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viatan\Documents\Actuaría\Actuaria 8 semestre\Administracion del riesgo\Clase Aldo Mau\Proyecto 2\"/>
    </mc:Choice>
  </mc:AlternateContent>
  <bookViews>
    <workbookView xWindow="0" yWindow="0" windowWidth="15360" windowHeight="7755"/>
  </bookViews>
  <sheets>
    <sheet name="Ejercicio 3" sheetId="9" r:id="rId1"/>
    <sheet name="ASURB.MX" sheetId="3" r:id="rId2"/>
    <sheet name="GFNORTEO.MX" sheetId="4" r:id="rId3"/>
    <sheet name="WALMEX.MX" sheetId="5" r:id="rId4"/>
    <sheet name="Cetes libre de riesgo" sheetId="6" r:id="rId5"/>
    <sheet name="Estimadores" sheetId="8" r:id="rId6"/>
  </sheets>
  <definedNames>
    <definedName name="_xlnm._FilterDatabase" localSheetId="5" hidden="1">Estimadores!$H$1:$O$1291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3" i="9" l="1"/>
  <c r="D114" i="9"/>
  <c r="D115" i="9" s="1"/>
  <c r="D113" i="9"/>
  <c r="D112" i="9"/>
  <c r="E112" i="9" s="1"/>
  <c r="D111" i="9"/>
  <c r="D110" i="9"/>
  <c r="G103" i="9"/>
  <c r="C101" i="9" a="1"/>
  <c r="C101" i="9" s="1"/>
  <c r="B101" i="9"/>
  <c r="A101" i="9"/>
  <c r="G98" i="9"/>
  <c r="F98" i="9"/>
  <c r="D98" i="9"/>
  <c r="C99" i="9"/>
  <c r="C98" i="9"/>
  <c r="E111" i="9" l="1"/>
  <c r="E114" i="9"/>
  <c r="D102" i="9"/>
  <c r="C102" i="9"/>
  <c r="D101" i="9"/>
  <c r="F101" i="9" s="1" a="1"/>
  <c r="F101" i="9" s="1"/>
  <c r="G101" i="9" s="1"/>
  <c r="C2" i="9" l="1"/>
  <c r="D2" i="9"/>
  <c r="B2" i="9"/>
  <c r="C49" i="9"/>
  <c r="D2" i="8"/>
  <c r="J2" i="8" s="1"/>
  <c r="E2" i="8"/>
  <c r="K2" i="8" s="1"/>
  <c r="C2" i="8"/>
  <c r="I2" i="8" s="1"/>
  <c r="Q15" i="8"/>
  <c r="Q21" i="8" s="1"/>
  <c r="R15" i="8"/>
  <c r="R21" i="8" s="1"/>
  <c r="P15" i="8"/>
  <c r="P21" i="8" s="1"/>
  <c r="O17" i="8" l="1"/>
  <c r="O18" i="8"/>
  <c r="O16" i="8"/>
  <c r="O22" i="8" l="1"/>
  <c r="A3" i="9"/>
  <c r="G2" i="9" s="1"/>
  <c r="O24" i="8"/>
  <c r="A5" i="9"/>
  <c r="G4" i="9" s="1"/>
  <c r="O23" i="8"/>
  <c r="A4" i="9"/>
  <c r="G3" i="9" s="1"/>
  <c r="A11" i="9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E3" i="8"/>
  <c r="D3" i="8"/>
  <c r="C3" i="8"/>
  <c r="D4" i="8" l="1"/>
  <c r="J4" i="8" s="1"/>
  <c r="E4" i="8"/>
  <c r="K4" i="8" s="1"/>
  <c r="E5" i="8"/>
  <c r="K5" i="8" s="1"/>
  <c r="E6" i="8"/>
  <c r="K6" i="8" s="1"/>
  <c r="E7" i="8"/>
  <c r="E8" i="8"/>
  <c r="E9" i="8"/>
  <c r="K9" i="8" s="1"/>
  <c r="E10" i="8"/>
  <c r="K10" i="8" s="1"/>
  <c r="E11" i="8"/>
  <c r="E12" i="8"/>
  <c r="E13" i="8"/>
  <c r="K13" i="8" s="1"/>
  <c r="E14" i="8"/>
  <c r="K14" i="8" s="1"/>
  <c r="E15" i="8"/>
  <c r="E16" i="8"/>
  <c r="E17" i="8"/>
  <c r="K17" i="8" s="1"/>
  <c r="E18" i="8"/>
  <c r="K18" i="8" s="1"/>
  <c r="E19" i="8"/>
  <c r="E20" i="8"/>
  <c r="E21" i="8"/>
  <c r="K21" i="8" s="1"/>
  <c r="E22" i="8"/>
  <c r="K22" i="8" s="1"/>
  <c r="E23" i="8"/>
  <c r="E24" i="8"/>
  <c r="E25" i="8"/>
  <c r="K25" i="8" s="1"/>
  <c r="E26" i="8"/>
  <c r="K26" i="8" s="1"/>
  <c r="E27" i="8"/>
  <c r="E28" i="8"/>
  <c r="E29" i="8"/>
  <c r="K29" i="8" s="1"/>
  <c r="E30" i="8"/>
  <c r="K30" i="8" s="1"/>
  <c r="E31" i="8"/>
  <c r="E32" i="8"/>
  <c r="E33" i="8"/>
  <c r="K33" i="8" s="1"/>
  <c r="E34" i="8"/>
  <c r="K34" i="8" s="1"/>
  <c r="E35" i="8"/>
  <c r="E36" i="8"/>
  <c r="E37" i="8"/>
  <c r="K37" i="8" s="1"/>
  <c r="E38" i="8"/>
  <c r="K38" i="8" s="1"/>
  <c r="E39" i="8"/>
  <c r="E40" i="8"/>
  <c r="E41" i="8"/>
  <c r="K41" i="8" s="1"/>
  <c r="E42" i="8"/>
  <c r="K42" i="8" s="1"/>
  <c r="E43" i="8"/>
  <c r="E44" i="8"/>
  <c r="E45" i="8"/>
  <c r="K45" i="8" s="1"/>
  <c r="E46" i="8"/>
  <c r="K46" i="8" s="1"/>
  <c r="E47" i="8"/>
  <c r="E48" i="8"/>
  <c r="E49" i="8"/>
  <c r="K49" i="8" s="1"/>
  <c r="E50" i="8"/>
  <c r="K50" i="8" s="1"/>
  <c r="E51" i="8"/>
  <c r="E52" i="8"/>
  <c r="E53" i="8"/>
  <c r="K53" i="8" s="1"/>
  <c r="E54" i="8"/>
  <c r="K54" i="8" s="1"/>
  <c r="E55" i="8"/>
  <c r="E56" i="8"/>
  <c r="E57" i="8"/>
  <c r="K57" i="8" s="1"/>
  <c r="E58" i="8"/>
  <c r="K58" i="8" s="1"/>
  <c r="E59" i="8"/>
  <c r="E60" i="8"/>
  <c r="E61" i="8"/>
  <c r="K61" i="8" s="1"/>
  <c r="E62" i="8"/>
  <c r="K62" i="8" s="1"/>
  <c r="E63" i="8"/>
  <c r="E64" i="8"/>
  <c r="E65" i="8"/>
  <c r="K65" i="8" s="1"/>
  <c r="E66" i="8"/>
  <c r="K66" i="8" s="1"/>
  <c r="E67" i="8"/>
  <c r="E68" i="8"/>
  <c r="E69" i="8"/>
  <c r="K69" i="8" s="1"/>
  <c r="E70" i="8"/>
  <c r="K70" i="8" s="1"/>
  <c r="E71" i="8"/>
  <c r="E72" i="8"/>
  <c r="E73" i="8"/>
  <c r="K73" i="8" s="1"/>
  <c r="E74" i="8"/>
  <c r="K74" i="8" s="1"/>
  <c r="E75" i="8"/>
  <c r="E76" i="8"/>
  <c r="E77" i="8"/>
  <c r="K77" i="8" s="1"/>
  <c r="E78" i="8"/>
  <c r="K78" i="8" s="1"/>
  <c r="E79" i="8"/>
  <c r="E80" i="8"/>
  <c r="E81" i="8"/>
  <c r="K81" i="8" s="1"/>
  <c r="E82" i="8"/>
  <c r="K82" i="8" s="1"/>
  <c r="E83" i="8"/>
  <c r="E84" i="8"/>
  <c r="E85" i="8"/>
  <c r="K85" i="8" s="1"/>
  <c r="E86" i="8"/>
  <c r="K86" i="8" s="1"/>
  <c r="E87" i="8"/>
  <c r="E88" i="8"/>
  <c r="E89" i="8"/>
  <c r="K89" i="8" s="1"/>
  <c r="E90" i="8"/>
  <c r="K90" i="8" s="1"/>
  <c r="E91" i="8"/>
  <c r="E92" i="8"/>
  <c r="E93" i="8"/>
  <c r="K93" i="8" s="1"/>
  <c r="E94" i="8"/>
  <c r="K94" i="8" s="1"/>
  <c r="E95" i="8"/>
  <c r="E96" i="8"/>
  <c r="E97" i="8"/>
  <c r="K97" i="8" s="1"/>
  <c r="E98" i="8"/>
  <c r="K98" i="8" s="1"/>
  <c r="E99" i="8"/>
  <c r="E100" i="8"/>
  <c r="E101" i="8"/>
  <c r="K101" i="8" s="1"/>
  <c r="E102" i="8"/>
  <c r="K102" i="8" s="1"/>
  <c r="E103" i="8"/>
  <c r="E104" i="8"/>
  <c r="E105" i="8"/>
  <c r="K105" i="8" s="1"/>
  <c r="E106" i="8"/>
  <c r="E107" i="8"/>
  <c r="E108" i="8"/>
  <c r="E109" i="8"/>
  <c r="K109" i="8" s="1"/>
  <c r="E110" i="8"/>
  <c r="E111" i="8"/>
  <c r="E112" i="8"/>
  <c r="E113" i="8"/>
  <c r="K113" i="8" s="1"/>
  <c r="E114" i="8"/>
  <c r="E115" i="8"/>
  <c r="E116" i="8"/>
  <c r="E117" i="8"/>
  <c r="K117" i="8" s="1"/>
  <c r="E118" i="8"/>
  <c r="E119" i="8"/>
  <c r="E120" i="8"/>
  <c r="E121" i="8"/>
  <c r="K121" i="8" s="1"/>
  <c r="E122" i="8"/>
  <c r="E123" i="8"/>
  <c r="E124" i="8"/>
  <c r="E125" i="8"/>
  <c r="K125" i="8" s="1"/>
  <c r="E126" i="8"/>
  <c r="E127" i="8"/>
  <c r="E128" i="8"/>
  <c r="E129" i="8"/>
  <c r="K129" i="8" s="1"/>
  <c r="E130" i="8"/>
  <c r="E131" i="8"/>
  <c r="E132" i="8"/>
  <c r="E133" i="8"/>
  <c r="K133" i="8" s="1"/>
  <c r="E134" i="8"/>
  <c r="E135" i="8"/>
  <c r="E136" i="8"/>
  <c r="E137" i="8"/>
  <c r="K137" i="8" s="1"/>
  <c r="E138" i="8"/>
  <c r="E139" i="8"/>
  <c r="E140" i="8"/>
  <c r="E141" i="8"/>
  <c r="K141" i="8" s="1"/>
  <c r="E142" i="8"/>
  <c r="E143" i="8"/>
  <c r="E144" i="8"/>
  <c r="E145" i="8"/>
  <c r="K145" i="8" s="1"/>
  <c r="E146" i="8"/>
  <c r="E147" i="8"/>
  <c r="E148" i="8"/>
  <c r="E149" i="8"/>
  <c r="K149" i="8" s="1"/>
  <c r="E150" i="8"/>
  <c r="E151" i="8"/>
  <c r="E152" i="8"/>
  <c r="E153" i="8"/>
  <c r="K153" i="8" s="1"/>
  <c r="E154" i="8"/>
  <c r="E155" i="8"/>
  <c r="E156" i="8"/>
  <c r="E157" i="8"/>
  <c r="K157" i="8" s="1"/>
  <c r="E158" i="8"/>
  <c r="E159" i="8"/>
  <c r="E160" i="8"/>
  <c r="E161" i="8"/>
  <c r="K161" i="8" s="1"/>
  <c r="E162" i="8"/>
  <c r="E163" i="8"/>
  <c r="E164" i="8"/>
  <c r="E165" i="8"/>
  <c r="K165" i="8" s="1"/>
  <c r="E166" i="8"/>
  <c r="E167" i="8"/>
  <c r="E168" i="8"/>
  <c r="E169" i="8"/>
  <c r="K169" i="8" s="1"/>
  <c r="E170" i="8"/>
  <c r="E171" i="8"/>
  <c r="E172" i="8"/>
  <c r="E173" i="8"/>
  <c r="K173" i="8" s="1"/>
  <c r="E174" i="8"/>
  <c r="E175" i="8"/>
  <c r="E176" i="8"/>
  <c r="E177" i="8"/>
  <c r="K177" i="8" s="1"/>
  <c r="E178" i="8"/>
  <c r="E179" i="8"/>
  <c r="E180" i="8"/>
  <c r="E181" i="8"/>
  <c r="K181" i="8" s="1"/>
  <c r="E182" i="8"/>
  <c r="E183" i="8"/>
  <c r="E184" i="8"/>
  <c r="E185" i="8"/>
  <c r="K185" i="8" s="1"/>
  <c r="E186" i="8"/>
  <c r="E187" i="8"/>
  <c r="E188" i="8"/>
  <c r="E189" i="8"/>
  <c r="K189" i="8" s="1"/>
  <c r="E190" i="8"/>
  <c r="E191" i="8"/>
  <c r="E192" i="8"/>
  <c r="E193" i="8"/>
  <c r="K193" i="8" s="1"/>
  <c r="E194" i="8"/>
  <c r="E195" i="8"/>
  <c r="E196" i="8"/>
  <c r="E197" i="8"/>
  <c r="K197" i="8" s="1"/>
  <c r="E198" i="8"/>
  <c r="E199" i="8"/>
  <c r="E200" i="8"/>
  <c r="E201" i="8"/>
  <c r="K201" i="8" s="1"/>
  <c r="E202" i="8"/>
  <c r="E203" i="8"/>
  <c r="E204" i="8"/>
  <c r="E205" i="8"/>
  <c r="K205" i="8" s="1"/>
  <c r="E206" i="8"/>
  <c r="E207" i="8"/>
  <c r="E208" i="8"/>
  <c r="E209" i="8"/>
  <c r="K209" i="8" s="1"/>
  <c r="E210" i="8"/>
  <c r="E211" i="8"/>
  <c r="E212" i="8"/>
  <c r="E213" i="8"/>
  <c r="K213" i="8" s="1"/>
  <c r="E214" i="8"/>
  <c r="E215" i="8"/>
  <c r="E216" i="8"/>
  <c r="E217" i="8"/>
  <c r="K217" i="8" s="1"/>
  <c r="E218" i="8"/>
  <c r="E219" i="8"/>
  <c r="E220" i="8"/>
  <c r="E221" i="8"/>
  <c r="K221" i="8" s="1"/>
  <c r="E222" i="8"/>
  <c r="E223" i="8"/>
  <c r="E224" i="8"/>
  <c r="E225" i="8"/>
  <c r="K225" i="8" s="1"/>
  <c r="E226" i="8"/>
  <c r="E227" i="8"/>
  <c r="E228" i="8"/>
  <c r="E229" i="8"/>
  <c r="K229" i="8" s="1"/>
  <c r="E230" i="8"/>
  <c r="E231" i="8"/>
  <c r="E232" i="8"/>
  <c r="E233" i="8"/>
  <c r="K233" i="8" s="1"/>
  <c r="E234" i="8"/>
  <c r="E235" i="8"/>
  <c r="E236" i="8"/>
  <c r="E237" i="8"/>
  <c r="K237" i="8" s="1"/>
  <c r="E238" i="8"/>
  <c r="E239" i="8"/>
  <c r="E240" i="8"/>
  <c r="E241" i="8"/>
  <c r="K241" i="8" s="1"/>
  <c r="E242" i="8"/>
  <c r="E243" i="8"/>
  <c r="E244" i="8"/>
  <c r="E245" i="8"/>
  <c r="K245" i="8" s="1"/>
  <c r="E246" i="8"/>
  <c r="E247" i="8"/>
  <c r="E248" i="8"/>
  <c r="E249" i="8"/>
  <c r="K249" i="8" s="1"/>
  <c r="E250" i="8"/>
  <c r="E251" i="8"/>
  <c r="E252" i="8"/>
  <c r="E253" i="8"/>
  <c r="K253" i="8" s="1"/>
  <c r="E254" i="8"/>
  <c r="E255" i="8"/>
  <c r="E256" i="8"/>
  <c r="E257" i="8"/>
  <c r="K257" i="8" s="1"/>
  <c r="E258" i="8"/>
  <c r="E259" i="8"/>
  <c r="E260" i="8"/>
  <c r="E261" i="8"/>
  <c r="K261" i="8" s="1"/>
  <c r="E262" i="8"/>
  <c r="E263" i="8"/>
  <c r="E264" i="8"/>
  <c r="E265" i="8"/>
  <c r="K265" i="8" s="1"/>
  <c r="E266" i="8"/>
  <c r="E267" i="8"/>
  <c r="E268" i="8"/>
  <c r="E269" i="8"/>
  <c r="K269" i="8" s="1"/>
  <c r="E270" i="8"/>
  <c r="E271" i="8"/>
  <c r="E272" i="8"/>
  <c r="E273" i="8"/>
  <c r="K273" i="8" s="1"/>
  <c r="E274" i="8"/>
  <c r="E275" i="8"/>
  <c r="E276" i="8"/>
  <c r="E277" i="8"/>
  <c r="K277" i="8" s="1"/>
  <c r="E278" i="8"/>
  <c r="E279" i="8"/>
  <c r="E280" i="8"/>
  <c r="E281" i="8"/>
  <c r="K281" i="8" s="1"/>
  <c r="E282" i="8"/>
  <c r="E283" i="8"/>
  <c r="E284" i="8"/>
  <c r="E285" i="8"/>
  <c r="K285" i="8" s="1"/>
  <c r="E286" i="8"/>
  <c r="E287" i="8"/>
  <c r="E288" i="8"/>
  <c r="E289" i="8"/>
  <c r="K289" i="8" s="1"/>
  <c r="E290" i="8"/>
  <c r="E291" i="8"/>
  <c r="E292" i="8"/>
  <c r="E293" i="8"/>
  <c r="K293" i="8" s="1"/>
  <c r="E294" i="8"/>
  <c r="E295" i="8"/>
  <c r="E296" i="8"/>
  <c r="E297" i="8"/>
  <c r="K297" i="8" s="1"/>
  <c r="E298" i="8"/>
  <c r="E299" i="8"/>
  <c r="E300" i="8"/>
  <c r="E301" i="8"/>
  <c r="K301" i="8" s="1"/>
  <c r="E302" i="8"/>
  <c r="E303" i="8"/>
  <c r="E304" i="8"/>
  <c r="E305" i="8"/>
  <c r="K305" i="8" s="1"/>
  <c r="E306" i="8"/>
  <c r="E307" i="8"/>
  <c r="E308" i="8"/>
  <c r="E309" i="8"/>
  <c r="K309" i="8" s="1"/>
  <c r="E310" i="8"/>
  <c r="E311" i="8"/>
  <c r="E312" i="8"/>
  <c r="E313" i="8"/>
  <c r="K313" i="8" s="1"/>
  <c r="E314" i="8"/>
  <c r="E315" i="8"/>
  <c r="E316" i="8"/>
  <c r="E317" i="8"/>
  <c r="K317" i="8" s="1"/>
  <c r="E318" i="8"/>
  <c r="E319" i="8"/>
  <c r="E320" i="8"/>
  <c r="E321" i="8"/>
  <c r="K321" i="8" s="1"/>
  <c r="E322" i="8"/>
  <c r="E323" i="8"/>
  <c r="E324" i="8"/>
  <c r="E325" i="8"/>
  <c r="K325" i="8" s="1"/>
  <c r="E326" i="8"/>
  <c r="E327" i="8"/>
  <c r="E328" i="8"/>
  <c r="E329" i="8"/>
  <c r="K329" i="8" s="1"/>
  <c r="E330" i="8"/>
  <c r="E331" i="8"/>
  <c r="E332" i="8"/>
  <c r="E333" i="8"/>
  <c r="K333" i="8" s="1"/>
  <c r="E334" i="8"/>
  <c r="E335" i="8"/>
  <c r="E336" i="8"/>
  <c r="E337" i="8"/>
  <c r="K337" i="8" s="1"/>
  <c r="E338" i="8"/>
  <c r="E339" i="8"/>
  <c r="E340" i="8"/>
  <c r="E341" i="8"/>
  <c r="K341" i="8" s="1"/>
  <c r="E342" i="8"/>
  <c r="E343" i="8"/>
  <c r="E344" i="8"/>
  <c r="E345" i="8"/>
  <c r="K345" i="8" s="1"/>
  <c r="E346" i="8"/>
  <c r="E347" i="8"/>
  <c r="E348" i="8"/>
  <c r="E349" i="8"/>
  <c r="K349" i="8" s="1"/>
  <c r="E350" i="8"/>
  <c r="E351" i="8"/>
  <c r="E352" i="8"/>
  <c r="E353" i="8"/>
  <c r="K353" i="8" s="1"/>
  <c r="E354" i="8"/>
  <c r="E355" i="8"/>
  <c r="E356" i="8"/>
  <c r="E357" i="8"/>
  <c r="K357" i="8" s="1"/>
  <c r="E358" i="8"/>
  <c r="E359" i="8"/>
  <c r="E360" i="8"/>
  <c r="E361" i="8"/>
  <c r="K361" i="8" s="1"/>
  <c r="E362" i="8"/>
  <c r="E363" i="8"/>
  <c r="E364" i="8"/>
  <c r="E365" i="8"/>
  <c r="K365" i="8" s="1"/>
  <c r="E366" i="8"/>
  <c r="E367" i="8"/>
  <c r="E368" i="8"/>
  <c r="E369" i="8"/>
  <c r="K369" i="8" s="1"/>
  <c r="E370" i="8"/>
  <c r="E371" i="8"/>
  <c r="E372" i="8"/>
  <c r="E373" i="8"/>
  <c r="K373" i="8" s="1"/>
  <c r="E374" i="8"/>
  <c r="E375" i="8"/>
  <c r="E376" i="8"/>
  <c r="E377" i="8"/>
  <c r="K377" i="8" s="1"/>
  <c r="E378" i="8"/>
  <c r="E379" i="8"/>
  <c r="E380" i="8"/>
  <c r="E381" i="8"/>
  <c r="K381" i="8" s="1"/>
  <c r="E382" i="8"/>
  <c r="E383" i="8"/>
  <c r="E384" i="8"/>
  <c r="E385" i="8"/>
  <c r="K385" i="8" s="1"/>
  <c r="E386" i="8"/>
  <c r="E387" i="8"/>
  <c r="E388" i="8"/>
  <c r="E389" i="8"/>
  <c r="K389" i="8" s="1"/>
  <c r="E390" i="8"/>
  <c r="E391" i="8"/>
  <c r="E392" i="8"/>
  <c r="E393" i="8"/>
  <c r="K393" i="8" s="1"/>
  <c r="E394" i="8"/>
  <c r="E395" i="8"/>
  <c r="E396" i="8"/>
  <c r="E397" i="8"/>
  <c r="K397" i="8" s="1"/>
  <c r="E398" i="8"/>
  <c r="E399" i="8"/>
  <c r="E400" i="8"/>
  <c r="E401" i="8"/>
  <c r="K401" i="8" s="1"/>
  <c r="E402" i="8"/>
  <c r="E403" i="8"/>
  <c r="E404" i="8"/>
  <c r="E405" i="8"/>
  <c r="K405" i="8" s="1"/>
  <c r="E406" i="8"/>
  <c r="E407" i="8"/>
  <c r="E408" i="8"/>
  <c r="E409" i="8"/>
  <c r="K409" i="8" s="1"/>
  <c r="E410" i="8"/>
  <c r="E411" i="8"/>
  <c r="E412" i="8"/>
  <c r="E413" i="8"/>
  <c r="K413" i="8" s="1"/>
  <c r="E414" i="8"/>
  <c r="E415" i="8"/>
  <c r="E416" i="8"/>
  <c r="E417" i="8"/>
  <c r="K417" i="8" s="1"/>
  <c r="E418" i="8"/>
  <c r="E419" i="8"/>
  <c r="E420" i="8"/>
  <c r="E421" i="8"/>
  <c r="K421" i="8" s="1"/>
  <c r="E422" i="8"/>
  <c r="E423" i="8"/>
  <c r="E424" i="8"/>
  <c r="E425" i="8"/>
  <c r="K425" i="8" s="1"/>
  <c r="E426" i="8"/>
  <c r="E427" i="8"/>
  <c r="E428" i="8"/>
  <c r="E429" i="8"/>
  <c r="K429" i="8" s="1"/>
  <c r="E430" i="8"/>
  <c r="E431" i="8"/>
  <c r="E432" i="8"/>
  <c r="E433" i="8"/>
  <c r="K433" i="8" s="1"/>
  <c r="E434" i="8"/>
  <c r="E435" i="8"/>
  <c r="E436" i="8"/>
  <c r="E437" i="8"/>
  <c r="K437" i="8" s="1"/>
  <c r="E438" i="8"/>
  <c r="E439" i="8"/>
  <c r="E440" i="8"/>
  <c r="E441" i="8"/>
  <c r="K441" i="8" s="1"/>
  <c r="E442" i="8"/>
  <c r="E443" i="8"/>
  <c r="E444" i="8"/>
  <c r="E445" i="8"/>
  <c r="K445" i="8" s="1"/>
  <c r="E446" i="8"/>
  <c r="E447" i="8"/>
  <c r="E448" i="8"/>
  <c r="E449" i="8"/>
  <c r="K449" i="8" s="1"/>
  <c r="E450" i="8"/>
  <c r="E451" i="8"/>
  <c r="E452" i="8"/>
  <c r="E453" i="8"/>
  <c r="K453" i="8" s="1"/>
  <c r="E454" i="8"/>
  <c r="E455" i="8"/>
  <c r="E456" i="8"/>
  <c r="E457" i="8"/>
  <c r="K457" i="8" s="1"/>
  <c r="E458" i="8"/>
  <c r="E459" i="8"/>
  <c r="E460" i="8"/>
  <c r="E461" i="8"/>
  <c r="K461" i="8" s="1"/>
  <c r="E462" i="8"/>
  <c r="E463" i="8"/>
  <c r="E464" i="8"/>
  <c r="E465" i="8"/>
  <c r="K465" i="8" s="1"/>
  <c r="E466" i="8"/>
  <c r="E467" i="8"/>
  <c r="E468" i="8"/>
  <c r="E469" i="8"/>
  <c r="K469" i="8" s="1"/>
  <c r="E470" i="8"/>
  <c r="E471" i="8"/>
  <c r="E472" i="8"/>
  <c r="E473" i="8"/>
  <c r="K473" i="8" s="1"/>
  <c r="E474" i="8"/>
  <c r="E475" i="8"/>
  <c r="E476" i="8"/>
  <c r="E477" i="8"/>
  <c r="K477" i="8" s="1"/>
  <c r="E478" i="8"/>
  <c r="E479" i="8"/>
  <c r="E480" i="8"/>
  <c r="E481" i="8"/>
  <c r="K481" i="8" s="1"/>
  <c r="E482" i="8"/>
  <c r="E483" i="8"/>
  <c r="E484" i="8"/>
  <c r="E485" i="8"/>
  <c r="K485" i="8" s="1"/>
  <c r="E486" i="8"/>
  <c r="E487" i="8"/>
  <c r="E488" i="8"/>
  <c r="E489" i="8"/>
  <c r="K489" i="8" s="1"/>
  <c r="E490" i="8"/>
  <c r="E491" i="8"/>
  <c r="E492" i="8"/>
  <c r="E493" i="8"/>
  <c r="K493" i="8" s="1"/>
  <c r="E494" i="8"/>
  <c r="E495" i="8"/>
  <c r="E496" i="8"/>
  <c r="E497" i="8"/>
  <c r="K497" i="8" s="1"/>
  <c r="E498" i="8"/>
  <c r="E499" i="8"/>
  <c r="E500" i="8"/>
  <c r="E501" i="8"/>
  <c r="K501" i="8" s="1"/>
  <c r="E502" i="8"/>
  <c r="E503" i="8"/>
  <c r="E504" i="8"/>
  <c r="E505" i="8"/>
  <c r="K505" i="8" s="1"/>
  <c r="E506" i="8"/>
  <c r="E507" i="8"/>
  <c r="E508" i="8"/>
  <c r="E509" i="8"/>
  <c r="K509" i="8" s="1"/>
  <c r="E510" i="8"/>
  <c r="E511" i="8"/>
  <c r="E512" i="8"/>
  <c r="E513" i="8"/>
  <c r="K513" i="8" s="1"/>
  <c r="E514" i="8"/>
  <c r="E515" i="8"/>
  <c r="E516" i="8"/>
  <c r="E517" i="8"/>
  <c r="K517" i="8" s="1"/>
  <c r="E518" i="8"/>
  <c r="E519" i="8"/>
  <c r="E520" i="8"/>
  <c r="E521" i="8"/>
  <c r="K521" i="8" s="1"/>
  <c r="E522" i="8"/>
  <c r="E523" i="8"/>
  <c r="E524" i="8"/>
  <c r="E525" i="8"/>
  <c r="K525" i="8" s="1"/>
  <c r="E526" i="8"/>
  <c r="E527" i="8"/>
  <c r="E528" i="8"/>
  <c r="E529" i="8"/>
  <c r="K529" i="8" s="1"/>
  <c r="E530" i="8"/>
  <c r="E531" i="8"/>
  <c r="E532" i="8"/>
  <c r="E533" i="8"/>
  <c r="K533" i="8" s="1"/>
  <c r="E534" i="8"/>
  <c r="E535" i="8"/>
  <c r="E536" i="8"/>
  <c r="E537" i="8"/>
  <c r="K537" i="8" s="1"/>
  <c r="E538" i="8"/>
  <c r="E539" i="8"/>
  <c r="E540" i="8"/>
  <c r="E541" i="8"/>
  <c r="K541" i="8" s="1"/>
  <c r="E542" i="8"/>
  <c r="E543" i="8"/>
  <c r="E544" i="8"/>
  <c r="E545" i="8"/>
  <c r="K545" i="8" s="1"/>
  <c r="E546" i="8"/>
  <c r="E547" i="8"/>
  <c r="E548" i="8"/>
  <c r="E549" i="8"/>
  <c r="K549" i="8" s="1"/>
  <c r="E550" i="8"/>
  <c r="E551" i="8"/>
  <c r="E552" i="8"/>
  <c r="E553" i="8"/>
  <c r="K553" i="8" s="1"/>
  <c r="E554" i="8"/>
  <c r="E555" i="8"/>
  <c r="E556" i="8"/>
  <c r="E557" i="8"/>
  <c r="K557" i="8" s="1"/>
  <c r="E558" i="8"/>
  <c r="E559" i="8"/>
  <c r="E560" i="8"/>
  <c r="E561" i="8"/>
  <c r="K561" i="8" s="1"/>
  <c r="E562" i="8"/>
  <c r="E563" i="8"/>
  <c r="E564" i="8"/>
  <c r="E565" i="8"/>
  <c r="K565" i="8" s="1"/>
  <c r="E566" i="8"/>
  <c r="E567" i="8"/>
  <c r="E568" i="8"/>
  <c r="E569" i="8"/>
  <c r="K569" i="8" s="1"/>
  <c r="E570" i="8"/>
  <c r="E571" i="8"/>
  <c r="E572" i="8"/>
  <c r="E573" i="8"/>
  <c r="K573" i="8" s="1"/>
  <c r="E574" i="8"/>
  <c r="E575" i="8"/>
  <c r="E576" i="8"/>
  <c r="E577" i="8"/>
  <c r="K577" i="8" s="1"/>
  <c r="E578" i="8"/>
  <c r="E579" i="8"/>
  <c r="E580" i="8"/>
  <c r="E581" i="8"/>
  <c r="K581" i="8" s="1"/>
  <c r="E582" i="8"/>
  <c r="E583" i="8"/>
  <c r="E584" i="8"/>
  <c r="E585" i="8"/>
  <c r="K585" i="8" s="1"/>
  <c r="E586" i="8"/>
  <c r="E587" i="8"/>
  <c r="E588" i="8"/>
  <c r="E589" i="8"/>
  <c r="K589" i="8" s="1"/>
  <c r="E590" i="8"/>
  <c r="E591" i="8"/>
  <c r="E592" i="8"/>
  <c r="E593" i="8"/>
  <c r="K593" i="8" s="1"/>
  <c r="E594" i="8"/>
  <c r="E595" i="8"/>
  <c r="E596" i="8"/>
  <c r="E597" i="8"/>
  <c r="K597" i="8" s="1"/>
  <c r="E598" i="8"/>
  <c r="E599" i="8"/>
  <c r="E600" i="8"/>
  <c r="E601" i="8"/>
  <c r="K601" i="8" s="1"/>
  <c r="E602" i="8"/>
  <c r="E603" i="8"/>
  <c r="E604" i="8"/>
  <c r="E605" i="8"/>
  <c r="K605" i="8" s="1"/>
  <c r="E606" i="8"/>
  <c r="E607" i="8"/>
  <c r="E608" i="8"/>
  <c r="E609" i="8"/>
  <c r="K609" i="8" s="1"/>
  <c r="E610" i="8"/>
  <c r="E611" i="8"/>
  <c r="E612" i="8"/>
  <c r="E613" i="8"/>
  <c r="K613" i="8" s="1"/>
  <c r="E614" i="8"/>
  <c r="E615" i="8"/>
  <c r="E616" i="8"/>
  <c r="E617" i="8"/>
  <c r="K617" i="8" s="1"/>
  <c r="E618" i="8"/>
  <c r="E619" i="8"/>
  <c r="E620" i="8"/>
  <c r="E621" i="8"/>
  <c r="K621" i="8" s="1"/>
  <c r="E622" i="8"/>
  <c r="E623" i="8"/>
  <c r="E624" i="8"/>
  <c r="E625" i="8"/>
  <c r="K625" i="8" s="1"/>
  <c r="E626" i="8"/>
  <c r="E627" i="8"/>
  <c r="E628" i="8"/>
  <c r="E629" i="8"/>
  <c r="K629" i="8" s="1"/>
  <c r="E630" i="8"/>
  <c r="E631" i="8"/>
  <c r="E632" i="8"/>
  <c r="E633" i="8"/>
  <c r="K633" i="8" s="1"/>
  <c r="E634" i="8"/>
  <c r="E635" i="8"/>
  <c r="E636" i="8"/>
  <c r="E637" i="8"/>
  <c r="K637" i="8" s="1"/>
  <c r="E638" i="8"/>
  <c r="E639" i="8"/>
  <c r="E640" i="8"/>
  <c r="E641" i="8"/>
  <c r="K641" i="8" s="1"/>
  <c r="E642" i="8"/>
  <c r="E643" i="8"/>
  <c r="E644" i="8"/>
  <c r="E645" i="8"/>
  <c r="K645" i="8" s="1"/>
  <c r="E646" i="8"/>
  <c r="E647" i="8"/>
  <c r="E648" i="8"/>
  <c r="E649" i="8"/>
  <c r="K649" i="8" s="1"/>
  <c r="E650" i="8"/>
  <c r="E651" i="8"/>
  <c r="E652" i="8"/>
  <c r="E653" i="8"/>
  <c r="K653" i="8" s="1"/>
  <c r="E654" i="8"/>
  <c r="E655" i="8"/>
  <c r="E656" i="8"/>
  <c r="E657" i="8"/>
  <c r="K657" i="8" s="1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K786" i="8" s="1"/>
  <c r="E787" i="8"/>
  <c r="E788" i="8"/>
  <c r="E789" i="8"/>
  <c r="E790" i="8"/>
  <c r="K790" i="8" s="1"/>
  <c r="E791" i="8"/>
  <c r="E792" i="8"/>
  <c r="E793" i="8"/>
  <c r="E794" i="8"/>
  <c r="K794" i="8" s="1"/>
  <c r="E795" i="8"/>
  <c r="E796" i="8"/>
  <c r="E797" i="8"/>
  <c r="E798" i="8"/>
  <c r="K798" i="8" s="1"/>
  <c r="E799" i="8"/>
  <c r="E800" i="8"/>
  <c r="E801" i="8"/>
  <c r="E802" i="8"/>
  <c r="K802" i="8" s="1"/>
  <c r="E803" i="8"/>
  <c r="E804" i="8"/>
  <c r="E805" i="8"/>
  <c r="E806" i="8"/>
  <c r="K806" i="8" s="1"/>
  <c r="E807" i="8"/>
  <c r="E808" i="8"/>
  <c r="E809" i="8"/>
  <c r="E810" i="8"/>
  <c r="K810" i="8" s="1"/>
  <c r="E811" i="8"/>
  <c r="E812" i="8"/>
  <c r="E813" i="8"/>
  <c r="E814" i="8"/>
  <c r="K814" i="8" s="1"/>
  <c r="E815" i="8"/>
  <c r="E816" i="8"/>
  <c r="E817" i="8"/>
  <c r="E818" i="8"/>
  <c r="K818" i="8" s="1"/>
  <c r="E819" i="8"/>
  <c r="E820" i="8"/>
  <c r="E821" i="8"/>
  <c r="E822" i="8"/>
  <c r="K822" i="8" s="1"/>
  <c r="E823" i="8"/>
  <c r="E824" i="8"/>
  <c r="E825" i="8"/>
  <c r="E826" i="8"/>
  <c r="K826" i="8" s="1"/>
  <c r="E827" i="8"/>
  <c r="E828" i="8"/>
  <c r="E829" i="8"/>
  <c r="E830" i="8"/>
  <c r="K830" i="8" s="1"/>
  <c r="E831" i="8"/>
  <c r="E832" i="8"/>
  <c r="E833" i="8"/>
  <c r="E834" i="8"/>
  <c r="K834" i="8" s="1"/>
  <c r="E835" i="8"/>
  <c r="E836" i="8"/>
  <c r="E837" i="8"/>
  <c r="E838" i="8"/>
  <c r="K838" i="8" s="1"/>
  <c r="E839" i="8"/>
  <c r="E840" i="8"/>
  <c r="E841" i="8"/>
  <c r="E842" i="8"/>
  <c r="K842" i="8" s="1"/>
  <c r="E843" i="8"/>
  <c r="E844" i="8"/>
  <c r="E845" i="8"/>
  <c r="E846" i="8"/>
  <c r="K846" i="8" s="1"/>
  <c r="E847" i="8"/>
  <c r="E848" i="8"/>
  <c r="E849" i="8"/>
  <c r="E850" i="8"/>
  <c r="K850" i="8" s="1"/>
  <c r="E851" i="8"/>
  <c r="E852" i="8"/>
  <c r="E853" i="8"/>
  <c r="E854" i="8"/>
  <c r="K854" i="8" s="1"/>
  <c r="E855" i="8"/>
  <c r="E856" i="8"/>
  <c r="E857" i="8"/>
  <c r="E858" i="8"/>
  <c r="K858" i="8" s="1"/>
  <c r="E859" i="8"/>
  <c r="E860" i="8"/>
  <c r="E861" i="8"/>
  <c r="E862" i="8"/>
  <c r="K862" i="8" s="1"/>
  <c r="E863" i="8"/>
  <c r="E864" i="8"/>
  <c r="E865" i="8"/>
  <c r="E866" i="8"/>
  <c r="K866" i="8" s="1"/>
  <c r="E867" i="8"/>
  <c r="E868" i="8"/>
  <c r="E869" i="8"/>
  <c r="E870" i="8"/>
  <c r="K870" i="8" s="1"/>
  <c r="E871" i="8"/>
  <c r="E872" i="8"/>
  <c r="E873" i="8"/>
  <c r="E874" i="8"/>
  <c r="K874" i="8" s="1"/>
  <c r="E875" i="8"/>
  <c r="E876" i="8"/>
  <c r="E877" i="8"/>
  <c r="E878" i="8"/>
  <c r="K878" i="8" s="1"/>
  <c r="E879" i="8"/>
  <c r="E880" i="8"/>
  <c r="E881" i="8"/>
  <c r="E882" i="8"/>
  <c r="K882" i="8" s="1"/>
  <c r="E883" i="8"/>
  <c r="E884" i="8"/>
  <c r="E885" i="8"/>
  <c r="E886" i="8"/>
  <c r="K886" i="8" s="1"/>
  <c r="E887" i="8"/>
  <c r="E888" i="8"/>
  <c r="E889" i="8"/>
  <c r="E890" i="8"/>
  <c r="K890" i="8" s="1"/>
  <c r="E891" i="8"/>
  <c r="E892" i="8"/>
  <c r="E893" i="8"/>
  <c r="E894" i="8"/>
  <c r="K894" i="8" s="1"/>
  <c r="E895" i="8"/>
  <c r="E896" i="8"/>
  <c r="E897" i="8"/>
  <c r="E898" i="8"/>
  <c r="K898" i="8" s="1"/>
  <c r="E899" i="8"/>
  <c r="E900" i="8"/>
  <c r="E901" i="8"/>
  <c r="E902" i="8"/>
  <c r="K902" i="8" s="1"/>
  <c r="E903" i="8"/>
  <c r="E904" i="8"/>
  <c r="E905" i="8"/>
  <c r="E906" i="8"/>
  <c r="K906" i="8" s="1"/>
  <c r="E907" i="8"/>
  <c r="E908" i="8"/>
  <c r="E909" i="8"/>
  <c r="E910" i="8"/>
  <c r="K910" i="8" s="1"/>
  <c r="E911" i="8"/>
  <c r="E912" i="8"/>
  <c r="E913" i="8"/>
  <c r="E914" i="8"/>
  <c r="K914" i="8" s="1"/>
  <c r="E915" i="8"/>
  <c r="E916" i="8"/>
  <c r="E917" i="8"/>
  <c r="E918" i="8"/>
  <c r="K918" i="8" s="1"/>
  <c r="E919" i="8"/>
  <c r="E920" i="8"/>
  <c r="E921" i="8"/>
  <c r="E922" i="8"/>
  <c r="K922" i="8" s="1"/>
  <c r="E923" i="8"/>
  <c r="E924" i="8"/>
  <c r="E925" i="8"/>
  <c r="E926" i="8"/>
  <c r="K926" i="8" s="1"/>
  <c r="E927" i="8"/>
  <c r="E928" i="8"/>
  <c r="E929" i="8"/>
  <c r="E930" i="8"/>
  <c r="K930" i="8" s="1"/>
  <c r="E931" i="8"/>
  <c r="E932" i="8"/>
  <c r="E933" i="8"/>
  <c r="E934" i="8"/>
  <c r="K934" i="8" s="1"/>
  <c r="E935" i="8"/>
  <c r="E936" i="8"/>
  <c r="E937" i="8"/>
  <c r="E938" i="8"/>
  <c r="K938" i="8" s="1"/>
  <c r="E939" i="8"/>
  <c r="E940" i="8"/>
  <c r="E941" i="8"/>
  <c r="E942" i="8"/>
  <c r="K942" i="8" s="1"/>
  <c r="E943" i="8"/>
  <c r="E944" i="8"/>
  <c r="E945" i="8"/>
  <c r="E946" i="8"/>
  <c r="K946" i="8" s="1"/>
  <c r="E947" i="8"/>
  <c r="E948" i="8"/>
  <c r="E949" i="8"/>
  <c r="E950" i="8"/>
  <c r="K950" i="8" s="1"/>
  <c r="E951" i="8"/>
  <c r="E952" i="8"/>
  <c r="E953" i="8"/>
  <c r="E954" i="8"/>
  <c r="K954" i="8" s="1"/>
  <c r="E955" i="8"/>
  <c r="E956" i="8"/>
  <c r="E957" i="8"/>
  <c r="E958" i="8"/>
  <c r="K958" i="8" s="1"/>
  <c r="E959" i="8"/>
  <c r="E960" i="8"/>
  <c r="E961" i="8"/>
  <c r="E962" i="8"/>
  <c r="K962" i="8" s="1"/>
  <c r="E963" i="8"/>
  <c r="E964" i="8"/>
  <c r="E965" i="8"/>
  <c r="E966" i="8"/>
  <c r="K966" i="8" s="1"/>
  <c r="E967" i="8"/>
  <c r="E968" i="8"/>
  <c r="E969" i="8"/>
  <c r="E970" i="8"/>
  <c r="K970" i="8" s="1"/>
  <c r="E971" i="8"/>
  <c r="E972" i="8"/>
  <c r="E973" i="8"/>
  <c r="E974" i="8"/>
  <c r="K974" i="8" s="1"/>
  <c r="E975" i="8"/>
  <c r="E976" i="8"/>
  <c r="E977" i="8"/>
  <c r="E978" i="8"/>
  <c r="K978" i="8" s="1"/>
  <c r="E979" i="8"/>
  <c r="E980" i="8"/>
  <c r="E981" i="8"/>
  <c r="E982" i="8"/>
  <c r="K982" i="8" s="1"/>
  <c r="E983" i="8"/>
  <c r="E984" i="8"/>
  <c r="E985" i="8"/>
  <c r="E986" i="8"/>
  <c r="K986" i="8" s="1"/>
  <c r="E987" i="8"/>
  <c r="E988" i="8"/>
  <c r="E989" i="8"/>
  <c r="E990" i="8"/>
  <c r="K990" i="8" s="1"/>
  <c r="E991" i="8"/>
  <c r="E992" i="8"/>
  <c r="E993" i="8"/>
  <c r="E994" i="8"/>
  <c r="K994" i="8" s="1"/>
  <c r="E995" i="8"/>
  <c r="E996" i="8"/>
  <c r="E997" i="8"/>
  <c r="E998" i="8"/>
  <c r="K998" i="8" s="1"/>
  <c r="E999" i="8"/>
  <c r="E1000" i="8"/>
  <c r="E1001" i="8"/>
  <c r="E1002" i="8"/>
  <c r="K1002" i="8" s="1"/>
  <c r="E1003" i="8"/>
  <c r="E1004" i="8"/>
  <c r="E1005" i="8"/>
  <c r="E1006" i="8"/>
  <c r="K1006" i="8" s="1"/>
  <c r="E1007" i="8"/>
  <c r="E1008" i="8"/>
  <c r="E1009" i="8"/>
  <c r="E1010" i="8"/>
  <c r="K1010" i="8" s="1"/>
  <c r="E1011" i="8"/>
  <c r="E1012" i="8"/>
  <c r="E1013" i="8"/>
  <c r="E1014" i="8"/>
  <c r="K1014" i="8" s="1"/>
  <c r="E1015" i="8"/>
  <c r="E1016" i="8"/>
  <c r="E1017" i="8"/>
  <c r="E1018" i="8"/>
  <c r="K1018" i="8" s="1"/>
  <c r="E1019" i="8"/>
  <c r="E1020" i="8"/>
  <c r="E1021" i="8"/>
  <c r="E1022" i="8"/>
  <c r="K1022" i="8" s="1"/>
  <c r="E1023" i="8"/>
  <c r="E1024" i="8"/>
  <c r="E1025" i="8"/>
  <c r="E1026" i="8"/>
  <c r="K1026" i="8" s="1"/>
  <c r="E1027" i="8"/>
  <c r="E1028" i="8"/>
  <c r="E1029" i="8"/>
  <c r="E1030" i="8"/>
  <c r="K1030" i="8" s="1"/>
  <c r="E1031" i="8"/>
  <c r="E1032" i="8"/>
  <c r="E1033" i="8"/>
  <c r="E1034" i="8"/>
  <c r="K1034" i="8" s="1"/>
  <c r="E1035" i="8"/>
  <c r="E1036" i="8"/>
  <c r="E1037" i="8"/>
  <c r="E1038" i="8"/>
  <c r="K1038" i="8" s="1"/>
  <c r="E1039" i="8"/>
  <c r="E1040" i="8"/>
  <c r="E1041" i="8"/>
  <c r="E1042" i="8"/>
  <c r="K1042" i="8" s="1"/>
  <c r="E1043" i="8"/>
  <c r="E1044" i="8"/>
  <c r="E1045" i="8"/>
  <c r="E1046" i="8"/>
  <c r="K1046" i="8" s="1"/>
  <c r="E1047" i="8"/>
  <c r="E1048" i="8"/>
  <c r="E1049" i="8"/>
  <c r="E1050" i="8"/>
  <c r="K1050" i="8" s="1"/>
  <c r="E1051" i="8"/>
  <c r="E1052" i="8"/>
  <c r="E1053" i="8"/>
  <c r="E1054" i="8"/>
  <c r="K1054" i="8" s="1"/>
  <c r="E1055" i="8"/>
  <c r="E1056" i="8"/>
  <c r="D5" i="8"/>
  <c r="J5" i="8" s="1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J363" i="8" s="1"/>
  <c r="D364" i="8"/>
  <c r="D365" i="8"/>
  <c r="D366" i="8"/>
  <c r="D367" i="8"/>
  <c r="J367" i="8" s="1"/>
  <c r="D368" i="8"/>
  <c r="D369" i="8"/>
  <c r="D370" i="8"/>
  <c r="D371" i="8"/>
  <c r="J371" i="8" s="1"/>
  <c r="D372" i="8"/>
  <c r="D373" i="8"/>
  <c r="D374" i="8"/>
  <c r="D375" i="8"/>
  <c r="J375" i="8" s="1"/>
  <c r="D376" i="8"/>
  <c r="D377" i="8"/>
  <c r="D378" i="8"/>
  <c r="D379" i="8"/>
  <c r="J379" i="8" s="1"/>
  <c r="D380" i="8"/>
  <c r="D381" i="8"/>
  <c r="D382" i="8"/>
  <c r="D383" i="8"/>
  <c r="J383" i="8" s="1"/>
  <c r="D384" i="8"/>
  <c r="D385" i="8"/>
  <c r="D386" i="8"/>
  <c r="D387" i="8"/>
  <c r="J387" i="8" s="1"/>
  <c r="D388" i="8"/>
  <c r="D389" i="8"/>
  <c r="D390" i="8"/>
  <c r="D391" i="8"/>
  <c r="J391" i="8" s="1"/>
  <c r="D392" i="8"/>
  <c r="D393" i="8"/>
  <c r="D394" i="8"/>
  <c r="D395" i="8"/>
  <c r="J395" i="8" s="1"/>
  <c r="D396" i="8"/>
  <c r="D397" i="8"/>
  <c r="D398" i="8"/>
  <c r="D399" i="8"/>
  <c r="J399" i="8" s="1"/>
  <c r="D400" i="8"/>
  <c r="D401" i="8"/>
  <c r="D402" i="8"/>
  <c r="D403" i="8"/>
  <c r="J403" i="8" s="1"/>
  <c r="D404" i="8"/>
  <c r="D405" i="8"/>
  <c r="D406" i="8"/>
  <c r="D407" i="8"/>
  <c r="J407" i="8" s="1"/>
  <c r="D408" i="8"/>
  <c r="D409" i="8"/>
  <c r="D410" i="8"/>
  <c r="D411" i="8"/>
  <c r="J411" i="8" s="1"/>
  <c r="D412" i="8"/>
  <c r="D413" i="8"/>
  <c r="D414" i="8"/>
  <c r="D415" i="8"/>
  <c r="J415" i="8" s="1"/>
  <c r="D416" i="8"/>
  <c r="D417" i="8"/>
  <c r="D418" i="8"/>
  <c r="D419" i="8"/>
  <c r="J419" i="8" s="1"/>
  <c r="D420" i="8"/>
  <c r="D421" i="8"/>
  <c r="D422" i="8"/>
  <c r="D423" i="8"/>
  <c r="J423" i="8" s="1"/>
  <c r="D424" i="8"/>
  <c r="D425" i="8"/>
  <c r="D426" i="8"/>
  <c r="D427" i="8"/>
  <c r="J427" i="8" s="1"/>
  <c r="D428" i="8"/>
  <c r="D429" i="8"/>
  <c r="D430" i="8"/>
  <c r="D431" i="8"/>
  <c r="J431" i="8" s="1"/>
  <c r="D432" i="8"/>
  <c r="D433" i="8"/>
  <c r="D434" i="8"/>
  <c r="D435" i="8"/>
  <c r="J435" i="8" s="1"/>
  <c r="D436" i="8"/>
  <c r="D437" i="8"/>
  <c r="D438" i="8"/>
  <c r="D439" i="8"/>
  <c r="J439" i="8" s="1"/>
  <c r="D440" i="8"/>
  <c r="D441" i="8"/>
  <c r="D442" i="8"/>
  <c r="D443" i="8"/>
  <c r="J443" i="8" s="1"/>
  <c r="D444" i="8"/>
  <c r="D445" i="8"/>
  <c r="D446" i="8"/>
  <c r="D447" i="8"/>
  <c r="J447" i="8" s="1"/>
  <c r="D448" i="8"/>
  <c r="D449" i="8"/>
  <c r="D450" i="8"/>
  <c r="D451" i="8"/>
  <c r="J451" i="8" s="1"/>
  <c r="D452" i="8"/>
  <c r="D453" i="8"/>
  <c r="D454" i="8"/>
  <c r="D455" i="8"/>
  <c r="J455" i="8" s="1"/>
  <c r="D456" i="8"/>
  <c r="D457" i="8"/>
  <c r="D458" i="8"/>
  <c r="D459" i="8"/>
  <c r="J459" i="8" s="1"/>
  <c r="D460" i="8"/>
  <c r="D461" i="8"/>
  <c r="D462" i="8"/>
  <c r="D463" i="8"/>
  <c r="J463" i="8" s="1"/>
  <c r="D464" i="8"/>
  <c r="D465" i="8"/>
  <c r="D466" i="8"/>
  <c r="D467" i="8"/>
  <c r="J467" i="8" s="1"/>
  <c r="D468" i="8"/>
  <c r="D469" i="8"/>
  <c r="D470" i="8"/>
  <c r="D471" i="8"/>
  <c r="J471" i="8" s="1"/>
  <c r="D472" i="8"/>
  <c r="D473" i="8"/>
  <c r="D474" i="8"/>
  <c r="D475" i="8"/>
  <c r="J475" i="8" s="1"/>
  <c r="D476" i="8"/>
  <c r="D477" i="8"/>
  <c r="D478" i="8"/>
  <c r="D479" i="8"/>
  <c r="J479" i="8" s="1"/>
  <c r="D480" i="8"/>
  <c r="D481" i="8"/>
  <c r="D482" i="8"/>
  <c r="D483" i="8"/>
  <c r="J483" i="8" s="1"/>
  <c r="D484" i="8"/>
  <c r="D485" i="8"/>
  <c r="D486" i="8"/>
  <c r="D487" i="8"/>
  <c r="J487" i="8" s="1"/>
  <c r="D488" i="8"/>
  <c r="D489" i="8"/>
  <c r="D490" i="8"/>
  <c r="D491" i="8"/>
  <c r="J491" i="8" s="1"/>
  <c r="D492" i="8"/>
  <c r="D493" i="8"/>
  <c r="D494" i="8"/>
  <c r="D495" i="8"/>
  <c r="J495" i="8" s="1"/>
  <c r="D496" i="8"/>
  <c r="D497" i="8"/>
  <c r="D498" i="8"/>
  <c r="D499" i="8"/>
  <c r="J499" i="8" s="1"/>
  <c r="D500" i="8"/>
  <c r="D501" i="8"/>
  <c r="D502" i="8"/>
  <c r="D503" i="8"/>
  <c r="J503" i="8" s="1"/>
  <c r="D504" i="8"/>
  <c r="D505" i="8"/>
  <c r="D506" i="8"/>
  <c r="D507" i="8"/>
  <c r="J507" i="8" s="1"/>
  <c r="D508" i="8"/>
  <c r="D509" i="8"/>
  <c r="D510" i="8"/>
  <c r="D511" i="8"/>
  <c r="J511" i="8" s="1"/>
  <c r="D512" i="8"/>
  <c r="D513" i="8"/>
  <c r="D514" i="8"/>
  <c r="D515" i="8"/>
  <c r="J515" i="8" s="1"/>
  <c r="D516" i="8"/>
  <c r="D517" i="8"/>
  <c r="D518" i="8"/>
  <c r="D519" i="8"/>
  <c r="J519" i="8" s="1"/>
  <c r="D520" i="8"/>
  <c r="D521" i="8"/>
  <c r="D522" i="8"/>
  <c r="D523" i="8"/>
  <c r="J523" i="8" s="1"/>
  <c r="D524" i="8"/>
  <c r="D525" i="8"/>
  <c r="D526" i="8"/>
  <c r="D527" i="8"/>
  <c r="J527" i="8" s="1"/>
  <c r="D528" i="8"/>
  <c r="D529" i="8"/>
  <c r="D530" i="8"/>
  <c r="D531" i="8"/>
  <c r="J531" i="8" s="1"/>
  <c r="D532" i="8"/>
  <c r="D533" i="8"/>
  <c r="D534" i="8"/>
  <c r="D535" i="8"/>
  <c r="J535" i="8" s="1"/>
  <c r="D536" i="8"/>
  <c r="D537" i="8"/>
  <c r="D538" i="8"/>
  <c r="D539" i="8"/>
  <c r="J539" i="8" s="1"/>
  <c r="D540" i="8"/>
  <c r="D541" i="8"/>
  <c r="D542" i="8"/>
  <c r="D543" i="8"/>
  <c r="J543" i="8" s="1"/>
  <c r="D544" i="8"/>
  <c r="D545" i="8"/>
  <c r="D546" i="8"/>
  <c r="D547" i="8"/>
  <c r="J547" i="8" s="1"/>
  <c r="D548" i="8"/>
  <c r="D549" i="8"/>
  <c r="D550" i="8"/>
  <c r="D551" i="8"/>
  <c r="J551" i="8" s="1"/>
  <c r="D552" i="8"/>
  <c r="D553" i="8"/>
  <c r="D554" i="8"/>
  <c r="D555" i="8"/>
  <c r="J555" i="8" s="1"/>
  <c r="D556" i="8"/>
  <c r="D557" i="8"/>
  <c r="D558" i="8"/>
  <c r="D559" i="8"/>
  <c r="J559" i="8" s="1"/>
  <c r="D560" i="8"/>
  <c r="D561" i="8"/>
  <c r="D562" i="8"/>
  <c r="D563" i="8"/>
  <c r="J563" i="8" s="1"/>
  <c r="D564" i="8"/>
  <c r="D565" i="8"/>
  <c r="D566" i="8"/>
  <c r="D567" i="8"/>
  <c r="J567" i="8" s="1"/>
  <c r="D568" i="8"/>
  <c r="D569" i="8"/>
  <c r="D570" i="8"/>
  <c r="D571" i="8"/>
  <c r="J571" i="8" s="1"/>
  <c r="D572" i="8"/>
  <c r="D573" i="8"/>
  <c r="D574" i="8"/>
  <c r="D575" i="8"/>
  <c r="J575" i="8" s="1"/>
  <c r="D576" i="8"/>
  <c r="D577" i="8"/>
  <c r="D578" i="8"/>
  <c r="D579" i="8"/>
  <c r="J579" i="8" s="1"/>
  <c r="D580" i="8"/>
  <c r="D581" i="8"/>
  <c r="D582" i="8"/>
  <c r="D583" i="8"/>
  <c r="J583" i="8" s="1"/>
  <c r="D584" i="8"/>
  <c r="D585" i="8"/>
  <c r="D586" i="8"/>
  <c r="D587" i="8"/>
  <c r="J587" i="8" s="1"/>
  <c r="D588" i="8"/>
  <c r="D589" i="8"/>
  <c r="D590" i="8"/>
  <c r="D591" i="8"/>
  <c r="J591" i="8" s="1"/>
  <c r="D592" i="8"/>
  <c r="D593" i="8"/>
  <c r="D594" i="8"/>
  <c r="D595" i="8"/>
  <c r="J595" i="8" s="1"/>
  <c r="D596" i="8"/>
  <c r="D597" i="8"/>
  <c r="D598" i="8"/>
  <c r="D599" i="8"/>
  <c r="J599" i="8" s="1"/>
  <c r="D600" i="8"/>
  <c r="D601" i="8"/>
  <c r="D602" i="8"/>
  <c r="D603" i="8"/>
  <c r="J603" i="8" s="1"/>
  <c r="D604" i="8"/>
  <c r="D605" i="8"/>
  <c r="D606" i="8"/>
  <c r="D607" i="8"/>
  <c r="J607" i="8" s="1"/>
  <c r="D608" i="8"/>
  <c r="D609" i="8"/>
  <c r="D610" i="8"/>
  <c r="D611" i="8"/>
  <c r="J611" i="8" s="1"/>
  <c r="D612" i="8"/>
  <c r="D613" i="8"/>
  <c r="D614" i="8"/>
  <c r="D615" i="8"/>
  <c r="J615" i="8" s="1"/>
  <c r="D616" i="8"/>
  <c r="D617" i="8"/>
  <c r="D618" i="8"/>
  <c r="D619" i="8"/>
  <c r="J619" i="8" s="1"/>
  <c r="D620" i="8"/>
  <c r="D621" i="8"/>
  <c r="D622" i="8"/>
  <c r="D623" i="8"/>
  <c r="J623" i="8" s="1"/>
  <c r="D624" i="8"/>
  <c r="D625" i="8"/>
  <c r="D626" i="8"/>
  <c r="D627" i="8"/>
  <c r="J627" i="8" s="1"/>
  <c r="D628" i="8"/>
  <c r="D629" i="8"/>
  <c r="D630" i="8"/>
  <c r="D631" i="8"/>
  <c r="J631" i="8" s="1"/>
  <c r="D632" i="8"/>
  <c r="D633" i="8"/>
  <c r="D634" i="8"/>
  <c r="D635" i="8"/>
  <c r="J635" i="8" s="1"/>
  <c r="D636" i="8"/>
  <c r="D637" i="8"/>
  <c r="D638" i="8"/>
  <c r="D639" i="8"/>
  <c r="J639" i="8" s="1"/>
  <c r="D640" i="8"/>
  <c r="D641" i="8"/>
  <c r="D642" i="8"/>
  <c r="D643" i="8"/>
  <c r="J643" i="8" s="1"/>
  <c r="D644" i="8"/>
  <c r="D645" i="8"/>
  <c r="D646" i="8"/>
  <c r="D647" i="8"/>
  <c r="J647" i="8" s="1"/>
  <c r="D648" i="8"/>
  <c r="D649" i="8"/>
  <c r="D650" i="8"/>
  <c r="D651" i="8"/>
  <c r="J651" i="8" s="1"/>
  <c r="D652" i="8"/>
  <c r="D653" i="8"/>
  <c r="D654" i="8"/>
  <c r="D655" i="8"/>
  <c r="J655" i="8" s="1"/>
  <c r="D656" i="8"/>
  <c r="D657" i="8"/>
  <c r="D658" i="8"/>
  <c r="D659" i="8"/>
  <c r="J659" i="8" s="1"/>
  <c r="D660" i="8"/>
  <c r="D661" i="8"/>
  <c r="D662" i="8"/>
  <c r="D663" i="8"/>
  <c r="J663" i="8" s="1"/>
  <c r="D664" i="8"/>
  <c r="D665" i="8"/>
  <c r="D666" i="8"/>
  <c r="D667" i="8"/>
  <c r="J667" i="8" s="1"/>
  <c r="D668" i="8"/>
  <c r="D669" i="8"/>
  <c r="D670" i="8"/>
  <c r="D671" i="8"/>
  <c r="J671" i="8" s="1"/>
  <c r="D672" i="8"/>
  <c r="D673" i="8"/>
  <c r="D674" i="8"/>
  <c r="D675" i="8"/>
  <c r="J675" i="8" s="1"/>
  <c r="D676" i="8"/>
  <c r="D677" i="8"/>
  <c r="D678" i="8"/>
  <c r="D679" i="8"/>
  <c r="J679" i="8" s="1"/>
  <c r="D680" i="8"/>
  <c r="D681" i="8"/>
  <c r="D682" i="8"/>
  <c r="D683" i="8"/>
  <c r="J683" i="8" s="1"/>
  <c r="D684" i="8"/>
  <c r="D685" i="8"/>
  <c r="D686" i="8"/>
  <c r="D687" i="8"/>
  <c r="J687" i="8" s="1"/>
  <c r="D688" i="8"/>
  <c r="D689" i="8"/>
  <c r="D690" i="8"/>
  <c r="D691" i="8"/>
  <c r="J691" i="8" s="1"/>
  <c r="D692" i="8"/>
  <c r="D693" i="8"/>
  <c r="D694" i="8"/>
  <c r="D695" i="8"/>
  <c r="J695" i="8" s="1"/>
  <c r="D696" i="8"/>
  <c r="D697" i="8"/>
  <c r="D698" i="8"/>
  <c r="D699" i="8"/>
  <c r="J699" i="8" s="1"/>
  <c r="D700" i="8"/>
  <c r="D701" i="8"/>
  <c r="D702" i="8"/>
  <c r="D703" i="8"/>
  <c r="J703" i="8" s="1"/>
  <c r="D704" i="8"/>
  <c r="D705" i="8"/>
  <c r="D706" i="8"/>
  <c r="D707" i="8"/>
  <c r="J707" i="8" s="1"/>
  <c r="D708" i="8"/>
  <c r="D709" i="8"/>
  <c r="D710" i="8"/>
  <c r="D711" i="8"/>
  <c r="J711" i="8" s="1"/>
  <c r="D712" i="8"/>
  <c r="D713" i="8"/>
  <c r="D714" i="8"/>
  <c r="D715" i="8"/>
  <c r="J715" i="8" s="1"/>
  <c r="D716" i="8"/>
  <c r="D717" i="8"/>
  <c r="D718" i="8"/>
  <c r="D719" i="8"/>
  <c r="J719" i="8" s="1"/>
  <c r="D720" i="8"/>
  <c r="D721" i="8"/>
  <c r="D722" i="8"/>
  <c r="D723" i="8"/>
  <c r="J723" i="8" s="1"/>
  <c r="D724" i="8"/>
  <c r="D725" i="8"/>
  <c r="D726" i="8"/>
  <c r="D727" i="8"/>
  <c r="J727" i="8" s="1"/>
  <c r="D728" i="8"/>
  <c r="D729" i="8"/>
  <c r="D730" i="8"/>
  <c r="D731" i="8"/>
  <c r="J731" i="8" s="1"/>
  <c r="D732" i="8"/>
  <c r="D733" i="8"/>
  <c r="D734" i="8"/>
  <c r="D735" i="8"/>
  <c r="J735" i="8" s="1"/>
  <c r="D736" i="8"/>
  <c r="D737" i="8"/>
  <c r="D738" i="8"/>
  <c r="D739" i="8"/>
  <c r="J739" i="8" s="1"/>
  <c r="D740" i="8"/>
  <c r="D741" i="8"/>
  <c r="D742" i="8"/>
  <c r="D743" i="8"/>
  <c r="J743" i="8" s="1"/>
  <c r="D744" i="8"/>
  <c r="D745" i="8"/>
  <c r="D746" i="8"/>
  <c r="D747" i="8"/>
  <c r="J747" i="8" s="1"/>
  <c r="D748" i="8"/>
  <c r="D749" i="8"/>
  <c r="D750" i="8"/>
  <c r="D751" i="8"/>
  <c r="J751" i="8" s="1"/>
  <c r="D752" i="8"/>
  <c r="D753" i="8"/>
  <c r="D754" i="8"/>
  <c r="D755" i="8"/>
  <c r="J755" i="8" s="1"/>
  <c r="D756" i="8"/>
  <c r="D757" i="8"/>
  <c r="D758" i="8"/>
  <c r="D759" i="8"/>
  <c r="J759" i="8" s="1"/>
  <c r="D760" i="8"/>
  <c r="D761" i="8"/>
  <c r="D762" i="8"/>
  <c r="D763" i="8"/>
  <c r="J763" i="8" s="1"/>
  <c r="D764" i="8"/>
  <c r="D765" i="8"/>
  <c r="D766" i="8"/>
  <c r="D767" i="8"/>
  <c r="J767" i="8" s="1"/>
  <c r="D768" i="8"/>
  <c r="D769" i="8"/>
  <c r="D770" i="8"/>
  <c r="D771" i="8"/>
  <c r="J771" i="8" s="1"/>
  <c r="D772" i="8"/>
  <c r="D773" i="8"/>
  <c r="D774" i="8"/>
  <c r="D775" i="8"/>
  <c r="J775" i="8" s="1"/>
  <c r="D776" i="8"/>
  <c r="D777" i="8"/>
  <c r="D778" i="8"/>
  <c r="D779" i="8"/>
  <c r="J779" i="8" s="1"/>
  <c r="D780" i="8"/>
  <c r="D781" i="8"/>
  <c r="D782" i="8"/>
  <c r="D783" i="8"/>
  <c r="J783" i="8" s="1"/>
  <c r="D784" i="8"/>
  <c r="D785" i="8"/>
  <c r="D786" i="8"/>
  <c r="D787" i="8"/>
  <c r="J787" i="8" s="1"/>
  <c r="D788" i="8"/>
  <c r="D789" i="8"/>
  <c r="D790" i="8"/>
  <c r="D791" i="8"/>
  <c r="J791" i="8" s="1"/>
  <c r="D792" i="8"/>
  <c r="D793" i="8"/>
  <c r="D794" i="8"/>
  <c r="D795" i="8"/>
  <c r="J795" i="8" s="1"/>
  <c r="D796" i="8"/>
  <c r="D797" i="8"/>
  <c r="D798" i="8"/>
  <c r="D799" i="8"/>
  <c r="J799" i="8" s="1"/>
  <c r="D800" i="8"/>
  <c r="D801" i="8"/>
  <c r="D802" i="8"/>
  <c r="D803" i="8"/>
  <c r="J803" i="8" s="1"/>
  <c r="D804" i="8"/>
  <c r="D805" i="8"/>
  <c r="D806" i="8"/>
  <c r="D807" i="8"/>
  <c r="J807" i="8" s="1"/>
  <c r="D808" i="8"/>
  <c r="D809" i="8"/>
  <c r="D810" i="8"/>
  <c r="D811" i="8"/>
  <c r="J811" i="8" s="1"/>
  <c r="D812" i="8"/>
  <c r="D813" i="8"/>
  <c r="D814" i="8"/>
  <c r="D815" i="8"/>
  <c r="J815" i="8" s="1"/>
  <c r="D816" i="8"/>
  <c r="D817" i="8"/>
  <c r="D818" i="8"/>
  <c r="D819" i="8"/>
  <c r="J819" i="8" s="1"/>
  <c r="D820" i="8"/>
  <c r="D821" i="8"/>
  <c r="D822" i="8"/>
  <c r="D823" i="8"/>
  <c r="J823" i="8" s="1"/>
  <c r="D824" i="8"/>
  <c r="D825" i="8"/>
  <c r="D826" i="8"/>
  <c r="D827" i="8"/>
  <c r="J827" i="8" s="1"/>
  <c r="D828" i="8"/>
  <c r="D829" i="8"/>
  <c r="D830" i="8"/>
  <c r="D831" i="8"/>
  <c r="J831" i="8" s="1"/>
  <c r="D832" i="8"/>
  <c r="D833" i="8"/>
  <c r="D834" i="8"/>
  <c r="D835" i="8"/>
  <c r="J835" i="8" s="1"/>
  <c r="D836" i="8"/>
  <c r="D837" i="8"/>
  <c r="D838" i="8"/>
  <c r="D839" i="8"/>
  <c r="J839" i="8" s="1"/>
  <c r="D840" i="8"/>
  <c r="D841" i="8"/>
  <c r="D842" i="8"/>
  <c r="D843" i="8"/>
  <c r="J843" i="8" s="1"/>
  <c r="D844" i="8"/>
  <c r="D845" i="8"/>
  <c r="D846" i="8"/>
  <c r="D847" i="8"/>
  <c r="J847" i="8" s="1"/>
  <c r="D848" i="8"/>
  <c r="D849" i="8"/>
  <c r="D850" i="8"/>
  <c r="D851" i="8"/>
  <c r="J851" i="8" s="1"/>
  <c r="D852" i="8"/>
  <c r="D853" i="8"/>
  <c r="D854" i="8"/>
  <c r="D855" i="8"/>
  <c r="J855" i="8" s="1"/>
  <c r="D856" i="8"/>
  <c r="D857" i="8"/>
  <c r="D858" i="8"/>
  <c r="D859" i="8"/>
  <c r="J859" i="8" s="1"/>
  <c r="D860" i="8"/>
  <c r="D861" i="8"/>
  <c r="D862" i="8"/>
  <c r="D863" i="8"/>
  <c r="J863" i="8" s="1"/>
  <c r="D864" i="8"/>
  <c r="D865" i="8"/>
  <c r="D866" i="8"/>
  <c r="D867" i="8"/>
  <c r="J867" i="8" s="1"/>
  <c r="D868" i="8"/>
  <c r="D869" i="8"/>
  <c r="D870" i="8"/>
  <c r="D871" i="8"/>
  <c r="J871" i="8" s="1"/>
  <c r="D872" i="8"/>
  <c r="D873" i="8"/>
  <c r="D874" i="8"/>
  <c r="D875" i="8"/>
  <c r="J875" i="8" s="1"/>
  <c r="D876" i="8"/>
  <c r="D877" i="8"/>
  <c r="D878" i="8"/>
  <c r="D879" i="8"/>
  <c r="J879" i="8" s="1"/>
  <c r="D880" i="8"/>
  <c r="D881" i="8"/>
  <c r="D882" i="8"/>
  <c r="D883" i="8"/>
  <c r="J883" i="8" s="1"/>
  <c r="D884" i="8"/>
  <c r="D885" i="8"/>
  <c r="D886" i="8"/>
  <c r="D887" i="8"/>
  <c r="J887" i="8" s="1"/>
  <c r="D888" i="8"/>
  <c r="D889" i="8"/>
  <c r="D890" i="8"/>
  <c r="D891" i="8"/>
  <c r="J891" i="8" s="1"/>
  <c r="D892" i="8"/>
  <c r="D893" i="8"/>
  <c r="D894" i="8"/>
  <c r="D895" i="8"/>
  <c r="J895" i="8" s="1"/>
  <c r="D896" i="8"/>
  <c r="D897" i="8"/>
  <c r="D898" i="8"/>
  <c r="D899" i="8"/>
  <c r="J899" i="8" s="1"/>
  <c r="D900" i="8"/>
  <c r="D901" i="8"/>
  <c r="D902" i="8"/>
  <c r="D903" i="8"/>
  <c r="J903" i="8" s="1"/>
  <c r="D904" i="8"/>
  <c r="D905" i="8"/>
  <c r="D906" i="8"/>
  <c r="D907" i="8"/>
  <c r="J907" i="8" s="1"/>
  <c r="D908" i="8"/>
  <c r="D909" i="8"/>
  <c r="D910" i="8"/>
  <c r="D911" i="8"/>
  <c r="J911" i="8" s="1"/>
  <c r="D912" i="8"/>
  <c r="D913" i="8"/>
  <c r="D914" i="8"/>
  <c r="D915" i="8"/>
  <c r="J915" i="8" s="1"/>
  <c r="D916" i="8"/>
  <c r="D917" i="8"/>
  <c r="D918" i="8"/>
  <c r="D919" i="8"/>
  <c r="J919" i="8" s="1"/>
  <c r="D920" i="8"/>
  <c r="D921" i="8"/>
  <c r="D922" i="8"/>
  <c r="D923" i="8"/>
  <c r="J923" i="8" s="1"/>
  <c r="D924" i="8"/>
  <c r="D925" i="8"/>
  <c r="D926" i="8"/>
  <c r="D927" i="8"/>
  <c r="J927" i="8" s="1"/>
  <c r="D928" i="8"/>
  <c r="D929" i="8"/>
  <c r="D930" i="8"/>
  <c r="D931" i="8"/>
  <c r="J931" i="8" s="1"/>
  <c r="D932" i="8"/>
  <c r="D933" i="8"/>
  <c r="D934" i="8"/>
  <c r="D935" i="8"/>
  <c r="J935" i="8" s="1"/>
  <c r="D936" i="8"/>
  <c r="D937" i="8"/>
  <c r="D938" i="8"/>
  <c r="D939" i="8"/>
  <c r="J939" i="8" s="1"/>
  <c r="D940" i="8"/>
  <c r="D941" i="8"/>
  <c r="D942" i="8"/>
  <c r="D943" i="8"/>
  <c r="J943" i="8" s="1"/>
  <c r="D944" i="8"/>
  <c r="D945" i="8"/>
  <c r="D946" i="8"/>
  <c r="D947" i="8"/>
  <c r="J947" i="8" s="1"/>
  <c r="D948" i="8"/>
  <c r="D949" i="8"/>
  <c r="D950" i="8"/>
  <c r="D951" i="8"/>
  <c r="J951" i="8" s="1"/>
  <c r="D952" i="8"/>
  <c r="D953" i="8"/>
  <c r="D954" i="8"/>
  <c r="D955" i="8"/>
  <c r="J955" i="8" s="1"/>
  <c r="D956" i="8"/>
  <c r="D957" i="8"/>
  <c r="D958" i="8"/>
  <c r="D959" i="8"/>
  <c r="J959" i="8" s="1"/>
  <c r="D960" i="8"/>
  <c r="D961" i="8"/>
  <c r="D962" i="8"/>
  <c r="D963" i="8"/>
  <c r="J963" i="8" s="1"/>
  <c r="D964" i="8"/>
  <c r="D965" i="8"/>
  <c r="D966" i="8"/>
  <c r="D967" i="8"/>
  <c r="J967" i="8" s="1"/>
  <c r="D968" i="8"/>
  <c r="D969" i="8"/>
  <c r="D970" i="8"/>
  <c r="D971" i="8"/>
  <c r="J971" i="8" s="1"/>
  <c r="D972" i="8"/>
  <c r="D973" i="8"/>
  <c r="D974" i="8"/>
  <c r="D975" i="8"/>
  <c r="J975" i="8" s="1"/>
  <c r="D976" i="8"/>
  <c r="D977" i="8"/>
  <c r="D978" i="8"/>
  <c r="D979" i="8"/>
  <c r="J979" i="8" s="1"/>
  <c r="D980" i="8"/>
  <c r="D981" i="8"/>
  <c r="D982" i="8"/>
  <c r="D983" i="8"/>
  <c r="J983" i="8" s="1"/>
  <c r="D984" i="8"/>
  <c r="D985" i="8"/>
  <c r="D986" i="8"/>
  <c r="D987" i="8"/>
  <c r="J987" i="8" s="1"/>
  <c r="D988" i="8"/>
  <c r="D989" i="8"/>
  <c r="D990" i="8"/>
  <c r="D991" i="8"/>
  <c r="J991" i="8" s="1"/>
  <c r="D992" i="8"/>
  <c r="D993" i="8"/>
  <c r="D994" i="8"/>
  <c r="D995" i="8"/>
  <c r="J995" i="8" s="1"/>
  <c r="D996" i="8"/>
  <c r="D997" i="8"/>
  <c r="D998" i="8"/>
  <c r="D999" i="8"/>
  <c r="J999" i="8" s="1"/>
  <c r="D1000" i="8"/>
  <c r="D1001" i="8"/>
  <c r="D1002" i="8"/>
  <c r="D1003" i="8"/>
  <c r="J1003" i="8" s="1"/>
  <c r="D1004" i="8"/>
  <c r="D1005" i="8"/>
  <c r="D1006" i="8"/>
  <c r="D1007" i="8"/>
  <c r="J1007" i="8" s="1"/>
  <c r="D1008" i="8"/>
  <c r="D1009" i="8"/>
  <c r="D1010" i="8"/>
  <c r="D1011" i="8"/>
  <c r="J1011" i="8" s="1"/>
  <c r="D1012" i="8"/>
  <c r="D1013" i="8"/>
  <c r="D1014" i="8"/>
  <c r="D1015" i="8"/>
  <c r="J1015" i="8" s="1"/>
  <c r="D1016" i="8"/>
  <c r="D1017" i="8"/>
  <c r="D1018" i="8"/>
  <c r="D1019" i="8"/>
  <c r="J1019" i="8" s="1"/>
  <c r="D1020" i="8"/>
  <c r="D1021" i="8"/>
  <c r="D1022" i="8"/>
  <c r="D1023" i="8"/>
  <c r="J1023" i="8" s="1"/>
  <c r="D1024" i="8"/>
  <c r="D1025" i="8"/>
  <c r="D1026" i="8"/>
  <c r="D1027" i="8"/>
  <c r="J1027" i="8" s="1"/>
  <c r="D1028" i="8"/>
  <c r="D1029" i="8"/>
  <c r="D1030" i="8"/>
  <c r="D1031" i="8"/>
  <c r="J1031" i="8" s="1"/>
  <c r="D1032" i="8"/>
  <c r="D1033" i="8"/>
  <c r="D1034" i="8"/>
  <c r="D1035" i="8"/>
  <c r="J1035" i="8" s="1"/>
  <c r="D1036" i="8"/>
  <c r="D1037" i="8"/>
  <c r="D1038" i="8"/>
  <c r="D1039" i="8"/>
  <c r="J1039" i="8" s="1"/>
  <c r="D1040" i="8"/>
  <c r="D1041" i="8"/>
  <c r="D1042" i="8"/>
  <c r="D1043" i="8"/>
  <c r="J1043" i="8" s="1"/>
  <c r="D1044" i="8"/>
  <c r="D1045" i="8"/>
  <c r="D1046" i="8"/>
  <c r="D1047" i="8"/>
  <c r="J1047" i="8" s="1"/>
  <c r="D1048" i="8"/>
  <c r="D1049" i="8"/>
  <c r="D1050" i="8"/>
  <c r="D1051" i="8"/>
  <c r="J1051" i="8" s="1"/>
  <c r="D1052" i="8"/>
  <c r="D1053" i="8"/>
  <c r="D1054" i="8"/>
  <c r="D1055" i="8"/>
  <c r="J1055" i="8" s="1"/>
  <c r="D1056" i="8"/>
  <c r="C4" i="8"/>
  <c r="I4" i="8" s="1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I854" i="8" s="1"/>
  <c r="C855" i="8"/>
  <c r="C856" i="8"/>
  <c r="C857" i="8"/>
  <c r="C858" i="8"/>
  <c r="I858" i="8" s="1"/>
  <c r="C859" i="8"/>
  <c r="C860" i="8"/>
  <c r="C861" i="8"/>
  <c r="C862" i="8"/>
  <c r="I862" i="8" s="1"/>
  <c r="C863" i="8"/>
  <c r="C864" i="8"/>
  <c r="C865" i="8"/>
  <c r="C866" i="8"/>
  <c r="I866" i="8" s="1"/>
  <c r="C867" i="8"/>
  <c r="C868" i="8"/>
  <c r="C869" i="8"/>
  <c r="C870" i="8"/>
  <c r="I870" i="8" s="1"/>
  <c r="C871" i="8"/>
  <c r="C872" i="8"/>
  <c r="C873" i="8"/>
  <c r="C874" i="8"/>
  <c r="I874" i="8" s="1"/>
  <c r="C875" i="8"/>
  <c r="C876" i="8"/>
  <c r="C877" i="8"/>
  <c r="C878" i="8"/>
  <c r="I878" i="8" s="1"/>
  <c r="C879" i="8"/>
  <c r="C880" i="8"/>
  <c r="C881" i="8"/>
  <c r="C882" i="8"/>
  <c r="I882" i="8" s="1"/>
  <c r="C883" i="8"/>
  <c r="C884" i="8"/>
  <c r="C885" i="8"/>
  <c r="C886" i="8"/>
  <c r="I886" i="8" s="1"/>
  <c r="C887" i="8"/>
  <c r="C888" i="8"/>
  <c r="C889" i="8"/>
  <c r="C890" i="8"/>
  <c r="I890" i="8" s="1"/>
  <c r="C891" i="8"/>
  <c r="C892" i="8"/>
  <c r="C893" i="8"/>
  <c r="C894" i="8"/>
  <c r="I894" i="8" s="1"/>
  <c r="C895" i="8"/>
  <c r="C896" i="8"/>
  <c r="C897" i="8"/>
  <c r="C898" i="8"/>
  <c r="I898" i="8" s="1"/>
  <c r="C899" i="8"/>
  <c r="C900" i="8"/>
  <c r="C901" i="8"/>
  <c r="C902" i="8"/>
  <c r="I902" i="8" s="1"/>
  <c r="C903" i="8"/>
  <c r="C904" i="8"/>
  <c r="C905" i="8"/>
  <c r="C906" i="8"/>
  <c r="I906" i="8" s="1"/>
  <c r="C907" i="8"/>
  <c r="C908" i="8"/>
  <c r="C909" i="8"/>
  <c r="C910" i="8"/>
  <c r="I910" i="8" s="1"/>
  <c r="C911" i="8"/>
  <c r="C912" i="8"/>
  <c r="C913" i="8"/>
  <c r="C914" i="8"/>
  <c r="I914" i="8" s="1"/>
  <c r="C915" i="8"/>
  <c r="C916" i="8"/>
  <c r="C917" i="8"/>
  <c r="C918" i="8"/>
  <c r="I918" i="8" s="1"/>
  <c r="C919" i="8"/>
  <c r="C920" i="8"/>
  <c r="C921" i="8"/>
  <c r="C922" i="8"/>
  <c r="I922" i="8" s="1"/>
  <c r="C923" i="8"/>
  <c r="C924" i="8"/>
  <c r="C925" i="8"/>
  <c r="C926" i="8"/>
  <c r="I926" i="8" s="1"/>
  <c r="C927" i="8"/>
  <c r="C928" i="8"/>
  <c r="C929" i="8"/>
  <c r="C930" i="8"/>
  <c r="I930" i="8" s="1"/>
  <c r="C931" i="8"/>
  <c r="C932" i="8"/>
  <c r="C933" i="8"/>
  <c r="C934" i="8"/>
  <c r="I934" i="8" s="1"/>
  <c r="C935" i="8"/>
  <c r="C936" i="8"/>
  <c r="C937" i="8"/>
  <c r="C938" i="8"/>
  <c r="I938" i="8" s="1"/>
  <c r="C939" i="8"/>
  <c r="C940" i="8"/>
  <c r="C941" i="8"/>
  <c r="C942" i="8"/>
  <c r="I942" i="8" s="1"/>
  <c r="C943" i="8"/>
  <c r="C944" i="8"/>
  <c r="C945" i="8"/>
  <c r="C946" i="8"/>
  <c r="I946" i="8" s="1"/>
  <c r="C947" i="8"/>
  <c r="C948" i="8"/>
  <c r="C949" i="8"/>
  <c r="C950" i="8"/>
  <c r="I950" i="8" s="1"/>
  <c r="C951" i="8"/>
  <c r="C952" i="8"/>
  <c r="C953" i="8"/>
  <c r="C954" i="8"/>
  <c r="I954" i="8" s="1"/>
  <c r="C955" i="8"/>
  <c r="C956" i="8"/>
  <c r="C957" i="8"/>
  <c r="C958" i="8"/>
  <c r="I958" i="8" s="1"/>
  <c r="C959" i="8"/>
  <c r="C960" i="8"/>
  <c r="C961" i="8"/>
  <c r="C962" i="8"/>
  <c r="I962" i="8" s="1"/>
  <c r="C963" i="8"/>
  <c r="C964" i="8"/>
  <c r="C965" i="8"/>
  <c r="C966" i="8"/>
  <c r="I966" i="8" s="1"/>
  <c r="C967" i="8"/>
  <c r="C968" i="8"/>
  <c r="C969" i="8"/>
  <c r="C970" i="8"/>
  <c r="I970" i="8" s="1"/>
  <c r="C971" i="8"/>
  <c r="C972" i="8"/>
  <c r="C973" i="8"/>
  <c r="C974" i="8"/>
  <c r="I974" i="8" s="1"/>
  <c r="C975" i="8"/>
  <c r="C976" i="8"/>
  <c r="C977" i="8"/>
  <c r="C978" i="8"/>
  <c r="I978" i="8" s="1"/>
  <c r="C979" i="8"/>
  <c r="C980" i="8"/>
  <c r="C981" i="8"/>
  <c r="C982" i="8"/>
  <c r="I982" i="8" s="1"/>
  <c r="C983" i="8"/>
  <c r="C984" i="8"/>
  <c r="C985" i="8"/>
  <c r="C986" i="8"/>
  <c r="I986" i="8" s="1"/>
  <c r="C987" i="8"/>
  <c r="C988" i="8"/>
  <c r="C989" i="8"/>
  <c r="C990" i="8"/>
  <c r="I990" i="8" s="1"/>
  <c r="C991" i="8"/>
  <c r="C992" i="8"/>
  <c r="C993" i="8"/>
  <c r="C994" i="8"/>
  <c r="I994" i="8" s="1"/>
  <c r="C995" i="8"/>
  <c r="C996" i="8"/>
  <c r="C997" i="8"/>
  <c r="C998" i="8"/>
  <c r="I998" i="8" s="1"/>
  <c r="C999" i="8"/>
  <c r="C1000" i="8"/>
  <c r="C1001" i="8"/>
  <c r="C1002" i="8"/>
  <c r="I1002" i="8" s="1"/>
  <c r="C1003" i="8"/>
  <c r="C1004" i="8"/>
  <c r="C1005" i="8"/>
  <c r="C1006" i="8"/>
  <c r="I1006" i="8" s="1"/>
  <c r="C1007" i="8"/>
  <c r="C1008" i="8"/>
  <c r="C1009" i="8"/>
  <c r="C1010" i="8"/>
  <c r="I1010" i="8" s="1"/>
  <c r="C1011" i="8"/>
  <c r="C1012" i="8"/>
  <c r="C1013" i="8"/>
  <c r="C1014" i="8"/>
  <c r="I1014" i="8" s="1"/>
  <c r="C1015" i="8"/>
  <c r="C1016" i="8"/>
  <c r="C1017" i="8"/>
  <c r="C1018" i="8"/>
  <c r="I1018" i="8" s="1"/>
  <c r="C1019" i="8"/>
  <c r="C1020" i="8"/>
  <c r="C1021" i="8"/>
  <c r="C1022" i="8"/>
  <c r="I1022" i="8" s="1"/>
  <c r="C1023" i="8"/>
  <c r="C1024" i="8"/>
  <c r="C1025" i="8"/>
  <c r="C1026" i="8"/>
  <c r="I1026" i="8" s="1"/>
  <c r="C1027" i="8"/>
  <c r="C1028" i="8"/>
  <c r="C1029" i="8"/>
  <c r="C1030" i="8"/>
  <c r="I1030" i="8" s="1"/>
  <c r="C1031" i="8"/>
  <c r="C1032" i="8"/>
  <c r="C1033" i="8"/>
  <c r="C1034" i="8"/>
  <c r="I1034" i="8" s="1"/>
  <c r="C1035" i="8"/>
  <c r="C1036" i="8"/>
  <c r="C1037" i="8"/>
  <c r="C1038" i="8"/>
  <c r="I1038" i="8" s="1"/>
  <c r="C1039" i="8"/>
  <c r="C1040" i="8"/>
  <c r="C1041" i="8"/>
  <c r="C1042" i="8"/>
  <c r="I1042" i="8" s="1"/>
  <c r="C1043" i="8"/>
  <c r="C1044" i="8"/>
  <c r="C1045" i="8"/>
  <c r="C1046" i="8"/>
  <c r="I1046" i="8" s="1"/>
  <c r="C1047" i="8"/>
  <c r="C1048" i="8"/>
  <c r="C1049" i="8"/>
  <c r="C1050" i="8"/>
  <c r="I1050" i="8" s="1"/>
  <c r="C1051" i="8"/>
  <c r="C1052" i="8"/>
  <c r="C1053" i="8"/>
  <c r="C1054" i="8"/>
  <c r="I1054" i="8" s="1"/>
  <c r="C1055" i="8"/>
  <c r="C1056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3" i="8"/>
  <c r="I1055" i="8" l="1"/>
  <c r="I1051" i="8"/>
  <c r="I1047" i="8"/>
  <c r="I1043" i="8"/>
  <c r="I1039" i="8"/>
  <c r="I1035" i="8"/>
  <c r="I1031" i="8"/>
  <c r="I1027" i="8"/>
  <c r="I1023" i="8"/>
  <c r="I1019" i="8"/>
  <c r="I1015" i="8"/>
  <c r="I1011" i="8"/>
  <c r="I1007" i="8"/>
  <c r="I1003" i="8"/>
  <c r="I999" i="8"/>
  <c r="I995" i="8"/>
  <c r="I991" i="8"/>
  <c r="I987" i="8"/>
  <c r="I983" i="8"/>
  <c r="I979" i="8"/>
  <c r="I975" i="8"/>
  <c r="I971" i="8"/>
  <c r="I967" i="8"/>
  <c r="I963" i="8"/>
  <c r="I959" i="8"/>
  <c r="I955" i="8"/>
  <c r="I951" i="8"/>
  <c r="I947" i="8"/>
  <c r="I943" i="8"/>
  <c r="I939" i="8"/>
  <c r="I935" i="8"/>
  <c r="I931" i="8"/>
  <c r="I927" i="8"/>
  <c r="I923" i="8"/>
  <c r="I919" i="8"/>
  <c r="I915" i="8"/>
  <c r="I911" i="8"/>
  <c r="I907" i="8"/>
  <c r="I903" i="8"/>
  <c r="I899" i="8"/>
  <c r="I895" i="8"/>
  <c r="I891" i="8"/>
  <c r="I887" i="8"/>
  <c r="I883" i="8"/>
  <c r="I879" i="8"/>
  <c r="I875" i="8"/>
  <c r="I871" i="8"/>
  <c r="I867" i="8"/>
  <c r="I863" i="8"/>
  <c r="I859" i="8"/>
  <c r="I855" i="8"/>
  <c r="I851" i="8"/>
  <c r="I847" i="8"/>
  <c r="I843" i="8"/>
  <c r="I839" i="8"/>
  <c r="I835" i="8"/>
  <c r="I831" i="8"/>
  <c r="I827" i="8"/>
  <c r="I823" i="8"/>
  <c r="I819" i="8"/>
  <c r="I815" i="8"/>
  <c r="I811" i="8"/>
  <c r="I807" i="8"/>
  <c r="I803" i="8"/>
  <c r="I799" i="8"/>
  <c r="I795" i="8"/>
  <c r="I791" i="8"/>
  <c r="I787" i="8"/>
  <c r="I783" i="8"/>
  <c r="I779" i="8"/>
  <c r="I775" i="8"/>
  <c r="I771" i="8"/>
  <c r="I767" i="8"/>
  <c r="I763" i="8"/>
  <c r="I759" i="8"/>
  <c r="I755" i="8"/>
  <c r="I751" i="8"/>
  <c r="I747" i="8"/>
  <c r="I743" i="8"/>
  <c r="I739" i="8"/>
  <c r="I735" i="8"/>
  <c r="I731" i="8"/>
  <c r="I727" i="8"/>
  <c r="I723" i="8"/>
  <c r="I719" i="8"/>
  <c r="I715" i="8"/>
  <c r="I711" i="8"/>
  <c r="I707" i="8"/>
  <c r="I703" i="8"/>
  <c r="I699" i="8"/>
  <c r="I695" i="8"/>
  <c r="I691" i="8"/>
  <c r="I687" i="8"/>
  <c r="I683" i="8"/>
  <c r="I679" i="8"/>
  <c r="I675" i="8"/>
  <c r="I671" i="8"/>
  <c r="I667" i="8"/>
  <c r="I663" i="8"/>
  <c r="I659" i="8"/>
  <c r="I655" i="8"/>
  <c r="I651" i="8"/>
  <c r="I647" i="8"/>
  <c r="I643" i="8"/>
  <c r="I639" i="8"/>
  <c r="I635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67" i="8"/>
  <c r="I563" i="8"/>
  <c r="I559" i="8"/>
  <c r="I555" i="8"/>
  <c r="I551" i="8"/>
  <c r="I547" i="8"/>
  <c r="I543" i="8"/>
  <c r="I539" i="8"/>
  <c r="I535" i="8"/>
  <c r="I531" i="8"/>
  <c r="I527" i="8"/>
  <c r="I523" i="8"/>
  <c r="I519" i="8"/>
  <c r="I515" i="8"/>
  <c r="I511" i="8"/>
  <c r="I507" i="8"/>
  <c r="I503" i="8"/>
  <c r="I499" i="8"/>
  <c r="I495" i="8"/>
  <c r="I491" i="8"/>
  <c r="I487" i="8"/>
  <c r="I483" i="8"/>
  <c r="I479" i="8"/>
  <c r="I475" i="8"/>
  <c r="I471" i="8"/>
  <c r="I467" i="8"/>
  <c r="I463" i="8"/>
  <c r="I459" i="8"/>
  <c r="I455" i="8"/>
  <c r="I451" i="8"/>
  <c r="I447" i="8"/>
  <c r="I443" i="8"/>
  <c r="I439" i="8"/>
  <c r="I435" i="8"/>
  <c r="I431" i="8"/>
  <c r="I427" i="8"/>
  <c r="I423" i="8"/>
  <c r="I419" i="8"/>
  <c r="I415" i="8"/>
  <c r="I411" i="8"/>
  <c r="I407" i="8"/>
  <c r="I403" i="8"/>
  <c r="I399" i="8"/>
  <c r="I395" i="8"/>
  <c r="I391" i="8"/>
  <c r="I387" i="8"/>
  <c r="I383" i="8"/>
  <c r="I379" i="8"/>
  <c r="I375" i="8"/>
  <c r="I371" i="8"/>
  <c r="I367" i="8"/>
  <c r="I363" i="8"/>
  <c r="I359" i="8"/>
  <c r="I355" i="8"/>
  <c r="I351" i="8"/>
  <c r="I347" i="8"/>
  <c r="I343" i="8"/>
  <c r="I339" i="8"/>
  <c r="I335" i="8"/>
  <c r="I331" i="8"/>
  <c r="I327" i="8"/>
  <c r="I323" i="8"/>
  <c r="I319" i="8"/>
  <c r="I315" i="8"/>
  <c r="I311" i="8"/>
  <c r="I307" i="8"/>
  <c r="I303" i="8"/>
  <c r="I299" i="8"/>
  <c r="I295" i="8"/>
  <c r="I291" i="8"/>
  <c r="I287" i="8"/>
  <c r="I283" i="8"/>
  <c r="I279" i="8"/>
  <c r="I275" i="8"/>
  <c r="I271" i="8"/>
  <c r="I267" i="8"/>
  <c r="I263" i="8"/>
  <c r="I259" i="8"/>
  <c r="I255" i="8"/>
  <c r="I251" i="8"/>
  <c r="I247" i="8"/>
  <c r="I243" i="8"/>
  <c r="I239" i="8"/>
  <c r="I235" i="8"/>
  <c r="I231" i="8"/>
  <c r="I227" i="8"/>
  <c r="I223" i="8"/>
  <c r="I219" i="8"/>
  <c r="I215" i="8"/>
  <c r="I211" i="8"/>
  <c r="I207" i="8"/>
  <c r="I203" i="8"/>
  <c r="I199" i="8"/>
  <c r="I195" i="8"/>
  <c r="I191" i="8"/>
  <c r="I187" i="8"/>
  <c r="I183" i="8"/>
  <c r="I179" i="8"/>
  <c r="I175" i="8"/>
  <c r="I171" i="8"/>
  <c r="I167" i="8"/>
  <c r="I163" i="8"/>
  <c r="I159" i="8"/>
  <c r="I155" i="8"/>
  <c r="I151" i="8"/>
  <c r="I147" i="8"/>
  <c r="I143" i="8"/>
  <c r="I139" i="8"/>
  <c r="I135" i="8"/>
  <c r="I131" i="8"/>
  <c r="I127" i="8"/>
  <c r="I123" i="8"/>
  <c r="I119" i="8"/>
  <c r="I115" i="8"/>
  <c r="I111" i="8"/>
  <c r="I107" i="8"/>
  <c r="I103" i="8"/>
  <c r="I99" i="8"/>
  <c r="I95" i="8"/>
  <c r="I91" i="8"/>
  <c r="I87" i="8"/>
  <c r="I83" i="8"/>
  <c r="I79" i="8"/>
  <c r="I75" i="8"/>
  <c r="I71" i="8"/>
  <c r="I67" i="8"/>
  <c r="I63" i="8"/>
  <c r="I59" i="8"/>
  <c r="I55" i="8"/>
  <c r="I51" i="8"/>
  <c r="I47" i="8"/>
  <c r="I43" i="8"/>
  <c r="I39" i="8"/>
  <c r="I35" i="8"/>
  <c r="I31" i="8"/>
  <c r="I27" i="8"/>
  <c r="I23" i="8"/>
  <c r="I19" i="8"/>
  <c r="I15" i="8"/>
  <c r="I11" i="8"/>
  <c r="I7" i="8"/>
  <c r="J359" i="8"/>
  <c r="J355" i="8"/>
  <c r="J351" i="8"/>
  <c r="J347" i="8"/>
  <c r="K782" i="8"/>
  <c r="K778" i="8"/>
  <c r="K774" i="8"/>
  <c r="K770" i="8"/>
  <c r="K766" i="8"/>
  <c r="K762" i="8"/>
  <c r="K758" i="8"/>
  <c r="K754" i="8"/>
  <c r="K750" i="8"/>
  <c r="K746" i="8"/>
  <c r="K742" i="8"/>
  <c r="K738" i="8"/>
  <c r="K734" i="8"/>
  <c r="K730" i="8"/>
  <c r="K726" i="8"/>
  <c r="K722" i="8"/>
  <c r="K718" i="8"/>
  <c r="K714" i="8"/>
  <c r="K710" i="8"/>
  <c r="K706" i="8"/>
  <c r="K702" i="8"/>
  <c r="K698" i="8"/>
  <c r="K694" i="8"/>
  <c r="K690" i="8"/>
  <c r="K686" i="8"/>
  <c r="K682" i="8"/>
  <c r="K678" i="8"/>
  <c r="K674" i="8"/>
  <c r="K670" i="8"/>
  <c r="K666" i="8"/>
  <c r="K662" i="8"/>
  <c r="K658" i="8"/>
  <c r="K654" i="8"/>
  <c r="K650" i="8"/>
  <c r="K646" i="8"/>
  <c r="K642" i="8"/>
  <c r="K638" i="8"/>
  <c r="K634" i="8"/>
  <c r="K630" i="8"/>
  <c r="K626" i="8"/>
  <c r="K622" i="8"/>
  <c r="K618" i="8"/>
  <c r="K614" i="8"/>
  <c r="K610" i="8"/>
  <c r="K606" i="8"/>
  <c r="K602" i="8"/>
  <c r="K598" i="8"/>
  <c r="K594" i="8"/>
  <c r="K590" i="8"/>
  <c r="K586" i="8"/>
  <c r="K582" i="8"/>
  <c r="K578" i="8"/>
  <c r="K574" i="8"/>
  <c r="K570" i="8"/>
  <c r="K566" i="8"/>
  <c r="K562" i="8"/>
  <c r="K558" i="8"/>
  <c r="K554" i="8"/>
  <c r="K550" i="8"/>
  <c r="K546" i="8"/>
  <c r="K542" i="8"/>
  <c r="K538" i="8"/>
  <c r="K534" i="8"/>
  <c r="K530" i="8"/>
  <c r="K526" i="8"/>
  <c r="K522" i="8"/>
  <c r="K518" i="8"/>
  <c r="K514" i="8"/>
  <c r="K510" i="8"/>
  <c r="K506" i="8"/>
  <c r="K502" i="8"/>
  <c r="K498" i="8"/>
  <c r="K494" i="8"/>
  <c r="K490" i="8"/>
  <c r="K486" i="8"/>
  <c r="K482" i="8"/>
  <c r="K478" i="8"/>
  <c r="K474" i="8"/>
  <c r="K470" i="8"/>
  <c r="K466" i="8"/>
  <c r="K462" i="8"/>
  <c r="K458" i="8"/>
  <c r="K454" i="8"/>
  <c r="K450" i="8"/>
  <c r="K446" i="8"/>
  <c r="J343" i="8"/>
  <c r="J339" i="8"/>
  <c r="J335" i="8"/>
  <c r="J331" i="8"/>
  <c r="J327" i="8"/>
  <c r="J323" i="8"/>
  <c r="J319" i="8"/>
  <c r="J315" i="8"/>
  <c r="J311" i="8"/>
  <c r="J307" i="8"/>
  <c r="J303" i="8"/>
  <c r="J299" i="8"/>
  <c r="J295" i="8"/>
  <c r="J291" i="8"/>
  <c r="J287" i="8"/>
  <c r="J283" i="8"/>
  <c r="J279" i="8"/>
  <c r="J275" i="8"/>
  <c r="J271" i="8"/>
  <c r="J267" i="8"/>
  <c r="J263" i="8"/>
  <c r="J259" i="8"/>
  <c r="J255" i="8"/>
  <c r="J251" i="8"/>
  <c r="J247" i="8"/>
  <c r="J243" i="8"/>
  <c r="J239" i="8"/>
  <c r="J235" i="8"/>
  <c r="J231" i="8"/>
  <c r="J227" i="8"/>
  <c r="J223" i="8"/>
  <c r="J219" i="8"/>
  <c r="J215" i="8"/>
  <c r="J211" i="8"/>
  <c r="J207" i="8"/>
  <c r="J203" i="8"/>
  <c r="J199" i="8"/>
  <c r="J195" i="8"/>
  <c r="J191" i="8"/>
  <c r="J187" i="8"/>
  <c r="J183" i="8"/>
  <c r="J179" i="8"/>
  <c r="J175" i="8"/>
  <c r="J171" i="8"/>
  <c r="J167" i="8"/>
  <c r="J163" i="8"/>
  <c r="J159" i="8"/>
  <c r="J155" i="8"/>
  <c r="J151" i="8"/>
  <c r="J147" i="8"/>
  <c r="J143" i="8"/>
  <c r="J139" i="8"/>
  <c r="J135" i="8"/>
  <c r="J131" i="8"/>
  <c r="J127" i="8"/>
  <c r="J123" i="8"/>
  <c r="J119" i="8"/>
  <c r="J115" i="8"/>
  <c r="J111" i="8"/>
  <c r="J107" i="8"/>
  <c r="J103" i="8"/>
  <c r="J99" i="8"/>
  <c r="J95" i="8"/>
  <c r="J91" i="8"/>
  <c r="J87" i="8"/>
  <c r="J83" i="8"/>
  <c r="J79" i="8"/>
  <c r="J75" i="8"/>
  <c r="J71" i="8"/>
  <c r="J67" i="8"/>
  <c r="J63" i="8"/>
  <c r="J59" i="8"/>
  <c r="J55" i="8"/>
  <c r="J51" i="8"/>
  <c r="J47" i="8"/>
  <c r="J43" i="8"/>
  <c r="J39" i="8"/>
  <c r="J35" i="8"/>
  <c r="J31" i="8"/>
  <c r="J27" i="8"/>
  <c r="J23" i="8"/>
  <c r="J19" i="8"/>
  <c r="J15" i="8"/>
  <c r="J11" i="8"/>
  <c r="J7" i="8"/>
  <c r="K442" i="8"/>
  <c r="K438" i="8"/>
  <c r="K434" i="8"/>
  <c r="K430" i="8"/>
  <c r="K426" i="8"/>
  <c r="K422" i="8"/>
  <c r="K418" i="8"/>
  <c r="K414" i="8"/>
  <c r="K410" i="8"/>
  <c r="K406" i="8"/>
  <c r="K402" i="8"/>
  <c r="K398" i="8"/>
  <c r="K394" i="8"/>
  <c r="K390" i="8"/>
  <c r="K386" i="8"/>
  <c r="K382" i="8"/>
  <c r="K378" i="8"/>
  <c r="K374" i="8"/>
  <c r="K370" i="8"/>
  <c r="K366" i="8"/>
  <c r="K362" i="8"/>
  <c r="K358" i="8"/>
  <c r="K354" i="8"/>
  <c r="K350" i="8"/>
  <c r="K346" i="8"/>
  <c r="K342" i="8"/>
  <c r="K338" i="8"/>
  <c r="K334" i="8"/>
  <c r="K330" i="8"/>
  <c r="K326" i="8"/>
  <c r="K322" i="8"/>
  <c r="K318" i="8"/>
  <c r="K314" i="8"/>
  <c r="K310" i="8"/>
  <c r="K306" i="8"/>
  <c r="K302" i="8"/>
  <c r="K298" i="8"/>
  <c r="K294" i="8"/>
  <c r="K290" i="8"/>
  <c r="K286" i="8"/>
  <c r="K282" i="8"/>
  <c r="K278" i="8"/>
  <c r="K274" i="8"/>
  <c r="K270" i="8"/>
  <c r="K266" i="8"/>
  <c r="K262" i="8"/>
  <c r="K258" i="8"/>
  <c r="K254" i="8"/>
  <c r="K250" i="8"/>
  <c r="K246" i="8"/>
  <c r="K242" i="8"/>
  <c r="K238" i="8"/>
  <c r="K234" i="8"/>
  <c r="K230" i="8"/>
  <c r="K226" i="8"/>
  <c r="K222" i="8"/>
  <c r="K218" i="8"/>
  <c r="K214" i="8"/>
  <c r="K210" i="8"/>
  <c r="K206" i="8"/>
  <c r="K202" i="8"/>
  <c r="K198" i="8"/>
  <c r="K194" i="8"/>
  <c r="K190" i="8"/>
  <c r="K186" i="8"/>
  <c r="K182" i="8"/>
  <c r="K178" i="8"/>
  <c r="K174" i="8"/>
  <c r="K170" i="8"/>
  <c r="K166" i="8"/>
  <c r="K162" i="8"/>
  <c r="K158" i="8"/>
  <c r="K154" i="8"/>
  <c r="K150" i="8"/>
  <c r="K146" i="8"/>
  <c r="K142" i="8"/>
  <c r="K138" i="8"/>
  <c r="K134" i="8"/>
  <c r="K130" i="8"/>
  <c r="K126" i="8"/>
  <c r="K122" i="8"/>
  <c r="K118" i="8"/>
  <c r="K114" i="8"/>
  <c r="K110" i="8"/>
  <c r="K106" i="8"/>
  <c r="I850" i="8"/>
  <c r="I846" i="8"/>
  <c r="I842" i="8"/>
  <c r="I838" i="8"/>
  <c r="I834" i="8"/>
  <c r="I830" i="8"/>
  <c r="I826" i="8"/>
  <c r="I822" i="8"/>
  <c r="I818" i="8"/>
  <c r="I814" i="8"/>
  <c r="I810" i="8"/>
  <c r="I806" i="8"/>
  <c r="I802" i="8"/>
  <c r="I798" i="8"/>
  <c r="I794" i="8"/>
  <c r="I790" i="8"/>
  <c r="I786" i="8"/>
  <c r="I782" i="8"/>
  <c r="I778" i="8"/>
  <c r="I774" i="8"/>
  <c r="I770" i="8"/>
  <c r="I766" i="8"/>
  <c r="I762" i="8"/>
  <c r="I758" i="8"/>
  <c r="I754" i="8"/>
  <c r="I750" i="8"/>
  <c r="I746" i="8"/>
  <c r="I742" i="8"/>
  <c r="I738" i="8"/>
  <c r="I734" i="8"/>
  <c r="I730" i="8"/>
  <c r="I726" i="8"/>
  <c r="I722" i="8"/>
  <c r="I718" i="8"/>
  <c r="I714" i="8"/>
  <c r="I710" i="8"/>
  <c r="I706" i="8"/>
  <c r="I702" i="8"/>
  <c r="I698" i="8"/>
  <c r="I694" i="8"/>
  <c r="I690" i="8"/>
  <c r="I686" i="8"/>
  <c r="I682" i="8"/>
  <c r="I678" i="8"/>
  <c r="I674" i="8"/>
  <c r="I670" i="8"/>
  <c r="I666" i="8"/>
  <c r="I662" i="8"/>
  <c r="I658" i="8"/>
  <c r="I654" i="8"/>
  <c r="I650" i="8"/>
  <c r="I646" i="8"/>
  <c r="I642" i="8"/>
  <c r="I638" i="8"/>
  <c r="I634" i="8"/>
  <c r="I630" i="8"/>
  <c r="I626" i="8"/>
  <c r="I622" i="8"/>
  <c r="I618" i="8"/>
  <c r="I614" i="8"/>
  <c r="I610" i="8"/>
  <c r="I606" i="8"/>
  <c r="I602" i="8"/>
  <c r="I598" i="8"/>
  <c r="I594" i="8"/>
  <c r="I590" i="8"/>
  <c r="I586" i="8"/>
  <c r="I582" i="8"/>
  <c r="I578" i="8"/>
  <c r="I574" i="8"/>
  <c r="I570" i="8"/>
  <c r="I566" i="8"/>
  <c r="I562" i="8"/>
  <c r="I558" i="8"/>
  <c r="I554" i="8"/>
  <c r="I550" i="8"/>
  <c r="I546" i="8"/>
  <c r="I542" i="8"/>
  <c r="I538" i="8"/>
  <c r="I534" i="8"/>
  <c r="I530" i="8"/>
  <c r="I526" i="8"/>
  <c r="I522" i="8"/>
  <c r="I518" i="8"/>
  <c r="I514" i="8"/>
  <c r="I510" i="8"/>
  <c r="I506" i="8"/>
  <c r="I502" i="8"/>
  <c r="I498" i="8"/>
  <c r="I494" i="8"/>
  <c r="I490" i="8"/>
  <c r="I486" i="8"/>
  <c r="I482" i="8"/>
  <c r="I478" i="8"/>
  <c r="I474" i="8"/>
  <c r="I470" i="8"/>
  <c r="I466" i="8"/>
  <c r="I462" i="8"/>
  <c r="I458" i="8"/>
  <c r="I454" i="8"/>
  <c r="I450" i="8"/>
  <c r="I446" i="8"/>
  <c r="I442" i="8"/>
  <c r="I438" i="8"/>
  <c r="I434" i="8"/>
  <c r="I430" i="8"/>
  <c r="I426" i="8"/>
  <c r="I422" i="8"/>
  <c r="I418" i="8"/>
  <c r="I414" i="8"/>
  <c r="I410" i="8"/>
  <c r="I406" i="8"/>
  <c r="I402" i="8"/>
  <c r="I398" i="8"/>
  <c r="I394" i="8"/>
  <c r="I390" i="8"/>
  <c r="I386" i="8"/>
  <c r="I382" i="8"/>
  <c r="I378" i="8"/>
  <c r="I374" i="8"/>
  <c r="I370" i="8"/>
  <c r="I366" i="8"/>
  <c r="I362" i="8"/>
  <c r="I358" i="8"/>
  <c r="I354" i="8"/>
  <c r="I350" i="8"/>
  <c r="I346" i="8"/>
  <c r="I342" i="8"/>
  <c r="I338" i="8"/>
  <c r="I334" i="8"/>
  <c r="I330" i="8"/>
  <c r="I326" i="8"/>
  <c r="I322" i="8"/>
  <c r="I318" i="8"/>
  <c r="I314" i="8"/>
  <c r="I310" i="8"/>
  <c r="I306" i="8"/>
  <c r="I302" i="8"/>
  <c r="I298" i="8"/>
  <c r="I294" i="8"/>
  <c r="I290" i="8"/>
  <c r="I286" i="8"/>
  <c r="I282" i="8"/>
  <c r="I278" i="8"/>
  <c r="I274" i="8"/>
  <c r="I270" i="8"/>
  <c r="I266" i="8"/>
  <c r="I262" i="8"/>
  <c r="I258" i="8"/>
  <c r="I254" i="8"/>
  <c r="I250" i="8"/>
  <c r="I246" i="8"/>
  <c r="I242" i="8"/>
  <c r="I238" i="8"/>
  <c r="I234" i="8"/>
  <c r="I230" i="8"/>
  <c r="I226" i="8"/>
  <c r="I222" i="8"/>
  <c r="I218" i="8"/>
  <c r="I214" i="8"/>
  <c r="I210" i="8"/>
  <c r="I206" i="8"/>
  <c r="I202" i="8"/>
  <c r="I198" i="8"/>
  <c r="I194" i="8"/>
  <c r="I190" i="8"/>
  <c r="I186" i="8"/>
  <c r="I182" i="8"/>
  <c r="I178" i="8"/>
  <c r="I174" i="8"/>
  <c r="I170" i="8"/>
  <c r="I166" i="8"/>
  <c r="I162" i="8"/>
  <c r="I158" i="8"/>
  <c r="I154" i="8"/>
  <c r="I150" i="8"/>
  <c r="I146" i="8"/>
  <c r="I142" i="8"/>
  <c r="I138" i="8"/>
  <c r="I134" i="8"/>
  <c r="I130" i="8"/>
  <c r="I126" i="8"/>
  <c r="I122" i="8"/>
  <c r="I118" i="8"/>
  <c r="I114" i="8"/>
  <c r="I110" i="8"/>
  <c r="I106" i="8"/>
  <c r="I102" i="8"/>
  <c r="I98" i="8"/>
  <c r="I94" i="8"/>
  <c r="I90" i="8"/>
  <c r="I86" i="8"/>
  <c r="I82" i="8"/>
  <c r="I78" i="8"/>
  <c r="I74" i="8"/>
  <c r="I70" i="8"/>
  <c r="I66" i="8"/>
  <c r="I62" i="8"/>
  <c r="I58" i="8"/>
  <c r="I54" i="8"/>
  <c r="I50" i="8"/>
  <c r="I46" i="8"/>
  <c r="I42" i="8"/>
  <c r="I38" i="8"/>
  <c r="I34" i="8"/>
  <c r="I30" i="8"/>
  <c r="I26" i="8"/>
  <c r="I22" i="8"/>
  <c r="I18" i="8"/>
  <c r="I14" i="8"/>
  <c r="I10" i="8"/>
  <c r="I6" i="8"/>
  <c r="J1054" i="8"/>
  <c r="J1050" i="8"/>
  <c r="J1046" i="8"/>
  <c r="J1042" i="8"/>
  <c r="J1038" i="8"/>
  <c r="J1034" i="8"/>
  <c r="J1030" i="8"/>
  <c r="J1026" i="8"/>
  <c r="J1022" i="8"/>
  <c r="J1018" i="8"/>
  <c r="J1014" i="8"/>
  <c r="J1010" i="8"/>
  <c r="J1006" i="8"/>
  <c r="J1002" i="8"/>
  <c r="J998" i="8"/>
  <c r="J994" i="8"/>
  <c r="J990" i="8"/>
  <c r="J986" i="8"/>
  <c r="J982" i="8"/>
  <c r="J978" i="8"/>
  <c r="J974" i="8"/>
  <c r="J970" i="8"/>
  <c r="J966" i="8"/>
  <c r="J962" i="8"/>
  <c r="J958" i="8"/>
  <c r="J954" i="8"/>
  <c r="J950" i="8"/>
  <c r="J946" i="8"/>
  <c r="J942" i="8"/>
  <c r="J938" i="8"/>
  <c r="J934" i="8"/>
  <c r="J930" i="8"/>
  <c r="J926" i="8"/>
  <c r="J922" i="8"/>
  <c r="J918" i="8"/>
  <c r="J914" i="8"/>
  <c r="J910" i="8"/>
  <c r="J906" i="8"/>
  <c r="J902" i="8"/>
  <c r="J898" i="8"/>
  <c r="J894" i="8"/>
  <c r="J890" i="8"/>
  <c r="J886" i="8"/>
  <c r="J882" i="8"/>
  <c r="J878" i="8"/>
  <c r="J874" i="8"/>
  <c r="J870" i="8"/>
  <c r="J866" i="8"/>
  <c r="J862" i="8"/>
  <c r="J858" i="8"/>
  <c r="J854" i="8"/>
  <c r="J850" i="8"/>
  <c r="J846" i="8"/>
  <c r="J842" i="8"/>
  <c r="J838" i="8"/>
  <c r="J834" i="8"/>
  <c r="J830" i="8"/>
  <c r="J826" i="8"/>
  <c r="J822" i="8"/>
  <c r="J818" i="8"/>
  <c r="J814" i="8"/>
  <c r="J810" i="8"/>
  <c r="J806" i="8"/>
  <c r="J802" i="8"/>
  <c r="J798" i="8"/>
  <c r="J794" i="8"/>
  <c r="J790" i="8"/>
  <c r="J786" i="8"/>
  <c r="J782" i="8"/>
  <c r="J778" i="8"/>
  <c r="J774" i="8"/>
  <c r="J770" i="8"/>
  <c r="J766" i="8"/>
  <c r="J762" i="8"/>
  <c r="J758" i="8"/>
  <c r="J754" i="8"/>
  <c r="J750" i="8"/>
  <c r="J746" i="8"/>
  <c r="J742" i="8"/>
  <c r="J738" i="8"/>
  <c r="J734" i="8"/>
  <c r="J730" i="8"/>
  <c r="J726" i="8"/>
  <c r="J722" i="8"/>
  <c r="J718" i="8"/>
  <c r="J714" i="8"/>
  <c r="J710" i="8"/>
  <c r="J706" i="8"/>
  <c r="J702" i="8"/>
  <c r="J698" i="8"/>
  <c r="J694" i="8"/>
  <c r="J690" i="8"/>
  <c r="J686" i="8"/>
  <c r="J682" i="8"/>
  <c r="J678" i="8"/>
  <c r="J674" i="8"/>
  <c r="J670" i="8"/>
  <c r="J666" i="8"/>
  <c r="J662" i="8"/>
  <c r="J658" i="8"/>
  <c r="J654" i="8"/>
  <c r="J650" i="8"/>
  <c r="J646" i="8"/>
  <c r="J642" i="8"/>
  <c r="J638" i="8"/>
  <c r="J634" i="8"/>
  <c r="J630" i="8"/>
  <c r="J626" i="8"/>
  <c r="J622" i="8"/>
  <c r="J618" i="8"/>
  <c r="J614" i="8"/>
  <c r="J610" i="8"/>
  <c r="J606" i="8"/>
  <c r="J602" i="8"/>
  <c r="J598" i="8"/>
  <c r="J594" i="8"/>
  <c r="J590" i="8"/>
  <c r="J586" i="8"/>
  <c r="J582" i="8"/>
  <c r="J578" i="8"/>
  <c r="J574" i="8"/>
  <c r="J570" i="8"/>
  <c r="J566" i="8"/>
  <c r="J562" i="8"/>
  <c r="J558" i="8"/>
  <c r="J554" i="8"/>
  <c r="J550" i="8"/>
  <c r="J546" i="8"/>
  <c r="J542" i="8"/>
  <c r="J538" i="8"/>
  <c r="J534" i="8"/>
  <c r="J530" i="8"/>
  <c r="J526" i="8"/>
  <c r="J522" i="8"/>
  <c r="J518" i="8"/>
  <c r="J514" i="8"/>
  <c r="J510" i="8"/>
  <c r="J506" i="8"/>
  <c r="J502" i="8"/>
  <c r="J498" i="8"/>
  <c r="J494" i="8"/>
  <c r="J490" i="8"/>
  <c r="J486" i="8"/>
  <c r="J482" i="8"/>
  <c r="J478" i="8"/>
  <c r="J474" i="8"/>
  <c r="J470" i="8"/>
  <c r="J466" i="8"/>
  <c r="J462" i="8"/>
  <c r="J458" i="8"/>
  <c r="J454" i="8"/>
  <c r="J450" i="8"/>
  <c r="J446" i="8"/>
  <c r="J442" i="8"/>
  <c r="J438" i="8"/>
  <c r="J434" i="8"/>
  <c r="J430" i="8"/>
  <c r="J426" i="8"/>
  <c r="J422" i="8"/>
  <c r="J418" i="8"/>
  <c r="J414" i="8"/>
  <c r="J410" i="8"/>
  <c r="J406" i="8"/>
  <c r="J402" i="8"/>
  <c r="J398" i="8"/>
  <c r="J394" i="8"/>
  <c r="J390" i="8"/>
  <c r="J386" i="8"/>
  <c r="J382" i="8"/>
  <c r="J378" i="8"/>
  <c r="J374" i="8"/>
  <c r="J370" i="8"/>
  <c r="J366" i="8"/>
  <c r="J362" i="8"/>
  <c r="J358" i="8"/>
  <c r="J354" i="8"/>
  <c r="J350" i="8"/>
  <c r="J346" i="8"/>
  <c r="J342" i="8"/>
  <c r="J338" i="8"/>
  <c r="J334" i="8"/>
  <c r="J330" i="8"/>
  <c r="J326" i="8"/>
  <c r="J322" i="8"/>
  <c r="J318" i="8"/>
  <c r="J314" i="8"/>
  <c r="J310" i="8"/>
  <c r="J306" i="8"/>
  <c r="J302" i="8"/>
  <c r="J298" i="8"/>
  <c r="J294" i="8"/>
  <c r="J290" i="8"/>
  <c r="J286" i="8"/>
  <c r="J282" i="8"/>
  <c r="J278" i="8"/>
  <c r="J274" i="8"/>
  <c r="J270" i="8"/>
  <c r="J266" i="8"/>
  <c r="J262" i="8"/>
  <c r="J258" i="8"/>
  <c r="J254" i="8"/>
  <c r="J250" i="8"/>
  <c r="J246" i="8"/>
  <c r="J242" i="8"/>
  <c r="J238" i="8"/>
  <c r="J234" i="8"/>
  <c r="J230" i="8"/>
  <c r="J226" i="8"/>
  <c r="J222" i="8"/>
  <c r="J218" i="8"/>
  <c r="J214" i="8"/>
  <c r="J210" i="8"/>
  <c r="J206" i="8"/>
  <c r="J202" i="8"/>
  <c r="J198" i="8"/>
  <c r="J194" i="8"/>
  <c r="J190" i="8"/>
  <c r="J186" i="8"/>
  <c r="J182" i="8"/>
  <c r="J178" i="8"/>
  <c r="J174" i="8"/>
  <c r="J170" i="8"/>
  <c r="J166" i="8"/>
  <c r="J162" i="8"/>
  <c r="J158" i="8"/>
  <c r="J154" i="8"/>
  <c r="J150" i="8"/>
  <c r="J146" i="8"/>
  <c r="J142" i="8"/>
  <c r="J138" i="8"/>
  <c r="J134" i="8"/>
  <c r="J130" i="8"/>
  <c r="J126" i="8"/>
  <c r="J122" i="8"/>
  <c r="J118" i="8"/>
  <c r="J114" i="8"/>
  <c r="J110" i="8"/>
  <c r="J106" i="8"/>
  <c r="J102" i="8"/>
  <c r="J98" i="8"/>
  <c r="J94" i="8"/>
  <c r="J90" i="8"/>
  <c r="J86" i="8"/>
  <c r="J82" i="8"/>
  <c r="J78" i="8"/>
  <c r="J74" i="8"/>
  <c r="J70" i="8"/>
  <c r="J66" i="8"/>
  <c r="J62" i="8"/>
  <c r="J58" i="8"/>
  <c r="J54" i="8"/>
  <c r="J50" i="8"/>
  <c r="J46" i="8"/>
  <c r="J42" i="8"/>
  <c r="J38" i="8"/>
  <c r="J34" i="8"/>
  <c r="J30" i="8"/>
  <c r="J26" i="8"/>
  <c r="J22" i="8"/>
  <c r="J18" i="8"/>
  <c r="J14" i="8"/>
  <c r="J10" i="8"/>
  <c r="J6" i="8"/>
  <c r="Q4" i="8" s="1"/>
  <c r="K1053" i="8"/>
  <c r="K1049" i="8"/>
  <c r="K1045" i="8"/>
  <c r="K1041" i="8"/>
  <c r="K1037" i="8"/>
  <c r="K1033" i="8"/>
  <c r="K1029" i="8"/>
  <c r="K1025" i="8"/>
  <c r="K1021" i="8"/>
  <c r="K1017" i="8"/>
  <c r="K1013" i="8"/>
  <c r="K1009" i="8"/>
  <c r="K1005" i="8"/>
  <c r="K1001" i="8"/>
  <c r="K997" i="8"/>
  <c r="K993" i="8"/>
  <c r="K989" i="8"/>
  <c r="K985" i="8"/>
  <c r="K981" i="8"/>
  <c r="K977" i="8"/>
  <c r="K973" i="8"/>
  <c r="K969" i="8"/>
  <c r="K965" i="8"/>
  <c r="K961" i="8"/>
  <c r="K957" i="8"/>
  <c r="K953" i="8"/>
  <c r="K949" i="8"/>
  <c r="K945" i="8"/>
  <c r="K941" i="8"/>
  <c r="K937" i="8"/>
  <c r="K933" i="8"/>
  <c r="K929" i="8"/>
  <c r="K925" i="8"/>
  <c r="K921" i="8"/>
  <c r="K917" i="8"/>
  <c r="K913" i="8"/>
  <c r="K909" i="8"/>
  <c r="K905" i="8"/>
  <c r="K901" i="8"/>
  <c r="K897" i="8"/>
  <c r="K893" i="8"/>
  <c r="K889" i="8"/>
  <c r="K885" i="8"/>
  <c r="K881" i="8"/>
  <c r="K877" i="8"/>
  <c r="K873" i="8"/>
  <c r="K869" i="8"/>
  <c r="K865" i="8"/>
  <c r="K861" i="8"/>
  <c r="K857" i="8"/>
  <c r="K853" i="8"/>
  <c r="K849" i="8"/>
  <c r="K845" i="8"/>
  <c r="K841" i="8"/>
  <c r="K837" i="8"/>
  <c r="K833" i="8"/>
  <c r="K829" i="8"/>
  <c r="K825" i="8"/>
  <c r="K821" i="8"/>
  <c r="K817" i="8"/>
  <c r="K813" i="8"/>
  <c r="K809" i="8"/>
  <c r="K805" i="8"/>
  <c r="K801" i="8"/>
  <c r="K797" i="8"/>
  <c r="K793" i="8"/>
  <c r="K789" i="8"/>
  <c r="K785" i="8"/>
  <c r="K781" i="8"/>
  <c r="K777" i="8"/>
  <c r="K773" i="8"/>
  <c r="K769" i="8"/>
  <c r="K765" i="8"/>
  <c r="K761" i="8"/>
  <c r="K757" i="8"/>
  <c r="K753" i="8"/>
  <c r="K749" i="8"/>
  <c r="K745" i="8"/>
  <c r="K741" i="8"/>
  <c r="K737" i="8"/>
  <c r="K733" i="8"/>
  <c r="K729" i="8"/>
  <c r="K725" i="8"/>
  <c r="K721" i="8"/>
  <c r="K717" i="8"/>
  <c r="K713" i="8"/>
  <c r="K709" i="8"/>
  <c r="K705" i="8"/>
  <c r="K701" i="8"/>
  <c r="K697" i="8"/>
  <c r="K693" i="8"/>
  <c r="K689" i="8"/>
  <c r="K685" i="8"/>
  <c r="K681" i="8"/>
  <c r="K677" i="8"/>
  <c r="K673" i="8"/>
  <c r="K669" i="8"/>
  <c r="K665" i="8"/>
  <c r="K661" i="8"/>
  <c r="I1053" i="8"/>
  <c r="I1049" i="8"/>
  <c r="I1045" i="8"/>
  <c r="I1041" i="8"/>
  <c r="I1037" i="8"/>
  <c r="I1033" i="8"/>
  <c r="I1029" i="8"/>
  <c r="I1025" i="8"/>
  <c r="I1021" i="8"/>
  <c r="I1017" i="8"/>
  <c r="I1013" i="8"/>
  <c r="I1009" i="8"/>
  <c r="I1005" i="8"/>
  <c r="I1001" i="8"/>
  <c r="I997" i="8"/>
  <c r="I993" i="8"/>
  <c r="I989" i="8"/>
  <c r="I985" i="8"/>
  <c r="I981" i="8"/>
  <c r="I977" i="8"/>
  <c r="I973" i="8"/>
  <c r="I969" i="8"/>
  <c r="I965" i="8"/>
  <c r="I961" i="8"/>
  <c r="I957" i="8"/>
  <c r="I953" i="8"/>
  <c r="I949" i="8"/>
  <c r="I945" i="8"/>
  <c r="I941" i="8"/>
  <c r="I937" i="8"/>
  <c r="I933" i="8"/>
  <c r="I929" i="8"/>
  <c r="I925" i="8"/>
  <c r="I921" i="8"/>
  <c r="I917" i="8"/>
  <c r="I913" i="8"/>
  <c r="I909" i="8"/>
  <c r="I905" i="8"/>
  <c r="I901" i="8"/>
  <c r="I897" i="8"/>
  <c r="I893" i="8"/>
  <c r="I889" i="8"/>
  <c r="I885" i="8"/>
  <c r="I881" i="8"/>
  <c r="I877" i="8"/>
  <c r="I873" i="8"/>
  <c r="I869" i="8"/>
  <c r="I865" i="8"/>
  <c r="I861" i="8"/>
  <c r="I857" i="8"/>
  <c r="I853" i="8"/>
  <c r="I849" i="8"/>
  <c r="I845" i="8"/>
  <c r="I841" i="8"/>
  <c r="I837" i="8"/>
  <c r="I833" i="8"/>
  <c r="I829" i="8"/>
  <c r="I825" i="8"/>
  <c r="I821" i="8"/>
  <c r="I817" i="8"/>
  <c r="I813" i="8"/>
  <c r="I809" i="8"/>
  <c r="I805" i="8"/>
  <c r="I801" i="8"/>
  <c r="I797" i="8"/>
  <c r="I793" i="8"/>
  <c r="I789" i="8"/>
  <c r="I785" i="8"/>
  <c r="I781" i="8"/>
  <c r="I777" i="8"/>
  <c r="I773" i="8"/>
  <c r="I769" i="8"/>
  <c r="I765" i="8"/>
  <c r="I761" i="8"/>
  <c r="I757" i="8"/>
  <c r="I753" i="8"/>
  <c r="I749" i="8"/>
  <c r="I745" i="8"/>
  <c r="I741" i="8"/>
  <c r="I737" i="8"/>
  <c r="I733" i="8"/>
  <c r="I729" i="8"/>
  <c r="I725" i="8"/>
  <c r="I721" i="8"/>
  <c r="I717" i="8"/>
  <c r="I713" i="8"/>
  <c r="I709" i="8"/>
  <c r="I705" i="8"/>
  <c r="I701" i="8"/>
  <c r="I697" i="8"/>
  <c r="I693" i="8"/>
  <c r="I689" i="8"/>
  <c r="I685" i="8"/>
  <c r="I681" i="8"/>
  <c r="I677" i="8"/>
  <c r="I673" i="8"/>
  <c r="I669" i="8"/>
  <c r="I665" i="8"/>
  <c r="I661" i="8"/>
  <c r="I657" i="8"/>
  <c r="I653" i="8"/>
  <c r="I649" i="8"/>
  <c r="I645" i="8"/>
  <c r="I641" i="8"/>
  <c r="I637" i="8"/>
  <c r="I633" i="8"/>
  <c r="I629" i="8"/>
  <c r="I625" i="8"/>
  <c r="I621" i="8"/>
  <c r="I617" i="8"/>
  <c r="I613" i="8"/>
  <c r="I609" i="8"/>
  <c r="I605" i="8"/>
  <c r="I601" i="8"/>
  <c r="I597" i="8"/>
  <c r="I593" i="8"/>
  <c r="I589" i="8"/>
  <c r="I585" i="8"/>
  <c r="I581" i="8"/>
  <c r="I577" i="8"/>
  <c r="I573" i="8"/>
  <c r="I569" i="8"/>
  <c r="I565" i="8"/>
  <c r="I561" i="8"/>
  <c r="I557" i="8"/>
  <c r="I553" i="8"/>
  <c r="I549" i="8"/>
  <c r="I545" i="8"/>
  <c r="I541" i="8"/>
  <c r="I537" i="8"/>
  <c r="I533" i="8"/>
  <c r="I529" i="8"/>
  <c r="I525" i="8"/>
  <c r="I521" i="8"/>
  <c r="I517" i="8"/>
  <c r="I513" i="8"/>
  <c r="I509" i="8"/>
  <c r="I505" i="8"/>
  <c r="I501" i="8"/>
  <c r="I497" i="8"/>
  <c r="I493" i="8"/>
  <c r="I489" i="8"/>
  <c r="I485" i="8"/>
  <c r="I481" i="8"/>
  <c r="I477" i="8"/>
  <c r="I473" i="8"/>
  <c r="I469" i="8"/>
  <c r="I465" i="8"/>
  <c r="I461" i="8"/>
  <c r="I457" i="8"/>
  <c r="I453" i="8"/>
  <c r="I449" i="8"/>
  <c r="I445" i="8"/>
  <c r="I441" i="8"/>
  <c r="I437" i="8"/>
  <c r="I433" i="8"/>
  <c r="I429" i="8"/>
  <c r="I425" i="8"/>
  <c r="I421" i="8"/>
  <c r="I417" i="8"/>
  <c r="I413" i="8"/>
  <c r="I409" i="8"/>
  <c r="I405" i="8"/>
  <c r="I401" i="8"/>
  <c r="I397" i="8"/>
  <c r="I393" i="8"/>
  <c r="I389" i="8"/>
  <c r="I385" i="8"/>
  <c r="I381" i="8"/>
  <c r="I377" i="8"/>
  <c r="I373" i="8"/>
  <c r="I369" i="8"/>
  <c r="I365" i="8"/>
  <c r="I361" i="8"/>
  <c r="I357" i="8"/>
  <c r="I353" i="8"/>
  <c r="I349" i="8"/>
  <c r="I345" i="8"/>
  <c r="I341" i="8"/>
  <c r="I337" i="8"/>
  <c r="I333" i="8"/>
  <c r="I329" i="8"/>
  <c r="I325" i="8"/>
  <c r="I321" i="8"/>
  <c r="I317" i="8"/>
  <c r="I313" i="8"/>
  <c r="I309" i="8"/>
  <c r="I305" i="8"/>
  <c r="I301" i="8"/>
  <c r="I297" i="8"/>
  <c r="I293" i="8"/>
  <c r="I289" i="8"/>
  <c r="I285" i="8"/>
  <c r="I281" i="8"/>
  <c r="I277" i="8"/>
  <c r="I273" i="8"/>
  <c r="I269" i="8"/>
  <c r="I265" i="8"/>
  <c r="I261" i="8"/>
  <c r="I257" i="8"/>
  <c r="I253" i="8"/>
  <c r="I249" i="8"/>
  <c r="I245" i="8"/>
  <c r="I241" i="8"/>
  <c r="I237" i="8"/>
  <c r="I233" i="8"/>
  <c r="I229" i="8"/>
  <c r="I225" i="8"/>
  <c r="I221" i="8"/>
  <c r="I217" i="8"/>
  <c r="I213" i="8"/>
  <c r="I209" i="8"/>
  <c r="I205" i="8"/>
  <c r="I201" i="8"/>
  <c r="I197" i="8"/>
  <c r="I193" i="8"/>
  <c r="I189" i="8"/>
  <c r="I185" i="8"/>
  <c r="I181" i="8"/>
  <c r="I177" i="8"/>
  <c r="I173" i="8"/>
  <c r="I169" i="8"/>
  <c r="I165" i="8"/>
  <c r="I161" i="8"/>
  <c r="I157" i="8"/>
  <c r="I153" i="8"/>
  <c r="I149" i="8"/>
  <c r="I145" i="8"/>
  <c r="I141" i="8"/>
  <c r="I137" i="8"/>
  <c r="I133" i="8"/>
  <c r="I129" i="8"/>
  <c r="I125" i="8"/>
  <c r="I121" i="8"/>
  <c r="I117" i="8"/>
  <c r="I113" i="8"/>
  <c r="I109" i="8"/>
  <c r="I105" i="8"/>
  <c r="I101" i="8"/>
  <c r="I97" i="8"/>
  <c r="I93" i="8"/>
  <c r="I89" i="8"/>
  <c r="I85" i="8"/>
  <c r="I81" i="8"/>
  <c r="I77" i="8"/>
  <c r="I73" i="8"/>
  <c r="I69" i="8"/>
  <c r="I65" i="8"/>
  <c r="I61" i="8"/>
  <c r="I57" i="8"/>
  <c r="I53" i="8"/>
  <c r="I49" i="8"/>
  <c r="I45" i="8"/>
  <c r="I41" i="8"/>
  <c r="I37" i="8"/>
  <c r="I33" i="8"/>
  <c r="I29" i="8"/>
  <c r="I25" i="8"/>
  <c r="I21" i="8"/>
  <c r="I17" i="8"/>
  <c r="I13" i="8"/>
  <c r="I9" i="8"/>
  <c r="I5" i="8"/>
  <c r="P4" i="8" s="1"/>
  <c r="I1056" i="8"/>
  <c r="I1052" i="8"/>
  <c r="I1048" i="8"/>
  <c r="I1044" i="8"/>
  <c r="I1040" i="8"/>
  <c r="I1036" i="8"/>
  <c r="I1032" i="8"/>
  <c r="I1028" i="8"/>
  <c r="I1024" i="8"/>
  <c r="I1020" i="8"/>
  <c r="I1016" i="8"/>
  <c r="I1012" i="8"/>
  <c r="I1008" i="8"/>
  <c r="I1004" i="8"/>
  <c r="I1000" i="8"/>
  <c r="I996" i="8"/>
  <c r="I992" i="8"/>
  <c r="I988" i="8"/>
  <c r="I984" i="8"/>
  <c r="I980" i="8"/>
  <c r="I976" i="8"/>
  <c r="I972" i="8"/>
  <c r="I968" i="8"/>
  <c r="I964" i="8"/>
  <c r="I960" i="8"/>
  <c r="I956" i="8"/>
  <c r="I952" i="8"/>
  <c r="I948" i="8"/>
  <c r="I944" i="8"/>
  <c r="I940" i="8"/>
  <c r="I936" i="8"/>
  <c r="I932" i="8"/>
  <c r="I928" i="8"/>
  <c r="I924" i="8"/>
  <c r="I920" i="8"/>
  <c r="I916" i="8"/>
  <c r="I912" i="8"/>
  <c r="I908" i="8"/>
  <c r="I904" i="8"/>
  <c r="I900" i="8"/>
  <c r="I896" i="8"/>
  <c r="I892" i="8"/>
  <c r="I888" i="8"/>
  <c r="I884" i="8"/>
  <c r="I880" i="8"/>
  <c r="I876" i="8"/>
  <c r="I872" i="8"/>
  <c r="I868" i="8"/>
  <c r="I864" i="8"/>
  <c r="I860" i="8"/>
  <c r="I856" i="8"/>
  <c r="I852" i="8"/>
  <c r="I848" i="8"/>
  <c r="I844" i="8"/>
  <c r="I840" i="8"/>
  <c r="I836" i="8"/>
  <c r="I832" i="8"/>
  <c r="I828" i="8"/>
  <c r="I824" i="8"/>
  <c r="I820" i="8"/>
  <c r="I816" i="8"/>
  <c r="I812" i="8"/>
  <c r="I808" i="8"/>
  <c r="I804" i="8"/>
  <c r="I800" i="8"/>
  <c r="I796" i="8"/>
  <c r="I792" i="8"/>
  <c r="I788" i="8"/>
  <c r="I784" i="8"/>
  <c r="I780" i="8"/>
  <c r="I776" i="8"/>
  <c r="I772" i="8"/>
  <c r="I768" i="8"/>
  <c r="I764" i="8"/>
  <c r="I760" i="8"/>
  <c r="I756" i="8"/>
  <c r="I752" i="8"/>
  <c r="I748" i="8"/>
  <c r="I744" i="8"/>
  <c r="I740" i="8"/>
  <c r="I736" i="8"/>
  <c r="I732" i="8"/>
  <c r="I728" i="8"/>
  <c r="I724" i="8"/>
  <c r="I720" i="8"/>
  <c r="I716" i="8"/>
  <c r="I712" i="8"/>
  <c r="I708" i="8"/>
  <c r="I704" i="8"/>
  <c r="I700" i="8"/>
  <c r="I696" i="8"/>
  <c r="I692" i="8"/>
  <c r="I688" i="8"/>
  <c r="I684" i="8"/>
  <c r="I680" i="8"/>
  <c r="I676" i="8"/>
  <c r="I672" i="8"/>
  <c r="I668" i="8"/>
  <c r="I664" i="8"/>
  <c r="I660" i="8"/>
  <c r="I656" i="8"/>
  <c r="I652" i="8"/>
  <c r="I648" i="8"/>
  <c r="I644" i="8"/>
  <c r="I640" i="8"/>
  <c r="I636" i="8"/>
  <c r="I632" i="8"/>
  <c r="I628" i="8"/>
  <c r="I624" i="8"/>
  <c r="I620" i="8"/>
  <c r="I616" i="8"/>
  <c r="I612" i="8"/>
  <c r="I608" i="8"/>
  <c r="I604" i="8"/>
  <c r="I600" i="8"/>
  <c r="I596" i="8"/>
  <c r="I592" i="8"/>
  <c r="I588" i="8"/>
  <c r="I584" i="8"/>
  <c r="I580" i="8"/>
  <c r="I576" i="8"/>
  <c r="I572" i="8"/>
  <c r="I568" i="8"/>
  <c r="I564" i="8"/>
  <c r="I560" i="8"/>
  <c r="I556" i="8"/>
  <c r="I552" i="8"/>
  <c r="I548" i="8"/>
  <c r="I544" i="8"/>
  <c r="I540" i="8"/>
  <c r="I536" i="8"/>
  <c r="I532" i="8"/>
  <c r="I528" i="8"/>
  <c r="I524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56" i="8"/>
  <c r="I452" i="8"/>
  <c r="I448" i="8"/>
  <c r="I444" i="8"/>
  <c r="I440" i="8"/>
  <c r="I436" i="8"/>
  <c r="I432" i="8"/>
  <c r="I428" i="8"/>
  <c r="I424" i="8"/>
  <c r="I420" i="8"/>
  <c r="I416" i="8"/>
  <c r="I412" i="8"/>
  <c r="I408" i="8"/>
  <c r="I404" i="8"/>
  <c r="I400" i="8"/>
  <c r="I396" i="8"/>
  <c r="I392" i="8"/>
  <c r="I388" i="8"/>
  <c r="I384" i="8"/>
  <c r="I380" i="8"/>
  <c r="I376" i="8"/>
  <c r="I372" i="8"/>
  <c r="I368" i="8"/>
  <c r="I364" i="8"/>
  <c r="I360" i="8"/>
  <c r="I356" i="8"/>
  <c r="I352" i="8"/>
  <c r="I348" i="8"/>
  <c r="I344" i="8"/>
  <c r="I340" i="8"/>
  <c r="I336" i="8"/>
  <c r="I332" i="8"/>
  <c r="I328" i="8"/>
  <c r="I324" i="8"/>
  <c r="I320" i="8"/>
  <c r="I316" i="8"/>
  <c r="I312" i="8"/>
  <c r="I308" i="8"/>
  <c r="I304" i="8"/>
  <c r="I300" i="8"/>
  <c r="I296" i="8"/>
  <c r="I292" i="8"/>
  <c r="I288" i="8"/>
  <c r="I284" i="8"/>
  <c r="I280" i="8"/>
  <c r="I276" i="8"/>
  <c r="I272" i="8"/>
  <c r="I268" i="8"/>
  <c r="I264" i="8"/>
  <c r="I260" i="8"/>
  <c r="I256" i="8"/>
  <c r="I252" i="8"/>
  <c r="I248" i="8"/>
  <c r="I244" i="8"/>
  <c r="I240" i="8"/>
  <c r="I236" i="8"/>
  <c r="I232" i="8"/>
  <c r="I228" i="8"/>
  <c r="I224" i="8"/>
  <c r="I220" i="8"/>
  <c r="I216" i="8"/>
  <c r="I212" i="8"/>
  <c r="I208" i="8"/>
  <c r="I204" i="8"/>
  <c r="I200" i="8"/>
  <c r="I196" i="8"/>
  <c r="I192" i="8"/>
  <c r="I188" i="8"/>
  <c r="I184" i="8"/>
  <c r="I180" i="8"/>
  <c r="I176" i="8"/>
  <c r="I172" i="8"/>
  <c r="I168" i="8"/>
  <c r="I164" i="8"/>
  <c r="I160" i="8"/>
  <c r="I156" i="8"/>
  <c r="I152" i="8"/>
  <c r="I148" i="8"/>
  <c r="I144" i="8"/>
  <c r="I140" i="8"/>
  <c r="I136" i="8"/>
  <c r="I132" i="8"/>
  <c r="I128" i="8"/>
  <c r="I124" i="8"/>
  <c r="I120" i="8"/>
  <c r="I116" i="8"/>
  <c r="I112" i="8"/>
  <c r="I108" i="8"/>
  <c r="I104" i="8"/>
  <c r="I100" i="8"/>
  <c r="I96" i="8"/>
  <c r="I92" i="8"/>
  <c r="I88" i="8"/>
  <c r="I84" i="8"/>
  <c r="I80" i="8"/>
  <c r="I76" i="8"/>
  <c r="I72" i="8"/>
  <c r="I68" i="8"/>
  <c r="I64" i="8"/>
  <c r="I60" i="8"/>
  <c r="I56" i="8"/>
  <c r="I52" i="8"/>
  <c r="I48" i="8"/>
  <c r="I44" i="8"/>
  <c r="I40" i="8"/>
  <c r="I36" i="8"/>
  <c r="I32" i="8"/>
  <c r="I28" i="8"/>
  <c r="I24" i="8"/>
  <c r="I20" i="8"/>
  <c r="I16" i="8"/>
  <c r="I12" i="8"/>
  <c r="I8" i="8"/>
  <c r="J1056" i="8"/>
  <c r="J1052" i="8"/>
  <c r="J1048" i="8"/>
  <c r="J1044" i="8"/>
  <c r="J1040" i="8"/>
  <c r="J1036" i="8"/>
  <c r="J1032" i="8"/>
  <c r="J1028" i="8"/>
  <c r="J1024" i="8"/>
  <c r="J1020" i="8"/>
  <c r="J1016" i="8"/>
  <c r="J1012" i="8"/>
  <c r="J1008" i="8"/>
  <c r="J1004" i="8"/>
  <c r="J1000" i="8"/>
  <c r="J996" i="8"/>
  <c r="J992" i="8"/>
  <c r="J988" i="8"/>
  <c r="J984" i="8"/>
  <c r="J980" i="8"/>
  <c r="J976" i="8"/>
  <c r="J972" i="8"/>
  <c r="J968" i="8"/>
  <c r="J964" i="8"/>
  <c r="J960" i="8"/>
  <c r="J956" i="8"/>
  <c r="J952" i="8"/>
  <c r="J948" i="8"/>
  <c r="J944" i="8"/>
  <c r="J940" i="8"/>
  <c r="J936" i="8"/>
  <c r="J932" i="8"/>
  <c r="J928" i="8"/>
  <c r="J924" i="8"/>
  <c r="J920" i="8"/>
  <c r="J916" i="8"/>
  <c r="J912" i="8"/>
  <c r="J908" i="8"/>
  <c r="J904" i="8"/>
  <c r="J900" i="8"/>
  <c r="J896" i="8"/>
  <c r="J892" i="8"/>
  <c r="J888" i="8"/>
  <c r="J884" i="8"/>
  <c r="J880" i="8"/>
  <c r="J876" i="8"/>
  <c r="J872" i="8"/>
  <c r="J868" i="8"/>
  <c r="J864" i="8"/>
  <c r="J860" i="8"/>
  <c r="J856" i="8"/>
  <c r="J852" i="8"/>
  <c r="J848" i="8"/>
  <c r="J844" i="8"/>
  <c r="J840" i="8"/>
  <c r="J836" i="8"/>
  <c r="J832" i="8"/>
  <c r="J828" i="8"/>
  <c r="J824" i="8"/>
  <c r="J820" i="8"/>
  <c r="J816" i="8"/>
  <c r="J812" i="8"/>
  <c r="J808" i="8"/>
  <c r="J804" i="8"/>
  <c r="J800" i="8"/>
  <c r="J796" i="8"/>
  <c r="J792" i="8"/>
  <c r="J788" i="8"/>
  <c r="J784" i="8"/>
  <c r="J780" i="8"/>
  <c r="J776" i="8"/>
  <c r="J772" i="8"/>
  <c r="J768" i="8"/>
  <c r="J764" i="8"/>
  <c r="J760" i="8"/>
  <c r="J756" i="8"/>
  <c r="J752" i="8"/>
  <c r="J748" i="8"/>
  <c r="J744" i="8"/>
  <c r="J740" i="8"/>
  <c r="J736" i="8"/>
  <c r="J732" i="8"/>
  <c r="J728" i="8"/>
  <c r="J724" i="8"/>
  <c r="J720" i="8"/>
  <c r="J716" i="8"/>
  <c r="J712" i="8"/>
  <c r="J708" i="8"/>
  <c r="J704" i="8"/>
  <c r="J700" i="8"/>
  <c r="J696" i="8"/>
  <c r="J692" i="8"/>
  <c r="J688" i="8"/>
  <c r="J684" i="8"/>
  <c r="J680" i="8"/>
  <c r="J676" i="8"/>
  <c r="J672" i="8"/>
  <c r="J668" i="8"/>
  <c r="J664" i="8"/>
  <c r="J660" i="8"/>
  <c r="J656" i="8"/>
  <c r="J652" i="8"/>
  <c r="J648" i="8"/>
  <c r="J644" i="8"/>
  <c r="J640" i="8"/>
  <c r="J636" i="8"/>
  <c r="J632" i="8"/>
  <c r="J628" i="8"/>
  <c r="J624" i="8"/>
  <c r="J620" i="8"/>
  <c r="J616" i="8"/>
  <c r="J612" i="8"/>
  <c r="J608" i="8"/>
  <c r="J604" i="8"/>
  <c r="J600" i="8"/>
  <c r="J596" i="8"/>
  <c r="J592" i="8"/>
  <c r="J588" i="8"/>
  <c r="J584" i="8"/>
  <c r="J580" i="8"/>
  <c r="J576" i="8"/>
  <c r="J572" i="8"/>
  <c r="J568" i="8"/>
  <c r="J564" i="8"/>
  <c r="J560" i="8"/>
  <c r="J556" i="8"/>
  <c r="J552" i="8"/>
  <c r="J548" i="8"/>
  <c r="J544" i="8"/>
  <c r="J540" i="8"/>
  <c r="J536" i="8"/>
  <c r="J532" i="8"/>
  <c r="J528" i="8"/>
  <c r="J524" i="8"/>
  <c r="J520" i="8"/>
  <c r="J516" i="8"/>
  <c r="J512" i="8"/>
  <c r="J508" i="8"/>
  <c r="J504" i="8"/>
  <c r="J500" i="8"/>
  <c r="J496" i="8"/>
  <c r="J492" i="8"/>
  <c r="J488" i="8"/>
  <c r="J484" i="8"/>
  <c r="J480" i="8"/>
  <c r="J476" i="8"/>
  <c r="J472" i="8"/>
  <c r="J468" i="8"/>
  <c r="J464" i="8"/>
  <c r="J460" i="8"/>
  <c r="J456" i="8"/>
  <c r="J452" i="8"/>
  <c r="J448" i="8"/>
  <c r="J444" i="8"/>
  <c r="J440" i="8"/>
  <c r="J436" i="8"/>
  <c r="J432" i="8"/>
  <c r="J428" i="8"/>
  <c r="J424" i="8"/>
  <c r="J420" i="8"/>
  <c r="J416" i="8"/>
  <c r="J412" i="8"/>
  <c r="J408" i="8"/>
  <c r="J404" i="8"/>
  <c r="J400" i="8"/>
  <c r="J396" i="8"/>
  <c r="J392" i="8"/>
  <c r="J388" i="8"/>
  <c r="J384" i="8"/>
  <c r="J380" i="8"/>
  <c r="J376" i="8"/>
  <c r="J372" i="8"/>
  <c r="J368" i="8"/>
  <c r="J364" i="8"/>
  <c r="J360" i="8"/>
  <c r="J356" i="8"/>
  <c r="J352" i="8"/>
  <c r="J348" i="8"/>
  <c r="J344" i="8"/>
  <c r="J340" i="8"/>
  <c r="J336" i="8"/>
  <c r="J332" i="8"/>
  <c r="J328" i="8"/>
  <c r="J324" i="8"/>
  <c r="J320" i="8"/>
  <c r="J316" i="8"/>
  <c r="J312" i="8"/>
  <c r="J308" i="8"/>
  <c r="J304" i="8"/>
  <c r="J300" i="8"/>
  <c r="J296" i="8"/>
  <c r="J292" i="8"/>
  <c r="J288" i="8"/>
  <c r="J284" i="8"/>
  <c r="J280" i="8"/>
  <c r="J276" i="8"/>
  <c r="J272" i="8"/>
  <c r="J268" i="8"/>
  <c r="J264" i="8"/>
  <c r="J260" i="8"/>
  <c r="J256" i="8"/>
  <c r="J252" i="8"/>
  <c r="J248" i="8"/>
  <c r="J244" i="8"/>
  <c r="J240" i="8"/>
  <c r="J236" i="8"/>
  <c r="J232" i="8"/>
  <c r="J228" i="8"/>
  <c r="J224" i="8"/>
  <c r="J220" i="8"/>
  <c r="J216" i="8"/>
  <c r="J212" i="8"/>
  <c r="J208" i="8"/>
  <c r="J204" i="8"/>
  <c r="J200" i="8"/>
  <c r="J196" i="8"/>
  <c r="J192" i="8"/>
  <c r="J188" i="8"/>
  <c r="J184" i="8"/>
  <c r="J180" i="8"/>
  <c r="J176" i="8"/>
  <c r="J172" i="8"/>
  <c r="J168" i="8"/>
  <c r="J164" i="8"/>
  <c r="J160" i="8"/>
  <c r="J1053" i="8"/>
  <c r="J1049" i="8"/>
  <c r="J1045" i="8"/>
  <c r="J1041" i="8"/>
  <c r="J1037" i="8"/>
  <c r="J1033" i="8"/>
  <c r="J1029" i="8"/>
  <c r="J1025" i="8"/>
  <c r="J1021" i="8"/>
  <c r="J1017" i="8"/>
  <c r="J1013" i="8"/>
  <c r="J1009" i="8"/>
  <c r="J1005" i="8"/>
  <c r="J1001" i="8"/>
  <c r="J997" i="8"/>
  <c r="J993" i="8"/>
  <c r="J989" i="8"/>
  <c r="J985" i="8"/>
  <c r="J981" i="8"/>
  <c r="J977" i="8"/>
  <c r="J973" i="8"/>
  <c r="J969" i="8"/>
  <c r="J965" i="8"/>
  <c r="J961" i="8"/>
  <c r="J957" i="8"/>
  <c r="J953" i="8"/>
  <c r="J949" i="8"/>
  <c r="J945" i="8"/>
  <c r="J941" i="8"/>
  <c r="J937" i="8"/>
  <c r="J933" i="8"/>
  <c r="J929" i="8"/>
  <c r="J925" i="8"/>
  <c r="J921" i="8"/>
  <c r="J917" i="8"/>
  <c r="J913" i="8"/>
  <c r="J909" i="8"/>
  <c r="J905" i="8"/>
  <c r="J901" i="8"/>
  <c r="J897" i="8"/>
  <c r="J893" i="8"/>
  <c r="J889" i="8"/>
  <c r="J885" i="8"/>
  <c r="J881" i="8"/>
  <c r="J877" i="8"/>
  <c r="J873" i="8"/>
  <c r="J869" i="8"/>
  <c r="J865" i="8"/>
  <c r="J861" i="8"/>
  <c r="J857" i="8"/>
  <c r="J853" i="8"/>
  <c r="J849" i="8"/>
  <c r="J845" i="8"/>
  <c r="J841" i="8"/>
  <c r="J837" i="8"/>
  <c r="J833" i="8"/>
  <c r="J829" i="8"/>
  <c r="J825" i="8"/>
  <c r="J821" i="8"/>
  <c r="J817" i="8"/>
  <c r="J813" i="8"/>
  <c r="J809" i="8"/>
  <c r="J805" i="8"/>
  <c r="J801" i="8"/>
  <c r="J797" i="8"/>
  <c r="J793" i="8"/>
  <c r="J789" i="8"/>
  <c r="J785" i="8"/>
  <c r="J781" i="8"/>
  <c r="J777" i="8"/>
  <c r="J773" i="8"/>
  <c r="J769" i="8"/>
  <c r="J765" i="8"/>
  <c r="J761" i="8"/>
  <c r="J757" i="8"/>
  <c r="J753" i="8"/>
  <c r="J749" i="8"/>
  <c r="J745" i="8"/>
  <c r="J741" i="8"/>
  <c r="J737" i="8"/>
  <c r="J733" i="8"/>
  <c r="J729" i="8"/>
  <c r="J725" i="8"/>
  <c r="J721" i="8"/>
  <c r="J717" i="8"/>
  <c r="J713" i="8"/>
  <c r="J709" i="8"/>
  <c r="J705" i="8"/>
  <c r="J701" i="8"/>
  <c r="J697" i="8"/>
  <c r="J693" i="8"/>
  <c r="J689" i="8"/>
  <c r="J685" i="8"/>
  <c r="J681" i="8"/>
  <c r="J677" i="8"/>
  <c r="J673" i="8"/>
  <c r="J669" i="8"/>
  <c r="J665" i="8"/>
  <c r="J661" i="8"/>
  <c r="J657" i="8"/>
  <c r="J653" i="8"/>
  <c r="J649" i="8"/>
  <c r="J645" i="8"/>
  <c r="J641" i="8"/>
  <c r="J637" i="8"/>
  <c r="J633" i="8"/>
  <c r="J629" i="8"/>
  <c r="J625" i="8"/>
  <c r="J621" i="8"/>
  <c r="J617" i="8"/>
  <c r="J613" i="8"/>
  <c r="J609" i="8"/>
  <c r="J605" i="8"/>
  <c r="J601" i="8"/>
  <c r="J597" i="8"/>
  <c r="J593" i="8"/>
  <c r="J589" i="8"/>
  <c r="J585" i="8"/>
  <c r="J581" i="8"/>
  <c r="J577" i="8"/>
  <c r="J573" i="8"/>
  <c r="J569" i="8"/>
  <c r="J565" i="8"/>
  <c r="J561" i="8"/>
  <c r="J557" i="8"/>
  <c r="J553" i="8"/>
  <c r="J549" i="8"/>
  <c r="J545" i="8"/>
  <c r="J541" i="8"/>
  <c r="J537" i="8"/>
  <c r="J533" i="8"/>
  <c r="J529" i="8"/>
  <c r="J525" i="8"/>
  <c r="J521" i="8"/>
  <c r="J517" i="8"/>
  <c r="J513" i="8"/>
  <c r="J509" i="8"/>
  <c r="J505" i="8"/>
  <c r="J501" i="8"/>
  <c r="J497" i="8"/>
  <c r="J493" i="8"/>
  <c r="J489" i="8"/>
  <c r="J485" i="8"/>
  <c r="J481" i="8"/>
  <c r="J477" i="8"/>
  <c r="J473" i="8"/>
  <c r="J469" i="8"/>
  <c r="J465" i="8"/>
  <c r="J461" i="8"/>
  <c r="J457" i="8"/>
  <c r="J453" i="8"/>
  <c r="J449" i="8"/>
  <c r="J445" i="8"/>
  <c r="J441" i="8"/>
  <c r="J437" i="8"/>
  <c r="J433" i="8"/>
  <c r="J429" i="8"/>
  <c r="J425" i="8"/>
  <c r="J421" i="8"/>
  <c r="J417" i="8"/>
  <c r="J413" i="8"/>
  <c r="J409" i="8"/>
  <c r="J405" i="8"/>
  <c r="J401" i="8"/>
  <c r="J397" i="8"/>
  <c r="J393" i="8"/>
  <c r="J389" i="8"/>
  <c r="J385" i="8"/>
  <c r="J381" i="8"/>
  <c r="J377" i="8"/>
  <c r="J373" i="8"/>
  <c r="J369" i="8"/>
  <c r="J365" i="8"/>
  <c r="J361" i="8"/>
  <c r="J357" i="8"/>
  <c r="J353" i="8"/>
  <c r="J349" i="8"/>
  <c r="J345" i="8"/>
  <c r="J341" i="8"/>
  <c r="J337" i="8"/>
  <c r="J333" i="8"/>
  <c r="J329" i="8"/>
  <c r="J325" i="8"/>
  <c r="J321" i="8"/>
  <c r="J317" i="8"/>
  <c r="J313" i="8"/>
  <c r="J309" i="8"/>
  <c r="J305" i="8"/>
  <c r="J301" i="8"/>
  <c r="J297" i="8"/>
  <c r="J293" i="8"/>
  <c r="J289" i="8"/>
  <c r="J285" i="8"/>
  <c r="J281" i="8"/>
  <c r="J277" i="8"/>
  <c r="J273" i="8"/>
  <c r="J269" i="8"/>
  <c r="J265" i="8"/>
  <c r="J261" i="8"/>
  <c r="J257" i="8"/>
  <c r="J253" i="8"/>
  <c r="J249" i="8"/>
  <c r="J245" i="8"/>
  <c r="J241" i="8"/>
  <c r="J237" i="8"/>
  <c r="J233" i="8"/>
  <c r="J229" i="8"/>
  <c r="J225" i="8"/>
  <c r="J221" i="8"/>
  <c r="J217" i="8"/>
  <c r="J213" i="8"/>
  <c r="J209" i="8"/>
  <c r="J205" i="8"/>
  <c r="J201" i="8"/>
  <c r="J197" i="8"/>
  <c r="J193" i="8"/>
  <c r="J189" i="8"/>
  <c r="J185" i="8"/>
  <c r="J181" i="8"/>
  <c r="J177" i="8"/>
  <c r="J173" i="8"/>
  <c r="J169" i="8"/>
  <c r="J165" i="8"/>
  <c r="J161" i="8"/>
  <c r="J157" i="8"/>
  <c r="J153" i="8"/>
  <c r="J149" i="8"/>
  <c r="J145" i="8"/>
  <c r="J141" i="8"/>
  <c r="J137" i="8"/>
  <c r="J133" i="8"/>
  <c r="J129" i="8"/>
  <c r="J125" i="8"/>
  <c r="J121" i="8"/>
  <c r="J117" i="8"/>
  <c r="J113" i="8"/>
  <c r="J109" i="8"/>
  <c r="J105" i="8"/>
  <c r="J101" i="8"/>
  <c r="J97" i="8"/>
  <c r="J93" i="8"/>
  <c r="J89" i="8"/>
  <c r="J85" i="8"/>
  <c r="J81" i="8"/>
  <c r="J77" i="8"/>
  <c r="J73" i="8"/>
  <c r="J69" i="8"/>
  <c r="J65" i="8"/>
  <c r="J61" i="8"/>
  <c r="J57" i="8"/>
  <c r="J53" i="8"/>
  <c r="J49" i="8"/>
  <c r="J45" i="8"/>
  <c r="J41" i="8"/>
  <c r="J37" i="8"/>
  <c r="J33" i="8"/>
  <c r="J29" i="8"/>
  <c r="J25" i="8"/>
  <c r="J21" i="8"/>
  <c r="J17" i="8"/>
  <c r="J13" i="8"/>
  <c r="J9" i="8"/>
  <c r="K1056" i="8"/>
  <c r="K1052" i="8"/>
  <c r="K1048" i="8"/>
  <c r="K1044" i="8"/>
  <c r="K1040" i="8"/>
  <c r="K1036" i="8"/>
  <c r="K1032" i="8"/>
  <c r="K1028" i="8"/>
  <c r="K1024" i="8"/>
  <c r="K1020" i="8"/>
  <c r="K1016" i="8"/>
  <c r="K1012" i="8"/>
  <c r="K1008" i="8"/>
  <c r="K1004" i="8"/>
  <c r="K1000" i="8"/>
  <c r="K996" i="8"/>
  <c r="K992" i="8"/>
  <c r="K988" i="8"/>
  <c r="K984" i="8"/>
  <c r="K980" i="8"/>
  <c r="K976" i="8"/>
  <c r="K972" i="8"/>
  <c r="K968" i="8"/>
  <c r="K964" i="8"/>
  <c r="K960" i="8"/>
  <c r="K956" i="8"/>
  <c r="K952" i="8"/>
  <c r="K948" i="8"/>
  <c r="K944" i="8"/>
  <c r="K940" i="8"/>
  <c r="K936" i="8"/>
  <c r="K932" i="8"/>
  <c r="K928" i="8"/>
  <c r="K924" i="8"/>
  <c r="K920" i="8"/>
  <c r="K916" i="8"/>
  <c r="K912" i="8"/>
  <c r="K908" i="8"/>
  <c r="K904" i="8"/>
  <c r="K900" i="8"/>
  <c r="K896" i="8"/>
  <c r="K892" i="8"/>
  <c r="K888" i="8"/>
  <c r="K884" i="8"/>
  <c r="K880" i="8"/>
  <c r="K876" i="8"/>
  <c r="K872" i="8"/>
  <c r="K868" i="8"/>
  <c r="K864" i="8"/>
  <c r="K860" i="8"/>
  <c r="K856" i="8"/>
  <c r="K852" i="8"/>
  <c r="K848" i="8"/>
  <c r="K844" i="8"/>
  <c r="K840" i="8"/>
  <c r="K836" i="8"/>
  <c r="K832" i="8"/>
  <c r="K828" i="8"/>
  <c r="K824" i="8"/>
  <c r="K820" i="8"/>
  <c r="K816" i="8"/>
  <c r="K812" i="8"/>
  <c r="K808" i="8"/>
  <c r="K804" i="8"/>
  <c r="K800" i="8"/>
  <c r="K796" i="8"/>
  <c r="K792" i="8"/>
  <c r="K788" i="8"/>
  <c r="K784" i="8"/>
  <c r="K780" i="8"/>
  <c r="K776" i="8"/>
  <c r="K772" i="8"/>
  <c r="K768" i="8"/>
  <c r="K764" i="8"/>
  <c r="K760" i="8"/>
  <c r="K756" i="8"/>
  <c r="K752" i="8"/>
  <c r="K748" i="8"/>
  <c r="K744" i="8"/>
  <c r="K740" i="8"/>
  <c r="K736" i="8"/>
  <c r="K732" i="8"/>
  <c r="K728" i="8"/>
  <c r="K724" i="8"/>
  <c r="K720" i="8"/>
  <c r="K716" i="8"/>
  <c r="K712" i="8"/>
  <c r="K708" i="8"/>
  <c r="K704" i="8"/>
  <c r="K700" i="8"/>
  <c r="K696" i="8"/>
  <c r="K692" i="8"/>
  <c r="K688" i="8"/>
  <c r="K684" i="8"/>
  <c r="K680" i="8"/>
  <c r="K676" i="8"/>
  <c r="K672" i="8"/>
  <c r="K668" i="8"/>
  <c r="K664" i="8"/>
  <c r="K660" i="8"/>
  <c r="K656" i="8"/>
  <c r="K652" i="8"/>
  <c r="K648" i="8"/>
  <c r="K644" i="8"/>
  <c r="K640" i="8"/>
  <c r="K636" i="8"/>
  <c r="K632" i="8"/>
  <c r="K628" i="8"/>
  <c r="K624" i="8"/>
  <c r="K620" i="8"/>
  <c r="K616" i="8"/>
  <c r="K612" i="8"/>
  <c r="K608" i="8"/>
  <c r="K604" i="8"/>
  <c r="K600" i="8"/>
  <c r="K596" i="8"/>
  <c r="K592" i="8"/>
  <c r="K588" i="8"/>
  <c r="K584" i="8"/>
  <c r="K580" i="8"/>
  <c r="K576" i="8"/>
  <c r="K572" i="8"/>
  <c r="K568" i="8"/>
  <c r="K564" i="8"/>
  <c r="K560" i="8"/>
  <c r="K556" i="8"/>
  <c r="K552" i="8"/>
  <c r="K548" i="8"/>
  <c r="K544" i="8"/>
  <c r="K540" i="8"/>
  <c r="K536" i="8"/>
  <c r="K532" i="8"/>
  <c r="K528" i="8"/>
  <c r="K524" i="8"/>
  <c r="K520" i="8"/>
  <c r="K516" i="8"/>
  <c r="K512" i="8"/>
  <c r="K508" i="8"/>
  <c r="K504" i="8"/>
  <c r="K500" i="8"/>
  <c r="K496" i="8"/>
  <c r="K492" i="8"/>
  <c r="K488" i="8"/>
  <c r="K484" i="8"/>
  <c r="K480" i="8"/>
  <c r="K476" i="8"/>
  <c r="K472" i="8"/>
  <c r="K468" i="8"/>
  <c r="K464" i="8"/>
  <c r="K460" i="8"/>
  <c r="K456" i="8"/>
  <c r="K452" i="8"/>
  <c r="K448" i="8"/>
  <c r="K444" i="8"/>
  <c r="K440" i="8"/>
  <c r="K436" i="8"/>
  <c r="K432" i="8"/>
  <c r="K428" i="8"/>
  <c r="K424" i="8"/>
  <c r="K420" i="8"/>
  <c r="K416" i="8"/>
  <c r="K412" i="8"/>
  <c r="K408" i="8"/>
  <c r="K404" i="8"/>
  <c r="K400" i="8"/>
  <c r="K396" i="8"/>
  <c r="K392" i="8"/>
  <c r="K388" i="8"/>
  <c r="K384" i="8"/>
  <c r="K380" i="8"/>
  <c r="K376" i="8"/>
  <c r="K372" i="8"/>
  <c r="K368" i="8"/>
  <c r="K364" i="8"/>
  <c r="K360" i="8"/>
  <c r="K356" i="8"/>
  <c r="K352" i="8"/>
  <c r="K348" i="8"/>
  <c r="K344" i="8"/>
  <c r="K340" i="8"/>
  <c r="K336" i="8"/>
  <c r="K332" i="8"/>
  <c r="K328" i="8"/>
  <c r="K324" i="8"/>
  <c r="K320" i="8"/>
  <c r="K316" i="8"/>
  <c r="K312" i="8"/>
  <c r="K308" i="8"/>
  <c r="K304" i="8"/>
  <c r="K300" i="8"/>
  <c r="K296" i="8"/>
  <c r="K292" i="8"/>
  <c r="K288" i="8"/>
  <c r="K284" i="8"/>
  <c r="K280" i="8"/>
  <c r="K276" i="8"/>
  <c r="K272" i="8"/>
  <c r="K268" i="8"/>
  <c r="K264" i="8"/>
  <c r="K260" i="8"/>
  <c r="K256" i="8"/>
  <c r="K252" i="8"/>
  <c r="K248" i="8"/>
  <c r="K244" i="8"/>
  <c r="K240" i="8"/>
  <c r="K236" i="8"/>
  <c r="K232" i="8"/>
  <c r="K228" i="8"/>
  <c r="K224" i="8"/>
  <c r="K220" i="8"/>
  <c r="K216" i="8"/>
  <c r="K212" i="8"/>
  <c r="K208" i="8"/>
  <c r="K204" i="8"/>
  <c r="K200" i="8"/>
  <c r="K196" i="8"/>
  <c r="K192" i="8"/>
  <c r="K188" i="8"/>
  <c r="K184" i="8"/>
  <c r="K180" i="8"/>
  <c r="K176" i="8"/>
  <c r="K172" i="8"/>
  <c r="K168" i="8"/>
  <c r="K164" i="8"/>
  <c r="K160" i="8"/>
  <c r="K156" i="8"/>
  <c r="K152" i="8"/>
  <c r="K148" i="8"/>
  <c r="K144" i="8"/>
  <c r="K140" i="8"/>
  <c r="K136" i="8"/>
  <c r="K132" i="8"/>
  <c r="K128" i="8"/>
  <c r="K124" i="8"/>
  <c r="K120" i="8"/>
  <c r="K116" i="8"/>
  <c r="K112" i="8"/>
  <c r="K108" i="8"/>
  <c r="K104" i="8"/>
  <c r="K100" i="8"/>
  <c r="K96" i="8"/>
  <c r="K92" i="8"/>
  <c r="K88" i="8"/>
  <c r="K84" i="8"/>
  <c r="K80" i="8"/>
  <c r="K76" i="8"/>
  <c r="K72" i="8"/>
  <c r="K68" i="8"/>
  <c r="K64" i="8"/>
  <c r="K60" i="8"/>
  <c r="K56" i="8"/>
  <c r="K52" i="8"/>
  <c r="K48" i="8"/>
  <c r="K44" i="8"/>
  <c r="K40" i="8"/>
  <c r="K36" i="8"/>
  <c r="K32" i="8"/>
  <c r="K28" i="8"/>
  <c r="K24" i="8"/>
  <c r="K20" i="8"/>
  <c r="K16" i="8"/>
  <c r="K12" i="8"/>
  <c r="K8" i="8"/>
  <c r="J156" i="8"/>
  <c r="J152" i="8"/>
  <c r="J148" i="8"/>
  <c r="J144" i="8"/>
  <c r="J140" i="8"/>
  <c r="J136" i="8"/>
  <c r="J132" i="8"/>
  <c r="J128" i="8"/>
  <c r="J124" i="8"/>
  <c r="J120" i="8"/>
  <c r="J116" i="8"/>
  <c r="J112" i="8"/>
  <c r="J108" i="8"/>
  <c r="J104" i="8"/>
  <c r="J100" i="8"/>
  <c r="J96" i="8"/>
  <c r="J92" i="8"/>
  <c r="J88" i="8"/>
  <c r="J84" i="8"/>
  <c r="J80" i="8"/>
  <c r="J76" i="8"/>
  <c r="J72" i="8"/>
  <c r="J68" i="8"/>
  <c r="J64" i="8"/>
  <c r="J60" i="8"/>
  <c r="J56" i="8"/>
  <c r="J52" i="8"/>
  <c r="J48" i="8"/>
  <c r="J44" i="8"/>
  <c r="J40" i="8"/>
  <c r="J36" i="8"/>
  <c r="J32" i="8"/>
  <c r="J28" i="8"/>
  <c r="J24" i="8"/>
  <c r="J20" i="8"/>
  <c r="J16" i="8"/>
  <c r="J12" i="8"/>
  <c r="J8" i="8"/>
  <c r="K1055" i="8"/>
  <c r="K1051" i="8"/>
  <c r="K1047" i="8"/>
  <c r="K1043" i="8"/>
  <c r="K1039" i="8"/>
  <c r="K1035" i="8"/>
  <c r="K1031" i="8"/>
  <c r="K1027" i="8"/>
  <c r="K1023" i="8"/>
  <c r="K1019" i="8"/>
  <c r="K1015" i="8"/>
  <c r="K1011" i="8"/>
  <c r="K1007" i="8"/>
  <c r="K1003" i="8"/>
  <c r="K999" i="8"/>
  <c r="K995" i="8"/>
  <c r="K991" i="8"/>
  <c r="K987" i="8"/>
  <c r="K983" i="8"/>
  <c r="K979" i="8"/>
  <c r="K975" i="8"/>
  <c r="K971" i="8"/>
  <c r="K967" i="8"/>
  <c r="K963" i="8"/>
  <c r="K959" i="8"/>
  <c r="K955" i="8"/>
  <c r="K951" i="8"/>
  <c r="K947" i="8"/>
  <c r="K943" i="8"/>
  <c r="K939" i="8"/>
  <c r="K935" i="8"/>
  <c r="K931" i="8"/>
  <c r="K927" i="8"/>
  <c r="K923" i="8"/>
  <c r="K919" i="8"/>
  <c r="K915" i="8"/>
  <c r="K911" i="8"/>
  <c r="K907" i="8"/>
  <c r="K903" i="8"/>
  <c r="K899" i="8"/>
  <c r="K895" i="8"/>
  <c r="K891" i="8"/>
  <c r="K887" i="8"/>
  <c r="K883" i="8"/>
  <c r="K879" i="8"/>
  <c r="K875" i="8"/>
  <c r="K871" i="8"/>
  <c r="K867" i="8"/>
  <c r="K863" i="8"/>
  <c r="K859" i="8"/>
  <c r="K855" i="8"/>
  <c r="K851" i="8"/>
  <c r="K847" i="8"/>
  <c r="K843" i="8"/>
  <c r="K839" i="8"/>
  <c r="K835" i="8"/>
  <c r="K831" i="8"/>
  <c r="K827" i="8"/>
  <c r="K823" i="8"/>
  <c r="K819" i="8"/>
  <c r="K815" i="8"/>
  <c r="K811" i="8"/>
  <c r="K807" i="8"/>
  <c r="K803" i="8"/>
  <c r="K799" i="8"/>
  <c r="K795" i="8"/>
  <c r="K791" i="8"/>
  <c r="K787" i="8"/>
  <c r="K783" i="8"/>
  <c r="K779" i="8"/>
  <c r="K775" i="8"/>
  <c r="K771" i="8"/>
  <c r="K767" i="8"/>
  <c r="K763" i="8"/>
  <c r="K759" i="8"/>
  <c r="K755" i="8"/>
  <c r="K751" i="8"/>
  <c r="K747" i="8"/>
  <c r="K743" i="8"/>
  <c r="K739" i="8"/>
  <c r="K735" i="8"/>
  <c r="K731" i="8"/>
  <c r="K727" i="8"/>
  <c r="K723" i="8"/>
  <c r="K719" i="8"/>
  <c r="K715" i="8"/>
  <c r="K711" i="8"/>
  <c r="K707" i="8"/>
  <c r="K703" i="8"/>
  <c r="K699" i="8"/>
  <c r="K695" i="8"/>
  <c r="K691" i="8"/>
  <c r="K687" i="8"/>
  <c r="K683" i="8"/>
  <c r="K679" i="8"/>
  <c r="K675" i="8"/>
  <c r="K671" i="8"/>
  <c r="K667" i="8"/>
  <c r="K663" i="8"/>
  <c r="K659" i="8"/>
  <c r="K655" i="8"/>
  <c r="K651" i="8"/>
  <c r="K647" i="8"/>
  <c r="K643" i="8"/>
  <c r="K639" i="8"/>
  <c r="K635" i="8"/>
  <c r="K631" i="8"/>
  <c r="K627" i="8"/>
  <c r="K623" i="8"/>
  <c r="K619" i="8"/>
  <c r="K615" i="8"/>
  <c r="K611" i="8"/>
  <c r="K607" i="8"/>
  <c r="K603" i="8"/>
  <c r="K599" i="8"/>
  <c r="K595" i="8"/>
  <c r="K591" i="8"/>
  <c r="K587" i="8"/>
  <c r="K583" i="8"/>
  <c r="K579" i="8"/>
  <c r="K575" i="8"/>
  <c r="K571" i="8"/>
  <c r="K567" i="8"/>
  <c r="K563" i="8"/>
  <c r="K559" i="8"/>
  <c r="K555" i="8"/>
  <c r="K551" i="8"/>
  <c r="K547" i="8"/>
  <c r="K543" i="8"/>
  <c r="K539" i="8"/>
  <c r="K535" i="8"/>
  <c r="K531" i="8"/>
  <c r="K527" i="8"/>
  <c r="K523" i="8"/>
  <c r="K519" i="8"/>
  <c r="K515" i="8"/>
  <c r="K511" i="8"/>
  <c r="K507" i="8"/>
  <c r="K503" i="8"/>
  <c r="K499" i="8"/>
  <c r="K495" i="8"/>
  <c r="K491" i="8"/>
  <c r="K487" i="8"/>
  <c r="K483" i="8"/>
  <c r="K479" i="8"/>
  <c r="K475" i="8"/>
  <c r="K471" i="8"/>
  <c r="K467" i="8"/>
  <c r="K463" i="8"/>
  <c r="K459" i="8"/>
  <c r="K455" i="8"/>
  <c r="K451" i="8"/>
  <c r="K447" i="8"/>
  <c r="K443" i="8"/>
  <c r="K439" i="8"/>
  <c r="K435" i="8"/>
  <c r="K431" i="8"/>
  <c r="K427" i="8"/>
  <c r="K423" i="8"/>
  <c r="K419" i="8"/>
  <c r="K415" i="8"/>
  <c r="K411" i="8"/>
  <c r="K407" i="8"/>
  <c r="K403" i="8"/>
  <c r="K399" i="8"/>
  <c r="K395" i="8"/>
  <c r="K391" i="8"/>
  <c r="K387" i="8"/>
  <c r="K383" i="8"/>
  <c r="K379" i="8"/>
  <c r="K375" i="8"/>
  <c r="K371" i="8"/>
  <c r="K367" i="8"/>
  <c r="K363" i="8"/>
  <c r="K359" i="8"/>
  <c r="K355" i="8"/>
  <c r="K351" i="8"/>
  <c r="K347" i="8"/>
  <c r="K343" i="8"/>
  <c r="K339" i="8"/>
  <c r="K335" i="8"/>
  <c r="K331" i="8"/>
  <c r="K327" i="8"/>
  <c r="K323" i="8"/>
  <c r="K319" i="8"/>
  <c r="K315" i="8"/>
  <c r="K311" i="8"/>
  <c r="K307" i="8"/>
  <c r="K303" i="8"/>
  <c r="K299" i="8"/>
  <c r="K295" i="8"/>
  <c r="K291" i="8"/>
  <c r="K287" i="8"/>
  <c r="K283" i="8"/>
  <c r="K279" i="8"/>
  <c r="K275" i="8"/>
  <c r="K271" i="8"/>
  <c r="K267" i="8"/>
  <c r="K263" i="8"/>
  <c r="K259" i="8"/>
  <c r="K255" i="8"/>
  <c r="K251" i="8"/>
  <c r="K247" i="8"/>
  <c r="K243" i="8"/>
  <c r="K239" i="8"/>
  <c r="K235" i="8"/>
  <c r="K231" i="8"/>
  <c r="K227" i="8"/>
  <c r="K223" i="8"/>
  <c r="K219" i="8"/>
  <c r="K215" i="8"/>
  <c r="K211" i="8"/>
  <c r="K207" i="8"/>
  <c r="K203" i="8"/>
  <c r="K199" i="8"/>
  <c r="K195" i="8"/>
  <c r="K191" i="8"/>
  <c r="K187" i="8"/>
  <c r="K183" i="8"/>
  <c r="K179" i="8"/>
  <c r="K175" i="8"/>
  <c r="K171" i="8"/>
  <c r="K167" i="8"/>
  <c r="K163" i="8"/>
  <c r="K159" i="8"/>
  <c r="K155" i="8"/>
  <c r="K151" i="8"/>
  <c r="K147" i="8"/>
  <c r="K143" i="8"/>
  <c r="K139" i="8"/>
  <c r="K135" i="8"/>
  <c r="K131" i="8"/>
  <c r="K127" i="8"/>
  <c r="K123" i="8"/>
  <c r="K119" i="8"/>
  <c r="K115" i="8"/>
  <c r="K111" i="8"/>
  <c r="K107" i="8"/>
  <c r="K103" i="8"/>
  <c r="K99" i="8"/>
  <c r="K95" i="8"/>
  <c r="K91" i="8"/>
  <c r="K87" i="8"/>
  <c r="K83" i="8"/>
  <c r="K79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K11" i="8"/>
  <c r="K7" i="8"/>
  <c r="R4" i="8" s="1"/>
  <c r="Q3" i="8" l="1"/>
  <c r="P3" i="8"/>
  <c r="R3" i="8"/>
  <c r="Q16" i="8"/>
  <c r="P17" i="8" s="1"/>
  <c r="P23" i="8" s="1"/>
  <c r="B4" i="9" s="1"/>
  <c r="Q5" i="8"/>
  <c r="Q12" i="8" s="1"/>
  <c r="R17" i="8"/>
  <c r="R16" i="8"/>
  <c r="R5" i="8"/>
  <c r="R12" i="8" s="1"/>
  <c r="R10" i="8"/>
  <c r="P28" i="8" s="1"/>
  <c r="H4" i="9" s="1"/>
  <c r="B55" i="9" s="1"/>
  <c r="Q10" i="8"/>
  <c r="P27" i="8" s="1"/>
  <c r="H3" i="9" s="1"/>
  <c r="B54" i="9" s="1"/>
  <c r="P5" i="8"/>
  <c r="P12" i="8" s="1"/>
  <c r="P10" i="8"/>
  <c r="P26" i="8" s="1"/>
  <c r="H2" i="9" s="1"/>
  <c r="Q22" i="8" l="1"/>
  <c r="C3" i="9" s="1"/>
  <c r="B53" i="9"/>
  <c r="P11" i="8"/>
  <c r="P6" i="8"/>
  <c r="Q18" i="8"/>
  <c r="Q24" i="8" s="1"/>
  <c r="C5" i="9" s="1"/>
  <c r="R23" i="8"/>
  <c r="D4" i="9" s="1"/>
  <c r="R11" i="8"/>
  <c r="R6" i="8"/>
  <c r="Q6" i="8"/>
  <c r="Q11" i="8"/>
  <c r="R22" i="8"/>
  <c r="D3" i="9" s="1"/>
  <c r="P18" i="8"/>
  <c r="P24" i="8" s="1"/>
  <c r="B5" i="9" s="1"/>
  <c r="Q17" i="8" l="1"/>
  <c r="Q23" i="8" s="1"/>
  <c r="C4" i="9" s="1"/>
  <c r="Q13" i="8"/>
  <c r="R18" i="8"/>
  <c r="R24" i="8" s="1"/>
  <c r="D5" i="9" s="1"/>
  <c r="R13" i="8"/>
  <c r="P16" i="8"/>
  <c r="P22" i="8" s="1"/>
  <c r="P13" i="8"/>
  <c r="B3" i="9" l="1"/>
  <c r="N2" i="9" s="1" a="1"/>
  <c r="O4" i="9" l="1"/>
  <c r="N4" i="9"/>
  <c r="P3" i="9"/>
  <c r="N2" i="9"/>
  <c r="H53" i="9" s="1" a="1"/>
  <c r="H53" i="9" s="1"/>
  <c r="P2" i="9"/>
  <c r="O3" i="9"/>
  <c r="O2" i="9"/>
  <c r="P4" i="9"/>
  <c r="N3" i="9"/>
  <c r="E53" i="9" a="1"/>
  <c r="E37" i="9" a="1"/>
  <c r="E37" i="9" s="1"/>
  <c r="C45" i="9" s="1"/>
  <c r="B33" i="9" a="1"/>
  <c r="C46" i="9" a="1"/>
  <c r="C46" i="9" s="1"/>
  <c r="B37" i="9" a="1"/>
  <c r="B37" i="9" s="1"/>
  <c r="C44" i="9" s="1"/>
  <c r="E33" i="9" l="1" a="1"/>
  <c r="E11" i="9"/>
  <c r="F11" i="9" s="1"/>
  <c r="E33" i="9"/>
  <c r="E39" i="9" s="1"/>
  <c r="E35" i="9"/>
  <c r="E41" i="9" s="1"/>
  <c r="E34" i="9"/>
  <c r="E40" i="9" s="1"/>
  <c r="E14" i="9"/>
  <c r="E25" i="9"/>
  <c r="E16" i="9"/>
  <c r="E22" i="9"/>
  <c r="E10" i="9" a="1"/>
  <c r="E10" i="9" s="1"/>
  <c r="E24" i="9"/>
  <c r="E30" i="9"/>
  <c r="E18" i="9"/>
  <c r="E17" i="9"/>
  <c r="E26" i="9"/>
  <c r="E12" i="9"/>
  <c r="E29" i="9"/>
  <c r="E27" i="9"/>
  <c r="E21" i="9"/>
  <c r="E19" i="9"/>
  <c r="E13" i="9"/>
  <c r="E23" i="9"/>
  <c r="E15" i="9"/>
  <c r="E28" i="9"/>
  <c r="E20" i="9"/>
  <c r="B33" i="9"/>
  <c r="B39" i="9" s="1"/>
  <c r="B35" i="9"/>
  <c r="B34" i="9"/>
  <c r="E54" i="9"/>
  <c r="E53" i="9"/>
  <c r="E55" i="9"/>
  <c r="B40" i="9" l="1"/>
  <c r="B41" i="9"/>
  <c r="D11" i="9" s="1"/>
  <c r="F26" i="9"/>
  <c r="B58" i="9" a="1"/>
  <c r="H43" i="9" a="1"/>
  <c r="H43" i="9" s="1"/>
  <c r="F23" i="9"/>
  <c r="B23" i="9" s="1"/>
  <c r="F27" i="9"/>
  <c r="D27" i="9" s="1"/>
  <c r="F17" i="9"/>
  <c r="D17" i="9" s="1"/>
  <c r="F10" i="9"/>
  <c r="B10" i="9" s="1"/>
  <c r="F14" i="9"/>
  <c r="B14" i="9" s="1"/>
  <c r="B11" i="9"/>
  <c r="F21" i="9"/>
  <c r="D21" i="9" s="1"/>
  <c r="F25" i="9"/>
  <c r="C25" i="9" s="1"/>
  <c r="F13" i="9"/>
  <c r="B13" i="9" s="1"/>
  <c r="F29" i="9"/>
  <c r="B29" i="9" s="1"/>
  <c r="F18" i="9"/>
  <c r="B18" i="9" s="1"/>
  <c r="F22" i="9"/>
  <c r="B22" i="9" s="1"/>
  <c r="F15" i="9"/>
  <c r="D15" i="9" s="1"/>
  <c r="F24" i="9"/>
  <c r="D24" i="9" s="1"/>
  <c r="H38" i="9" a="1"/>
  <c r="H38" i="9" s="1"/>
  <c r="H39" i="9" a="1"/>
  <c r="H39" i="9" s="1"/>
  <c r="E42" i="9"/>
  <c r="F20" i="9"/>
  <c r="B20" i="9" s="1"/>
  <c r="F28" i="9"/>
  <c r="B28" i="9" s="1"/>
  <c r="F19" i="9"/>
  <c r="B19" i="9" s="1"/>
  <c r="F12" i="9"/>
  <c r="D12" i="9" s="1"/>
  <c r="F30" i="9"/>
  <c r="B30" i="9" s="1"/>
  <c r="F16" i="9"/>
  <c r="C16" i="9" s="1"/>
  <c r="C11" i="9"/>
  <c r="B42" i="9" l="1"/>
  <c r="D26" i="9"/>
  <c r="H42" i="9" a="1"/>
  <c r="H42" i="9" s="1"/>
  <c r="B26" i="9"/>
  <c r="H26" i="9" s="1" a="1"/>
  <c r="H26" i="9" s="1"/>
  <c r="B24" i="9"/>
  <c r="B16" i="9"/>
  <c r="C24" i="9"/>
  <c r="D29" i="9"/>
  <c r="B25" i="9"/>
  <c r="C23" i="9"/>
  <c r="D13" i="9"/>
  <c r="C21" i="9"/>
  <c r="D23" i="9"/>
  <c r="C26" i="9"/>
  <c r="C30" i="9"/>
  <c r="D16" i="9"/>
  <c r="D30" i="9"/>
  <c r="C29" i="9"/>
  <c r="C18" i="9"/>
  <c r="G18" i="9" s="1" a="1"/>
  <c r="G18" i="9" s="1"/>
  <c r="B12" i="9"/>
  <c r="B15" i="9"/>
  <c r="D18" i="9"/>
  <c r="D14" i="9"/>
  <c r="C17" i="9"/>
  <c r="C27" i="9"/>
  <c r="H44" i="9"/>
  <c r="C22" i="9"/>
  <c r="D25" i="9"/>
  <c r="G25" i="9" s="1" a="1"/>
  <c r="G25" i="9" s="1"/>
  <c r="B21" i="9"/>
  <c r="G11" i="9" a="1"/>
  <c r="G11" i="9" s="1"/>
  <c r="H11" i="9" a="1"/>
  <c r="H11" i="9" s="1"/>
  <c r="D10" i="9"/>
  <c r="B17" i="9"/>
  <c r="B27" i="9"/>
  <c r="D28" i="9"/>
  <c r="C19" i="9"/>
  <c r="C28" i="9"/>
  <c r="D20" i="9"/>
  <c r="C12" i="9"/>
  <c r="H12" i="9" s="1" a="1"/>
  <c r="H12" i="9" s="1"/>
  <c r="D19" i="9"/>
  <c r="C20" i="9"/>
  <c r="H40" i="9"/>
  <c r="C15" i="9"/>
  <c r="D22" i="9"/>
  <c r="C13" i="9"/>
  <c r="C14" i="9"/>
  <c r="C10" i="9"/>
  <c r="G23" i="9" a="1"/>
  <c r="G23" i="9" s="1"/>
  <c r="B58" i="9"/>
  <c r="B60" i="9"/>
  <c r="B59" i="9"/>
  <c r="H23" i="9" l="1" a="1"/>
  <c r="H23" i="9" s="1"/>
  <c r="G15" i="9" a="1"/>
  <c r="G15" i="9" s="1"/>
  <c r="G24" i="9" a="1"/>
  <c r="G24" i="9" s="1"/>
  <c r="G29" i="9" a="1"/>
  <c r="G29" i="9" s="1"/>
  <c r="G26" i="9" a="1"/>
  <c r="G26" i="9" s="1"/>
  <c r="H16" i="9" a="1"/>
  <c r="H16" i="9" s="1"/>
  <c r="G13" i="9" a="1"/>
  <c r="G13" i="9" s="1"/>
  <c r="G16" i="9" a="1"/>
  <c r="G16" i="9" s="1"/>
  <c r="H10" i="9" a="1"/>
  <c r="H10" i="9" s="1"/>
  <c r="H29" i="9" a="1"/>
  <c r="H29" i="9" s="1"/>
  <c r="G22" i="9" a="1"/>
  <c r="G22" i="9" s="1"/>
  <c r="H24" i="9" a="1"/>
  <c r="H24" i="9" s="1"/>
  <c r="G28" i="9" a="1"/>
  <c r="G28" i="9" s="1"/>
  <c r="G20" i="9" a="1"/>
  <c r="G20" i="9" s="1"/>
  <c r="H18" i="9" a="1"/>
  <c r="H18" i="9" s="1"/>
  <c r="G19" i="9" a="1"/>
  <c r="G19" i="9" s="1"/>
  <c r="G30" i="9" a="1"/>
  <c r="G30" i="9" s="1"/>
  <c r="H14" i="9" a="1"/>
  <c r="H14" i="9" s="1"/>
  <c r="G12" i="9" a="1"/>
  <c r="G12" i="9" s="1"/>
  <c r="G14" i="9" a="1"/>
  <c r="G14" i="9" s="1"/>
  <c r="H30" i="9" a="1"/>
  <c r="H30" i="9" s="1"/>
  <c r="G27" i="9" a="1"/>
  <c r="G27" i="9" s="1"/>
  <c r="H20" i="9" a="1"/>
  <c r="H20" i="9" s="1"/>
  <c r="G10" i="9" a="1"/>
  <c r="G10" i="9" s="1"/>
  <c r="H15" i="9" a="1"/>
  <c r="H15" i="9" s="1"/>
  <c r="H25" i="9" a="1"/>
  <c r="H25" i="9" s="1"/>
  <c r="H13" i="9" a="1"/>
  <c r="H13" i="9" s="1"/>
  <c r="H27" i="9" a="1"/>
  <c r="H27" i="9" s="1"/>
  <c r="H19" i="9" a="1"/>
  <c r="H19" i="9" s="1"/>
  <c r="H28" i="9" a="1"/>
  <c r="H28" i="9" s="1"/>
  <c r="E59" i="9" a="1"/>
  <c r="E59" i="9" s="1"/>
  <c r="B61" i="9"/>
  <c r="E58" i="9" a="1"/>
  <c r="E58" i="9" s="1"/>
  <c r="G17" i="9" a="1"/>
  <c r="G17" i="9" s="1"/>
  <c r="H17" i="9" a="1"/>
  <c r="H17" i="9" s="1"/>
  <c r="H21" i="9" a="1"/>
  <c r="H21" i="9" s="1"/>
  <c r="G21" i="9" a="1"/>
  <c r="G21" i="9" s="1"/>
  <c r="H22" i="9" a="1"/>
  <c r="H22" i="9" s="1"/>
  <c r="C88" i="9" l="1"/>
  <c r="B66" i="9"/>
  <c r="B73" i="9"/>
  <c r="B76" i="9"/>
  <c r="B79" i="9"/>
  <c r="B65" i="9"/>
  <c r="B70" i="9"/>
  <c r="B75" i="9"/>
  <c r="B80" i="9"/>
  <c r="B67" i="9"/>
  <c r="B74" i="9"/>
  <c r="B85" i="9"/>
  <c r="B69" i="9"/>
  <c r="B72" i="9"/>
  <c r="B82" i="9"/>
  <c r="B81" i="9"/>
  <c r="B68" i="9"/>
  <c r="B71" i="9"/>
  <c r="B78" i="9"/>
  <c r="B84" i="9"/>
  <c r="B83" i="9"/>
  <c r="B77" i="9"/>
  <c r="E60" i="9"/>
  <c r="C93" i="9" l="1"/>
</calcChain>
</file>

<file path=xl/sharedStrings.xml><?xml version="1.0" encoding="utf-8"?>
<sst xmlns="http://schemas.openxmlformats.org/spreadsheetml/2006/main" count="147" uniqueCount="102">
  <si>
    <t>r</t>
  </si>
  <si>
    <t>w1</t>
  </si>
  <si>
    <t>w2</t>
  </si>
  <si>
    <r>
      <t>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1=</t>
    </r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</si>
  <si>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1=</t>
    </r>
  </si>
  <si>
    <t>Volume</t>
  </si>
  <si>
    <t>Adj Close</t>
  </si>
  <si>
    <t>Close</t>
  </si>
  <si>
    <t>Low</t>
  </si>
  <si>
    <t>High</t>
  </si>
  <si>
    <t>Open</t>
  </si>
  <si>
    <t>Date</t>
  </si>
  <si>
    <t>https://es-us.finanzas.yahoo.com/</t>
  </si>
  <si>
    <t>SF45470</t>
  </si>
  <si>
    <t>SF45439</t>
  </si>
  <si>
    <t>SF45438</t>
  </si>
  <si>
    <t>SF45422</t>
  </si>
  <si>
    <t>Fecha</t>
  </si>
  <si>
    <t>Niveles</t>
  </si>
  <si>
    <t>Tipo de información</t>
  </si>
  <si>
    <t>Aviso</t>
  </si>
  <si>
    <t>Base</t>
  </si>
  <si>
    <t>Porcentajes</t>
  </si>
  <si>
    <t>Pesos</t>
  </si>
  <si>
    <t>Días</t>
  </si>
  <si>
    <t>Unidad</t>
  </si>
  <si>
    <t>Tasas Promedio</t>
  </si>
  <si>
    <t>Valor de mercado</t>
  </si>
  <si>
    <t>Días por vencer</t>
  </si>
  <si>
    <t>Cifra</t>
  </si>
  <si>
    <t>Diaria</t>
  </si>
  <si>
    <t>Periodicidad</t>
  </si>
  <si>
    <t>Periodo disponible</t>
  </si>
  <si>
    <t>Vector de precios de títulos gubernamentales, Cetes 28 días - Tasa Rendimiento</t>
  </si>
  <si>
    <t>Vector de precios de títulos gubernamentales, Cetes 28 días - Precio Sucio</t>
  </si>
  <si>
    <t>Vector de precios de títulos gubernamentales, Cetes 28 días - Precio Limpio</t>
  </si>
  <si>
    <t>Vector de precios de títulos gubernamentales, Cetes 28 días - Plazo</t>
  </si>
  <si>
    <t>Título</t>
  </si>
  <si>
    <t>Tasas y precios de referencia</t>
  </si>
  <si>
    <t>Banco de México</t>
  </si>
  <si>
    <t>http://www.banxico.org.mx/SieInternet/consultarDirectorioInternetAction.do?accion=consultarCuadro&amp;idCuadro=CF300</t>
  </si>
  <si>
    <t>R</t>
  </si>
  <si>
    <r>
      <t>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=</t>
    </r>
  </si>
  <si>
    <r>
      <t>P</t>
    </r>
    <r>
      <rPr>
        <b/>
        <sz val="11"/>
        <color theme="1"/>
        <rFont val="Symbol"/>
        <family val="1"/>
        <charset val="2"/>
      </rPr>
      <t>m</t>
    </r>
  </si>
  <si>
    <r>
      <t>r</t>
    </r>
    <r>
      <rPr>
        <b/>
        <sz val="8"/>
        <color theme="1"/>
        <rFont val="Calibri"/>
        <family val="2"/>
        <scheme val="minor"/>
      </rPr>
      <t>p</t>
    </r>
    <r>
      <rPr>
        <b/>
        <sz val="8"/>
        <color theme="1"/>
        <rFont val="Symbol"/>
        <family val="1"/>
        <charset val="2"/>
      </rPr>
      <t>m</t>
    </r>
  </si>
  <si>
    <r>
      <rPr>
        <b/>
        <sz val="11"/>
        <color theme="1"/>
        <rFont val="Symbol"/>
        <family val="1"/>
        <charset val="2"/>
      </rPr>
      <t>s</t>
    </r>
    <r>
      <rPr>
        <b/>
        <sz val="8"/>
        <color theme="1"/>
        <rFont val="Calibri"/>
        <family val="2"/>
      </rPr>
      <t>p</t>
    </r>
    <r>
      <rPr>
        <b/>
        <sz val="8"/>
        <color theme="1"/>
        <rFont val="Symbol"/>
        <family val="1"/>
        <charset val="2"/>
      </rPr>
      <t>m</t>
    </r>
  </si>
  <si>
    <r>
      <t>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F</t>
    </r>
  </si>
  <si>
    <t>F=</t>
  </si>
  <si>
    <t>Y la volatilidad (despejada de la recta) asociada es:</t>
  </si>
  <si>
    <t>=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</si>
  <si>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</si>
  <si>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F</t>
    </r>
  </si>
  <si>
    <t>Balance</t>
  </si>
  <si>
    <t xml:space="preserve">Inversión </t>
  </si>
  <si>
    <t>Inversión en la Tangencia</t>
  </si>
  <si>
    <t>Inversión libre de riesgo</t>
  </si>
  <si>
    <t>Activo 1</t>
  </si>
  <si>
    <t>Activo 2</t>
  </si>
  <si>
    <t>Cotizaciones</t>
  </si>
  <si>
    <t>ASURB.MX</t>
  </si>
  <si>
    <t>ALSEA.MX</t>
  </si>
  <si>
    <t>CEMEXCPO.MX</t>
  </si>
  <si>
    <t>Día semana</t>
  </si>
  <si>
    <t>Total</t>
  </si>
  <si>
    <r>
      <t>log-rendimiento - muestra R</t>
    </r>
    <r>
      <rPr>
        <b/>
        <vertAlign val="subscript"/>
        <sz val="11"/>
        <color theme="1"/>
        <rFont val="Calibri"/>
        <family val="2"/>
        <scheme val="minor"/>
      </rPr>
      <t>t</t>
    </r>
  </si>
  <si>
    <t>Estimadores diarios</t>
  </si>
  <si>
    <t>s</t>
  </si>
  <si>
    <r>
      <rPr>
        <sz val="11"/>
        <color theme="1"/>
        <rFont val="Symbol"/>
        <family val="1"/>
        <charset val="2"/>
      </rPr>
      <t>s</t>
    </r>
    <r>
      <rPr>
        <vertAlign val="superscript"/>
        <sz val="11"/>
        <color theme="1"/>
        <rFont val="Calibri"/>
        <family val="2"/>
        <scheme val="minor"/>
      </rPr>
      <t>2</t>
    </r>
  </si>
  <si>
    <t>Estimadores anuales</t>
  </si>
  <si>
    <t>V (anual)</t>
  </si>
  <si>
    <r>
      <rPr>
        <sz val="11"/>
        <color theme="1"/>
        <rFont val="Symbol"/>
        <family val="1"/>
        <charset val="2"/>
      </rPr>
      <t>m</t>
    </r>
    <r>
      <rPr>
        <sz val="19.8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anual</t>
    </r>
  </si>
  <si>
    <r>
      <rPr>
        <b/>
        <sz val="11"/>
        <color theme="1"/>
        <rFont val="Symbol"/>
        <family val="1"/>
        <charset val="2"/>
      </rPr>
      <t>m</t>
    </r>
    <r>
      <rPr>
        <b/>
        <sz val="19.8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anual</t>
    </r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</si>
  <si>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=</t>
    </r>
  </si>
  <si>
    <t>w3</t>
  </si>
  <si>
    <r>
      <rPr>
        <b/>
        <sz val="11"/>
        <color theme="1"/>
        <rFont val="Symbol"/>
        <family val="1"/>
        <charset val="2"/>
      </rPr>
      <t>l</t>
    </r>
    <r>
      <rPr>
        <b/>
        <sz val="11"/>
        <color theme="1"/>
        <rFont val="Calibri"/>
        <family val="2"/>
        <scheme val="minor"/>
      </rPr>
      <t>A</t>
    </r>
  </si>
  <si>
    <r>
      <rPr>
        <b/>
        <sz val="11"/>
        <color theme="1"/>
        <rFont val="Calibri"/>
        <family val="2"/>
      </rPr>
      <t>η</t>
    </r>
    <r>
      <rPr>
        <b/>
        <sz val="11"/>
        <color theme="1"/>
        <rFont val="Calibri"/>
        <family val="2"/>
        <scheme val="minor"/>
      </rPr>
      <t>B</t>
    </r>
  </si>
  <si>
    <r>
      <t>V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</si>
  <si>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Pm</t>
  </si>
  <si>
    <r>
      <rPr>
        <b/>
        <sz val="11"/>
        <color theme="1"/>
        <rFont val="Symbol"/>
        <family val="1"/>
        <charset val="2"/>
      </rPr>
      <t>m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V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=</t>
    </r>
  </si>
  <si>
    <t>A=</t>
  </si>
  <si>
    <t>B=</t>
  </si>
  <si>
    <t>C=</t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</si>
  <si>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</t>
    </r>
  </si>
  <si>
    <t>Comprobando R</t>
  </si>
  <si>
    <t>Obteniendo la Tagencia:</t>
  </si>
  <si>
    <r>
      <t>Tasa libre de riesgo anual (r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)</t>
    </r>
  </si>
  <si>
    <r>
      <t>r</t>
    </r>
    <r>
      <rPr>
        <b/>
        <sz val="8"/>
        <color theme="1"/>
        <rFont val="Calibri"/>
        <family val="2"/>
        <scheme val="minor"/>
      </rPr>
      <t>Pm</t>
    </r>
  </si>
  <si>
    <r>
      <rPr>
        <b/>
        <sz val="11"/>
        <color theme="1"/>
        <rFont val="Symbol"/>
        <family val="1"/>
        <charset val="2"/>
      </rPr>
      <t>s</t>
    </r>
    <r>
      <rPr>
        <b/>
        <sz val="8"/>
        <color theme="1"/>
        <rFont val="Calibri"/>
        <family val="2"/>
      </rPr>
      <t>Pm</t>
    </r>
  </si>
  <si>
    <r>
      <t>m</t>
    </r>
    <r>
      <rPr>
        <b/>
        <vertAlign val="subscript"/>
        <sz val="11"/>
        <color rgb="FFFF0000"/>
        <rFont val="Calibri"/>
        <family val="2"/>
        <scheme val="minor"/>
      </rPr>
      <t>P</t>
    </r>
    <r>
      <rPr>
        <b/>
        <vertAlign val="subscript"/>
        <sz val="11"/>
        <color rgb="FFFF0000"/>
        <rFont val="Calibri"/>
        <family val="2"/>
      </rPr>
      <t>μ</t>
    </r>
  </si>
  <si>
    <r>
      <t>m</t>
    </r>
    <r>
      <rPr>
        <b/>
        <vertAlign val="subscript"/>
        <sz val="11"/>
        <color theme="1"/>
        <rFont val="Calibri"/>
        <family val="2"/>
      </rPr>
      <t>Pm</t>
    </r>
  </si>
  <si>
    <r>
      <t>m</t>
    </r>
    <r>
      <rPr>
        <b/>
        <vertAlign val="subscript"/>
        <sz val="11"/>
        <color theme="1"/>
        <rFont val="Calibri"/>
        <family val="2"/>
      </rPr>
      <t>PT</t>
    </r>
  </si>
  <si>
    <r>
      <t>r</t>
    </r>
    <r>
      <rPr>
        <b/>
        <sz val="8"/>
        <color theme="1"/>
        <rFont val="Calibri"/>
        <family val="2"/>
        <scheme val="minor"/>
      </rPr>
      <t>PT</t>
    </r>
  </si>
  <si>
    <t>GFNORTEO.MX</t>
  </si>
  <si>
    <t>WALMEX.MX</t>
  </si>
  <si>
    <t>16/05/2003 - 10/05/2019</t>
  </si>
  <si>
    <t>N/E</t>
  </si>
  <si>
    <t>La ecuación de la recta de mercado definida por el CAPM es:</t>
  </si>
  <si>
    <t>Después, si buscamos  un rendimiento de 2% menos que el portafolio de tangencia debemos tener:</t>
  </si>
  <si>
    <t>rpf</t>
  </si>
  <si>
    <t>Asi, se debe tener el siguiente sistema de ecuaciones:</t>
  </si>
  <si>
    <t>Si tenemos 1mdp para invetir</t>
  </si>
  <si>
    <t>Activo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</si>
</sst>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&quot;$&quot;* #,##0.00_-;\-&quot;$&quot;* #,##0.00_-;_-&quot;$&quot;* &quot;-&quot;??_-;_-@_-"/>
    <numFmt numFmtId="164" formatCode="&quot;$&quot;#,##0.00"/>
    <numFmt numFmtId="165" formatCode="0.000"/>
    <numFmt numFmtId="166" formatCode="0.0000"/>
    <numFmt numFmtId="168" formatCode="#,##0.000000"/>
    <numFmt numFmtId="170" formatCode="0.000%"/>
    <numFmt numFmtId="172" formatCode="0.00000"/>
    <numFmt numFmtId="173" formatCode="0.000000"/>
    <numFmt numFmtId="174" formatCode="0.0000000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  <font>
      <b/>
      <sz val="14"/>
      <name val="Calibri"/>
      <family val="2"/>
    </font>
    <font>
      <sz val="11"/>
      <color theme="1"/>
      <name val="Symbol"/>
      <family val="1"/>
      <charset val="2"/>
    </font>
    <font>
      <b/>
      <sz val="13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9.8"/>
      <color theme="1"/>
      <name val="Calibri"/>
      <family val="2"/>
    </font>
    <font>
      <b/>
      <sz val="19.8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b/>
      <vertAlign val="subscript"/>
      <sz val="11"/>
      <color rgb="FFFF0000"/>
      <name val="Calibri"/>
      <family val="2"/>
    </font>
    <font>
      <b/>
      <vertAlign val="subscript"/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F2BD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3ABF7"/>
        <bgColor indexed="64"/>
      </patternFill>
    </fill>
    <fill>
      <patternFill patternType="solid">
        <fgColor rgb="FFE6E7E7"/>
      </patternFill>
    </fill>
    <fill>
      <patternFill patternType="solid">
        <fgColor rgb="FFE3EBED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1" applyNumberFormat="1" applyFont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0" fontId="0" fillId="5" borderId="0" xfId="1" applyNumberFormat="1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8" xfId="0" applyBorder="1"/>
    <xf numFmtId="14" fontId="0" fillId="0" borderId="0" xfId="0" applyNumberFormat="1"/>
    <xf numFmtId="0" fontId="10" fillId="0" borderId="0" xfId="2"/>
    <xf numFmtId="0" fontId="11" fillId="0" borderId="0" xfId="3"/>
    <xf numFmtId="0" fontId="12" fillId="0" borderId="0" xfId="3" applyFont="1"/>
    <xf numFmtId="0" fontId="15" fillId="0" borderId="0" xfId="3" applyFont="1"/>
    <xf numFmtId="0" fontId="0" fillId="0" borderId="2" xfId="0" applyBorder="1"/>
    <xf numFmtId="0" fontId="0" fillId="0" borderId="3" xfId="0" applyBorder="1"/>
    <xf numFmtId="10" fontId="0" fillId="7" borderId="0" xfId="1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" xfId="0" applyBorder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0" fillId="0" borderId="0" xfId="0" applyFont="1"/>
    <xf numFmtId="164" fontId="20" fillId="0" borderId="0" xfId="0" applyNumberFormat="1" applyFont="1"/>
    <xf numFmtId="0" fontId="0" fillId="0" borderId="15" xfId="0" applyBorder="1"/>
    <xf numFmtId="0" fontId="2" fillId="0" borderId="15" xfId="0" applyFont="1" applyBorder="1"/>
    <xf numFmtId="164" fontId="2" fillId="0" borderId="15" xfId="0" applyNumberFormat="1" applyFont="1" applyBorder="1"/>
    <xf numFmtId="0" fontId="19" fillId="0" borderId="15" xfId="0" applyFont="1" applyBorder="1"/>
    <xf numFmtId="164" fontId="19" fillId="0" borderId="15" xfId="0" applyNumberFormat="1" applyFont="1" applyBorder="1" applyAlignment="1">
      <alignment horizontal="center"/>
    </xf>
    <xf numFmtId="0" fontId="21" fillId="0" borderId="0" xfId="0" applyFont="1"/>
    <xf numFmtId="0" fontId="2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7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72" fontId="16" fillId="0" borderId="0" xfId="0" applyNumberFormat="1" applyFont="1" applyAlignment="1">
      <alignment horizontal="center"/>
    </xf>
    <xf numFmtId="172" fontId="0" fillId="2" borderId="1" xfId="0" applyNumberForma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23" fillId="0" borderId="0" xfId="0" applyFont="1" applyBorder="1" applyAlignment="1">
      <alignment horizontal="center"/>
    </xf>
    <xf numFmtId="172" fontId="0" fillId="3" borderId="0" xfId="0" applyNumberFormat="1" applyFill="1" applyBorder="1" applyAlignment="1">
      <alignment horizontal="center"/>
    </xf>
    <xf numFmtId="172" fontId="0" fillId="3" borderId="4" xfId="0" applyNumberFormat="1" applyFill="1" applyBorder="1" applyAlignment="1">
      <alignment horizontal="center"/>
    </xf>
    <xf numFmtId="172" fontId="0" fillId="3" borderId="9" xfId="0" applyNumberFormat="1" applyFill="1" applyBorder="1" applyAlignment="1">
      <alignment horizontal="center"/>
    </xf>
    <xf numFmtId="172" fontId="0" fillId="3" borderId="5" xfId="0" applyNumberFormat="1" applyFill="1" applyBorder="1" applyAlignment="1">
      <alignment horizontal="center"/>
    </xf>
    <xf numFmtId="172" fontId="0" fillId="3" borderId="10" xfId="0" applyNumberFormat="1" applyFill="1" applyBorder="1" applyAlignment="1">
      <alignment horizontal="center"/>
    </xf>
    <xf numFmtId="172" fontId="0" fillId="3" borderId="11" xfId="0" applyNumberFormat="1" applyFill="1" applyBorder="1" applyAlignment="1">
      <alignment horizontal="center"/>
    </xf>
    <xf numFmtId="172" fontId="0" fillId="3" borderId="6" xfId="0" applyNumberFormat="1" applyFill="1" applyBorder="1" applyAlignment="1">
      <alignment horizontal="center"/>
    </xf>
    <xf numFmtId="172" fontId="0" fillId="3" borderId="12" xfId="0" applyNumberFormat="1" applyFill="1" applyBorder="1" applyAlignment="1">
      <alignment horizontal="center"/>
    </xf>
    <xf numFmtId="172" fontId="0" fillId="3" borderId="7" xfId="0" applyNumberFormat="1" applyFill="1" applyBorder="1" applyAlignment="1">
      <alignment horizontal="center"/>
    </xf>
    <xf numFmtId="17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0" fillId="8" borderId="2" xfId="0" applyNumberFormat="1" applyFill="1" applyBorder="1" applyAlignment="1">
      <alignment horizontal="center" vertical="center"/>
    </xf>
    <xf numFmtId="10" fontId="0" fillId="8" borderId="13" xfId="0" applyNumberFormat="1" applyFill="1" applyBorder="1" applyAlignment="1">
      <alignment horizontal="center" vertical="center"/>
    </xf>
    <xf numFmtId="10" fontId="0" fillId="8" borderId="3" xfId="0" applyNumberFormat="1" applyFill="1" applyBorder="1" applyAlignment="1">
      <alignment horizontal="center" vertical="center"/>
    </xf>
    <xf numFmtId="172" fontId="2" fillId="0" borderId="0" xfId="0" applyNumberFormat="1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6" fontId="0" fillId="9" borderId="4" xfId="0" applyNumberFormat="1" applyFill="1" applyBorder="1" applyAlignment="1">
      <alignment horizontal="center" vertical="center"/>
    </xf>
    <xf numFmtId="166" fontId="0" fillId="9" borderId="9" xfId="0" applyNumberFormat="1" applyFill="1" applyBorder="1" applyAlignment="1">
      <alignment horizontal="center" vertical="center"/>
    </xf>
    <xf numFmtId="166" fontId="0" fillId="9" borderId="5" xfId="0" applyNumberFormat="1" applyFill="1" applyBorder="1" applyAlignment="1">
      <alignment horizontal="center" vertical="center"/>
    </xf>
    <xf numFmtId="166" fontId="0" fillId="9" borderId="10" xfId="0" applyNumberForma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6" fontId="0" fillId="9" borderId="11" xfId="0" applyNumberFormat="1" applyFill="1" applyBorder="1" applyAlignment="1">
      <alignment horizontal="center" vertical="center"/>
    </xf>
    <xf numFmtId="166" fontId="0" fillId="9" borderId="6" xfId="0" applyNumberFormat="1" applyFill="1" applyBorder="1" applyAlignment="1">
      <alignment horizontal="center" vertical="center"/>
    </xf>
    <xf numFmtId="166" fontId="0" fillId="9" borderId="12" xfId="0" applyNumberFormat="1" applyFill="1" applyBorder="1" applyAlignment="1">
      <alignment horizontal="center" vertical="center"/>
    </xf>
    <xf numFmtId="166" fontId="0" fillId="9" borderId="7" xfId="0" applyNumberFormat="1" applyFill="1" applyBorder="1" applyAlignment="1">
      <alignment horizontal="center" vertical="center"/>
    </xf>
    <xf numFmtId="166" fontId="0" fillId="5" borderId="2" xfId="0" applyNumberFormat="1" applyFill="1" applyBorder="1" applyAlignment="1">
      <alignment horizontal="center"/>
    </xf>
    <xf numFmtId="166" fontId="0" fillId="5" borderId="13" xfId="0" applyNumberFormat="1" applyFill="1" applyBorder="1" applyAlignment="1">
      <alignment horizontal="center"/>
    </xf>
    <xf numFmtId="166" fontId="0" fillId="5" borderId="3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8" xfId="0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0" fontId="0" fillId="0" borderId="14" xfId="0" applyBorder="1"/>
    <xf numFmtId="2" fontId="0" fillId="0" borderId="14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20" xfId="0" applyBorder="1"/>
    <xf numFmtId="0" fontId="2" fillId="10" borderId="19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6" fillId="10" borderId="1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4" fontId="0" fillId="2" borderId="0" xfId="0" applyNumberFormat="1" applyFill="1"/>
    <xf numFmtId="10" fontId="0" fillId="2" borderId="8" xfId="1" applyNumberFormat="1" applyFont="1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6" fontId="0" fillId="11" borderId="2" xfId="0" applyNumberFormat="1" applyFill="1" applyBorder="1" applyAlignment="1">
      <alignment horizontal="center"/>
    </xf>
    <xf numFmtId="166" fontId="0" fillId="11" borderId="13" xfId="0" applyNumberFormat="1" applyFill="1" applyBorder="1" applyAlignment="1">
      <alignment horizontal="center"/>
    </xf>
    <xf numFmtId="166" fontId="0" fillId="11" borderId="3" xfId="0" applyNumberFormat="1" applyFill="1" applyBorder="1" applyAlignment="1">
      <alignment horizontal="center"/>
    </xf>
    <xf numFmtId="166" fontId="0" fillId="7" borderId="2" xfId="0" applyNumberFormat="1" applyFill="1" applyBorder="1" applyAlignment="1">
      <alignment horizontal="center"/>
    </xf>
    <xf numFmtId="166" fontId="0" fillId="7" borderId="13" xfId="0" applyNumberFormat="1" applyFill="1" applyBorder="1" applyAlignment="1">
      <alignment horizontal="center"/>
    </xf>
    <xf numFmtId="166" fontId="0" fillId="7" borderId="3" xfId="0" applyNumberFormat="1" applyFill="1" applyBorder="1" applyAlignment="1">
      <alignment horizontal="center"/>
    </xf>
    <xf numFmtId="166" fontId="0" fillId="3" borderId="4" xfId="0" applyNumberFormat="1" applyFill="1" applyBorder="1" applyAlignment="1">
      <alignment horizontal="center" vertical="center"/>
    </xf>
    <xf numFmtId="166" fontId="0" fillId="3" borderId="9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66" fontId="0" fillId="3" borderId="10" xfId="0" applyNumberForma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6" fontId="0" fillId="3" borderId="11" xfId="0" applyNumberFormat="1" applyFill="1" applyBorder="1" applyAlignment="1">
      <alignment horizontal="center" vertical="center"/>
    </xf>
    <xf numFmtId="166" fontId="0" fillId="3" borderId="6" xfId="0" applyNumberFormat="1" applyFill="1" applyBorder="1" applyAlignment="1">
      <alignment horizontal="center" vertical="center"/>
    </xf>
    <xf numFmtId="166" fontId="0" fillId="3" borderId="12" xfId="0" applyNumberFormat="1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11" borderId="0" xfId="1" applyNumberFormat="1" applyFont="1" applyFill="1" applyAlignment="1">
      <alignment horizontal="center"/>
    </xf>
    <xf numFmtId="173" fontId="0" fillId="0" borderId="14" xfId="0" applyNumberFormat="1" applyBorder="1"/>
    <xf numFmtId="0" fontId="13" fillId="12" borderId="14" xfId="0" applyFont="1" applyFill="1" applyBorder="1" applyAlignment="1">
      <alignment horizontal="right" vertical="center" wrapText="1"/>
    </xf>
    <xf numFmtId="0" fontId="12" fillId="6" borderId="14" xfId="0" applyFont="1" applyFill="1" applyBorder="1" applyAlignment="1">
      <alignment horizontal="center" vertical="top" wrapText="1"/>
    </xf>
    <xf numFmtId="0" fontId="12" fillId="12" borderId="14" xfId="0" applyFont="1" applyFill="1" applyBorder="1" applyAlignment="1">
      <alignment horizontal="center" vertical="center" wrapText="1"/>
    </xf>
    <xf numFmtId="0" fontId="14" fillId="12" borderId="14" xfId="0" applyFont="1" applyFill="1" applyBorder="1" applyAlignment="1">
      <alignment horizontal="center" vertical="center" wrapText="1"/>
    </xf>
    <xf numFmtId="0" fontId="13" fillId="13" borderId="14" xfId="0" applyFont="1" applyFill="1" applyBorder="1" applyAlignment="1">
      <alignment horizontal="right" vertical="center" wrapText="1"/>
    </xf>
    <xf numFmtId="0" fontId="13" fillId="13" borderId="14" xfId="0" applyFont="1" applyFill="1" applyBorder="1" applyAlignment="1">
      <alignment horizontal="center" vertical="center" wrapText="1"/>
    </xf>
    <xf numFmtId="14" fontId="13" fillId="0" borderId="14" xfId="0" applyNumberFormat="1" applyFont="1" applyBorder="1" applyAlignment="1">
      <alignment horizontal="right" vertical="center"/>
    </xf>
    <xf numFmtId="168" fontId="12" fillId="0" borderId="14" xfId="0" applyNumberFormat="1" applyFont="1" applyBorder="1" applyAlignment="1">
      <alignment horizontal="right" vertical="center"/>
    </xf>
    <xf numFmtId="14" fontId="13" fillId="2" borderId="14" xfId="0" applyNumberFormat="1" applyFont="1" applyFill="1" applyBorder="1" applyAlignment="1">
      <alignment horizontal="right" vertical="center"/>
    </xf>
    <xf numFmtId="168" fontId="12" fillId="2" borderId="14" xfId="0" applyNumberFormat="1" applyFont="1" applyFill="1" applyBorder="1" applyAlignment="1">
      <alignment horizontal="right" vertical="center"/>
    </xf>
    <xf numFmtId="10" fontId="11" fillId="0" borderId="4" xfId="3" applyNumberFormat="1" applyBorder="1" applyAlignment="1">
      <alignment horizontal="center"/>
    </xf>
    <xf numFmtId="10" fontId="11" fillId="0" borderId="10" xfId="3" applyNumberFormat="1" applyBorder="1" applyAlignment="1">
      <alignment horizontal="center"/>
    </xf>
    <xf numFmtId="10" fontId="11" fillId="0" borderId="10" xfId="3" applyNumberFormat="1" applyFill="1" applyBorder="1" applyAlignment="1">
      <alignment horizontal="center"/>
    </xf>
    <xf numFmtId="174" fontId="0" fillId="0" borderId="0" xfId="0" applyNumberFormat="1"/>
    <xf numFmtId="0" fontId="2" fillId="14" borderId="0" xfId="3" applyFont="1" applyFill="1" applyAlignment="1">
      <alignment horizontal="center"/>
    </xf>
    <xf numFmtId="170" fontId="2" fillId="14" borderId="8" xfId="4" applyNumberFormat="1" applyFont="1" applyFill="1" applyBorder="1" applyAlignment="1">
      <alignment horizontal="center"/>
    </xf>
    <xf numFmtId="0" fontId="11" fillId="14" borderId="0" xfId="3" applyFill="1"/>
    <xf numFmtId="10" fontId="2" fillId="14" borderId="8" xfId="4" applyNumberFormat="1" applyFont="1" applyFill="1" applyBorder="1" applyAlignment="1">
      <alignment horizontal="center"/>
    </xf>
    <xf numFmtId="0" fontId="2" fillId="0" borderId="16" xfId="3" applyFont="1" applyBorder="1" applyAlignment="1">
      <alignment horizontal="center" vertical="center"/>
    </xf>
    <xf numFmtId="0" fontId="2" fillId="0" borderId="18" xfId="3" applyFont="1" applyBorder="1" applyAlignment="1">
      <alignment horizontal="center" vertical="center"/>
    </xf>
    <xf numFmtId="10" fontId="11" fillId="0" borderId="5" xfId="3" applyNumberFormat="1" applyBorder="1" applyAlignment="1">
      <alignment horizontal="center"/>
    </xf>
    <xf numFmtId="10" fontId="11" fillId="0" borderId="16" xfId="3" applyNumberFormat="1" applyBorder="1" applyAlignment="1">
      <alignment horizontal="center"/>
    </xf>
    <xf numFmtId="10" fontId="11" fillId="0" borderId="18" xfId="3" applyNumberFormat="1" applyBorder="1" applyAlignment="1">
      <alignment horizontal="center"/>
    </xf>
    <xf numFmtId="10" fontId="11" fillId="0" borderId="6" xfId="3" applyNumberFormat="1" applyBorder="1" applyAlignment="1">
      <alignment horizontal="center"/>
    </xf>
    <xf numFmtId="10" fontId="11" fillId="0" borderId="7" xfId="3" applyNumberFormat="1" applyBorder="1" applyAlignment="1">
      <alignment horizontal="center"/>
    </xf>
    <xf numFmtId="10" fontId="11" fillId="0" borderId="0" xfId="3" applyNumberFormat="1" applyAlignment="1">
      <alignment horizontal="left"/>
    </xf>
    <xf numFmtId="0" fontId="17" fillId="0" borderId="10" xfId="3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6" fontId="11" fillId="0" borderId="4" xfId="3" applyNumberFormat="1" applyBorder="1" applyAlignment="1">
      <alignment horizontal="center"/>
    </xf>
    <xf numFmtId="166" fontId="11" fillId="0" borderId="5" xfId="3" applyNumberFormat="1" applyBorder="1" applyAlignment="1">
      <alignment horizontal="center"/>
    </xf>
    <xf numFmtId="166" fontId="11" fillId="0" borderId="6" xfId="3" applyNumberFormat="1" applyBorder="1" applyAlignment="1">
      <alignment horizontal="center"/>
    </xf>
    <xf numFmtId="166" fontId="11" fillId="0" borderId="7" xfId="3" applyNumberFormat="1" applyBorder="1" applyAlignment="1">
      <alignment horizontal="center"/>
    </xf>
    <xf numFmtId="166" fontId="11" fillId="14" borderId="16" xfId="3" applyNumberFormat="1" applyFill="1" applyBorder="1" applyAlignment="1">
      <alignment horizontal="center"/>
    </xf>
    <xf numFmtId="166" fontId="11" fillId="14" borderId="18" xfId="3" applyNumberFormat="1" applyFill="1" applyBorder="1" applyAlignment="1">
      <alignment horizontal="center"/>
    </xf>
    <xf numFmtId="0" fontId="11" fillId="0" borderId="0" xfId="3" applyBorder="1"/>
    <xf numFmtId="0" fontId="30" fillId="0" borderId="0" xfId="3" applyFont="1" applyBorder="1" applyAlignment="1">
      <alignment vertical="center"/>
    </xf>
    <xf numFmtId="166" fontId="0" fillId="0" borderId="0" xfId="0" applyNumberFormat="1"/>
    <xf numFmtId="164" fontId="0" fillId="0" borderId="0" xfId="0" applyNumberFormat="1"/>
  </cellXfs>
  <cellStyles count="6">
    <cellStyle name="Hipervínculo" xfId="2" builtinId="8"/>
    <cellStyle name="Moneda 2" xfId="5"/>
    <cellStyle name="Normal" xfId="0" builtinId="0"/>
    <cellStyle name="Normal 2" xfId="3"/>
    <cellStyle name="Porcentaje" xfId="1" builtinId="5"/>
    <cellStyle name="Porcentaje 2" xfId="4"/>
  </cellStyles>
  <dxfs count="0"/>
  <tableStyles count="0" defaultTableStyle="TableStyleMedium2" defaultPivotStyle="PivotStyleLight16"/>
  <colors>
    <mruColors>
      <color rgb="FFA3ABF7"/>
      <color rgb="FF8791F5"/>
      <color rgb="FFF2BDFF"/>
      <color rgb="FFE26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/>
              <a:t>Frontera</a:t>
            </a:r>
            <a:r>
              <a:rPr lang="es-MX" b="1" baseline="0"/>
              <a:t> Eficiente</a:t>
            </a:r>
            <a:endParaRPr lang="es-MX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0989481449708816"/>
          <c:y val="0.11785714285714285"/>
          <c:w val="0.69971729843612285"/>
          <c:h val="0.80098799900060358"/>
        </c:manualLayout>
      </c:layout>
      <c:scatterChart>
        <c:scatterStyle val="smoothMarker"/>
        <c:varyColors val="0"/>
        <c:ser>
          <c:idx val="0"/>
          <c:order val="0"/>
          <c:tx>
            <c:v>Frontera Eficiente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'Ejercicio 3'!$G$10:$G$30</c:f>
              <c:numCache>
                <c:formatCode>0.000000</c:formatCode>
                <c:ptCount val="21"/>
                <c:pt idx="0">
                  <c:v>4.0425218398549578</c:v>
                </c:pt>
                <c:pt idx="1">
                  <c:v>3.6993006708494263</c:v>
                </c:pt>
                <c:pt idx="2">
                  <c:v>3.3561538797452242</c:v>
                </c:pt>
                <c:pt idx="3">
                  <c:v>3.013106878165797</c:v>
                </c:pt>
                <c:pt idx="4">
                  <c:v>2.6701981270142383</c:v>
                </c:pt>
                <c:pt idx="5">
                  <c:v>2.3274887323701168</c:v>
                </c:pt>
                <c:pt idx="6">
                  <c:v>1.9850819491014879</c:v>
                </c:pt>
                <c:pt idx="7">
                  <c:v>1.6431669645919955</c:v>
                </c:pt>
                <c:pt idx="8">
                  <c:v>1.3021312475874243</c:v>
                </c:pt>
                <c:pt idx="9">
                  <c:v>0.9629094879062573</c:v>
                </c:pt>
                <c:pt idx="10">
                  <c:v>0.62844598924283057</c:v>
                </c:pt>
                <c:pt idx="11">
                  <c:v>0.31431643996156061</c:v>
                </c:pt>
                <c:pt idx="12">
                  <c:v>0.19684021693754183</c:v>
                </c:pt>
                <c:pt idx="13">
                  <c:v>0.46346316047462477</c:v>
                </c:pt>
                <c:pt idx="14">
                  <c:v>0.79180232051278887</c:v>
                </c:pt>
                <c:pt idx="15">
                  <c:v>1.129249534850888</c:v>
                </c:pt>
                <c:pt idx="16">
                  <c:v>1.4695437702537668</c:v>
                </c:pt>
                <c:pt idx="17">
                  <c:v>1.8110809084526192</c:v>
                </c:pt>
                <c:pt idx="18">
                  <c:v>2.1532696080079412</c:v>
                </c:pt>
                <c:pt idx="19">
                  <c:v>2.4958418892467891</c:v>
                </c:pt>
                <c:pt idx="20">
                  <c:v>2.8386588824665946</c:v>
                </c:pt>
              </c:numCache>
            </c:numRef>
          </c:xVal>
          <c:yVal>
            <c:numRef>
              <c:f>'Ejercicio 3'!$A$10:$A$30</c:f>
              <c:numCache>
                <c:formatCode>0.00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7F-42BA-9A58-5927907C2CE3}"/>
            </c:ext>
          </c:extLst>
        </c:ser>
        <c:ser>
          <c:idx val="1"/>
          <c:order val="1"/>
          <c:tx>
            <c:v>Portafolio mínimo riesgo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'Ejercicio 3'!$H$43</c:f>
              <c:numCache>
                <c:formatCode>0.00%</c:formatCode>
                <c:ptCount val="1"/>
                <c:pt idx="0">
                  <c:v>0.17782461081446346</c:v>
                </c:pt>
              </c:numCache>
            </c:numRef>
          </c:xVal>
          <c:yVal>
            <c:numRef>
              <c:f>'Ejercicio 3'!$H$42</c:f>
              <c:numCache>
                <c:formatCode>0.00%</c:formatCode>
                <c:ptCount val="1"/>
                <c:pt idx="0">
                  <c:v>0.17543352568591561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7F-42BA-9A58-5927907C2CE3}"/>
            </c:ext>
          </c:extLst>
        </c:ser>
        <c:ser>
          <c:idx val="2"/>
          <c:order val="2"/>
          <c:tx>
            <c:v>Portafolio Máx. Cociente Sharpe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'Ejercicio 3'!$H$39</c:f>
              <c:numCache>
                <c:formatCode>0.00%</c:formatCode>
                <c:ptCount val="1"/>
                <c:pt idx="0">
                  <c:v>0.18540161716383619</c:v>
                </c:pt>
              </c:numCache>
            </c:numRef>
          </c:xVal>
          <c:yVal>
            <c:numRef>
              <c:f>'Ejercicio 3'!$H$38</c:f>
              <c:numCache>
                <c:formatCode>0.00%</c:formatCode>
                <c:ptCount val="1"/>
                <c:pt idx="0">
                  <c:v>0.19070228360574365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7F-42BA-9A58-5927907C2CE3}"/>
            </c:ext>
          </c:extLst>
        </c:ser>
        <c:ser>
          <c:idx val="3"/>
          <c:order val="3"/>
          <c:tx>
            <c:v>Portafolio Tangente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'Ejercicio 3'!$E$59</c:f>
              <c:numCache>
                <c:formatCode>0.00%</c:formatCode>
                <c:ptCount val="1"/>
                <c:pt idx="0">
                  <c:v>0.20269788547128448</c:v>
                </c:pt>
              </c:numCache>
            </c:numRef>
          </c:xVal>
          <c:yVal>
            <c:numRef>
              <c:f>'Ejercicio 3'!$E$58</c:f>
              <c:numCache>
                <c:formatCode>0.00%</c:formatCode>
                <c:ptCount val="1"/>
                <c:pt idx="0">
                  <c:v>0.20374894093244619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7F-42BA-9A58-5927907C2CE3}"/>
            </c:ext>
          </c:extLst>
        </c:ser>
        <c:ser>
          <c:idx val="4"/>
          <c:order val="4"/>
          <c:tx>
            <c:v>Tasa libre de riesgo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'Ejercicio 3'!$C$49</c:f>
              <c:numCache>
                <c:formatCode>0.00%</c:formatCode>
                <c:ptCount val="1"/>
                <c:pt idx="0">
                  <c:v>8.0833039999999995E-2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7F-42BA-9A58-5927907C2CE3}"/>
            </c:ext>
          </c:extLst>
        </c:ser>
        <c:ser>
          <c:idx val="5"/>
          <c:order val="5"/>
          <c:tx>
            <c:v>Recta del mercado de capitales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'Ejercicio 3'!$A$65:$A$85</c:f>
              <c:numCache>
                <c:formatCode>0.00%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'Ejercicio 3'!$B$65:$B$85</c:f>
              <c:numCache>
                <c:formatCode>0.00000000%</c:formatCode>
                <c:ptCount val="21"/>
                <c:pt idx="0">
                  <c:v>8.0833039999999995E-2</c:v>
                </c:pt>
                <c:pt idx="1">
                  <c:v>0.11115301611782173</c:v>
                </c:pt>
                <c:pt idx="2">
                  <c:v>0.14147299223564347</c:v>
                </c:pt>
                <c:pt idx="3">
                  <c:v>0.17179296835346519</c:v>
                </c:pt>
                <c:pt idx="4">
                  <c:v>0.20211294447128694</c:v>
                </c:pt>
                <c:pt idx="5">
                  <c:v>0.23243292058910867</c:v>
                </c:pt>
                <c:pt idx="6">
                  <c:v>0.26275289670693036</c:v>
                </c:pt>
                <c:pt idx="7">
                  <c:v>0.29307287282475214</c:v>
                </c:pt>
                <c:pt idx="8">
                  <c:v>0.32339284894257392</c:v>
                </c:pt>
                <c:pt idx="9">
                  <c:v>0.35371282506039559</c:v>
                </c:pt>
                <c:pt idx="10">
                  <c:v>0.38403280117821736</c:v>
                </c:pt>
                <c:pt idx="11">
                  <c:v>0.41435277729603914</c:v>
                </c:pt>
                <c:pt idx="12">
                  <c:v>0.44467275341386081</c:v>
                </c:pt>
                <c:pt idx="13">
                  <c:v>0.47499272953168259</c:v>
                </c:pt>
                <c:pt idx="14">
                  <c:v>0.50531270564950426</c:v>
                </c:pt>
                <c:pt idx="15">
                  <c:v>0.53563268176732604</c:v>
                </c:pt>
                <c:pt idx="16">
                  <c:v>0.56595265788514781</c:v>
                </c:pt>
                <c:pt idx="17">
                  <c:v>0.59627263400296948</c:v>
                </c:pt>
                <c:pt idx="18">
                  <c:v>0.62659261012079126</c:v>
                </c:pt>
                <c:pt idx="19">
                  <c:v>0.65691258623861293</c:v>
                </c:pt>
                <c:pt idx="20">
                  <c:v>0.68723256235643471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57F-42BA-9A58-5927907C2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758848"/>
        <c:axId val="1505771904"/>
      </c:scatterChart>
      <c:valAx>
        <c:axId val="150575884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5771904"/>
        <c:crosses val="autoZero"/>
        <c:crossBetween val="midCat"/>
      </c:valAx>
      <c:valAx>
        <c:axId val="1505771904"/>
        <c:scaling>
          <c:orientation val="minMax"/>
          <c:max val="1.3"/>
          <c:min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575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Adj Close CEMEXCPO.MX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ASURB.MX!$F$1</c:f>
              <c:strCache>
                <c:ptCount val="1"/>
                <c:pt idx="0">
                  <c:v>Adj Close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ASURB.MX!$A$2:$A$1290</c:f>
              <c:numCache>
                <c:formatCode>m/d/yyyy</c:formatCode>
                <c:ptCount val="1289"/>
                <c:pt idx="0">
                  <c:v>42006</c:v>
                </c:pt>
                <c:pt idx="1">
                  <c:v>42009</c:v>
                </c:pt>
                <c:pt idx="2">
                  <c:v>42010</c:v>
                </c:pt>
                <c:pt idx="3">
                  <c:v>42011</c:v>
                </c:pt>
                <c:pt idx="4">
                  <c:v>42012</c:v>
                </c:pt>
                <c:pt idx="5">
                  <c:v>42013</c:v>
                </c:pt>
                <c:pt idx="6">
                  <c:v>42016</c:v>
                </c:pt>
                <c:pt idx="7">
                  <c:v>42017</c:v>
                </c:pt>
                <c:pt idx="8">
                  <c:v>42018</c:v>
                </c:pt>
                <c:pt idx="9">
                  <c:v>42019</c:v>
                </c:pt>
                <c:pt idx="10">
                  <c:v>42020</c:v>
                </c:pt>
                <c:pt idx="11">
                  <c:v>42023</c:v>
                </c:pt>
                <c:pt idx="12">
                  <c:v>42024</c:v>
                </c:pt>
                <c:pt idx="13">
                  <c:v>42025</c:v>
                </c:pt>
                <c:pt idx="14">
                  <c:v>42026</c:v>
                </c:pt>
                <c:pt idx="15">
                  <c:v>42027</c:v>
                </c:pt>
                <c:pt idx="16">
                  <c:v>42030</c:v>
                </c:pt>
                <c:pt idx="17">
                  <c:v>42031</c:v>
                </c:pt>
                <c:pt idx="18">
                  <c:v>42032</c:v>
                </c:pt>
                <c:pt idx="19">
                  <c:v>42033</c:v>
                </c:pt>
                <c:pt idx="20">
                  <c:v>42034</c:v>
                </c:pt>
                <c:pt idx="21">
                  <c:v>42038</c:v>
                </c:pt>
                <c:pt idx="22">
                  <c:v>42039</c:v>
                </c:pt>
                <c:pt idx="23">
                  <c:v>42040</c:v>
                </c:pt>
                <c:pt idx="24">
                  <c:v>42041</c:v>
                </c:pt>
                <c:pt idx="25">
                  <c:v>42044</c:v>
                </c:pt>
                <c:pt idx="26">
                  <c:v>42045</c:v>
                </c:pt>
                <c:pt idx="27">
                  <c:v>42046</c:v>
                </c:pt>
                <c:pt idx="28">
                  <c:v>42047</c:v>
                </c:pt>
                <c:pt idx="29">
                  <c:v>42048</c:v>
                </c:pt>
                <c:pt idx="30">
                  <c:v>42051</c:v>
                </c:pt>
                <c:pt idx="31">
                  <c:v>42052</c:v>
                </c:pt>
                <c:pt idx="32">
                  <c:v>42053</c:v>
                </c:pt>
                <c:pt idx="33">
                  <c:v>42054</c:v>
                </c:pt>
                <c:pt idx="34">
                  <c:v>42055</c:v>
                </c:pt>
                <c:pt idx="35">
                  <c:v>42058</c:v>
                </c:pt>
                <c:pt idx="36">
                  <c:v>42059</c:v>
                </c:pt>
                <c:pt idx="37">
                  <c:v>42060</c:v>
                </c:pt>
                <c:pt idx="38">
                  <c:v>42061</c:v>
                </c:pt>
                <c:pt idx="39">
                  <c:v>42062</c:v>
                </c:pt>
                <c:pt idx="40">
                  <c:v>42065</c:v>
                </c:pt>
                <c:pt idx="41">
                  <c:v>42066</c:v>
                </c:pt>
                <c:pt idx="42">
                  <c:v>42067</c:v>
                </c:pt>
                <c:pt idx="43">
                  <c:v>42068</c:v>
                </c:pt>
                <c:pt idx="44">
                  <c:v>42069</c:v>
                </c:pt>
                <c:pt idx="45">
                  <c:v>42072</c:v>
                </c:pt>
                <c:pt idx="46">
                  <c:v>42073</c:v>
                </c:pt>
                <c:pt idx="47">
                  <c:v>42074</c:v>
                </c:pt>
                <c:pt idx="48">
                  <c:v>42075</c:v>
                </c:pt>
                <c:pt idx="49">
                  <c:v>42076</c:v>
                </c:pt>
                <c:pt idx="50">
                  <c:v>42080</c:v>
                </c:pt>
                <c:pt idx="51">
                  <c:v>42081</c:v>
                </c:pt>
                <c:pt idx="52">
                  <c:v>42082</c:v>
                </c:pt>
                <c:pt idx="53">
                  <c:v>42083</c:v>
                </c:pt>
                <c:pt idx="54">
                  <c:v>42086</c:v>
                </c:pt>
                <c:pt idx="55">
                  <c:v>42087</c:v>
                </c:pt>
                <c:pt idx="56">
                  <c:v>42088</c:v>
                </c:pt>
                <c:pt idx="57">
                  <c:v>42089</c:v>
                </c:pt>
                <c:pt idx="58">
                  <c:v>42090</c:v>
                </c:pt>
                <c:pt idx="59">
                  <c:v>42093</c:v>
                </c:pt>
                <c:pt idx="60">
                  <c:v>42094</c:v>
                </c:pt>
                <c:pt idx="61">
                  <c:v>42095</c:v>
                </c:pt>
                <c:pt idx="62">
                  <c:v>42100</c:v>
                </c:pt>
                <c:pt idx="63">
                  <c:v>42101</c:v>
                </c:pt>
                <c:pt idx="64">
                  <c:v>42102</c:v>
                </c:pt>
                <c:pt idx="65">
                  <c:v>42103</c:v>
                </c:pt>
                <c:pt idx="66">
                  <c:v>42104</c:v>
                </c:pt>
                <c:pt idx="67">
                  <c:v>42107</c:v>
                </c:pt>
                <c:pt idx="68">
                  <c:v>42108</c:v>
                </c:pt>
                <c:pt idx="69">
                  <c:v>42109</c:v>
                </c:pt>
                <c:pt idx="70">
                  <c:v>42110</c:v>
                </c:pt>
                <c:pt idx="71">
                  <c:v>42111</c:v>
                </c:pt>
                <c:pt idx="72">
                  <c:v>42114</c:v>
                </c:pt>
                <c:pt idx="73">
                  <c:v>42115</c:v>
                </c:pt>
                <c:pt idx="74">
                  <c:v>42116</c:v>
                </c:pt>
                <c:pt idx="75">
                  <c:v>42117</c:v>
                </c:pt>
                <c:pt idx="76">
                  <c:v>42118</c:v>
                </c:pt>
                <c:pt idx="77">
                  <c:v>42121</c:v>
                </c:pt>
                <c:pt idx="78">
                  <c:v>42122</c:v>
                </c:pt>
                <c:pt idx="79">
                  <c:v>42123</c:v>
                </c:pt>
                <c:pt idx="80">
                  <c:v>42124</c:v>
                </c:pt>
                <c:pt idx="81">
                  <c:v>42128</c:v>
                </c:pt>
                <c:pt idx="82">
                  <c:v>42129</c:v>
                </c:pt>
                <c:pt idx="83">
                  <c:v>42130</c:v>
                </c:pt>
                <c:pt idx="84">
                  <c:v>42131</c:v>
                </c:pt>
                <c:pt idx="85">
                  <c:v>42132</c:v>
                </c:pt>
                <c:pt idx="86">
                  <c:v>42135</c:v>
                </c:pt>
                <c:pt idx="87">
                  <c:v>42136</c:v>
                </c:pt>
                <c:pt idx="88">
                  <c:v>42137</c:v>
                </c:pt>
                <c:pt idx="89">
                  <c:v>42138</c:v>
                </c:pt>
                <c:pt idx="90">
                  <c:v>42139</c:v>
                </c:pt>
                <c:pt idx="91">
                  <c:v>42142</c:v>
                </c:pt>
                <c:pt idx="92">
                  <c:v>42143</c:v>
                </c:pt>
                <c:pt idx="93">
                  <c:v>42144</c:v>
                </c:pt>
                <c:pt idx="94">
                  <c:v>42145</c:v>
                </c:pt>
                <c:pt idx="95">
                  <c:v>42146</c:v>
                </c:pt>
                <c:pt idx="96">
                  <c:v>42149</c:v>
                </c:pt>
                <c:pt idx="97">
                  <c:v>42150</c:v>
                </c:pt>
                <c:pt idx="98">
                  <c:v>42151</c:v>
                </c:pt>
                <c:pt idx="99">
                  <c:v>42152</c:v>
                </c:pt>
                <c:pt idx="100">
                  <c:v>42153</c:v>
                </c:pt>
                <c:pt idx="101">
                  <c:v>42156</c:v>
                </c:pt>
                <c:pt idx="102">
                  <c:v>42157</c:v>
                </c:pt>
                <c:pt idx="103">
                  <c:v>42158</c:v>
                </c:pt>
                <c:pt idx="104">
                  <c:v>42159</c:v>
                </c:pt>
                <c:pt idx="105">
                  <c:v>42160</c:v>
                </c:pt>
                <c:pt idx="106">
                  <c:v>42163</c:v>
                </c:pt>
                <c:pt idx="107">
                  <c:v>42164</c:v>
                </c:pt>
                <c:pt idx="108">
                  <c:v>42165</c:v>
                </c:pt>
                <c:pt idx="109">
                  <c:v>42166</c:v>
                </c:pt>
                <c:pt idx="110">
                  <c:v>42167</c:v>
                </c:pt>
                <c:pt idx="111">
                  <c:v>42170</c:v>
                </c:pt>
                <c:pt idx="112">
                  <c:v>42171</c:v>
                </c:pt>
                <c:pt idx="113">
                  <c:v>42172</c:v>
                </c:pt>
                <c:pt idx="114">
                  <c:v>42173</c:v>
                </c:pt>
                <c:pt idx="115">
                  <c:v>42174</c:v>
                </c:pt>
                <c:pt idx="116">
                  <c:v>42177</c:v>
                </c:pt>
                <c:pt idx="117">
                  <c:v>42178</c:v>
                </c:pt>
                <c:pt idx="118">
                  <c:v>42179</c:v>
                </c:pt>
                <c:pt idx="119">
                  <c:v>42180</c:v>
                </c:pt>
                <c:pt idx="120">
                  <c:v>42181</c:v>
                </c:pt>
                <c:pt idx="121">
                  <c:v>42184</c:v>
                </c:pt>
                <c:pt idx="122">
                  <c:v>42185</c:v>
                </c:pt>
                <c:pt idx="123">
                  <c:v>42186</c:v>
                </c:pt>
                <c:pt idx="124">
                  <c:v>42187</c:v>
                </c:pt>
                <c:pt idx="125">
                  <c:v>42188</c:v>
                </c:pt>
                <c:pt idx="126">
                  <c:v>42191</c:v>
                </c:pt>
                <c:pt idx="127">
                  <c:v>42192</c:v>
                </c:pt>
                <c:pt idx="128">
                  <c:v>42193</c:v>
                </c:pt>
                <c:pt idx="129">
                  <c:v>42194</c:v>
                </c:pt>
                <c:pt idx="130">
                  <c:v>42195</c:v>
                </c:pt>
                <c:pt idx="131">
                  <c:v>42198</c:v>
                </c:pt>
                <c:pt idx="132">
                  <c:v>42199</c:v>
                </c:pt>
                <c:pt idx="133">
                  <c:v>42200</c:v>
                </c:pt>
                <c:pt idx="134">
                  <c:v>42201</c:v>
                </c:pt>
                <c:pt idx="135">
                  <c:v>42202</c:v>
                </c:pt>
                <c:pt idx="136">
                  <c:v>42205</c:v>
                </c:pt>
                <c:pt idx="137">
                  <c:v>42206</c:v>
                </c:pt>
                <c:pt idx="138">
                  <c:v>42207</c:v>
                </c:pt>
                <c:pt idx="139">
                  <c:v>42208</c:v>
                </c:pt>
                <c:pt idx="140">
                  <c:v>42209</c:v>
                </c:pt>
                <c:pt idx="141">
                  <c:v>42212</c:v>
                </c:pt>
                <c:pt idx="142">
                  <c:v>42213</c:v>
                </c:pt>
                <c:pt idx="143">
                  <c:v>42214</c:v>
                </c:pt>
                <c:pt idx="144">
                  <c:v>42215</c:v>
                </c:pt>
                <c:pt idx="145">
                  <c:v>42216</c:v>
                </c:pt>
                <c:pt idx="146">
                  <c:v>42219</c:v>
                </c:pt>
                <c:pt idx="147">
                  <c:v>42220</c:v>
                </c:pt>
                <c:pt idx="148">
                  <c:v>42221</c:v>
                </c:pt>
                <c:pt idx="149">
                  <c:v>42222</c:v>
                </c:pt>
                <c:pt idx="150">
                  <c:v>42223</c:v>
                </c:pt>
                <c:pt idx="151">
                  <c:v>42226</c:v>
                </c:pt>
                <c:pt idx="152">
                  <c:v>42227</c:v>
                </c:pt>
                <c:pt idx="153">
                  <c:v>42228</c:v>
                </c:pt>
                <c:pt idx="154">
                  <c:v>42229</c:v>
                </c:pt>
                <c:pt idx="155">
                  <c:v>42230</c:v>
                </c:pt>
                <c:pt idx="156">
                  <c:v>42233</c:v>
                </c:pt>
                <c:pt idx="157">
                  <c:v>42234</c:v>
                </c:pt>
                <c:pt idx="158">
                  <c:v>42235</c:v>
                </c:pt>
                <c:pt idx="159">
                  <c:v>42236</c:v>
                </c:pt>
                <c:pt idx="160">
                  <c:v>42237</c:v>
                </c:pt>
                <c:pt idx="161">
                  <c:v>42240</c:v>
                </c:pt>
                <c:pt idx="162">
                  <c:v>42241</c:v>
                </c:pt>
                <c:pt idx="163">
                  <c:v>42242</c:v>
                </c:pt>
                <c:pt idx="164">
                  <c:v>42243</c:v>
                </c:pt>
                <c:pt idx="165">
                  <c:v>42244</c:v>
                </c:pt>
                <c:pt idx="166">
                  <c:v>42247</c:v>
                </c:pt>
                <c:pt idx="167">
                  <c:v>42248</c:v>
                </c:pt>
                <c:pt idx="168">
                  <c:v>42249</c:v>
                </c:pt>
                <c:pt idx="169">
                  <c:v>42250</c:v>
                </c:pt>
                <c:pt idx="170">
                  <c:v>42251</c:v>
                </c:pt>
                <c:pt idx="171">
                  <c:v>42254</c:v>
                </c:pt>
                <c:pt idx="172">
                  <c:v>42255</c:v>
                </c:pt>
                <c:pt idx="173">
                  <c:v>42256</c:v>
                </c:pt>
                <c:pt idx="174">
                  <c:v>42257</c:v>
                </c:pt>
                <c:pt idx="175">
                  <c:v>42258</c:v>
                </c:pt>
                <c:pt idx="176">
                  <c:v>42261</c:v>
                </c:pt>
                <c:pt idx="177">
                  <c:v>42262</c:v>
                </c:pt>
                <c:pt idx="178">
                  <c:v>42264</c:v>
                </c:pt>
                <c:pt idx="179">
                  <c:v>42265</c:v>
                </c:pt>
                <c:pt idx="180">
                  <c:v>42268</c:v>
                </c:pt>
                <c:pt idx="181">
                  <c:v>42269</c:v>
                </c:pt>
                <c:pt idx="182">
                  <c:v>42270</c:v>
                </c:pt>
                <c:pt idx="183">
                  <c:v>42271</c:v>
                </c:pt>
                <c:pt idx="184">
                  <c:v>42272</c:v>
                </c:pt>
                <c:pt idx="185">
                  <c:v>42275</c:v>
                </c:pt>
                <c:pt idx="186">
                  <c:v>42276</c:v>
                </c:pt>
                <c:pt idx="187">
                  <c:v>42277</c:v>
                </c:pt>
                <c:pt idx="188">
                  <c:v>42278</c:v>
                </c:pt>
                <c:pt idx="189">
                  <c:v>42279</c:v>
                </c:pt>
                <c:pt idx="190">
                  <c:v>42282</c:v>
                </c:pt>
                <c:pt idx="191">
                  <c:v>42283</c:v>
                </c:pt>
                <c:pt idx="192">
                  <c:v>42284</c:v>
                </c:pt>
                <c:pt idx="193">
                  <c:v>42285</c:v>
                </c:pt>
                <c:pt idx="194">
                  <c:v>42286</c:v>
                </c:pt>
                <c:pt idx="195">
                  <c:v>42289</c:v>
                </c:pt>
                <c:pt idx="196">
                  <c:v>42290</c:v>
                </c:pt>
                <c:pt idx="197">
                  <c:v>42291</c:v>
                </c:pt>
                <c:pt idx="198">
                  <c:v>42292</c:v>
                </c:pt>
                <c:pt idx="199">
                  <c:v>42293</c:v>
                </c:pt>
                <c:pt idx="200">
                  <c:v>42296</c:v>
                </c:pt>
                <c:pt idx="201">
                  <c:v>42297</c:v>
                </c:pt>
                <c:pt idx="202">
                  <c:v>42298</c:v>
                </c:pt>
                <c:pt idx="203">
                  <c:v>42299</c:v>
                </c:pt>
                <c:pt idx="204">
                  <c:v>42300</c:v>
                </c:pt>
                <c:pt idx="205">
                  <c:v>42303</c:v>
                </c:pt>
                <c:pt idx="206">
                  <c:v>42304</c:v>
                </c:pt>
                <c:pt idx="207">
                  <c:v>42305</c:v>
                </c:pt>
                <c:pt idx="208">
                  <c:v>42306</c:v>
                </c:pt>
                <c:pt idx="209">
                  <c:v>42307</c:v>
                </c:pt>
                <c:pt idx="210">
                  <c:v>42311</c:v>
                </c:pt>
                <c:pt idx="211">
                  <c:v>42312</c:v>
                </c:pt>
                <c:pt idx="212">
                  <c:v>42313</c:v>
                </c:pt>
                <c:pt idx="213">
                  <c:v>42314</c:v>
                </c:pt>
                <c:pt idx="214">
                  <c:v>42317</c:v>
                </c:pt>
                <c:pt idx="215">
                  <c:v>42318</c:v>
                </c:pt>
                <c:pt idx="216">
                  <c:v>42319</c:v>
                </c:pt>
                <c:pt idx="217">
                  <c:v>42320</c:v>
                </c:pt>
                <c:pt idx="218">
                  <c:v>42321</c:v>
                </c:pt>
                <c:pt idx="219">
                  <c:v>42325</c:v>
                </c:pt>
                <c:pt idx="220">
                  <c:v>42326</c:v>
                </c:pt>
                <c:pt idx="221">
                  <c:v>42327</c:v>
                </c:pt>
                <c:pt idx="222">
                  <c:v>42328</c:v>
                </c:pt>
                <c:pt idx="223">
                  <c:v>42331</c:v>
                </c:pt>
                <c:pt idx="224">
                  <c:v>42332</c:v>
                </c:pt>
                <c:pt idx="225">
                  <c:v>42333</c:v>
                </c:pt>
                <c:pt idx="226">
                  <c:v>42334</c:v>
                </c:pt>
                <c:pt idx="227">
                  <c:v>42335</c:v>
                </c:pt>
                <c:pt idx="228">
                  <c:v>42338</c:v>
                </c:pt>
                <c:pt idx="229">
                  <c:v>42339</c:v>
                </c:pt>
                <c:pt idx="230">
                  <c:v>42340</c:v>
                </c:pt>
                <c:pt idx="231">
                  <c:v>42341</c:v>
                </c:pt>
                <c:pt idx="232">
                  <c:v>42342</c:v>
                </c:pt>
                <c:pt idx="233">
                  <c:v>42345</c:v>
                </c:pt>
                <c:pt idx="234">
                  <c:v>42346</c:v>
                </c:pt>
                <c:pt idx="235">
                  <c:v>42347</c:v>
                </c:pt>
                <c:pt idx="236">
                  <c:v>42348</c:v>
                </c:pt>
                <c:pt idx="237">
                  <c:v>42349</c:v>
                </c:pt>
                <c:pt idx="238">
                  <c:v>42352</c:v>
                </c:pt>
                <c:pt idx="239">
                  <c:v>42353</c:v>
                </c:pt>
                <c:pt idx="240">
                  <c:v>42354</c:v>
                </c:pt>
                <c:pt idx="241">
                  <c:v>42355</c:v>
                </c:pt>
                <c:pt idx="242">
                  <c:v>42356</c:v>
                </c:pt>
                <c:pt idx="243">
                  <c:v>42359</c:v>
                </c:pt>
                <c:pt idx="244">
                  <c:v>42360</c:v>
                </c:pt>
                <c:pt idx="245">
                  <c:v>42361</c:v>
                </c:pt>
                <c:pt idx="246">
                  <c:v>42362</c:v>
                </c:pt>
                <c:pt idx="247">
                  <c:v>42366</c:v>
                </c:pt>
                <c:pt idx="248">
                  <c:v>42367</c:v>
                </c:pt>
                <c:pt idx="249">
                  <c:v>42368</c:v>
                </c:pt>
                <c:pt idx="250">
                  <c:v>42369</c:v>
                </c:pt>
                <c:pt idx="251">
                  <c:v>42373</c:v>
                </c:pt>
                <c:pt idx="252">
                  <c:v>42374</c:v>
                </c:pt>
                <c:pt idx="253">
                  <c:v>42375</c:v>
                </c:pt>
                <c:pt idx="254">
                  <c:v>42376</c:v>
                </c:pt>
                <c:pt idx="255">
                  <c:v>42377</c:v>
                </c:pt>
                <c:pt idx="256">
                  <c:v>42380</c:v>
                </c:pt>
                <c:pt idx="257">
                  <c:v>42381</c:v>
                </c:pt>
                <c:pt idx="258">
                  <c:v>42382</c:v>
                </c:pt>
                <c:pt idx="259">
                  <c:v>42383</c:v>
                </c:pt>
                <c:pt idx="260">
                  <c:v>42384</c:v>
                </c:pt>
                <c:pt idx="261">
                  <c:v>42387</c:v>
                </c:pt>
                <c:pt idx="262">
                  <c:v>42388</c:v>
                </c:pt>
                <c:pt idx="263">
                  <c:v>42389</c:v>
                </c:pt>
                <c:pt idx="264">
                  <c:v>42390</c:v>
                </c:pt>
                <c:pt idx="265">
                  <c:v>42391</c:v>
                </c:pt>
                <c:pt idx="266">
                  <c:v>42394</c:v>
                </c:pt>
                <c:pt idx="267">
                  <c:v>42395</c:v>
                </c:pt>
                <c:pt idx="268">
                  <c:v>42396</c:v>
                </c:pt>
                <c:pt idx="269">
                  <c:v>42397</c:v>
                </c:pt>
                <c:pt idx="270">
                  <c:v>42398</c:v>
                </c:pt>
                <c:pt idx="271">
                  <c:v>42402</c:v>
                </c:pt>
                <c:pt idx="272">
                  <c:v>42403</c:v>
                </c:pt>
                <c:pt idx="273">
                  <c:v>42404</c:v>
                </c:pt>
                <c:pt idx="274">
                  <c:v>42405</c:v>
                </c:pt>
                <c:pt idx="275">
                  <c:v>42408</c:v>
                </c:pt>
                <c:pt idx="276">
                  <c:v>42409</c:v>
                </c:pt>
                <c:pt idx="277">
                  <c:v>42410</c:v>
                </c:pt>
                <c:pt idx="278">
                  <c:v>42411</c:v>
                </c:pt>
                <c:pt idx="279">
                  <c:v>42412</c:v>
                </c:pt>
                <c:pt idx="280">
                  <c:v>42415</c:v>
                </c:pt>
                <c:pt idx="281">
                  <c:v>42416</c:v>
                </c:pt>
                <c:pt idx="282">
                  <c:v>42417</c:v>
                </c:pt>
                <c:pt idx="283">
                  <c:v>42418</c:v>
                </c:pt>
                <c:pt idx="284">
                  <c:v>42419</c:v>
                </c:pt>
                <c:pt idx="285">
                  <c:v>42422</c:v>
                </c:pt>
                <c:pt idx="286">
                  <c:v>42423</c:v>
                </c:pt>
                <c:pt idx="287">
                  <c:v>42424</c:v>
                </c:pt>
                <c:pt idx="288">
                  <c:v>42425</c:v>
                </c:pt>
                <c:pt idx="289">
                  <c:v>42426</c:v>
                </c:pt>
                <c:pt idx="290">
                  <c:v>42429</c:v>
                </c:pt>
                <c:pt idx="291">
                  <c:v>42430</c:v>
                </c:pt>
                <c:pt idx="292">
                  <c:v>42431</c:v>
                </c:pt>
                <c:pt idx="293">
                  <c:v>42432</c:v>
                </c:pt>
                <c:pt idx="294">
                  <c:v>42433</c:v>
                </c:pt>
                <c:pt idx="295">
                  <c:v>42436</c:v>
                </c:pt>
                <c:pt idx="296">
                  <c:v>42437</c:v>
                </c:pt>
                <c:pt idx="297">
                  <c:v>42438</c:v>
                </c:pt>
                <c:pt idx="298">
                  <c:v>42439</c:v>
                </c:pt>
                <c:pt idx="299">
                  <c:v>42440</c:v>
                </c:pt>
                <c:pt idx="300">
                  <c:v>42443</c:v>
                </c:pt>
                <c:pt idx="301">
                  <c:v>42444</c:v>
                </c:pt>
                <c:pt idx="302">
                  <c:v>42445</c:v>
                </c:pt>
                <c:pt idx="303">
                  <c:v>42446</c:v>
                </c:pt>
                <c:pt idx="304">
                  <c:v>42447</c:v>
                </c:pt>
                <c:pt idx="305">
                  <c:v>42451</c:v>
                </c:pt>
                <c:pt idx="306">
                  <c:v>42452</c:v>
                </c:pt>
                <c:pt idx="307">
                  <c:v>42457</c:v>
                </c:pt>
                <c:pt idx="308">
                  <c:v>42458</c:v>
                </c:pt>
                <c:pt idx="309">
                  <c:v>42459</c:v>
                </c:pt>
                <c:pt idx="310">
                  <c:v>42460</c:v>
                </c:pt>
                <c:pt idx="311">
                  <c:v>42461</c:v>
                </c:pt>
                <c:pt idx="312">
                  <c:v>42464</c:v>
                </c:pt>
                <c:pt idx="313">
                  <c:v>42465</c:v>
                </c:pt>
                <c:pt idx="314">
                  <c:v>42466</c:v>
                </c:pt>
                <c:pt idx="315">
                  <c:v>42467</c:v>
                </c:pt>
                <c:pt idx="316">
                  <c:v>42468</c:v>
                </c:pt>
                <c:pt idx="317">
                  <c:v>42471</c:v>
                </c:pt>
                <c:pt idx="318">
                  <c:v>42472</c:v>
                </c:pt>
                <c:pt idx="319">
                  <c:v>42473</c:v>
                </c:pt>
                <c:pt idx="320">
                  <c:v>42474</c:v>
                </c:pt>
                <c:pt idx="321">
                  <c:v>42475</c:v>
                </c:pt>
                <c:pt idx="322">
                  <c:v>42478</c:v>
                </c:pt>
                <c:pt idx="323">
                  <c:v>42479</c:v>
                </c:pt>
                <c:pt idx="324">
                  <c:v>42480</c:v>
                </c:pt>
                <c:pt idx="325">
                  <c:v>42481</c:v>
                </c:pt>
                <c:pt idx="326">
                  <c:v>42482</c:v>
                </c:pt>
                <c:pt idx="327">
                  <c:v>42485</c:v>
                </c:pt>
                <c:pt idx="328">
                  <c:v>42486</c:v>
                </c:pt>
                <c:pt idx="329">
                  <c:v>42487</c:v>
                </c:pt>
                <c:pt idx="330">
                  <c:v>42488</c:v>
                </c:pt>
                <c:pt idx="331">
                  <c:v>42489</c:v>
                </c:pt>
                <c:pt idx="332">
                  <c:v>42492</c:v>
                </c:pt>
                <c:pt idx="333">
                  <c:v>42493</c:v>
                </c:pt>
                <c:pt idx="334">
                  <c:v>42494</c:v>
                </c:pt>
                <c:pt idx="335">
                  <c:v>42495</c:v>
                </c:pt>
                <c:pt idx="336">
                  <c:v>42496</c:v>
                </c:pt>
                <c:pt idx="337">
                  <c:v>42499</c:v>
                </c:pt>
                <c:pt idx="338">
                  <c:v>42500</c:v>
                </c:pt>
                <c:pt idx="339">
                  <c:v>42501</c:v>
                </c:pt>
                <c:pt idx="340">
                  <c:v>42502</c:v>
                </c:pt>
                <c:pt idx="341">
                  <c:v>42503</c:v>
                </c:pt>
                <c:pt idx="342">
                  <c:v>42506</c:v>
                </c:pt>
                <c:pt idx="343">
                  <c:v>42507</c:v>
                </c:pt>
                <c:pt idx="344">
                  <c:v>42508</c:v>
                </c:pt>
                <c:pt idx="345">
                  <c:v>42509</c:v>
                </c:pt>
                <c:pt idx="346">
                  <c:v>42510</c:v>
                </c:pt>
                <c:pt idx="347">
                  <c:v>42513</c:v>
                </c:pt>
                <c:pt idx="348">
                  <c:v>42514</c:v>
                </c:pt>
                <c:pt idx="349">
                  <c:v>42515</c:v>
                </c:pt>
                <c:pt idx="350">
                  <c:v>42516</c:v>
                </c:pt>
                <c:pt idx="351">
                  <c:v>42517</c:v>
                </c:pt>
                <c:pt idx="352">
                  <c:v>42520</c:v>
                </c:pt>
                <c:pt idx="353">
                  <c:v>42521</c:v>
                </c:pt>
                <c:pt idx="354">
                  <c:v>42522</c:v>
                </c:pt>
                <c:pt idx="355">
                  <c:v>42523</c:v>
                </c:pt>
                <c:pt idx="356">
                  <c:v>42524</c:v>
                </c:pt>
                <c:pt idx="357">
                  <c:v>42527</c:v>
                </c:pt>
                <c:pt idx="358">
                  <c:v>42528</c:v>
                </c:pt>
                <c:pt idx="359">
                  <c:v>42529</c:v>
                </c:pt>
                <c:pt idx="360">
                  <c:v>42530</c:v>
                </c:pt>
                <c:pt idx="361">
                  <c:v>42531</c:v>
                </c:pt>
                <c:pt idx="362">
                  <c:v>42534</c:v>
                </c:pt>
                <c:pt idx="363">
                  <c:v>42535</c:v>
                </c:pt>
                <c:pt idx="364">
                  <c:v>42536</c:v>
                </c:pt>
                <c:pt idx="365">
                  <c:v>42537</c:v>
                </c:pt>
                <c:pt idx="366">
                  <c:v>42538</c:v>
                </c:pt>
                <c:pt idx="367">
                  <c:v>42541</c:v>
                </c:pt>
                <c:pt idx="368">
                  <c:v>42542</c:v>
                </c:pt>
                <c:pt idx="369">
                  <c:v>42543</c:v>
                </c:pt>
                <c:pt idx="370">
                  <c:v>42544</c:v>
                </c:pt>
                <c:pt idx="371">
                  <c:v>42545</c:v>
                </c:pt>
                <c:pt idx="372">
                  <c:v>42548</c:v>
                </c:pt>
                <c:pt idx="373">
                  <c:v>42549</c:v>
                </c:pt>
                <c:pt idx="374">
                  <c:v>42550</c:v>
                </c:pt>
                <c:pt idx="375">
                  <c:v>42551</c:v>
                </c:pt>
                <c:pt idx="376">
                  <c:v>42552</c:v>
                </c:pt>
                <c:pt idx="377">
                  <c:v>42555</c:v>
                </c:pt>
                <c:pt idx="378">
                  <c:v>42556</c:v>
                </c:pt>
                <c:pt idx="379">
                  <c:v>42557</c:v>
                </c:pt>
                <c:pt idx="380">
                  <c:v>42558</c:v>
                </c:pt>
                <c:pt idx="381">
                  <c:v>42559</c:v>
                </c:pt>
                <c:pt idx="382">
                  <c:v>42562</c:v>
                </c:pt>
                <c:pt idx="383">
                  <c:v>42563</c:v>
                </c:pt>
                <c:pt idx="384">
                  <c:v>42564</c:v>
                </c:pt>
                <c:pt idx="385">
                  <c:v>42565</c:v>
                </c:pt>
                <c:pt idx="386">
                  <c:v>42566</c:v>
                </c:pt>
                <c:pt idx="387">
                  <c:v>42569</c:v>
                </c:pt>
                <c:pt idx="388">
                  <c:v>42570</c:v>
                </c:pt>
                <c:pt idx="389">
                  <c:v>42571</c:v>
                </c:pt>
                <c:pt idx="390">
                  <c:v>42572</c:v>
                </c:pt>
                <c:pt idx="391">
                  <c:v>42573</c:v>
                </c:pt>
                <c:pt idx="392">
                  <c:v>42576</c:v>
                </c:pt>
                <c:pt idx="393">
                  <c:v>42577</c:v>
                </c:pt>
                <c:pt idx="394">
                  <c:v>42578</c:v>
                </c:pt>
                <c:pt idx="395">
                  <c:v>42579</c:v>
                </c:pt>
                <c:pt idx="396">
                  <c:v>42580</c:v>
                </c:pt>
                <c:pt idx="397">
                  <c:v>42583</c:v>
                </c:pt>
                <c:pt idx="398">
                  <c:v>42584</c:v>
                </c:pt>
                <c:pt idx="399">
                  <c:v>42585</c:v>
                </c:pt>
                <c:pt idx="400">
                  <c:v>42586</c:v>
                </c:pt>
                <c:pt idx="401">
                  <c:v>42587</c:v>
                </c:pt>
                <c:pt idx="402">
                  <c:v>42590</c:v>
                </c:pt>
                <c:pt idx="403">
                  <c:v>42591</c:v>
                </c:pt>
                <c:pt idx="404">
                  <c:v>42592</c:v>
                </c:pt>
                <c:pt idx="405">
                  <c:v>42593</c:v>
                </c:pt>
                <c:pt idx="406">
                  <c:v>42594</c:v>
                </c:pt>
                <c:pt idx="407">
                  <c:v>42597</c:v>
                </c:pt>
                <c:pt idx="408">
                  <c:v>42598</c:v>
                </c:pt>
                <c:pt idx="409">
                  <c:v>42599</c:v>
                </c:pt>
                <c:pt idx="410">
                  <c:v>42600</c:v>
                </c:pt>
                <c:pt idx="411">
                  <c:v>42601</c:v>
                </c:pt>
                <c:pt idx="412">
                  <c:v>42604</c:v>
                </c:pt>
                <c:pt idx="413">
                  <c:v>42605</c:v>
                </c:pt>
                <c:pt idx="414">
                  <c:v>42606</c:v>
                </c:pt>
                <c:pt idx="415">
                  <c:v>42607</c:v>
                </c:pt>
                <c:pt idx="416">
                  <c:v>42608</c:v>
                </c:pt>
                <c:pt idx="417">
                  <c:v>42611</c:v>
                </c:pt>
                <c:pt idx="418">
                  <c:v>42612</c:v>
                </c:pt>
                <c:pt idx="419">
                  <c:v>42613</c:v>
                </c:pt>
                <c:pt idx="420">
                  <c:v>42614</c:v>
                </c:pt>
                <c:pt idx="421">
                  <c:v>42615</c:v>
                </c:pt>
                <c:pt idx="422">
                  <c:v>42618</c:v>
                </c:pt>
                <c:pt idx="423">
                  <c:v>42619</c:v>
                </c:pt>
                <c:pt idx="424">
                  <c:v>42620</c:v>
                </c:pt>
                <c:pt idx="425">
                  <c:v>42621</c:v>
                </c:pt>
                <c:pt idx="426">
                  <c:v>42622</c:v>
                </c:pt>
                <c:pt idx="427">
                  <c:v>42625</c:v>
                </c:pt>
                <c:pt idx="428">
                  <c:v>42626</c:v>
                </c:pt>
                <c:pt idx="429">
                  <c:v>42627</c:v>
                </c:pt>
                <c:pt idx="430">
                  <c:v>42628</c:v>
                </c:pt>
                <c:pt idx="431">
                  <c:v>42632</c:v>
                </c:pt>
                <c:pt idx="432">
                  <c:v>42633</c:v>
                </c:pt>
                <c:pt idx="433">
                  <c:v>42634</c:v>
                </c:pt>
                <c:pt idx="434">
                  <c:v>42635</c:v>
                </c:pt>
                <c:pt idx="435">
                  <c:v>42636</c:v>
                </c:pt>
                <c:pt idx="436">
                  <c:v>42639</c:v>
                </c:pt>
                <c:pt idx="437">
                  <c:v>42640</c:v>
                </c:pt>
                <c:pt idx="438">
                  <c:v>42641</c:v>
                </c:pt>
                <c:pt idx="439">
                  <c:v>42642</c:v>
                </c:pt>
                <c:pt idx="440">
                  <c:v>42643</c:v>
                </c:pt>
                <c:pt idx="441">
                  <c:v>42646</c:v>
                </c:pt>
                <c:pt idx="442">
                  <c:v>42647</c:v>
                </c:pt>
                <c:pt idx="443">
                  <c:v>42648</c:v>
                </c:pt>
                <c:pt idx="444">
                  <c:v>42649</c:v>
                </c:pt>
                <c:pt idx="445">
                  <c:v>42650</c:v>
                </c:pt>
                <c:pt idx="446">
                  <c:v>42653</c:v>
                </c:pt>
                <c:pt idx="447">
                  <c:v>42654</c:v>
                </c:pt>
                <c:pt idx="448">
                  <c:v>42655</c:v>
                </c:pt>
                <c:pt idx="449">
                  <c:v>42656</c:v>
                </c:pt>
                <c:pt idx="450">
                  <c:v>42657</c:v>
                </c:pt>
                <c:pt idx="451">
                  <c:v>42660</c:v>
                </c:pt>
                <c:pt idx="452">
                  <c:v>42661</c:v>
                </c:pt>
                <c:pt idx="453">
                  <c:v>42662</c:v>
                </c:pt>
                <c:pt idx="454">
                  <c:v>42663</c:v>
                </c:pt>
                <c:pt idx="455">
                  <c:v>42664</c:v>
                </c:pt>
                <c:pt idx="456">
                  <c:v>42667</c:v>
                </c:pt>
                <c:pt idx="457">
                  <c:v>42668</c:v>
                </c:pt>
                <c:pt idx="458">
                  <c:v>42669</c:v>
                </c:pt>
                <c:pt idx="459">
                  <c:v>42670</c:v>
                </c:pt>
                <c:pt idx="460">
                  <c:v>42671</c:v>
                </c:pt>
                <c:pt idx="461">
                  <c:v>42674</c:v>
                </c:pt>
                <c:pt idx="462">
                  <c:v>42675</c:v>
                </c:pt>
                <c:pt idx="463">
                  <c:v>42677</c:v>
                </c:pt>
                <c:pt idx="464">
                  <c:v>42678</c:v>
                </c:pt>
                <c:pt idx="465">
                  <c:v>42681</c:v>
                </c:pt>
                <c:pt idx="466">
                  <c:v>42682</c:v>
                </c:pt>
                <c:pt idx="467">
                  <c:v>42683</c:v>
                </c:pt>
                <c:pt idx="468">
                  <c:v>42684</c:v>
                </c:pt>
                <c:pt idx="469">
                  <c:v>42685</c:v>
                </c:pt>
                <c:pt idx="470">
                  <c:v>42688</c:v>
                </c:pt>
                <c:pt idx="471">
                  <c:v>42689</c:v>
                </c:pt>
                <c:pt idx="472">
                  <c:v>42690</c:v>
                </c:pt>
                <c:pt idx="473">
                  <c:v>42691</c:v>
                </c:pt>
                <c:pt idx="474">
                  <c:v>42692</c:v>
                </c:pt>
                <c:pt idx="475">
                  <c:v>42696</c:v>
                </c:pt>
                <c:pt idx="476">
                  <c:v>42697</c:v>
                </c:pt>
                <c:pt idx="477">
                  <c:v>42698</c:v>
                </c:pt>
                <c:pt idx="478">
                  <c:v>42699</c:v>
                </c:pt>
                <c:pt idx="479">
                  <c:v>42702</c:v>
                </c:pt>
                <c:pt idx="480">
                  <c:v>42703</c:v>
                </c:pt>
                <c:pt idx="481">
                  <c:v>42704</c:v>
                </c:pt>
                <c:pt idx="482">
                  <c:v>42705</c:v>
                </c:pt>
                <c:pt idx="483">
                  <c:v>42706</c:v>
                </c:pt>
                <c:pt idx="484">
                  <c:v>42709</c:v>
                </c:pt>
                <c:pt idx="485">
                  <c:v>42710</c:v>
                </c:pt>
                <c:pt idx="486">
                  <c:v>42711</c:v>
                </c:pt>
                <c:pt idx="487">
                  <c:v>42712</c:v>
                </c:pt>
                <c:pt idx="488">
                  <c:v>42713</c:v>
                </c:pt>
                <c:pt idx="489">
                  <c:v>42717</c:v>
                </c:pt>
                <c:pt idx="490">
                  <c:v>42718</c:v>
                </c:pt>
                <c:pt idx="491">
                  <c:v>42719</c:v>
                </c:pt>
                <c:pt idx="492">
                  <c:v>42720</c:v>
                </c:pt>
                <c:pt idx="493">
                  <c:v>42723</c:v>
                </c:pt>
                <c:pt idx="494">
                  <c:v>42724</c:v>
                </c:pt>
                <c:pt idx="495">
                  <c:v>42725</c:v>
                </c:pt>
                <c:pt idx="496">
                  <c:v>42726</c:v>
                </c:pt>
                <c:pt idx="497">
                  <c:v>42727</c:v>
                </c:pt>
                <c:pt idx="498">
                  <c:v>42730</c:v>
                </c:pt>
                <c:pt idx="499">
                  <c:v>42731</c:v>
                </c:pt>
                <c:pt idx="500">
                  <c:v>42732</c:v>
                </c:pt>
                <c:pt idx="501">
                  <c:v>42733</c:v>
                </c:pt>
                <c:pt idx="502">
                  <c:v>42734</c:v>
                </c:pt>
                <c:pt idx="503">
                  <c:v>42737</c:v>
                </c:pt>
                <c:pt idx="504">
                  <c:v>42738</c:v>
                </c:pt>
                <c:pt idx="505">
                  <c:v>42739</c:v>
                </c:pt>
                <c:pt idx="506">
                  <c:v>42740</c:v>
                </c:pt>
                <c:pt idx="507">
                  <c:v>42741</c:v>
                </c:pt>
                <c:pt idx="508">
                  <c:v>42744</c:v>
                </c:pt>
                <c:pt idx="509">
                  <c:v>42745</c:v>
                </c:pt>
                <c:pt idx="510">
                  <c:v>42746</c:v>
                </c:pt>
                <c:pt idx="511">
                  <c:v>42747</c:v>
                </c:pt>
                <c:pt idx="512">
                  <c:v>42748</c:v>
                </c:pt>
                <c:pt idx="513">
                  <c:v>42751</c:v>
                </c:pt>
                <c:pt idx="514">
                  <c:v>42752</c:v>
                </c:pt>
                <c:pt idx="515">
                  <c:v>42753</c:v>
                </c:pt>
                <c:pt idx="516">
                  <c:v>42754</c:v>
                </c:pt>
                <c:pt idx="517">
                  <c:v>42755</c:v>
                </c:pt>
                <c:pt idx="518">
                  <c:v>42758</c:v>
                </c:pt>
                <c:pt idx="519">
                  <c:v>42759</c:v>
                </c:pt>
                <c:pt idx="520">
                  <c:v>42760</c:v>
                </c:pt>
                <c:pt idx="521">
                  <c:v>42761</c:v>
                </c:pt>
                <c:pt idx="522">
                  <c:v>42762</c:v>
                </c:pt>
                <c:pt idx="523">
                  <c:v>42765</c:v>
                </c:pt>
                <c:pt idx="524">
                  <c:v>42766</c:v>
                </c:pt>
                <c:pt idx="525">
                  <c:v>42767</c:v>
                </c:pt>
                <c:pt idx="526">
                  <c:v>42768</c:v>
                </c:pt>
                <c:pt idx="527">
                  <c:v>42769</c:v>
                </c:pt>
                <c:pt idx="528">
                  <c:v>42773</c:v>
                </c:pt>
                <c:pt idx="529">
                  <c:v>42774</c:v>
                </c:pt>
                <c:pt idx="530">
                  <c:v>42775</c:v>
                </c:pt>
                <c:pt idx="531">
                  <c:v>42776</c:v>
                </c:pt>
                <c:pt idx="532">
                  <c:v>42779</c:v>
                </c:pt>
                <c:pt idx="533">
                  <c:v>42780</c:v>
                </c:pt>
                <c:pt idx="534">
                  <c:v>42781</c:v>
                </c:pt>
                <c:pt idx="535">
                  <c:v>42782</c:v>
                </c:pt>
                <c:pt idx="536">
                  <c:v>42783</c:v>
                </c:pt>
                <c:pt idx="537">
                  <c:v>42786</c:v>
                </c:pt>
                <c:pt idx="538">
                  <c:v>42787</c:v>
                </c:pt>
                <c:pt idx="539">
                  <c:v>42788</c:v>
                </c:pt>
                <c:pt idx="540">
                  <c:v>42789</c:v>
                </c:pt>
                <c:pt idx="541">
                  <c:v>42790</c:v>
                </c:pt>
                <c:pt idx="542">
                  <c:v>42793</c:v>
                </c:pt>
                <c:pt idx="543">
                  <c:v>42794</c:v>
                </c:pt>
                <c:pt idx="544">
                  <c:v>42795</c:v>
                </c:pt>
                <c:pt idx="545">
                  <c:v>42796</c:v>
                </c:pt>
                <c:pt idx="546">
                  <c:v>42797</c:v>
                </c:pt>
                <c:pt idx="547">
                  <c:v>42800</c:v>
                </c:pt>
                <c:pt idx="548">
                  <c:v>42801</c:v>
                </c:pt>
                <c:pt idx="549">
                  <c:v>42802</c:v>
                </c:pt>
                <c:pt idx="550">
                  <c:v>42803</c:v>
                </c:pt>
                <c:pt idx="551">
                  <c:v>42804</c:v>
                </c:pt>
                <c:pt idx="552">
                  <c:v>42807</c:v>
                </c:pt>
                <c:pt idx="553">
                  <c:v>42808</c:v>
                </c:pt>
                <c:pt idx="554">
                  <c:v>42809</c:v>
                </c:pt>
                <c:pt idx="555">
                  <c:v>42810</c:v>
                </c:pt>
                <c:pt idx="556">
                  <c:v>42811</c:v>
                </c:pt>
                <c:pt idx="557">
                  <c:v>42815</c:v>
                </c:pt>
                <c:pt idx="558">
                  <c:v>42816</c:v>
                </c:pt>
                <c:pt idx="559">
                  <c:v>42817</c:v>
                </c:pt>
                <c:pt idx="560">
                  <c:v>42818</c:v>
                </c:pt>
                <c:pt idx="561">
                  <c:v>42821</c:v>
                </c:pt>
                <c:pt idx="562">
                  <c:v>42822</c:v>
                </c:pt>
                <c:pt idx="563">
                  <c:v>42823</c:v>
                </c:pt>
                <c:pt idx="564">
                  <c:v>42824</c:v>
                </c:pt>
                <c:pt idx="565">
                  <c:v>42825</c:v>
                </c:pt>
                <c:pt idx="566">
                  <c:v>42828</c:v>
                </c:pt>
                <c:pt idx="567">
                  <c:v>42829</c:v>
                </c:pt>
                <c:pt idx="568">
                  <c:v>42830</c:v>
                </c:pt>
                <c:pt idx="569">
                  <c:v>42831</c:v>
                </c:pt>
                <c:pt idx="570">
                  <c:v>42832</c:v>
                </c:pt>
                <c:pt idx="571">
                  <c:v>42835</c:v>
                </c:pt>
                <c:pt idx="572">
                  <c:v>42836</c:v>
                </c:pt>
                <c:pt idx="573">
                  <c:v>42837</c:v>
                </c:pt>
                <c:pt idx="574">
                  <c:v>42842</c:v>
                </c:pt>
                <c:pt idx="575">
                  <c:v>42843</c:v>
                </c:pt>
                <c:pt idx="576">
                  <c:v>42844</c:v>
                </c:pt>
                <c:pt idx="577">
                  <c:v>42845</c:v>
                </c:pt>
                <c:pt idx="578">
                  <c:v>42846</c:v>
                </c:pt>
                <c:pt idx="579">
                  <c:v>42849</c:v>
                </c:pt>
                <c:pt idx="580">
                  <c:v>42850</c:v>
                </c:pt>
                <c:pt idx="581">
                  <c:v>42851</c:v>
                </c:pt>
                <c:pt idx="582">
                  <c:v>42852</c:v>
                </c:pt>
                <c:pt idx="583">
                  <c:v>42853</c:v>
                </c:pt>
                <c:pt idx="584">
                  <c:v>42857</c:v>
                </c:pt>
                <c:pt idx="585">
                  <c:v>42858</c:v>
                </c:pt>
                <c:pt idx="586">
                  <c:v>42859</c:v>
                </c:pt>
                <c:pt idx="587">
                  <c:v>42860</c:v>
                </c:pt>
                <c:pt idx="588">
                  <c:v>42863</c:v>
                </c:pt>
                <c:pt idx="589">
                  <c:v>42864</c:v>
                </c:pt>
                <c:pt idx="590">
                  <c:v>42865</c:v>
                </c:pt>
                <c:pt idx="591">
                  <c:v>42866</c:v>
                </c:pt>
                <c:pt idx="592">
                  <c:v>42867</c:v>
                </c:pt>
                <c:pt idx="593">
                  <c:v>42870</c:v>
                </c:pt>
                <c:pt idx="594">
                  <c:v>42871</c:v>
                </c:pt>
                <c:pt idx="595">
                  <c:v>42872</c:v>
                </c:pt>
                <c:pt idx="596">
                  <c:v>42873</c:v>
                </c:pt>
                <c:pt idx="597">
                  <c:v>42874</c:v>
                </c:pt>
                <c:pt idx="598">
                  <c:v>42877</c:v>
                </c:pt>
                <c:pt idx="599">
                  <c:v>42878</c:v>
                </c:pt>
                <c:pt idx="600">
                  <c:v>42879</c:v>
                </c:pt>
                <c:pt idx="601">
                  <c:v>42880</c:v>
                </c:pt>
                <c:pt idx="602">
                  <c:v>42881</c:v>
                </c:pt>
                <c:pt idx="603">
                  <c:v>42884</c:v>
                </c:pt>
                <c:pt idx="604">
                  <c:v>42885</c:v>
                </c:pt>
                <c:pt idx="605">
                  <c:v>42886</c:v>
                </c:pt>
                <c:pt idx="606">
                  <c:v>42887</c:v>
                </c:pt>
                <c:pt idx="607">
                  <c:v>42888</c:v>
                </c:pt>
                <c:pt idx="608">
                  <c:v>42891</c:v>
                </c:pt>
                <c:pt idx="609">
                  <c:v>42892</c:v>
                </c:pt>
                <c:pt idx="610">
                  <c:v>42893</c:v>
                </c:pt>
                <c:pt idx="611">
                  <c:v>42894</c:v>
                </c:pt>
                <c:pt idx="612">
                  <c:v>42895</c:v>
                </c:pt>
                <c:pt idx="613">
                  <c:v>42898</c:v>
                </c:pt>
                <c:pt idx="614">
                  <c:v>42899</c:v>
                </c:pt>
                <c:pt idx="615">
                  <c:v>42900</c:v>
                </c:pt>
                <c:pt idx="616">
                  <c:v>42901</c:v>
                </c:pt>
                <c:pt idx="617">
                  <c:v>42902</c:v>
                </c:pt>
                <c:pt idx="618">
                  <c:v>42905</c:v>
                </c:pt>
                <c:pt idx="619">
                  <c:v>42906</c:v>
                </c:pt>
                <c:pt idx="620">
                  <c:v>42907</c:v>
                </c:pt>
                <c:pt idx="621">
                  <c:v>42908</c:v>
                </c:pt>
                <c:pt idx="622">
                  <c:v>42909</c:v>
                </c:pt>
                <c:pt idx="623">
                  <c:v>42912</c:v>
                </c:pt>
                <c:pt idx="624">
                  <c:v>42913</c:v>
                </c:pt>
                <c:pt idx="625">
                  <c:v>42914</c:v>
                </c:pt>
                <c:pt idx="626">
                  <c:v>42915</c:v>
                </c:pt>
                <c:pt idx="627">
                  <c:v>42916</c:v>
                </c:pt>
                <c:pt idx="628">
                  <c:v>42919</c:v>
                </c:pt>
                <c:pt idx="629">
                  <c:v>42920</c:v>
                </c:pt>
                <c:pt idx="630">
                  <c:v>42921</c:v>
                </c:pt>
                <c:pt idx="631">
                  <c:v>42922</c:v>
                </c:pt>
                <c:pt idx="632">
                  <c:v>42923</c:v>
                </c:pt>
                <c:pt idx="633">
                  <c:v>42926</c:v>
                </c:pt>
                <c:pt idx="634">
                  <c:v>42927</c:v>
                </c:pt>
                <c:pt idx="635">
                  <c:v>42928</c:v>
                </c:pt>
                <c:pt idx="636">
                  <c:v>42929</c:v>
                </c:pt>
                <c:pt idx="637">
                  <c:v>42930</c:v>
                </c:pt>
                <c:pt idx="638">
                  <c:v>42933</c:v>
                </c:pt>
                <c:pt idx="639">
                  <c:v>42934</c:v>
                </c:pt>
                <c:pt idx="640">
                  <c:v>42935</c:v>
                </c:pt>
                <c:pt idx="641">
                  <c:v>42936</c:v>
                </c:pt>
                <c:pt idx="642">
                  <c:v>42937</c:v>
                </c:pt>
                <c:pt idx="643">
                  <c:v>42940</c:v>
                </c:pt>
                <c:pt idx="644">
                  <c:v>42941</c:v>
                </c:pt>
                <c:pt idx="645">
                  <c:v>42942</c:v>
                </c:pt>
                <c:pt idx="646">
                  <c:v>42943</c:v>
                </c:pt>
                <c:pt idx="647">
                  <c:v>42944</c:v>
                </c:pt>
                <c:pt idx="648">
                  <c:v>42947</c:v>
                </c:pt>
                <c:pt idx="649">
                  <c:v>42948</c:v>
                </c:pt>
                <c:pt idx="650">
                  <c:v>42949</c:v>
                </c:pt>
                <c:pt idx="651">
                  <c:v>42950</c:v>
                </c:pt>
                <c:pt idx="652">
                  <c:v>42951</c:v>
                </c:pt>
                <c:pt idx="653">
                  <c:v>42954</c:v>
                </c:pt>
                <c:pt idx="654">
                  <c:v>42955</c:v>
                </c:pt>
                <c:pt idx="655">
                  <c:v>42956</c:v>
                </c:pt>
                <c:pt idx="656">
                  <c:v>42957</c:v>
                </c:pt>
                <c:pt idx="657">
                  <c:v>42958</c:v>
                </c:pt>
                <c:pt idx="658">
                  <c:v>42961</c:v>
                </c:pt>
                <c:pt idx="659">
                  <c:v>42962</c:v>
                </c:pt>
                <c:pt idx="660">
                  <c:v>42963</c:v>
                </c:pt>
                <c:pt idx="661">
                  <c:v>42964</c:v>
                </c:pt>
                <c:pt idx="662">
                  <c:v>42965</c:v>
                </c:pt>
                <c:pt idx="663">
                  <c:v>42968</c:v>
                </c:pt>
                <c:pt idx="664">
                  <c:v>42969</c:v>
                </c:pt>
                <c:pt idx="665">
                  <c:v>42970</c:v>
                </c:pt>
                <c:pt idx="666">
                  <c:v>42971</c:v>
                </c:pt>
                <c:pt idx="667">
                  <c:v>42972</c:v>
                </c:pt>
                <c:pt idx="668">
                  <c:v>42975</c:v>
                </c:pt>
                <c:pt idx="669">
                  <c:v>42976</c:v>
                </c:pt>
                <c:pt idx="670">
                  <c:v>42977</c:v>
                </c:pt>
                <c:pt idx="671">
                  <c:v>42978</c:v>
                </c:pt>
                <c:pt idx="672">
                  <c:v>42979</c:v>
                </c:pt>
                <c:pt idx="673">
                  <c:v>42982</c:v>
                </c:pt>
                <c:pt idx="674">
                  <c:v>42983</c:v>
                </c:pt>
                <c:pt idx="675">
                  <c:v>42984</c:v>
                </c:pt>
                <c:pt idx="676">
                  <c:v>42985</c:v>
                </c:pt>
                <c:pt idx="677">
                  <c:v>42986</c:v>
                </c:pt>
                <c:pt idx="678">
                  <c:v>42989</c:v>
                </c:pt>
                <c:pt idx="679">
                  <c:v>42990</c:v>
                </c:pt>
                <c:pt idx="680">
                  <c:v>42991</c:v>
                </c:pt>
                <c:pt idx="681">
                  <c:v>42992</c:v>
                </c:pt>
                <c:pt idx="682">
                  <c:v>42993</c:v>
                </c:pt>
                <c:pt idx="683">
                  <c:v>42996</c:v>
                </c:pt>
                <c:pt idx="684">
                  <c:v>42997</c:v>
                </c:pt>
                <c:pt idx="685">
                  <c:v>42998</c:v>
                </c:pt>
                <c:pt idx="686">
                  <c:v>42999</c:v>
                </c:pt>
                <c:pt idx="687">
                  <c:v>43000</c:v>
                </c:pt>
                <c:pt idx="688">
                  <c:v>43003</c:v>
                </c:pt>
                <c:pt idx="689">
                  <c:v>43004</c:v>
                </c:pt>
                <c:pt idx="690">
                  <c:v>43005</c:v>
                </c:pt>
                <c:pt idx="691">
                  <c:v>43006</c:v>
                </c:pt>
                <c:pt idx="692">
                  <c:v>43007</c:v>
                </c:pt>
                <c:pt idx="693">
                  <c:v>43010</c:v>
                </c:pt>
                <c:pt idx="694">
                  <c:v>43011</c:v>
                </c:pt>
                <c:pt idx="695">
                  <c:v>43012</c:v>
                </c:pt>
                <c:pt idx="696">
                  <c:v>43013</c:v>
                </c:pt>
                <c:pt idx="697">
                  <c:v>43014</c:v>
                </c:pt>
                <c:pt idx="698">
                  <c:v>43017</c:v>
                </c:pt>
                <c:pt idx="699">
                  <c:v>43018</c:v>
                </c:pt>
                <c:pt idx="700">
                  <c:v>43019</c:v>
                </c:pt>
                <c:pt idx="701">
                  <c:v>43020</c:v>
                </c:pt>
                <c:pt idx="702">
                  <c:v>43021</c:v>
                </c:pt>
                <c:pt idx="703">
                  <c:v>43024</c:v>
                </c:pt>
                <c:pt idx="704">
                  <c:v>43025</c:v>
                </c:pt>
                <c:pt idx="705">
                  <c:v>43026</c:v>
                </c:pt>
                <c:pt idx="706">
                  <c:v>43027</c:v>
                </c:pt>
                <c:pt idx="707">
                  <c:v>43028</c:v>
                </c:pt>
                <c:pt idx="708">
                  <c:v>43031</c:v>
                </c:pt>
                <c:pt idx="709">
                  <c:v>43032</c:v>
                </c:pt>
                <c:pt idx="710">
                  <c:v>43033</c:v>
                </c:pt>
                <c:pt idx="711">
                  <c:v>43034</c:v>
                </c:pt>
                <c:pt idx="712">
                  <c:v>43035</c:v>
                </c:pt>
                <c:pt idx="713">
                  <c:v>43038</c:v>
                </c:pt>
                <c:pt idx="714">
                  <c:v>43039</c:v>
                </c:pt>
                <c:pt idx="715">
                  <c:v>43040</c:v>
                </c:pt>
                <c:pt idx="716">
                  <c:v>43042</c:v>
                </c:pt>
                <c:pt idx="717">
                  <c:v>43045</c:v>
                </c:pt>
                <c:pt idx="718">
                  <c:v>43046</c:v>
                </c:pt>
                <c:pt idx="719">
                  <c:v>43047</c:v>
                </c:pt>
                <c:pt idx="720">
                  <c:v>43048</c:v>
                </c:pt>
                <c:pt idx="721">
                  <c:v>43049</c:v>
                </c:pt>
                <c:pt idx="722">
                  <c:v>43052</c:v>
                </c:pt>
                <c:pt idx="723">
                  <c:v>43053</c:v>
                </c:pt>
                <c:pt idx="724">
                  <c:v>43054</c:v>
                </c:pt>
                <c:pt idx="725">
                  <c:v>43055</c:v>
                </c:pt>
                <c:pt idx="726">
                  <c:v>43056</c:v>
                </c:pt>
                <c:pt idx="727">
                  <c:v>43060</c:v>
                </c:pt>
                <c:pt idx="728">
                  <c:v>43061</c:v>
                </c:pt>
                <c:pt idx="729">
                  <c:v>43062</c:v>
                </c:pt>
                <c:pt idx="730">
                  <c:v>43063</c:v>
                </c:pt>
                <c:pt idx="731">
                  <c:v>43066</c:v>
                </c:pt>
                <c:pt idx="732">
                  <c:v>43067</c:v>
                </c:pt>
                <c:pt idx="733">
                  <c:v>43068</c:v>
                </c:pt>
                <c:pt idx="734">
                  <c:v>43069</c:v>
                </c:pt>
                <c:pt idx="735">
                  <c:v>43070</c:v>
                </c:pt>
                <c:pt idx="736">
                  <c:v>43073</c:v>
                </c:pt>
                <c:pt idx="737">
                  <c:v>43074</c:v>
                </c:pt>
                <c:pt idx="738">
                  <c:v>43075</c:v>
                </c:pt>
                <c:pt idx="739">
                  <c:v>43076</c:v>
                </c:pt>
                <c:pt idx="740">
                  <c:v>43077</c:v>
                </c:pt>
                <c:pt idx="741">
                  <c:v>43080</c:v>
                </c:pt>
                <c:pt idx="742">
                  <c:v>43082</c:v>
                </c:pt>
                <c:pt idx="743">
                  <c:v>43083</c:v>
                </c:pt>
                <c:pt idx="744">
                  <c:v>43084</c:v>
                </c:pt>
                <c:pt idx="745">
                  <c:v>43087</c:v>
                </c:pt>
                <c:pt idx="746">
                  <c:v>43088</c:v>
                </c:pt>
                <c:pt idx="747">
                  <c:v>43089</c:v>
                </c:pt>
                <c:pt idx="748">
                  <c:v>43090</c:v>
                </c:pt>
                <c:pt idx="749">
                  <c:v>43091</c:v>
                </c:pt>
                <c:pt idx="750">
                  <c:v>43095</c:v>
                </c:pt>
                <c:pt idx="751">
                  <c:v>43096</c:v>
                </c:pt>
                <c:pt idx="752">
                  <c:v>43097</c:v>
                </c:pt>
                <c:pt idx="753">
                  <c:v>43098</c:v>
                </c:pt>
                <c:pt idx="754">
                  <c:v>43102</c:v>
                </c:pt>
                <c:pt idx="755">
                  <c:v>43103</c:v>
                </c:pt>
                <c:pt idx="756">
                  <c:v>43104</c:v>
                </c:pt>
                <c:pt idx="757">
                  <c:v>43105</c:v>
                </c:pt>
                <c:pt idx="758">
                  <c:v>43108</c:v>
                </c:pt>
                <c:pt idx="759">
                  <c:v>43109</c:v>
                </c:pt>
                <c:pt idx="760">
                  <c:v>43110</c:v>
                </c:pt>
                <c:pt idx="761">
                  <c:v>43111</c:v>
                </c:pt>
                <c:pt idx="762">
                  <c:v>43112</c:v>
                </c:pt>
                <c:pt idx="763">
                  <c:v>43115</c:v>
                </c:pt>
                <c:pt idx="764">
                  <c:v>43116</c:v>
                </c:pt>
                <c:pt idx="765">
                  <c:v>43117</c:v>
                </c:pt>
                <c:pt idx="766">
                  <c:v>43118</c:v>
                </c:pt>
                <c:pt idx="767">
                  <c:v>43119</c:v>
                </c:pt>
                <c:pt idx="768">
                  <c:v>43122</c:v>
                </c:pt>
                <c:pt idx="769">
                  <c:v>43123</c:v>
                </c:pt>
                <c:pt idx="770">
                  <c:v>43124</c:v>
                </c:pt>
                <c:pt idx="771">
                  <c:v>43125</c:v>
                </c:pt>
                <c:pt idx="772">
                  <c:v>43126</c:v>
                </c:pt>
                <c:pt idx="773">
                  <c:v>43129</c:v>
                </c:pt>
                <c:pt idx="774">
                  <c:v>43130</c:v>
                </c:pt>
                <c:pt idx="775">
                  <c:v>43131</c:v>
                </c:pt>
                <c:pt idx="776">
                  <c:v>43132</c:v>
                </c:pt>
                <c:pt idx="777">
                  <c:v>43133</c:v>
                </c:pt>
                <c:pt idx="778">
                  <c:v>43137</c:v>
                </c:pt>
                <c:pt idx="779">
                  <c:v>43138</c:v>
                </c:pt>
                <c:pt idx="780">
                  <c:v>43139</c:v>
                </c:pt>
                <c:pt idx="781">
                  <c:v>43140</c:v>
                </c:pt>
                <c:pt idx="782">
                  <c:v>43143</c:v>
                </c:pt>
                <c:pt idx="783">
                  <c:v>43144</c:v>
                </c:pt>
                <c:pt idx="784">
                  <c:v>43145</c:v>
                </c:pt>
                <c:pt idx="785">
                  <c:v>43146</c:v>
                </c:pt>
                <c:pt idx="786">
                  <c:v>43147</c:v>
                </c:pt>
                <c:pt idx="787">
                  <c:v>43150</c:v>
                </c:pt>
                <c:pt idx="788">
                  <c:v>43151</c:v>
                </c:pt>
                <c:pt idx="789">
                  <c:v>43152</c:v>
                </c:pt>
                <c:pt idx="790">
                  <c:v>43153</c:v>
                </c:pt>
                <c:pt idx="791">
                  <c:v>43154</c:v>
                </c:pt>
                <c:pt idx="792">
                  <c:v>43157</c:v>
                </c:pt>
                <c:pt idx="793">
                  <c:v>43158</c:v>
                </c:pt>
                <c:pt idx="794">
                  <c:v>43159</c:v>
                </c:pt>
                <c:pt idx="795">
                  <c:v>43160</c:v>
                </c:pt>
                <c:pt idx="796">
                  <c:v>43161</c:v>
                </c:pt>
                <c:pt idx="797">
                  <c:v>43164</c:v>
                </c:pt>
                <c:pt idx="798">
                  <c:v>43165</c:v>
                </c:pt>
                <c:pt idx="799">
                  <c:v>43166</c:v>
                </c:pt>
                <c:pt idx="800">
                  <c:v>43167</c:v>
                </c:pt>
                <c:pt idx="801">
                  <c:v>43168</c:v>
                </c:pt>
                <c:pt idx="802">
                  <c:v>43171</c:v>
                </c:pt>
                <c:pt idx="803">
                  <c:v>43172</c:v>
                </c:pt>
                <c:pt idx="804">
                  <c:v>43173</c:v>
                </c:pt>
                <c:pt idx="805">
                  <c:v>43174</c:v>
                </c:pt>
                <c:pt idx="806">
                  <c:v>43175</c:v>
                </c:pt>
                <c:pt idx="807">
                  <c:v>43179</c:v>
                </c:pt>
                <c:pt idx="808">
                  <c:v>43180</c:v>
                </c:pt>
                <c:pt idx="809">
                  <c:v>43181</c:v>
                </c:pt>
                <c:pt idx="810">
                  <c:v>43182</c:v>
                </c:pt>
                <c:pt idx="811">
                  <c:v>43185</c:v>
                </c:pt>
                <c:pt idx="812">
                  <c:v>43186</c:v>
                </c:pt>
                <c:pt idx="813">
                  <c:v>43187</c:v>
                </c:pt>
                <c:pt idx="814">
                  <c:v>43192</c:v>
                </c:pt>
                <c:pt idx="815">
                  <c:v>43193</c:v>
                </c:pt>
                <c:pt idx="816">
                  <c:v>43194</c:v>
                </c:pt>
                <c:pt idx="817">
                  <c:v>43195</c:v>
                </c:pt>
                <c:pt idx="818">
                  <c:v>43196</c:v>
                </c:pt>
                <c:pt idx="819">
                  <c:v>43199</c:v>
                </c:pt>
                <c:pt idx="820">
                  <c:v>43200</c:v>
                </c:pt>
                <c:pt idx="821">
                  <c:v>43201</c:v>
                </c:pt>
                <c:pt idx="822">
                  <c:v>43202</c:v>
                </c:pt>
                <c:pt idx="823">
                  <c:v>43203</c:v>
                </c:pt>
                <c:pt idx="824">
                  <c:v>43206</c:v>
                </c:pt>
                <c:pt idx="825">
                  <c:v>43207</c:v>
                </c:pt>
                <c:pt idx="826">
                  <c:v>43208</c:v>
                </c:pt>
                <c:pt idx="827">
                  <c:v>43209</c:v>
                </c:pt>
                <c:pt idx="828">
                  <c:v>43210</c:v>
                </c:pt>
                <c:pt idx="829">
                  <c:v>43213</c:v>
                </c:pt>
                <c:pt idx="830">
                  <c:v>43214</c:v>
                </c:pt>
                <c:pt idx="831">
                  <c:v>43215</c:v>
                </c:pt>
                <c:pt idx="832">
                  <c:v>43216</c:v>
                </c:pt>
                <c:pt idx="833">
                  <c:v>43217</c:v>
                </c:pt>
                <c:pt idx="834">
                  <c:v>43220</c:v>
                </c:pt>
                <c:pt idx="835">
                  <c:v>43222</c:v>
                </c:pt>
                <c:pt idx="836">
                  <c:v>43223</c:v>
                </c:pt>
                <c:pt idx="837">
                  <c:v>43224</c:v>
                </c:pt>
                <c:pt idx="838">
                  <c:v>43227</c:v>
                </c:pt>
                <c:pt idx="839">
                  <c:v>43228</c:v>
                </c:pt>
                <c:pt idx="840">
                  <c:v>43229</c:v>
                </c:pt>
                <c:pt idx="841">
                  <c:v>43230</c:v>
                </c:pt>
                <c:pt idx="842">
                  <c:v>43231</c:v>
                </c:pt>
                <c:pt idx="843">
                  <c:v>43234</c:v>
                </c:pt>
                <c:pt idx="844">
                  <c:v>43235</c:v>
                </c:pt>
                <c:pt idx="845">
                  <c:v>43236</c:v>
                </c:pt>
                <c:pt idx="846">
                  <c:v>43237</c:v>
                </c:pt>
                <c:pt idx="847">
                  <c:v>43238</c:v>
                </c:pt>
                <c:pt idx="848">
                  <c:v>43241</c:v>
                </c:pt>
                <c:pt idx="849">
                  <c:v>43242</c:v>
                </c:pt>
                <c:pt idx="850">
                  <c:v>43243</c:v>
                </c:pt>
                <c:pt idx="851">
                  <c:v>43244</c:v>
                </c:pt>
                <c:pt idx="852">
                  <c:v>43245</c:v>
                </c:pt>
                <c:pt idx="853">
                  <c:v>43248</c:v>
                </c:pt>
                <c:pt idx="854">
                  <c:v>43249</c:v>
                </c:pt>
                <c:pt idx="855">
                  <c:v>43250</c:v>
                </c:pt>
                <c:pt idx="856">
                  <c:v>43251</c:v>
                </c:pt>
                <c:pt idx="857">
                  <c:v>43252</c:v>
                </c:pt>
                <c:pt idx="858">
                  <c:v>43255</c:v>
                </c:pt>
                <c:pt idx="859">
                  <c:v>43256</c:v>
                </c:pt>
                <c:pt idx="860">
                  <c:v>43257</c:v>
                </c:pt>
                <c:pt idx="861">
                  <c:v>43258</c:v>
                </c:pt>
                <c:pt idx="862">
                  <c:v>43259</c:v>
                </c:pt>
                <c:pt idx="863">
                  <c:v>43262</c:v>
                </c:pt>
                <c:pt idx="864">
                  <c:v>43263</c:v>
                </c:pt>
                <c:pt idx="865">
                  <c:v>43264</c:v>
                </c:pt>
                <c:pt idx="866">
                  <c:v>43265</c:v>
                </c:pt>
                <c:pt idx="867">
                  <c:v>43266</c:v>
                </c:pt>
                <c:pt idx="868">
                  <c:v>43269</c:v>
                </c:pt>
                <c:pt idx="869">
                  <c:v>43270</c:v>
                </c:pt>
                <c:pt idx="870">
                  <c:v>43271</c:v>
                </c:pt>
                <c:pt idx="871">
                  <c:v>43272</c:v>
                </c:pt>
                <c:pt idx="872">
                  <c:v>43273</c:v>
                </c:pt>
                <c:pt idx="873">
                  <c:v>43276</c:v>
                </c:pt>
                <c:pt idx="874">
                  <c:v>43277</c:v>
                </c:pt>
                <c:pt idx="875">
                  <c:v>43278</c:v>
                </c:pt>
                <c:pt idx="876">
                  <c:v>43279</c:v>
                </c:pt>
                <c:pt idx="877">
                  <c:v>43280</c:v>
                </c:pt>
                <c:pt idx="878">
                  <c:v>43283</c:v>
                </c:pt>
                <c:pt idx="879">
                  <c:v>43284</c:v>
                </c:pt>
                <c:pt idx="880">
                  <c:v>43285</c:v>
                </c:pt>
                <c:pt idx="881">
                  <c:v>43286</c:v>
                </c:pt>
                <c:pt idx="882">
                  <c:v>43287</c:v>
                </c:pt>
                <c:pt idx="883">
                  <c:v>43290</c:v>
                </c:pt>
                <c:pt idx="884">
                  <c:v>43291</c:v>
                </c:pt>
                <c:pt idx="885">
                  <c:v>43292</c:v>
                </c:pt>
                <c:pt idx="886">
                  <c:v>43293</c:v>
                </c:pt>
                <c:pt idx="887">
                  <c:v>43294</c:v>
                </c:pt>
                <c:pt idx="888">
                  <c:v>43297</c:v>
                </c:pt>
                <c:pt idx="889">
                  <c:v>43298</c:v>
                </c:pt>
                <c:pt idx="890">
                  <c:v>43299</c:v>
                </c:pt>
                <c:pt idx="891">
                  <c:v>43300</c:v>
                </c:pt>
                <c:pt idx="892">
                  <c:v>43301</c:v>
                </c:pt>
                <c:pt idx="893">
                  <c:v>43304</c:v>
                </c:pt>
                <c:pt idx="894">
                  <c:v>43305</c:v>
                </c:pt>
                <c:pt idx="895">
                  <c:v>43306</c:v>
                </c:pt>
                <c:pt idx="896">
                  <c:v>43307</c:v>
                </c:pt>
                <c:pt idx="897">
                  <c:v>43308</c:v>
                </c:pt>
                <c:pt idx="898">
                  <c:v>43311</c:v>
                </c:pt>
                <c:pt idx="899">
                  <c:v>43312</c:v>
                </c:pt>
                <c:pt idx="900">
                  <c:v>43313</c:v>
                </c:pt>
                <c:pt idx="901">
                  <c:v>43314</c:v>
                </c:pt>
                <c:pt idx="902">
                  <c:v>43315</c:v>
                </c:pt>
                <c:pt idx="903">
                  <c:v>43318</c:v>
                </c:pt>
                <c:pt idx="904">
                  <c:v>43319</c:v>
                </c:pt>
                <c:pt idx="905">
                  <c:v>43320</c:v>
                </c:pt>
                <c:pt idx="906">
                  <c:v>43321</c:v>
                </c:pt>
                <c:pt idx="907">
                  <c:v>43322</c:v>
                </c:pt>
                <c:pt idx="908">
                  <c:v>43325</c:v>
                </c:pt>
                <c:pt idx="909">
                  <c:v>43326</c:v>
                </c:pt>
                <c:pt idx="910">
                  <c:v>43327</c:v>
                </c:pt>
                <c:pt idx="911">
                  <c:v>43328</c:v>
                </c:pt>
                <c:pt idx="912">
                  <c:v>43329</c:v>
                </c:pt>
                <c:pt idx="913">
                  <c:v>43332</c:v>
                </c:pt>
                <c:pt idx="914">
                  <c:v>43333</c:v>
                </c:pt>
                <c:pt idx="915">
                  <c:v>43334</c:v>
                </c:pt>
                <c:pt idx="916">
                  <c:v>43335</c:v>
                </c:pt>
                <c:pt idx="917">
                  <c:v>43336</c:v>
                </c:pt>
                <c:pt idx="918">
                  <c:v>43339</c:v>
                </c:pt>
                <c:pt idx="919">
                  <c:v>43340</c:v>
                </c:pt>
                <c:pt idx="920">
                  <c:v>43341</c:v>
                </c:pt>
                <c:pt idx="921">
                  <c:v>43342</c:v>
                </c:pt>
                <c:pt idx="922">
                  <c:v>43343</c:v>
                </c:pt>
                <c:pt idx="923">
                  <c:v>43346</c:v>
                </c:pt>
                <c:pt idx="924">
                  <c:v>43347</c:v>
                </c:pt>
                <c:pt idx="925">
                  <c:v>43348</c:v>
                </c:pt>
                <c:pt idx="926">
                  <c:v>43349</c:v>
                </c:pt>
                <c:pt idx="927">
                  <c:v>43350</c:v>
                </c:pt>
                <c:pt idx="928">
                  <c:v>43353</c:v>
                </c:pt>
                <c:pt idx="929">
                  <c:v>43354</c:v>
                </c:pt>
                <c:pt idx="930">
                  <c:v>43355</c:v>
                </c:pt>
                <c:pt idx="931">
                  <c:v>43356</c:v>
                </c:pt>
                <c:pt idx="932">
                  <c:v>43357</c:v>
                </c:pt>
                <c:pt idx="933">
                  <c:v>43360</c:v>
                </c:pt>
                <c:pt idx="934">
                  <c:v>43361</c:v>
                </c:pt>
                <c:pt idx="935">
                  <c:v>43362</c:v>
                </c:pt>
                <c:pt idx="936">
                  <c:v>43363</c:v>
                </c:pt>
                <c:pt idx="937">
                  <c:v>43364</c:v>
                </c:pt>
                <c:pt idx="938">
                  <c:v>43367</c:v>
                </c:pt>
                <c:pt idx="939">
                  <c:v>43368</c:v>
                </c:pt>
                <c:pt idx="940">
                  <c:v>43369</c:v>
                </c:pt>
                <c:pt idx="941">
                  <c:v>43370</c:v>
                </c:pt>
                <c:pt idx="942">
                  <c:v>43371</c:v>
                </c:pt>
                <c:pt idx="943">
                  <c:v>43374</c:v>
                </c:pt>
                <c:pt idx="944">
                  <c:v>43375</c:v>
                </c:pt>
                <c:pt idx="945">
                  <c:v>43376</c:v>
                </c:pt>
                <c:pt idx="946">
                  <c:v>43377</c:v>
                </c:pt>
                <c:pt idx="947">
                  <c:v>43378</c:v>
                </c:pt>
                <c:pt idx="948">
                  <c:v>43381</c:v>
                </c:pt>
                <c:pt idx="949">
                  <c:v>43382</c:v>
                </c:pt>
                <c:pt idx="950">
                  <c:v>43383</c:v>
                </c:pt>
                <c:pt idx="951">
                  <c:v>43384</c:v>
                </c:pt>
                <c:pt idx="952">
                  <c:v>43385</c:v>
                </c:pt>
                <c:pt idx="953">
                  <c:v>43388</c:v>
                </c:pt>
                <c:pt idx="954">
                  <c:v>43389</c:v>
                </c:pt>
                <c:pt idx="955">
                  <c:v>43390</c:v>
                </c:pt>
                <c:pt idx="956">
                  <c:v>43391</c:v>
                </c:pt>
                <c:pt idx="957">
                  <c:v>43392</c:v>
                </c:pt>
                <c:pt idx="958">
                  <c:v>43395</c:v>
                </c:pt>
                <c:pt idx="959">
                  <c:v>43396</c:v>
                </c:pt>
                <c:pt idx="960">
                  <c:v>43397</c:v>
                </c:pt>
                <c:pt idx="961">
                  <c:v>43398</c:v>
                </c:pt>
                <c:pt idx="962">
                  <c:v>43399</c:v>
                </c:pt>
                <c:pt idx="963">
                  <c:v>43402</c:v>
                </c:pt>
                <c:pt idx="964">
                  <c:v>43403</c:v>
                </c:pt>
                <c:pt idx="965">
                  <c:v>43404</c:v>
                </c:pt>
                <c:pt idx="966">
                  <c:v>43405</c:v>
                </c:pt>
                <c:pt idx="967">
                  <c:v>43409</c:v>
                </c:pt>
                <c:pt idx="968">
                  <c:v>43410</c:v>
                </c:pt>
                <c:pt idx="969">
                  <c:v>43411</c:v>
                </c:pt>
                <c:pt idx="970">
                  <c:v>43412</c:v>
                </c:pt>
                <c:pt idx="971">
                  <c:v>43413</c:v>
                </c:pt>
                <c:pt idx="972">
                  <c:v>43416</c:v>
                </c:pt>
                <c:pt idx="973">
                  <c:v>43417</c:v>
                </c:pt>
                <c:pt idx="974">
                  <c:v>43418</c:v>
                </c:pt>
                <c:pt idx="975">
                  <c:v>43419</c:v>
                </c:pt>
                <c:pt idx="976">
                  <c:v>43420</c:v>
                </c:pt>
                <c:pt idx="977">
                  <c:v>43424</c:v>
                </c:pt>
                <c:pt idx="978">
                  <c:v>43425</c:v>
                </c:pt>
                <c:pt idx="979">
                  <c:v>43426</c:v>
                </c:pt>
                <c:pt idx="980">
                  <c:v>43427</c:v>
                </c:pt>
                <c:pt idx="981">
                  <c:v>43430</c:v>
                </c:pt>
                <c:pt idx="982">
                  <c:v>43431</c:v>
                </c:pt>
                <c:pt idx="983">
                  <c:v>43432</c:v>
                </c:pt>
                <c:pt idx="984">
                  <c:v>43433</c:v>
                </c:pt>
                <c:pt idx="985">
                  <c:v>43434</c:v>
                </c:pt>
                <c:pt idx="986">
                  <c:v>43437</c:v>
                </c:pt>
                <c:pt idx="987">
                  <c:v>43438</c:v>
                </c:pt>
                <c:pt idx="988">
                  <c:v>43439</c:v>
                </c:pt>
                <c:pt idx="989">
                  <c:v>43440</c:v>
                </c:pt>
                <c:pt idx="990">
                  <c:v>43441</c:v>
                </c:pt>
                <c:pt idx="991">
                  <c:v>43444</c:v>
                </c:pt>
                <c:pt idx="992">
                  <c:v>43445</c:v>
                </c:pt>
                <c:pt idx="993">
                  <c:v>43447</c:v>
                </c:pt>
                <c:pt idx="994">
                  <c:v>43448</c:v>
                </c:pt>
                <c:pt idx="995">
                  <c:v>43451</c:v>
                </c:pt>
                <c:pt idx="996">
                  <c:v>43452</c:v>
                </c:pt>
                <c:pt idx="997">
                  <c:v>43453</c:v>
                </c:pt>
                <c:pt idx="998">
                  <c:v>43454</c:v>
                </c:pt>
                <c:pt idx="999">
                  <c:v>43455</c:v>
                </c:pt>
                <c:pt idx="1000">
                  <c:v>43458</c:v>
                </c:pt>
                <c:pt idx="1001">
                  <c:v>43460</c:v>
                </c:pt>
                <c:pt idx="1002">
                  <c:v>43461</c:v>
                </c:pt>
                <c:pt idx="1003">
                  <c:v>43462</c:v>
                </c:pt>
                <c:pt idx="1004">
                  <c:v>43465</c:v>
                </c:pt>
                <c:pt idx="1005">
                  <c:v>43467</c:v>
                </c:pt>
                <c:pt idx="1006">
                  <c:v>43468</c:v>
                </c:pt>
                <c:pt idx="1007">
                  <c:v>43469</c:v>
                </c:pt>
                <c:pt idx="1008">
                  <c:v>43472</c:v>
                </c:pt>
                <c:pt idx="1009">
                  <c:v>43473</c:v>
                </c:pt>
                <c:pt idx="1010">
                  <c:v>43474</c:v>
                </c:pt>
                <c:pt idx="1011">
                  <c:v>43475</c:v>
                </c:pt>
                <c:pt idx="1012">
                  <c:v>43476</c:v>
                </c:pt>
                <c:pt idx="1013">
                  <c:v>43479</c:v>
                </c:pt>
                <c:pt idx="1014">
                  <c:v>43480</c:v>
                </c:pt>
                <c:pt idx="1015">
                  <c:v>43481</c:v>
                </c:pt>
                <c:pt idx="1016">
                  <c:v>43482</c:v>
                </c:pt>
                <c:pt idx="1017">
                  <c:v>43483</c:v>
                </c:pt>
                <c:pt idx="1018">
                  <c:v>43486</c:v>
                </c:pt>
                <c:pt idx="1019">
                  <c:v>43487</c:v>
                </c:pt>
                <c:pt idx="1020">
                  <c:v>43488</c:v>
                </c:pt>
                <c:pt idx="1021">
                  <c:v>43489</c:v>
                </c:pt>
                <c:pt idx="1022">
                  <c:v>43490</c:v>
                </c:pt>
                <c:pt idx="1023">
                  <c:v>43493</c:v>
                </c:pt>
                <c:pt idx="1024">
                  <c:v>43494</c:v>
                </c:pt>
                <c:pt idx="1025">
                  <c:v>43495</c:v>
                </c:pt>
                <c:pt idx="1026">
                  <c:v>43496</c:v>
                </c:pt>
                <c:pt idx="1027">
                  <c:v>43497</c:v>
                </c:pt>
                <c:pt idx="1028">
                  <c:v>43501</c:v>
                </c:pt>
                <c:pt idx="1029">
                  <c:v>43502</c:v>
                </c:pt>
                <c:pt idx="1030">
                  <c:v>43503</c:v>
                </c:pt>
                <c:pt idx="1031">
                  <c:v>43504</c:v>
                </c:pt>
                <c:pt idx="1032">
                  <c:v>43507</c:v>
                </c:pt>
                <c:pt idx="1033">
                  <c:v>43508</c:v>
                </c:pt>
                <c:pt idx="1034">
                  <c:v>43509</c:v>
                </c:pt>
                <c:pt idx="1035">
                  <c:v>43510</c:v>
                </c:pt>
                <c:pt idx="1036">
                  <c:v>43511</c:v>
                </c:pt>
                <c:pt idx="1037">
                  <c:v>43514</c:v>
                </c:pt>
                <c:pt idx="1038">
                  <c:v>43515</c:v>
                </c:pt>
                <c:pt idx="1039">
                  <c:v>43516</c:v>
                </c:pt>
                <c:pt idx="1040">
                  <c:v>43517</c:v>
                </c:pt>
                <c:pt idx="1041">
                  <c:v>43518</c:v>
                </c:pt>
                <c:pt idx="1042">
                  <c:v>43521</c:v>
                </c:pt>
                <c:pt idx="1043">
                  <c:v>43522</c:v>
                </c:pt>
                <c:pt idx="1044">
                  <c:v>43523</c:v>
                </c:pt>
                <c:pt idx="1045">
                  <c:v>43524</c:v>
                </c:pt>
                <c:pt idx="1046">
                  <c:v>43525</c:v>
                </c:pt>
                <c:pt idx="1047">
                  <c:v>43528</c:v>
                </c:pt>
                <c:pt idx="1048">
                  <c:v>43529</c:v>
                </c:pt>
                <c:pt idx="1049">
                  <c:v>43530</c:v>
                </c:pt>
                <c:pt idx="1050">
                  <c:v>43531</c:v>
                </c:pt>
                <c:pt idx="1051">
                  <c:v>43532</c:v>
                </c:pt>
                <c:pt idx="1052">
                  <c:v>43535</c:v>
                </c:pt>
                <c:pt idx="1053">
                  <c:v>43536</c:v>
                </c:pt>
              </c:numCache>
            </c:numRef>
          </c:xVal>
          <c:yVal>
            <c:numRef>
              <c:f>ASURB.MX!$F$2:$F$1290</c:f>
              <c:numCache>
                <c:formatCode>General</c:formatCode>
                <c:ptCount val="1289"/>
                <c:pt idx="0">
                  <c:v>176.73092700000001</c:v>
                </c:pt>
                <c:pt idx="1">
                  <c:v>174.36738600000001</c:v>
                </c:pt>
                <c:pt idx="2">
                  <c:v>173.56416300000001</c:v>
                </c:pt>
                <c:pt idx="3">
                  <c:v>175.92768899999999</c:v>
                </c:pt>
                <c:pt idx="4">
                  <c:v>178.63284300000001</c:v>
                </c:pt>
                <c:pt idx="5">
                  <c:v>175.34603899999999</c:v>
                </c:pt>
                <c:pt idx="6">
                  <c:v>175.34603899999999</c:v>
                </c:pt>
                <c:pt idx="7">
                  <c:v>180.06393399999999</c:v>
                </c:pt>
                <c:pt idx="8">
                  <c:v>174.89364599999999</c:v>
                </c:pt>
                <c:pt idx="9">
                  <c:v>172.30851699999999</c:v>
                </c:pt>
                <c:pt idx="10">
                  <c:v>178.35588100000001</c:v>
                </c:pt>
                <c:pt idx="11">
                  <c:v>179.04830899999999</c:v>
                </c:pt>
                <c:pt idx="12">
                  <c:v>184.30169699999999</c:v>
                </c:pt>
                <c:pt idx="13">
                  <c:v>186.166687</c:v>
                </c:pt>
                <c:pt idx="14">
                  <c:v>185.80661000000001</c:v>
                </c:pt>
                <c:pt idx="15">
                  <c:v>181.522659</c:v>
                </c:pt>
                <c:pt idx="16">
                  <c:v>187.708527</c:v>
                </c:pt>
                <c:pt idx="17">
                  <c:v>187.967026</c:v>
                </c:pt>
                <c:pt idx="18">
                  <c:v>185.151093</c:v>
                </c:pt>
                <c:pt idx="19">
                  <c:v>184.597137</c:v>
                </c:pt>
                <c:pt idx="20">
                  <c:v>180.94099399999999</c:v>
                </c:pt>
                <c:pt idx="21">
                  <c:v>177.737289</c:v>
                </c:pt>
                <c:pt idx="22">
                  <c:v>179.066788</c:v>
                </c:pt>
                <c:pt idx="23">
                  <c:v>179.45455899999999</c:v>
                </c:pt>
                <c:pt idx="24">
                  <c:v>184.43095400000001</c:v>
                </c:pt>
                <c:pt idx="25">
                  <c:v>182.68598900000001</c:v>
                </c:pt>
                <c:pt idx="26">
                  <c:v>181.95661899999999</c:v>
                </c:pt>
                <c:pt idx="27">
                  <c:v>178.33741800000001</c:v>
                </c:pt>
                <c:pt idx="28">
                  <c:v>183.212234</c:v>
                </c:pt>
                <c:pt idx="29">
                  <c:v>182.030472</c:v>
                </c:pt>
                <c:pt idx="30">
                  <c:v>181.273392</c:v>
                </c:pt>
                <c:pt idx="31">
                  <c:v>183.84930399999999</c:v>
                </c:pt>
                <c:pt idx="32">
                  <c:v>181.18107599999999</c:v>
                </c:pt>
                <c:pt idx="33">
                  <c:v>183.24917600000001</c:v>
                </c:pt>
                <c:pt idx="34">
                  <c:v>183.99700899999999</c:v>
                </c:pt>
                <c:pt idx="35">
                  <c:v>186.42520099999999</c:v>
                </c:pt>
                <c:pt idx="36">
                  <c:v>187.00685100000001</c:v>
                </c:pt>
                <c:pt idx="37">
                  <c:v>186.96992499999999</c:v>
                </c:pt>
                <c:pt idx="38">
                  <c:v>187.44078099999999</c:v>
                </c:pt>
                <c:pt idx="39">
                  <c:v>189.296539</c:v>
                </c:pt>
                <c:pt idx="40">
                  <c:v>189.01956200000001</c:v>
                </c:pt>
                <c:pt idx="41">
                  <c:v>188.170151</c:v>
                </c:pt>
                <c:pt idx="42">
                  <c:v>186.95146199999999</c:v>
                </c:pt>
                <c:pt idx="43">
                  <c:v>184.38479599999999</c:v>
                </c:pt>
                <c:pt idx="44">
                  <c:v>184.70791600000001</c:v>
                </c:pt>
                <c:pt idx="45">
                  <c:v>182.15048200000001</c:v>
                </c:pt>
                <c:pt idx="46">
                  <c:v>181.78118900000001</c:v>
                </c:pt>
                <c:pt idx="47">
                  <c:v>181.87350499999999</c:v>
                </c:pt>
                <c:pt idx="48">
                  <c:v>189.02879300000001</c:v>
                </c:pt>
                <c:pt idx="49">
                  <c:v>185.428055</c:v>
                </c:pt>
                <c:pt idx="50">
                  <c:v>186.22207599999999</c:v>
                </c:pt>
                <c:pt idx="51">
                  <c:v>188.76106300000001</c:v>
                </c:pt>
                <c:pt idx="52">
                  <c:v>187.87472500000001</c:v>
                </c:pt>
                <c:pt idx="53">
                  <c:v>191.89091500000001</c:v>
                </c:pt>
                <c:pt idx="54">
                  <c:v>189.259613</c:v>
                </c:pt>
                <c:pt idx="55">
                  <c:v>189.99821499999999</c:v>
                </c:pt>
                <c:pt idx="56">
                  <c:v>189.97051999999999</c:v>
                </c:pt>
                <c:pt idx="57">
                  <c:v>190.74607800000001</c:v>
                </c:pt>
                <c:pt idx="58">
                  <c:v>194.29139699999999</c:v>
                </c:pt>
                <c:pt idx="59">
                  <c:v>192.204803</c:v>
                </c:pt>
                <c:pt idx="60">
                  <c:v>189.74894699999999</c:v>
                </c:pt>
                <c:pt idx="61">
                  <c:v>196.922684</c:v>
                </c:pt>
                <c:pt idx="62">
                  <c:v>192.86956799999999</c:v>
                </c:pt>
                <c:pt idx="63">
                  <c:v>197.07965100000001</c:v>
                </c:pt>
                <c:pt idx="64">
                  <c:v>201.446686</c:v>
                </c:pt>
                <c:pt idx="65">
                  <c:v>201.05891399999999</c:v>
                </c:pt>
                <c:pt idx="66">
                  <c:v>202.81310999999999</c:v>
                </c:pt>
                <c:pt idx="67">
                  <c:v>199.8125</c:v>
                </c:pt>
                <c:pt idx="68">
                  <c:v>196.738022</c:v>
                </c:pt>
                <c:pt idx="69">
                  <c:v>200.18182400000001</c:v>
                </c:pt>
                <c:pt idx="70">
                  <c:v>198.03982500000001</c:v>
                </c:pt>
                <c:pt idx="71">
                  <c:v>198.05830399999999</c:v>
                </c:pt>
                <c:pt idx="72">
                  <c:v>199.48938000000001</c:v>
                </c:pt>
                <c:pt idx="73">
                  <c:v>202.23142999999999</c:v>
                </c:pt>
                <c:pt idx="74">
                  <c:v>205.573669</c:v>
                </c:pt>
                <c:pt idx="75">
                  <c:v>212.85820000000001</c:v>
                </c:pt>
                <c:pt idx="76">
                  <c:v>214.32620199999999</c:v>
                </c:pt>
                <c:pt idx="77">
                  <c:v>215.78495799999999</c:v>
                </c:pt>
                <c:pt idx="78">
                  <c:v>212.67965699999999</c:v>
                </c:pt>
                <c:pt idx="79">
                  <c:v>210.26336699999999</c:v>
                </c:pt>
                <c:pt idx="80">
                  <c:v>204.958878</c:v>
                </c:pt>
                <c:pt idx="81">
                  <c:v>209.593231</c:v>
                </c:pt>
                <c:pt idx="82">
                  <c:v>214.72782900000001</c:v>
                </c:pt>
                <c:pt idx="83">
                  <c:v>216.66272000000001</c:v>
                </c:pt>
                <c:pt idx="84">
                  <c:v>214.71839900000001</c:v>
                </c:pt>
                <c:pt idx="85">
                  <c:v>214.07655299999999</c:v>
                </c:pt>
                <c:pt idx="86">
                  <c:v>215.926514</c:v>
                </c:pt>
                <c:pt idx="87">
                  <c:v>212.35874899999999</c:v>
                </c:pt>
                <c:pt idx="88">
                  <c:v>211.32991000000001</c:v>
                </c:pt>
                <c:pt idx="89">
                  <c:v>214.55793800000001</c:v>
                </c:pt>
                <c:pt idx="90">
                  <c:v>217.049713</c:v>
                </c:pt>
                <c:pt idx="91">
                  <c:v>217.285675</c:v>
                </c:pt>
                <c:pt idx="92">
                  <c:v>215.633926</c:v>
                </c:pt>
                <c:pt idx="93">
                  <c:v>214.54849200000001</c:v>
                </c:pt>
                <c:pt idx="94">
                  <c:v>215.36019899999999</c:v>
                </c:pt>
                <c:pt idx="95">
                  <c:v>214.95436100000001</c:v>
                </c:pt>
                <c:pt idx="96">
                  <c:v>212.85897800000001</c:v>
                </c:pt>
                <c:pt idx="97">
                  <c:v>212.35874899999999</c:v>
                </c:pt>
                <c:pt idx="98">
                  <c:v>216.12472500000001</c:v>
                </c:pt>
                <c:pt idx="99">
                  <c:v>213.15158099999999</c:v>
                </c:pt>
                <c:pt idx="100">
                  <c:v>209.69705200000001</c:v>
                </c:pt>
                <c:pt idx="101">
                  <c:v>210.065155</c:v>
                </c:pt>
                <c:pt idx="102">
                  <c:v>210.75418099999999</c:v>
                </c:pt>
                <c:pt idx="103">
                  <c:v>212.40593000000001</c:v>
                </c:pt>
                <c:pt idx="104">
                  <c:v>208.50779700000001</c:v>
                </c:pt>
                <c:pt idx="105">
                  <c:v>207.94146699999999</c:v>
                </c:pt>
                <c:pt idx="106">
                  <c:v>207.59223900000001</c:v>
                </c:pt>
                <c:pt idx="107">
                  <c:v>205.49690200000001</c:v>
                </c:pt>
                <c:pt idx="108">
                  <c:v>205.00607299999999</c:v>
                </c:pt>
                <c:pt idx="109">
                  <c:v>205.062714</c:v>
                </c:pt>
                <c:pt idx="110">
                  <c:v>208.71545399999999</c:v>
                </c:pt>
                <c:pt idx="111">
                  <c:v>203.316574</c:v>
                </c:pt>
                <c:pt idx="112">
                  <c:v>206.714462</c:v>
                </c:pt>
                <c:pt idx="113">
                  <c:v>205.383636</c:v>
                </c:pt>
                <c:pt idx="114">
                  <c:v>205.015533</c:v>
                </c:pt>
                <c:pt idx="115">
                  <c:v>203.07115200000001</c:v>
                </c:pt>
                <c:pt idx="116">
                  <c:v>207.27134699999999</c:v>
                </c:pt>
                <c:pt idx="117">
                  <c:v>208.290695</c:v>
                </c:pt>
                <c:pt idx="118">
                  <c:v>208.26237499999999</c:v>
                </c:pt>
                <c:pt idx="119">
                  <c:v>211.471497</c:v>
                </c:pt>
                <c:pt idx="120">
                  <c:v>211.94343599999999</c:v>
                </c:pt>
                <c:pt idx="121">
                  <c:v>206.69558699999999</c:v>
                </c:pt>
                <c:pt idx="122">
                  <c:v>210.67868000000001</c:v>
                </c:pt>
                <c:pt idx="123">
                  <c:v>209.54603599999999</c:v>
                </c:pt>
                <c:pt idx="124">
                  <c:v>212.16996800000001</c:v>
                </c:pt>
                <c:pt idx="125">
                  <c:v>212.30209400000001</c:v>
                </c:pt>
                <c:pt idx="126">
                  <c:v>211.76409899999999</c:v>
                </c:pt>
                <c:pt idx="127">
                  <c:v>214.03881799999999</c:v>
                </c:pt>
                <c:pt idx="128">
                  <c:v>214.605118</c:v>
                </c:pt>
                <c:pt idx="129">
                  <c:v>217.370621</c:v>
                </c:pt>
                <c:pt idx="130">
                  <c:v>218.389984</c:v>
                </c:pt>
                <c:pt idx="131">
                  <c:v>221.07998699999999</c:v>
                </c:pt>
                <c:pt idx="132">
                  <c:v>221.54248000000001</c:v>
                </c:pt>
                <c:pt idx="133">
                  <c:v>223.71336400000001</c:v>
                </c:pt>
                <c:pt idx="134">
                  <c:v>226.24288899999999</c:v>
                </c:pt>
                <c:pt idx="135">
                  <c:v>225.54444899999999</c:v>
                </c:pt>
                <c:pt idx="136">
                  <c:v>226.375046</c:v>
                </c:pt>
                <c:pt idx="137">
                  <c:v>226.13906900000001</c:v>
                </c:pt>
                <c:pt idx="138">
                  <c:v>223.27917500000001</c:v>
                </c:pt>
                <c:pt idx="139">
                  <c:v>229.159424</c:v>
                </c:pt>
                <c:pt idx="140">
                  <c:v>225.78041099999999</c:v>
                </c:pt>
                <c:pt idx="141">
                  <c:v>223.156464</c:v>
                </c:pt>
                <c:pt idx="142">
                  <c:v>227.33776900000001</c:v>
                </c:pt>
                <c:pt idx="143">
                  <c:v>225.05363500000001</c:v>
                </c:pt>
                <c:pt idx="144">
                  <c:v>225.11968999999999</c:v>
                </c:pt>
                <c:pt idx="145">
                  <c:v>227.59262100000001</c:v>
                </c:pt>
                <c:pt idx="146">
                  <c:v>234.633804</c:v>
                </c:pt>
                <c:pt idx="147">
                  <c:v>235.08685299999999</c:v>
                </c:pt>
                <c:pt idx="148">
                  <c:v>240.098724</c:v>
                </c:pt>
                <c:pt idx="149">
                  <c:v>236.41767899999999</c:v>
                </c:pt>
                <c:pt idx="150">
                  <c:v>238.17326399999999</c:v>
                </c:pt>
                <c:pt idx="151">
                  <c:v>237.49369799999999</c:v>
                </c:pt>
                <c:pt idx="152">
                  <c:v>236.67254600000001</c:v>
                </c:pt>
                <c:pt idx="153">
                  <c:v>236.785797</c:v>
                </c:pt>
                <c:pt idx="154">
                  <c:v>238.36204499999999</c:v>
                </c:pt>
                <c:pt idx="155">
                  <c:v>240.41021699999999</c:v>
                </c:pt>
                <c:pt idx="156">
                  <c:v>237.13504</c:v>
                </c:pt>
                <c:pt idx="157">
                  <c:v>234.680984</c:v>
                </c:pt>
                <c:pt idx="158">
                  <c:v>230.14103700000001</c:v>
                </c:pt>
                <c:pt idx="159">
                  <c:v>231.44357299999999</c:v>
                </c:pt>
                <c:pt idx="160">
                  <c:v>226.658188</c:v>
                </c:pt>
                <c:pt idx="161">
                  <c:v>224.12866199999999</c:v>
                </c:pt>
                <c:pt idx="162">
                  <c:v>228.347702</c:v>
                </c:pt>
                <c:pt idx="163">
                  <c:v>230.848938</c:v>
                </c:pt>
                <c:pt idx="164">
                  <c:v>231.56626900000001</c:v>
                </c:pt>
                <c:pt idx="165">
                  <c:v>230.169342</c:v>
                </c:pt>
                <c:pt idx="166">
                  <c:v>230.11273199999999</c:v>
                </c:pt>
                <c:pt idx="167">
                  <c:v>231.188705</c:v>
                </c:pt>
                <c:pt idx="168">
                  <c:v>231.39636200000001</c:v>
                </c:pt>
                <c:pt idx="169">
                  <c:v>231.235916</c:v>
                </c:pt>
                <c:pt idx="170">
                  <c:v>232.61393699999999</c:v>
                </c:pt>
                <c:pt idx="171">
                  <c:v>236.48376500000001</c:v>
                </c:pt>
                <c:pt idx="172">
                  <c:v>234.12413000000001</c:v>
                </c:pt>
                <c:pt idx="173">
                  <c:v>231.12264999999999</c:v>
                </c:pt>
                <c:pt idx="174">
                  <c:v>236.37994399999999</c:v>
                </c:pt>
                <c:pt idx="175">
                  <c:v>236.125092</c:v>
                </c:pt>
                <c:pt idx="176">
                  <c:v>236.28555299999999</c:v>
                </c:pt>
                <c:pt idx="177">
                  <c:v>241.910934</c:v>
                </c:pt>
                <c:pt idx="178">
                  <c:v>246.02616900000001</c:v>
                </c:pt>
                <c:pt idx="179">
                  <c:v>247.59298699999999</c:v>
                </c:pt>
                <c:pt idx="180">
                  <c:v>245.186127</c:v>
                </c:pt>
                <c:pt idx="181">
                  <c:v>245.30883800000001</c:v>
                </c:pt>
                <c:pt idx="182">
                  <c:v>246.95115699999999</c:v>
                </c:pt>
                <c:pt idx="183">
                  <c:v>245.110626</c:v>
                </c:pt>
                <c:pt idx="184">
                  <c:v>243.826965</c:v>
                </c:pt>
                <c:pt idx="185">
                  <c:v>243.836411</c:v>
                </c:pt>
                <c:pt idx="186">
                  <c:v>238.36204499999999</c:v>
                </c:pt>
                <c:pt idx="187">
                  <c:v>243.77979999999999</c:v>
                </c:pt>
                <c:pt idx="188">
                  <c:v>243.73260500000001</c:v>
                </c:pt>
                <c:pt idx="189">
                  <c:v>245.92233300000001</c:v>
                </c:pt>
                <c:pt idx="190">
                  <c:v>248.03659099999999</c:v>
                </c:pt>
                <c:pt idx="191">
                  <c:v>245.337143</c:v>
                </c:pt>
                <c:pt idx="192">
                  <c:v>247.451401</c:v>
                </c:pt>
                <c:pt idx="193">
                  <c:v>244.78027299999999</c:v>
                </c:pt>
                <c:pt idx="194">
                  <c:v>246.328217</c:v>
                </c:pt>
                <c:pt idx="195">
                  <c:v>248.89550800000001</c:v>
                </c:pt>
                <c:pt idx="196">
                  <c:v>248.64063999999999</c:v>
                </c:pt>
                <c:pt idx="197">
                  <c:v>249.140884</c:v>
                </c:pt>
                <c:pt idx="198">
                  <c:v>247.89501999999999</c:v>
                </c:pt>
                <c:pt idx="199">
                  <c:v>249.21639999999999</c:v>
                </c:pt>
                <c:pt idx="200">
                  <c:v>249.39576700000001</c:v>
                </c:pt>
                <c:pt idx="201">
                  <c:v>256.23873900000001</c:v>
                </c:pt>
                <c:pt idx="202">
                  <c:v>252.37835699999999</c:v>
                </c:pt>
                <c:pt idx="203">
                  <c:v>257.66394000000003</c:v>
                </c:pt>
                <c:pt idx="204">
                  <c:v>247.64961199999999</c:v>
                </c:pt>
                <c:pt idx="205">
                  <c:v>251.40614299999999</c:v>
                </c:pt>
                <c:pt idx="206">
                  <c:v>248.008286</c:v>
                </c:pt>
                <c:pt idx="207">
                  <c:v>246.12056000000001</c:v>
                </c:pt>
                <c:pt idx="208">
                  <c:v>241.958145</c:v>
                </c:pt>
                <c:pt idx="209">
                  <c:v>241.45790099999999</c:v>
                </c:pt>
                <c:pt idx="210">
                  <c:v>248.63124099999999</c:v>
                </c:pt>
                <c:pt idx="211">
                  <c:v>249.76385500000001</c:v>
                </c:pt>
                <c:pt idx="212">
                  <c:v>249.96206699999999</c:v>
                </c:pt>
                <c:pt idx="213">
                  <c:v>253.52984599999999</c:v>
                </c:pt>
                <c:pt idx="214">
                  <c:v>244.92186000000001</c:v>
                </c:pt>
                <c:pt idx="215">
                  <c:v>245.94122300000001</c:v>
                </c:pt>
                <c:pt idx="216">
                  <c:v>246.44148300000001</c:v>
                </c:pt>
                <c:pt idx="217">
                  <c:v>243.355042</c:v>
                </c:pt>
                <c:pt idx="218">
                  <c:v>244.38386499999999</c:v>
                </c:pt>
                <c:pt idx="219">
                  <c:v>248.716171</c:v>
                </c:pt>
                <c:pt idx="220">
                  <c:v>245.61087000000001</c:v>
                </c:pt>
                <c:pt idx="221">
                  <c:v>251.82145700000001</c:v>
                </c:pt>
                <c:pt idx="222">
                  <c:v>249.85823099999999</c:v>
                </c:pt>
                <c:pt idx="223">
                  <c:v>249.48069799999999</c:v>
                </c:pt>
                <c:pt idx="224">
                  <c:v>245.84683200000001</c:v>
                </c:pt>
                <c:pt idx="225">
                  <c:v>240.20257599999999</c:v>
                </c:pt>
                <c:pt idx="226">
                  <c:v>242.40176400000001</c:v>
                </c:pt>
                <c:pt idx="227">
                  <c:v>243.61932400000001</c:v>
                </c:pt>
                <c:pt idx="228">
                  <c:v>236.917923</c:v>
                </c:pt>
                <c:pt idx="229">
                  <c:v>238.144958</c:v>
                </c:pt>
                <c:pt idx="230">
                  <c:v>234.43559300000001</c:v>
                </c:pt>
                <c:pt idx="231">
                  <c:v>229.159424</c:v>
                </c:pt>
                <c:pt idx="232">
                  <c:v>233.96366900000001</c:v>
                </c:pt>
                <c:pt idx="233">
                  <c:v>232.59506200000001</c:v>
                </c:pt>
                <c:pt idx="234">
                  <c:v>234.369507</c:v>
                </c:pt>
                <c:pt idx="235">
                  <c:v>235.42662000000001</c:v>
                </c:pt>
                <c:pt idx="236">
                  <c:v>233.94477800000001</c:v>
                </c:pt>
                <c:pt idx="237">
                  <c:v>228.47984299999999</c:v>
                </c:pt>
                <c:pt idx="238">
                  <c:v>229.13110399999999</c:v>
                </c:pt>
                <c:pt idx="239">
                  <c:v>234.388397</c:v>
                </c:pt>
                <c:pt idx="240">
                  <c:v>234.02027899999999</c:v>
                </c:pt>
                <c:pt idx="241">
                  <c:v>231.77389500000001</c:v>
                </c:pt>
                <c:pt idx="242">
                  <c:v>230.81115700000001</c:v>
                </c:pt>
                <c:pt idx="243">
                  <c:v>232.53843699999999</c:v>
                </c:pt>
                <c:pt idx="244">
                  <c:v>235.42662000000001</c:v>
                </c:pt>
                <c:pt idx="245">
                  <c:v>235.709778</c:v>
                </c:pt>
                <c:pt idx="246">
                  <c:v>235.53045700000001</c:v>
                </c:pt>
                <c:pt idx="247">
                  <c:v>233.70881700000001</c:v>
                </c:pt>
                <c:pt idx="248">
                  <c:v>233.83152799999999</c:v>
                </c:pt>
                <c:pt idx="249">
                  <c:v>230.78285199999999</c:v>
                </c:pt>
                <c:pt idx="250">
                  <c:v>230.197678</c:v>
                </c:pt>
                <c:pt idx="251">
                  <c:v>224.91203300000001</c:v>
                </c:pt>
                <c:pt idx="252">
                  <c:v>219.94735700000001</c:v>
                </c:pt>
                <c:pt idx="253">
                  <c:v>218.94686899999999</c:v>
                </c:pt>
                <c:pt idx="254">
                  <c:v>217.757599</c:v>
                </c:pt>
                <c:pt idx="255">
                  <c:v>216.86093099999999</c:v>
                </c:pt>
                <c:pt idx="256">
                  <c:v>215.03930700000001</c:v>
                </c:pt>
                <c:pt idx="257">
                  <c:v>218.79585299999999</c:v>
                </c:pt>
                <c:pt idx="258">
                  <c:v>213.982193</c:v>
                </c:pt>
                <c:pt idx="259">
                  <c:v>212.64189099999999</c:v>
                </c:pt>
                <c:pt idx="260">
                  <c:v>210.782501</c:v>
                </c:pt>
                <c:pt idx="261">
                  <c:v>213.00056499999999</c:v>
                </c:pt>
                <c:pt idx="262">
                  <c:v>214.671188</c:v>
                </c:pt>
                <c:pt idx="263">
                  <c:v>214.189819</c:v>
                </c:pt>
                <c:pt idx="264">
                  <c:v>218.17289700000001</c:v>
                </c:pt>
                <c:pt idx="265">
                  <c:v>220.27771000000001</c:v>
                </c:pt>
                <c:pt idx="266">
                  <c:v>224.619461</c:v>
                </c:pt>
                <c:pt idx="267">
                  <c:v>227.19619800000001</c:v>
                </c:pt>
                <c:pt idx="268">
                  <c:v>223.93043499999999</c:v>
                </c:pt>
                <c:pt idx="269">
                  <c:v>226.11076399999999</c:v>
                </c:pt>
                <c:pt idx="270">
                  <c:v>234.02972399999999</c:v>
                </c:pt>
                <c:pt idx="271">
                  <c:v>230.78285199999999</c:v>
                </c:pt>
                <c:pt idx="272">
                  <c:v>227.33776900000001</c:v>
                </c:pt>
                <c:pt idx="273">
                  <c:v>231.56626900000001</c:v>
                </c:pt>
                <c:pt idx="274">
                  <c:v>231.198151</c:v>
                </c:pt>
                <c:pt idx="275">
                  <c:v>229.782364</c:v>
                </c:pt>
                <c:pt idx="276">
                  <c:v>231.11319</c:v>
                </c:pt>
                <c:pt idx="277">
                  <c:v>235.067993</c:v>
                </c:pt>
                <c:pt idx="278">
                  <c:v>236.39883399999999</c:v>
                </c:pt>
                <c:pt idx="279">
                  <c:v>236.03071600000001</c:v>
                </c:pt>
                <c:pt idx="280">
                  <c:v>235.07740799999999</c:v>
                </c:pt>
                <c:pt idx="281">
                  <c:v>239.68344099999999</c:v>
                </c:pt>
                <c:pt idx="282">
                  <c:v>242.47726399999999</c:v>
                </c:pt>
                <c:pt idx="283">
                  <c:v>239.84390300000001</c:v>
                </c:pt>
                <c:pt idx="284">
                  <c:v>236.16287199999999</c:v>
                </c:pt>
                <c:pt idx="285">
                  <c:v>238.56968699999999</c:v>
                </c:pt>
                <c:pt idx="286">
                  <c:v>239.94770800000001</c:v>
                </c:pt>
                <c:pt idx="287">
                  <c:v>237.49369799999999</c:v>
                </c:pt>
                <c:pt idx="288">
                  <c:v>239.5513</c:v>
                </c:pt>
                <c:pt idx="289">
                  <c:v>241.23138399999999</c:v>
                </c:pt>
                <c:pt idx="290">
                  <c:v>239.57019</c:v>
                </c:pt>
                <c:pt idx="291">
                  <c:v>240.75</c:v>
                </c:pt>
                <c:pt idx="292">
                  <c:v>244.17622399999999</c:v>
                </c:pt>
                <c:pt idx="293">
                  <c:v>241.155869</c:v>
                </c:pt>
                <c:pt idx="294">
                  <c:v>236.842422</c:v>
                </c:pt>
                <c:pt idx="295">
                  <c:v>235.37001000000001</c:v>
                </c:pt>
                <c:pt idx="296">
                  <c:v>238.40921</c:v>
                </c:pt>
                <c:pt idx="297">
                  <c:v>235.40776099999999</c:v>
                </c:pt>
                <c:pt idx="298">
                  <c:v>232.97261</c:v>
                </c:pt>
                <c:pt idx="299">
                  <c:v>237.52200300000001</c:v>
                </c:pt>
                <c:pt idx="300">
                  <c:v>237.465363</c:v>
                </c:pt>
                <c:pt idx="301">
                  <c:v>236.700851</c:v>
                </c:pt>
                <c:pt idx="302">
                  <c:v>236.95567299999999</c:v>
                </c:pt>
                <c:pt idx="303">
                  <c:v>240.37245200000001</c:v>
                </c:pt>
                <c:pt idx="304">
                  <c:v>243.70429999999999</c:v>
                </c:pt>
                <c:pt idx="305">
                  <c:v>246.167755</c:v>
                </c:pt>
                <c:pt idx="306">
                  <c:v>243.71369899999999</c:v>
                </c:pt>
                <c:pt idx="307">
                  <c:v>244.74250799999999</c:v>
                </c:pt>
                <c:pt idx="308">
                  <c:v>246.29989599999999</c:v>
                </c:pt>
                <c:pt idx="309">
                  <c:v>240.551804</c:v>
                </c:pt>
                <c:pt idx="310">
                  <c:v>245.62974500000001</c:v>
                </c:pt>
                <c:pt idx="311">
                  <c:v>242.175217</c:v>
                </c:pt>
                <c:pt idx="312">
                  <c:v>240.31582599999999</c:v>
                </c:pt>
                <c:pt idx="313">
                  <c:v>239.296448</c:v>
                </c:pt>
                <c:pt idx="314">
                  <c:v>240.70282</c:v>
                </c:pt>
                <c:pt idx="315">
                  <c:v>246.913422</c:v>
                </c:pt>
                <c:pt idx="316">
                  <c:v>246.875641</c:v>
                </c:pt>
                <c:pt idx="317">
                  <c:v>243.26068100000001</c:v>
                </c:pt>
                <c:pt idx="318">
                  <c:v>242.854782</c:v>
                </c:pt>
                <c:pt idx="319">
                  <c:v>244.32720900000001</c:v>
                </c:pt>
                <c:pt idx="320">
                  <c:v>243.836411</c:v>
                </c:pt>
                <c:pt idx="321">
                  <c:v>248.215958</c:v>
                </c:pt>
                <c:pt idx="322">
                  <c:v>240.73112499999999</c:v>
                </c:pt>
                <c:pt idx="323">
                  <c:v>243.27954099999999</c:v>
                </c:pt>
                <c:pt idx="324">
                  <c:v>241.88262900000001</c:v>
                </c:pt>
                <c:pt idx="325">
                  <c:v>236.40824900000001</c:v>
                </c:pt>
                <c:pt idx="326">
                  <c:v>237.79573099999999</c:v>
                </c:pt>
                <c:pt idx="327">
                  <c:v>241.958145</c:v>
                </c:pt>
                <c:pt idx="328">
                  <c:v>242.48670999999999</c:v>
                </c:pt>
                <c:pt idx="329">
                  <c:v>248.093231</c:v>
                </c:pt>
                <c:pt idx="330">
                  <c:v>250.301849</c:v>
                </c:pt>
                <c:pt idx="331">
                  <c:v>249.37687700000001</c:v>
                </c:pt>
                <c:pt idx="332">
                  <c:v>256.34252900000001</c:v>
                </c:pt>
                <c:pt idx="333">
                  <c:v>258.68335000000002</c:v>
                </c:pt>
                <c:pt idx="334">
                  <c:v>255.323196</c:v>
                </c:pt>
                <c:pt idx="335">
                  <c:v>256.210419</c:v>
                </c:pt>
                <c:pt idx="336">
                  <c:v>255.19103999999999</c:v>
                </c:pt>
                <c:pt idx="337">
                  <c:v>257.80551100000002</c:v>
                </c:pt>
                <c:pt idx="338">
                  <c:v>264.072723</c:v>
                </c:pt>
                <c:pt idx="339">
                  <c:v>264.19543499999997</c:v>
                </c:pt>
                <c:pt idx="340">
                  <c:v>268.150238</c:v>
                </c:pt>
                <c:pt idx="341">
                  <c:v>266.66836499999999</c:v>
                </c:pt>
                <c:pt idx="342">
                  <c:v>273.96438599999999</c:v>
                </c:pt>
                <c:pt idx="343">
                  <c:v>271.39709499999998</c:v>
                </c:pt>
                <c:pt idx="344">
                  <c:v>270.22671500000001</c:v>
                </c:pt>
                <c:pt idx="345">
                  <c:v>268.35788000000002</c:v>
                </c:pt>
                <c:pt idx="346">
                  <c:v>268.96191399999998</c:v>
                </c:pt>
                <c:pt idx="347">
                  <c:v>266.18701199999998</c:v>
                </c:pt>
                <c:pt idx="348">
                  <c:v>266.93264799999997</c:v>
                </c:pt>
                <c:pt idx="349">
                  <c:v>265.60180700000001</c:v>
                </c:pt>
                <c:pt idx="350">
                  <c:v>268.69766199999998</c:v>
                </c:pt>
                <c:pt idx="351">
                  <c:v>273.67181399999998</c:v>
                </c:pt>
                <c:pt idx="352">
                  <c:v>273.70953400000002</c:v>
                </c:pt>
                <c:pt idx="353">
                  <c:v>274.70059199999997</c:v>
                </c:pt>
                <c:pt idx="354">
                  <c:v>272.78457600000002</c:v>
                </c:pt>
                <c:pt idx="355">
                  <c:v>272.83175699999998</c:v>
                </c:pt>
                <c:pt idx="356">
                  <c:v>274.54016100000001</c:v>
                </c:pt>
                <c:pt idx="357">
                  <c:v>273.61514299999999</c:v>
                </c:pt>
                <c:pt idx="358">
                  <c:v>271.68969700000002</c:v>
                </c:pt>
                <c:pt idx="359">
                  <c:v>272.31262199999998</c:v>
                </c:pt>
                <c:pt idx="360">
                  <c:v>273.63403299999999</c:v>
                </c:pt>
                <c:pt idx="361">
                  <c:v>276.502228</c:v>
                </c:pt>
                <c:pt idx="362">
                  <c:v>274.64462300000002</c:v>
                </c:pt>
                <c:pt idx="363">
                  <c:v>275.67450000000002</c:v>
                </c:pt>
                <c:pt idx="364">
                  <c:v>277.39733899999999</c:v>
                </c:pt>
                <c:pt idx="365">
                  <c:v>272.87368800000002</c:v>
                </c:pt>
                <c:pt idx="366">
                  <c:v>275.05850199999998</c:v>
                </c:pt>
                <c:pt idx="367">
                  <c:v>280.03457600000002</c:v>
                </c:pt>
                <c:pt idx="368">
                  <c:v>283.01821899999999</c:v>
                </c:pt>
                <c:pt idx="369">
                  <c:v>280.958527</c:v>
                </c:pt>
                <c:pt idx="370">
                  <c:v>281.16064499999999</c:v>
                </c:pt>
                <c:pt idx="371">
                  <c:v>276.52148399999999</c:v>
                </c:pt>
                <c:pt idx="372">
                  <c:v>274.817902</c:v>
                </c:pt>
                <c:pt idx="373">
                  <c:v>274.36550899999997</c:v>
                </c:pt>
                <c:pt idx="374">
                  <c:v>276.848724</c:v>
                </c:pt>
                <c:pt idx="375">
                  <c:v>279.553314</c:v>
                </c:pt>
                <c:pt idx="376">
                  <c:v>275.06814600000001</c:v>
                </c:pt>
                <c:pt idx="377">
                  <c:v>278.73519900000002</c:v>
                </c:pt>
                <c:pt idx="378">
                  <c:v>279.66879299999999</c:v>
                </c:pt>
                <c:pt idx="379">
                  <c:v>272.64267000000001</c:v>
                </c:pt>
                <c:pt idx="380">
                  <c:v>271.99783300000001</c:v>
                </c:pt>
                <c:pt idx="381">
                  <c:v>272.75820900000002</c:v>
                </c:pt>
                <c:pt idx="382">
                  <c:v>274.53875699999998</c:v>
                </c:pt>
                <c:pt idx="383">
                  <c:v>275.270264</c:v>
                </c:pt>
                <c:pt idx="384">
                  <c:v>273.73028599999998</c:v>
                </c:pt>
                <c:pt idx="385">
                  <c:v>274.84677099999999</c:v>
                </c:pt>
                <c:pt idx="386">
                  <c:v>275.33761600000003</c:v>
                </c:pt>
                <c:pt idx="387">
                  <c:v>276.70434599999999</c:v>
                </c:pt>
                <c:pt idx="388">
                  <c:v>276.03060900000003</c:v>
                </c:pt>
                <c:pt idx="389">
                  <c:v>284.04809599999999</c:v>
                </c:pt>
                <c:pt idx="390">
                  <c:v>284.80847199999999</c:v>
                </c:pt>
                <c:pt idx="391">
                  <c:v>285.520691</c:v>
                </c:pt>
                <c:pt idx="392">
                  <c:v>275.56860399999999</c:v>
                </c:pt>
                <c:pt idx="393">
                  <c:v>274.817902</c:v>
                </c:pt>
                <c:pt idx="394">
                  <c:v>271.18933099999998</c:v>
                </c:pt>
                <c:pt idx="395">
                  <c:v>271.53582799999998</c:v>
                </c:pt>
                <c:pt idx="396">
                  <c:v>277.33956899999998</c:v>
                </c:pt>
                <c:pt idx="397">
                  <c:v>276.38671900000003</c:v>
                </c:pt>
                <c:pt idx="398">
                  <c:v>271.71868899999998</c:v>
                </c:pt>
                <c:pt idx="399">
                  <c:v>275.93438700000002</c:v>
                </c:pt>
                <c:pt idx="400">
                  <c:v>277.358856</c:v>
                </c:pt>
                <c:pt idx="401">
                  <c:v>278.79296900000003</c:v>
                </c:pt>
                <c:pt idx="402">
                  <c:v>273.69177200000001</c:v>
                </c:pt>
                <c:pt idx="403">
                  <c:v>276.55996699999997</c:v>
                </c:pt>
                <c:pt idx="404">
                  <c:v>277.01236</c:v>
                </c:pt>
                <c:pt idx="405">
                  <c:v>278.330963</c:v>
                </c:pt>
                <c:pt idx="406">
                  <c:v>279.01431300000002</c:v>
                </c:pt>
                <c:pt idx="407">
                  <c:v>281.49752799999999</c:v>
                </c:pt>
                <c:pt idx="408">
                  <c:v>277.23370399999999</c:v>
                </c:pt>
                <c:pt idx="409">
                  <c:v>282.94125400000001</c:v>
                </c:pt>
                <c:pt idx="410">
                  <c:v>286.848907</c:v>
                </c:pt>
                <c:pt idx="411">
                  <c:v>284.35611</c:v>
                </c:pt>
                <c:pt idx="412">
                  <c:v>284.84695399999998</c:v>
                </c:pt>
                <c:pt idx="413">
                  <c:v>278.64859000000001</c:v>
                </c:pt>
                <c:pt idx="414">
                  <c:v>280.98742700000003</c:v>
                </c:pt>
                <c:pt idx="415">
                  <c:v>280.26556399999998</c:v>
                </c:pt>
                <c:pt idx="416">
                  <c:v>275.18362400000001</c:v>
                </c:pt>
                <c:pt idx="417">
                  <c:v>276.665863</c:v>
                </c:pt>
                <c:pt idx="418">
                  <c:v>279.43777499999999</c:v>
                </c:pt>
                <c:pt idx="419">
                  <c:v>275.992096</c:v>
                </c:pt>
                <c:pt idx="420">
                  <c:v>281.52639799999997</c:v>
                </c:pt>
                <c:pt idx="421">
                  <c:v>281.641907</c:v>
                </c:pt>
                <c:pt idx="422">
                  <c:v>281.52639799999997</c:v>
                </c:pt>
                <c:pt idx="423">
                  <c:v>280.61203</c:v>
                </c:pt>
                <c:pt idx="424">
                  <c:v>278.003693</c:v>
                </c:pt>
                <c:pt idx="425">
                  <c:v>278.70632899999998</c:v>
                </c:pt>
                <c:pt idx="426">
                  <c:v>271.79571499999997</c:v>
                </c:pt>
                <c:pt idx="427">
                  <c:v>266.60791</c:v>
                </c:pt>
                <c:pt idx="428">
                  <c:v>268.118988</c:v>
                </c:pt>
                <c:pt idx="429">
                  <c:v>266.65603599999997</c:v>
                </c:pt>
                <c:pt idx="430">
                  <c:v>266.61755399999998</c:v>
                </c:pt>
                <c:pt idx="431">
                  <c:v>265.92456099999998</c:v>
                </c:pt>
                <c:pt idx="432">
                  <c:v>268.24414100000001</c:v>
                </c:pt>
                <c:pt idx="433">
                  <c:v>270.66958599999998</c:v>
                </c:pt>
                <c:pt idx="434">
                  <c:v>275.39538599999997</c:v>
                </c:pt>
                <c:pt idx="435">
                  <c:v>271.71868899999998</c:v>
                </c:pt>
                <c:pt idx="436">
                  <c:v>270.07284499999997</c:v>
                </c:pt>
                <c:pt idx="437">
                  <c:v>272.32504299999999</c:v>
                </c:pt>
                <c:pt idx="438">
                  <c:v>275.61676</c:v>
                </c:pt>
                <c:pt idx="439">
                  <c:v>271.23745700000001</c:v>
                </c:pt>
                <c:pt idx="440">
                  <c:v>273.60513300000002</c:v>
                </c:pt>
                <c:pt idx="441">
                  <c:v>271.17971799999998</c:v>
                </c:pt>
                <c:pt idx="442">
                  <c:v>281.83438100000001</c:v>
                </c:pt>
                <c:pt idx="443">
                  <c:v>283.45135499999998</c:v>
                </c:pt>
                <c:pt idx="444">
                  <c:v>282.47924799999998</c:v>
                </c:pt>
                <c:pt idx="445">
                  <c:v>280.891144</c:v>
                </c:pt>
                <c:pt idx="446">
                  <c:v>282.89312699999999</c:v>
                </c:pt>
                <c:pt idx="447">
                  <c:v>281.45901500000002</c:v>
                </c:pt>
                <c:pt idx="448">
                  <c:v>281.131775</c:v>
                </c:pt>
                <c:pt idx="449">
                  <c:v>276.19421399999999</c:v>
                </c:pt>
                <c:pt idx="450">
                  <c:v>281.32427999999999</c:v>
                </c:pt>
                <c:pt idx="451">
                  <c:v>280.86227400000001</c:v>
                </c:pt>
                <c:pt idx="452">
                  <c:v>287.99429300000003</c:v>
                </c:pt>
                <c:pt idx="453">
                  <c:v>287.14730800000001</c:v>
                </c:pt>
                <c:pt idx="454">
                  <c:v>290.41015599999997</c:v>
                </c:pt>
                <c:pt idx="455">
                  <c:v>290.00585899999999</c:v>
                </c:pt>
                <c:pt idx="456">
                  <c:v>290.96835299999998</c:v>
                </c:pt>
                <c:pt idx="457">
                  <c:v>290.10214200000001</c:v>
                </c:pt>
                <c:pt idx="458">
                  <c:v>289.64013699999998</c:v>
                </c:pt>
                <c:pt idx="459">
                  <c:v>291.362976</c:v>
                </c:pt>
                <c:pt idx="460">
                  <c:v>291.54586799999998</c:v>
                </c:pt>
                <c:pt idx="461">
                  <c:v>289.35137900000001</c:v>
                </c:pt>
                <c:pt idx="462">
                  <c:v>287.35906999999997</c:v>
                </c:pt>
                <c:pt idx="463">
                  <c:v>280.756439</c:v>
                </c:pt>
                <c:pt idx="464">
                  <c:v>277.66683999999998</c:v>
                </c:pt>
                <c:pt idx="465">
                  <c:v>293.95205700000002</c:v>
                </c:pt>
                <c:pt idx="466">
                  <c:v>292.335083</c:v>
                </c:pt>
                <c:pt idx="467">
                  <c:v>292.96072400000003</c:v>
                </c:pt>
                <c:pt idx="468">
                  <c:v>282.51776100000001</c:v>
                </c:pt>
                <c:pt idx="469">
                  <c:v>270.890961</c:v>
                </c:pt>
                <c:pt idx="470">
                  <c:v>286.040436</c:v>
                </c:pt>
                <c:pt idx="471">
                  <c:v>289.89038099999999</c:v>
                </c:pt>
                <c:pt idx="472">
                  <c:v>289.74600199999998</c:v>
                </c:pt>
                <c:pt idx="473">
                  <c:v>292.44094799999999</c:v>
                </c:pt>
                <c:pt idx="474">
                  <c:v>295.54980499999999</c:v>
                </c:pt>
                <c:pt idx="475">
                  <c:v>299.36120599999998</c:v>
                </c:pt>
                <c:pt idx="476">
                  <c:v>298.75485200000003</c:v>
                </c:pt>
                <c:pt idx="477">
                  <c:v>297.37851000000001</c:v>
                </c:pt>
                <c:pt idx="478">
                  <c:v>295.87701399999997</c:v>
                </c:pt>
                <c:pt idx="479">
                  <c:v>298.22549400000003</c:v>
                </c:pt>
                <c:pt idx="480">
                  <c:v>291.35333300000002</c:v>
                </c:pt>
                <c:pt idx="481">
                  <c:v>286.030823</c:v>
                </c:pt>
                <c:pt idx="482">
                  <c:v>289.31286599999999</c:v>
                </c:pt>
                <c:pt idx="483">
                  <c:v>279.45706200000001</c:v>
                </c:pt>
                <c:pt idx="484">
                  <c:v>283.83633400000002</c:v>
                </c:pt>
                <c:pt idx="485">
                  <c:v>282.73913599999997</c:v>
                </c:pt>
                <c:pt idx="486">
                  <c:v>289.42837500000002</c:v>
                </c:pt>
                <c:pt idx="487">
                  <c:v>288.10977200000002</c:v>
                </c:pt>
                <c:pt idx="488">
                  <c:v>295.771118</c:v>
                </c:pt>
                <c:pt idx="489">
                  <c:v>294.28894000000003</c:v>
                </c:pt>
                <c:pt idx="490">
                  <c:v>291.834564</c:v>
                </c:pt>
                <c:pt idx="491">
                  <c:v>287.80178799999999</c:v>
                </c:pt>
                <c:pt idx="492">
                  <c:v>287.541901</c:v>
                </c:pt>
                <c:pt idx="493">
                  <c:v>290.13098100000002</c:v>
                </c:pt>
                <c:pt idx="494">
                  <c:v>289.97699</c:v>
                </c:pt>
                <c:pt idx="495">
                  <c:v>289.30325299999998</c:v>
                </c:pt>
                <c:pt idx="496">
                  <c:v>285.83831800000002</c:v>
                </c:pt>
                <c:pt idx="497">
                  <c:v>284.23098800000002</c:v>
                </c:pt>
                <c:pt idx="498">
                  <c:v>284.644836</c:v>
                </c:pt>
                <c:pt idx="499">
                  <c:v>286.733429</c:v>
                </c:pt>
                <c:pt idx="500">
                  <c:v>286.93554699999999</c:v>
                </c:pt>
                <c:pt idx="501">
                  <c:v>286.91632099999998</c:v>
                </c:pt>
                <c:pt idx="502">
                  <c:v>287.46493500000003</c:v>
                </c:pt>
                <c:pt idx="503">
                  <c:v>287.46493500000003</c:v>
                </c:pt>
                <c:pt idx="504">
                  <c:v>287.77288800000002</c:v>
                </c:pt>
                <c:pt idx="505">
                  <c:v>292.72006199999998</c:v>
                </c:pt>
                <c:pt idx="506">
                  <c:v>295.20327800000001</c:v>
                </c:pt>
                <c:pt idx="507">
                  <c:v>290.75659200000001</c:v>
                </c:pt>
                <c:pt idx="508">
                  <c:v>284.991333</c:v>
                </c:pt>
                <c:pt idx="509">
                  <c:v>293.13394199999999</c:v>
                </c:pt>
                <c:pt idx="510">
                  <c:v>293.48046900000003</c:v>
                </c:pt>
                <c:pt idx="511">
                  <c:v>292.55645800000002</c:v>
                </c:pt>
                <c:pt idx="512">
                  <c:v>292.922211</c:v>
                </c:pt>
                <c:pt idx="513">
                  <c:v>292.07522599999999</c:v>
                </c:pt>
                <c:pt idx="514">
                  <c:v>292.51797499999998</c:v>
                </c:pt>
                <c:pt idx="515">
                  <c:v>285.07794200000001</c:v>
                </c:pt>
                <c:pt idx="516">
                  <c:v>284.35611</c:v>
                </c:pt>
                <c:pt idx="517">
                  <c:v>288.84127799999999</c:v>
                </c:pt>
                <c:pt idx="518">
                  <c:v>297.52288800000002</c:v>
                </c:pt>
                <c:pt idx="519">
                  <c:v>303.02825899999999</c:v>
                </c:pt>
                <c:pt idx="520">
                  <c:v>301.70968599999998</c:v>
                </c:pt>
                <c:pt idx="521">
                  <c:v>294.26965300000001</c:v>
                </c:pt>
                <c:pt idx="522">
                  <c:v>290.20797700000003</c:v>
                </c:pt>
                <c:pt idx="523">
                  <c:v>290.22726399999999</c:v>
                </c:pt>
                <c:pt idx="524">
                  <c:v>290.79510499999998</c:v>
                </c:pt>
                <c:pt idx="525">
                  <c:v>292.18109099999998</c:v>
                </c:pt>
                <c:pt idx="526">
                  <c:v>292.74896200000001</c:v>
                </c:pt>
                <c:pt idx="527">
                  <c:v>293.52856400000002</c:v>
                </c:pt>
                <c:pt idx="528">
                  <c:v>293.65368699999999</c:v>
                </c:pt>
                <c:pt idx="529">
                  <c:v>301.88293499999997</c:v>
                </c:pt>
                <c:pt idx="530">
                  <c:v>303.64428700000002</c:v>
                </c:pt>
                <c:pt idx="531">
                  <c:v>306.83969100000002</c:v>
                </c:pt>
                <c:pt idx="532">
                  <c:v>303.18228099999999</c:v>
                </c:pt>
                <c:pt idx="533">
                  <c:v>300.50656099999998</c:v>
                </c:pt>
                <c:pt idx="534">
                  <c:v>299.06286599999999</c:v>
                </c:pt>
                <c:pt idx="535">
                  <c:v>301.63269000000003</c:v>
                </c:pt>
                <c:pt idx="536">
                  <c:v>307.81182899999999</c:v>
                </c:pt>
                <c:pt idx="537">
                  <c:v>303.942657</c:v>
                </c:pt>
                <c:pt idx="538">
                  <c:v>306.01196299999998</c:v>
                </c:pt>
                <c:pt idx="539">
                  <c:v>299.68847699999998</c:v>
                </c:pt>
                <c:pt idx="540">
                  <c:v>294.00982699999997</c:v>
                </c:pt>
                <c:pt idx="541">
                  <c:v>299.26495399999999</c:v>
                </c:pt>
                <c:pt idx="542">
                  <c:v>301.29580700000002</c:v>
                </c:pt>
                <c:pt idx="543">
                  <c:v>305.73284899999999</c:v>
                </c:pt>
                <c:pt idx="544">
                  <c:v>310.35278299999999</c:v>
                </c:pt>
                <c:pt idx="545">
                  <c:v>301.39205900000002</c:v>
                </c:pt>
                <c:pt idx="546">
                  <c:v>303.05715900000001</c:v>
                </c:pt>
                <c:pt idx="547">
                  <c:v>310.795502</c:v>
                </c:pt>
                <c:pt idx="548">
                  <c:v>310.68002300000001</c:v>
                </c:pt>
                <c:pt idx="549">
                  <c:v>310.68002300000001</c:v>
                </c:pt>
                <c:pt idx="550">
                  <c:v>308.74542200000002</c:v>
                </c:pt>
                <c:pt idx="551">
                  <c:v>308.20642099999998</c:v>
                </c:pt>
                <c:pt idx="552">
                  <c:v>306.926331</c:v>
                </c:pt>
                <c:pt idx="553">
                  <c:v>303.42288200000002</c:v>
                </c:pt>
                <c:pt idx="554">
                  <c:v>299.90982100000002</c:v>
                </c:pt>
                <c:pt idx="555">
                  <c:v>304.91473400000001</c:v>
                </c:pt>
                <c:pt idx="556">
                  <c:v>309.18817100000001</c:v>
                </c:pt>
                <c:pt idx="557">
                  <c:v>302.82617199999999</c:v>
                </c:pt>
                <c:pt idx="558">
                  <c:v>303.26889</c:v>
                </c:pt>
                <c:pt idx="559">
                  <c:v>304.58749399999999</c:v>
                </c:pt>
                <c:pt idx="560">
                  <c:v>320.40112299999998</c:v>
                </c:pt>
                <c:pt idx="561">
                  <c:v>318.32214399999998</c:v>
                </c:pt>
                <c:pt idx="562">
                  <c:v>321.49832199999997</c:v>
                </c:pt>
                <c:pt idx="563">
                  <c:v>316.97464000000002</c:v>
                </c:pt>
                <c:pt idx="564">
                  <c:v>322.63406400000002</c:v>
                </c:pt>
                <c:pt idx="565">
                  <c:v>312.864868</c:v>
                </c:pt>
                <c:pt idx="566">
                  <c:v>328.774719</c:v>
                </c:pt>
                <c:pt idx="567">
                  <c:v>331.65252700000002</c:v>
                </c:pt>
                <c:pt idx="568">
                  <c:v>328.31271400000003</c:v>
                </c:pt>
                <c:pt idx="569">
                  <c:v>330.51681500000001</c:v>
                </c:pt>
                <c:pt idx="570">
                  <c:v>323.75054899999998</c:v>
                </c:pt>
                <c:pt idx="571">
                  <c:v>327.28286700000001</c:v>
                </c:pt>
                <c:pt idx="572">
                  <c:v>331.43118299999998</c:v>
                </c:pt>
                <c:pt idx="573">
                  <c:v>323.50991800000003</c:v>
                </c:pt>
                <c:pt idx="574">
                  <c:v>329.02496300000001</c:v>
                </c:pt>
                <c:pt idx="575">
                  <c:v>324.92477400000001</c:v>
                </c:pt>
                <c:pt idx="576">
                  <c:v>326.224152</c:v>
                </c:pt>
                <c:pt idx="577">
                  <c:v>326.75347900000003</c:v>
                </c:pt>
                <c:pt idx="578">
                  <c:v>330.04519699999997</c:v>
                </c:pt>
                <c:pt idx="579">
                  <c:v>338.601654</c:v>
                </c:pt>
                <c:pt idx="580">
                  <c:v>342.86547899999999</c:v>
                </c:pt>
                <c:pt idx="581">
                  <c:v>344.790436</c:v>
                </c:pt>
                <c:pt idx="582">
                  <c:v>342.95208700000001</c:v>
                </c:pt>
                <c:pt idx="583">
                  <c:v>343.81832900000001</c:v>
                </c:pt>
                <c:pt idx="584">
                  <c:v>368.13067599999999</c:v>
                </c:pt>
                <c:pt idx="585">
                  <c:v>354.05911300000002</c:v>
                </c:pt>
                <c:pt idx="586">
                  <c:v>351.86468500000001</c:v>
                </c:pt>
                <c:pt idx="587">
                  <c:v>363.16424599999999</c:v>
                </c:pt>
                <c:pt idx="588">
                  <c:v>358.67907700000001</c:v>
                </c:pt>
                <c:pt idx="589">
                  <c:v>357.77435300000002</c:v>
                </c:pt>
                <c:pt idx="590">
                  <c:v>364.213348</c:v>
                </c:pt>
                <c:pt idx="591">
                  <c:v>353.34689300000002</c:v>
                </c:pt>
                <c:pt idx="592">
                  <c:v>346.465149</c:v>
                </c:pt>
                <c:pt idx="593">
                  <c:v>347.62014799999997</c:v>
                </c:pt>
                <c:pt idx="594">
                  <c:v>349.12164300000001</c:v>
                </c:pt>
                <c:pt idx="595">
                  <c:v>346.72500600000001</c:v>
                </c:pt>
                <c:pt idx="596">
                  <c:v>342.29760700000003</c:v>
                </c:pt>
                <c:pt idx="597">
                  <c:v>346.975281</c:v>
                </c:pt>
                <c:pt idx="598">
                  <c:v>344.74230999999997</c:v>
                </c:pt>
                <c:pt idx="599">
                  <c:v>349.82421900000003</c:v>
                </c:pt>
                <c:pt idx="600">
                  <c:v>355.98410000000001</c:v>
                </c:pt>
                <c:pt idx="601">
                  <c:v>352.317047</c:v>
                </c:pt>
                <c:pt idx="602">
                  <c:v>353.135132</c:v>
                </c:pt>
                <c:pt idx="603">
                  <c:v>352.97155800000002</c:v>
                </c:pt>
                <c:pt idx="604">
                  <c:v>350.064819</c:v>
                </c:pt>
                <c:pt idx="605">
                  <c:v>353.67413299999998</c:v>
                </c:pt>
                <c:pt idx="606">
                  <c:v>348.52484099999998</c:v>
                </c:pt>
                <c:pt idx="607">
                  <c:v>351.91281099999998</c:v>
                </c:pt>
                <c:pt idx="608">
                  <c:v>351.06582600000002</c:v>
                </c:pt>
                <c:pt idx="609">
                  <c:v>347.23513800000001</c:v>
                </c:pt>
                <c:pt idx="610">
                  <c:v>351.64331099999998</c:v>
                </c:pt>
                <c:pt idx="611">
                  <c:v>347.98586999999998</c:v>
                </c:pt>
                <c:pt idx="612">
                  <c:v>350.51721199999997</c:v>
                </c:pt>
                <c:pt idx="613">
                  <c:v>349.91018700000001</c:v>
                </c:pt>
                <c:pt idx="614">
                  <c:v>352.15222199999999</c:v>
                </c:pt>
                <c:pt idx="615">
                  <c:v>355.911743</c:v>
                </c:pt>
                <c:pt idx="616">
                  <c:v>353.36621100000002</c:v>
                </c:pt>
                <c:pt idx="617">
                  <c:v>357.86001599999997</c:v>
                </c:pt>
                <c:pt idx="618">
                  <c:v>364.65460200000001</c:v>
                </c:pt>
                <c:pt idx="619">
                  <c:v>358.917419</c:v>
                </c:pt>
                <c:pt idx="620">
                  <c:v>359.01531999999997</c:v>
                </c:pt>
                <c:pt idx="621">
                  <c:v>366.221069</c:v>
                </c:pt>
                <c:pt idx="622">
                  <c:v>365.38888500000002</c:v>
                </c:pt>
                <c:pt idx="623">
                  <c:v>367.01409899999999</c:v>
                </c:pt>
                <c:pt idx="624">
                  <c:v>366.39727800000003</c:v>
                </c:pt>
                <c:pt idx="625">
                  <c:v>374.89541600000001</c:v>
                </c:pt>
                <c:pt idx="626">
                  <c:v>370.10788000000002</c:v>
                </c:pt>
                <c:pt idx="627">
                  <c:v>374.89541600000001</c:v>
                </c:pt>
                <c:pt idx="628">
                  <c:v>373.22122200000001</c:v>
                </c:pt>
                <c:pt idx="629">
                  <c:v>372.86877399999997</c:v>
                </c:pt>
                <c:pt idx="630">
                  <c:v>369.69665500000002</c:v>
                </c:pt>
                <c:pt idx="631">
                  <c:v>366.04486100000003</c:v>
                </c:pt>
                <c:pt idx="632">
                  <c:v>363.59722900000003</c:v>
                </c:pt>
                <c:pt idx="633">
                  <c:v>368.71762100000001</c:v>
                </c:pt>
                <c:pt idx="634">
                  <c:v>369.94143700000001</c:v>
                </c:pt>
                <c:pt idx="635">
                  <c:v>381.65081800000002</c:v>
                </c:pt>
                <c:pt idx="636">
                  <c:v>384.85226399999999</c:v>
                </c:pt>
                <c:pt idx="637">
                  <c:v>382.53195199999999</c:v>
                </c:pt>
                <c:pt idx="638">
                  <c:v>388.49432400000001</c:v>
                </c:pt>
                <c:pt idx="639">
                  <c:v>387.10409499999997</c:v>
                </c:pt>
                <c:pt idx="640">
                  <c:v>388.21038800000002</c:v>
                </c:pt>
                <c:pt idx="641">
                  <c:v>391.61746199999999</c:v>
                </c:pt>
                <c:pt idx="642">
                  <c:v>385.87048299999998</c:v>
                </c:pt>
                <c:pt idx="643">
                  <c:v>382.551514</c:v>
                </c:pt>
                <c:pt idx="644">
                  <c:v>381.69973800000002</c:v>
                </c:pt>
                <c:pt idx="645">
                  <c:v>378.70388800000001</c:v>
                </c:pt>
                <c:pt idx="646">
                  <c:v>375.58071899999999</c:v>
                </c:pt>
                <c:pt idx="647">
                  <c:v>374.39608800000002</c:v>
                </c:pt>
                <c:pt idx="648">
                  <c:v>372.281342</c:v>
                </c:pt>
                <c:pt idx="649">
                  <c:v>366.730164</c:v>
                </c:pt>
                <c:pt idx="650">
                  <c:v>363.11752300000001</c:v>
                </c:pt>
                <c:pt idx="651">
                  <c:v>370.27432299999998</c:v>
                </c:pt>
                <c:pt idx="652">
                  <c:v>367.38613900000001</c:v>
                </c:pt>
                <c:pt idx="653">
                  <c:v>369.41275000000002</c:v>
                </c:pt>
                <c:pt idx="654">
                  <c:v>365.82946800000002</c:v>
                </c:pt>
                <c:pt idx="655">
                  <c:v>356.978882</c:v>
                </c:pt>
                <c:pt idx="656">
                  <c:v>357.654449</c:v>
                </c:pt>
                <c:pt idx="657">
                  <c:v>349.68502799999999</c:v>
                </c:pt>
                <c:pt idx="658">
                  <c:v>357.33136000000002</c:v>
                </c:pt>
                <c:pt idx="659">
                  <c:v>355.29495200000002</c:v>
                </c:pt>
                <c:pt idx="660">
                  <c:v>352.38717700000001</c:v>
                </c:pt>
                <c:pt idx="661">
                  <c:v>349.81228599999997</c:v>
                </c:pt>
                <c:pt idx="662">
                  <c:v>349.94937099999999</c:v>
                </c:pt>
                <c:pt idx="663">
                  <c:v>353.03335600000003</c:v>
                </c:pt>
                <c:pt idx="664">
                  <c:v>353.630585</c:v>
                </c:pt>
                <c:pt idx="665">
                  <c:v>350.703217</c:v>
                </c:pt>
                <c:pt idx="666">
                  <c:v>348.92138699999998</c:v>
                </c:pt>
                <c:pt idx="667">
                  <c:v>349.76333599999998</c:v>
                </c:pt>
                <c:pt idx="668">
                  <c:v>348.12832600000002</c:v>
                </c:pt>
                <c:pt idx="669">
                  <c:v>349.91018700000001</c:v>
                </c:pt>
                <c:pt idx="670">
                  <c:v>349.20529199999999</c:v>
                </c:pt>
                <c:pt idx="671">
                  <c:v>357.06701700000002</c:v>
                </c:pt>
                <c:pt idx="672">
                  <c:v>356.38168300000001</c:v>
                </c:pt>
                <c:pt idx="673">
                  <c:v>351.70187399999998</c:v>
                </c:pt>
                <c:pt idx="674">
                  <c:v>350.76196299999998</c:v>
                </c:pt>
                <c:pt idx="675">
                  <c:v>351.114441</c:v>
                </c:pt>
                <c:pt idx="676">
                  <c:v>351.27108800000002</c:v>
                </c:pt>
                <c:pt idx="677">
                  <c:v>348.47100799999998</c:v>
                </c:pt>
                <c:pt idx="678">
                  <c:v>346.855591</c:v>
                </c:pt>
                <c:pt idx="679">
                  <c:v>348.99969499999997</c:v>
                </c:pt>
                <c:pt idx="680">
                  <c:v>347.95211799999998</c:v>
                </c:pt>
                <c:pt idx="681">
                  <c:v>346.18005399999998</c:v>
                </c:pt>
                <c:pt idx="682">
                  <c:v>351.89764400000001</c:v>
                </c:pt>
                <c:pt idx="683">
                  <c:v>353.37600700000002</c:v>
                </c:pt>
                <c:pt idx="684">
                  <c:v>350.47805799999998</c:v>
                </c:pt>
                <c:pt idx="685">
                  <c:v>346.00381499999997</c:v>
                </c:pt>
                <c:pt idx="686">
                  <c:v>349.52838100000002</c:v>
                </c:pt>
                <c:pt idx="687">
                  <c:v>346.64999399999999</c:v>
                </c:pt>
                <c:pt idx="688">
                  <c:v>347.80526700000001</c:v>
                </c:pt>
                <c:pt idx="689">
                  <c:v>347.79547100000002</c:v>
                </c:pt>
                <c:pt idx="690">
                  <c:v>345.18142699999999</c:v>
                </c:pt>
                <c:pt idx="691">
                  <c:v>340.48199499999998</c:v>
                </c:pt>
                <c:pt idx="692">
                  <c:v>339.326752</c:v>
                </c:pt>
                <c:pt idx="693">
                  <c:v>343.26248199999998</c:v>
                </c:pt>
                <c:pt idx="694">
                  <c:v>341.94079599999998</c:v>
                </c:pt>
                <c:pt idx="695">
                  <c:v>344.90728799999999</c:v>
                </c:pt>
                <c:pt idx="696">
                  <c:v>340.13937399999998</c:v>
                </c:pt>
                <c:pt idx="697">
                  <c:v>331.92517099999998</c:v>
                </c:pt>
                <c:pt idx="698">
                  <c:v>332.41470299999997</c:v>
                </c:pt>
                <c:pt idx="699">
                  <c:v>321.958527</c:v>
                </c:pt>
                <c:pt idx="700">
                  <c:v>333.98117100000002</c:v>
                </c:pt>
                <c:pt idx="701">
                  <c:v>335.99798600000003</c:v>
                </c:pt>
                <c:pt idx="702">
                  <c:v>340.070831</c:v>
                </c:pt>
                <c:pt idx="703">
                  <c:v>336.53646900000001</c:v>
                </c:pt>
                <c:pt idx="704">
                  <c:v>345.33807400000001</c:v>
                </c:pt>
                <c:pt idx="705">
                  <c:v>333.853882</c:v>
                </c:pt>
                <c:pt idx="706">
                  <c:v>339.35611</c:v>
                </c:pt>
                <c:pt idx="707">
                  <c:v>335.302887</c:v>
                </c:pt>
                <c:pt idx="708">
                  <c:v>332.22866800000003</c:v>
                </c:pt>
                <c:pt idx="709">
                  <c:v>340.71697999999998</c:v>
                </c:pt>
                <c:pt idx="710">
                  <c:v>336.07629400000002</c:v>
                </c:pt>
                <c:pt idx="711">
                  <c:v>338.68057299999998</c:v>
                </c:pt>
                <c:pt idx="712">
                  <c:v>337.56448399999999</c:v>
                </c:pt>
                <c:pt idx="713">
                  <c:v>338.95471199999997</c:v>
                </c:pt>
                <c:pt idx="714">
                  <c:v>334.75460800000002</c:v>
                </c:pt>
                <c:pt idx="715">
                  <c:v>328.21460000000002</c:v>
                </c:pt>
                <c:pt idx="716">
                  <c:v>342.10720800000001</c:v>
                </c:pt>
                <c:pt idx="717">
                  <c:v>334.75460800000002</c:v>
                </c:pt>
                <c:pt idx="718">
                  <c:v>335.25390599999997</c:v>
                </c:pt>
                <c:pt idx="719">
                  <c:v>332.816101</c:v>
                </c:pt>
                <c:pt idx="720">
                  <c:v>335.851135</c:v>
                </c:pt>
                <c:pt idx="721">
                  <c:v>325.17956500000003</c:v>
                </c:pt>
                <c:pt idx="722">
                  <c:v>324.20053100000001</c:v>
                </c:pt>
                <c:pt idx="723">
                  <c:v>316.09402499999999</c:v>
                </c:pt>
                <c:pt idx="724">
                  <c:v>321.46899400000001</c:v>
                </c:pt>
                <c:pt idx="725">
                  <c:v>322.79070999999999</c:v>
                </c:pt>
                <c:pt idx="726">
                  <c:v>319.22695900000002</c:v>
                </c:pt>
                <c:pt idx="727">
                  <c:v>323.87744099999998</c:v>
                </c:pt>
                <c:pt idx="728">
                  <c:v>318.032532</c:v>
                </c:pt>
                <c:pt idx="729">
                  <c:v>315.62411500000002</c:v>
                </c:pt>
                <c:pt idx="730">
                  <c:v>320.42141700000002</c:v>
                </c:pt>
                <c:pt idx="731">
                  <c:v>314.30239899999998</c:v>
                </c:pt>
                <c:pt idx="732">
                  <c:v>313.81286599999999</c:v>
                </c:pt>
                <c:pt idx="733">
                  <c:v>323.808899</c:v>
                </c:pt>
                <c:pt idx="734">
                  <c:v>326.84393299999999</c:v>
                </c:pt>
                <c:pt idx="735">
                  <c:v>339.101563</c:v>
                </c:pt>
                <c:pt idx="736">
                  <c:v>333.54058800000001</c:v>
                </c:pt>
                <c:pt idx="737">
                  <c:v>335.11685199999999</c:v>
                </c:pt>
                <c:pt idx="738">
                  <c:v>323.78930700000001</c:v>
                </c:pt>
                <c:pt idx="739">
                  <c:v>327.00058000000001</c:v>
                </c:pt>
                <c:pt idx="740">
                  <c:v>329.28173800000002</c:v>
                </c:pt>
                <c:pt idx="741">
                  <c:v>335.94906600000002</c:v>
                </c:pt>
                <c:pt idx="742">
                  <c:v>344.26113900000001</c:v>
                </c:pt>
                <c:pt idx="743">
                  <c:v>343.321259</c:v>
                </c:pt>
                <c:pt idx="744">
                  <c:v>346.90454099999999</c:v>
                </c:pt>
                <c:pt idx="745">
                  <c:v>346.96328699999998</c:v>
                </c:pt>
                <c:pt idx="746">
                  <c:v>345.99401899999998</c:v>
                </c:pt>
                <c:pt idx="747">
                  <c:v>345.77862499999998</c:v>
                </c:pt>
                <c:pt idx="748">
                  <c:v>344.60379</c:v>
                </c:pt>
                <c:pt idx="749">
                  <c:v>346.27795400000002</c:v>
                </c:pt>
                <c:pt idx="750">
                  <c:v>345.67095899999998</c:v>
                </c:pt>
                <c:pt idx="751">
                  <c:v>349.32275399999997</c:v>
                </c:pt>
                <c:pt idx="752">
                  <c:v>349.76333599999998</c:v>
                </c:pt>
                <c:pt idx="753">
                  <c:v>350.56616200000002</c:v>
                </c:pt>
                <c:pt idx="754">
                  <c:v>363.79302999999999</c:v>
                </c:pt>
                <c:pt idx="755">
                  <c:v>363.69515999999999</c:v>
                </c:pt>
                <c:pt idx="756">
                  <c:v>362.29510499999998</c:v>
                </c:pt>
                <c:pt idx="757">
                  <c:v>360.88528400000001</c:v>
                </c:pt>
                <c:pt idx="758">
                  <c:v>359.95519999999999</c:v>
                </c:pt>
                <c:pt idx="759">
                  <c:v>360.15100100000001</c:v>
                </c:pt>
                <c:pt idx="760">
                  <c:v>355.588684</c:v>
                </c:pt>
                <c:pt idx="761">
                  <c:v>355.471161</c:v>
                </c:pt>
                <c:pt idx="762">
                  <c:v>351.01650999999998</c:v>
                </c:pt>
                <c:pt idx="763">
                  <c:v>353.434753</c:v>
                </c:pt>
                <c:pt idx="764">
                  <c:v>360.43490600000001</c:v>
                </c:pt>
                <c:pt idx="765">
                  <c:v>369.79458599999998</c:v>
                </c:pt>
                <c:pt idx="766">
                  <c:v>365.80007899999998</c:v>
                </c:pt>
                <c:pt idx="767">
                  <c:v>362.14825400000001</c:v>
                </c:pt>
                <c:pt idx="768">
                  <c:v>357.97753899999998</c:v>
                </c:pt>
                <c:pt idx="769">
                  <c:v>359.59295700000001</c:v>
                </c:pt>
                <c:pt idx="770">
                  <c:v>357.07681300000002</c:v>
                </c:pt>
                <c:pt idx="771">
                  <c:v>358.59429899999998</c:v>
                </c:pt>
                <c:pt idx="772">
                  <c:v>353.76763899999997</c:v>
                </c:pt>
                <c:pt idx="773">
                  <c:v>355.53970299999997</c:v>
                </c:pt>
                <c:pt idx="774">
                  <c:v>356.22503699999999</c:v>
                </c:pt>
                <c:pt idx="775">
                  <c:v>354.629211</c:v>
                </c:pt>
                <c:pt idx="776">
                  <c:v>357.73278800000003</c:v>
                </c:pt>
                <c:pt idx="777">
                  <c:v>354.82501200000002</c:v>
                </c:pt>
                <c:pt idx="778">
                  <c:v>343.96740699999998</c:v>
                </c:pt>
                <c:pt idx="779">
                  <c:v>336.360229</c:v>
                </c:pt>
                <c:pt idx="780">
                  <c:v>324.31802399999998</c:v>
                </c:pt>
                <c:pt idx="781">
                  <c:v>324.87603799999999</c:v>
                </c:pt>
                <c:pt idx="782">
                  <c:v>327.52926600000001</c:v>
                </c:pt>
                <c:pt idx="783">
                  <c:v>329.046783</c:v>
                </c:pt>
                <c:pt idx="784">
                  <c:v>330.56433099999998</c:v>
                </c:pt>
                <c:pt idx="785">
                  <c:v>335.01895100000002</c:v>
                </c:pt>
                <c:pt idx="786">
                  <c:v>330.03561400000001</c:v>
                </c:pt>
                <c:pt idx="787">
                  <c:v>333.48184199999997</c:v>
                </c:pt>
                <c:pt idx="788">
                  <c:v>335.95883199999997</c:v>
                </c:pt>
                <c:pt idx="789">
                  <c:v>334.71545400000002</c:v>
                </c:pt>
                <c:pt idx="790">
                  <c:v>333.75598100000002</c:v>
                </c:pt>
                <c:pt idx="791">
                  <c:v>335.68469199999998</c:v>
                </c:pt>
                <c:pt idx="792">
                  <c:v>337.75048800000002</c:v>
                </c:pt>
                <c:pt idx="793">
                  <c:v>322.97671500000001</c:v>
                </c:pt>
                <c:pt idx="794">
                  <c:v>327.029968</c:v>
                </c:pt>
                <c:pt idx="795">
                  <c:v>326.58938599999999</c:v>
                </c:pt>
                <c:pt idx="796">
                  <c:v>320.97946200000001</c:v>
                </c:pt>
                <c:pt idx="797">
                  <c:v>328.802032</c:v>
                </c:pt>
                <c:pt idx="798">
                  <c:v>325.12081899999998</c:v>
                </c:pt>
                <c:pt idx="799">
                  <c:v>326.05090300000001</c:v>
                </c:pt>
                <c:pt idx="800">
                  <c:v>328.018799</c:v>
                </c:pt>
                <c:pt idx="801">
                  <c:v>331.67062399999998</c:v>
                </c:pt>
                <c:pt idx="802">
                  <c:v>330.59368899999998</c:v>
                </c:pt>
                <c:pt idx="803">
                  <c:v>329.14468399999998</c:v>
                </c:pt>
                <c:pt idx="804">
                  <c:v>328.52789300000001</c:v>
                </c:pt>
                <c:pt idx="805">
                  <c:v>324.993561</c:v>
                </c:pt>
                <c:pt idx="806">
                  <c:v>323.28024299999998</c:v>
                </c:pt>
                <c:pt idx="807">
                  <c:v>313.26458700000001</c:v>
                </c:pt>
                <c:pt idx="808">
                  <c:v>316.02551299999999</c:v>
                </c:pt>
                <c:pt idx="809">
                  <c:v>319.71649200000002</c:v>
                </c:pt>
                <c:pt idx="810">
                  <c:v>305.42245500000001</c:v>
                </c:pt>
                <c:pt idx="811">
                  <c:v>307.33160400000003</c:v>
                </c:pt>
                <c:pt idx="812">
                  <c:v>303.55248999999998</c:v>
                </c:pt>
                <c:pt idx="813">
                  <c:v>299.99856599999998</c:v>
                </c:pt>
                <c:pt idx="814">
                  <c:v>299.98876999999999</c:v>
                </c:pt>
                <c:pt idx="815">
                  <c:v>300.40976000000001</c:v>
                </c:pt>
                <c:pt idx="816">
                  <c:v>302.87692299999998</c:v>
                </c:pt>
                <c:pt idx="817">
                  <c:v>305.15811200000002</c:v>
                </c:pt>
                <c:pt idx="818">
                  <c:v>303.68954500000001</c:v>
                </c:pt>
                <c:pt idx="819">
                  <c:v>304.35528599999998</c:v>
                </c:pt>
                <c:pt idx="820">
                  <c:v>304.55111699999998</c:v>
                </c:pt>
                <c:pt idx="821">
                  <c:v>305.85324100000003</c:v>
                </c:pt>
                <c:pt idx="822">
                  <c:v>308.71206699999999</c:v>
                </c:pt>
                <c:pt idx="823">
                  <c:v>314.03805499999999</c:v>
                </c:pt>
                <c:pt idx="824">
                  <c:v>315.271637</c:v>
                </c:pt>
                <c:pt idx="825">
                  <c:v>320.60742199999999</c:v>
                </c:pt>
                <c:pt idx="826">
                  <c:v>319.785034</c:v>
                </c:pt>
                <c:pt idx="827">
                  <c:v>320.264771</c:v>
                </c:pt>
                <c:pt idx="828">
                  <c:v>319.60882600000002</c:v>
                </c:pt>
                <c:pt idx="829">
                  <c:v>326.48168900000002</c:v>
                </c:pt>
                <c:pt idx="830">
                  <c:v>323.01586900000001</c:v>
                </c:pt>
                <c:pt idx="831">
                  <c:v>325.17956500000003</c:v>
                </c:pt>
                <c:pt idx="832">
                  <c:v>324.40612800000002</c:v>
                </c:pt>
                <c:pt idx="833">
                  <c:v>326.540436</c:v>
                </c:pt>
                <c:pt idx="834">
                  <c:v>329.28173800000002</c:v>
                </c:pt>
                <c:pt idx="835">
                  <c:v>326.41314699999998</c:v>
                </c:pt>
                <c:pt idx="836">
                  <c:v>320.60742199999999</c:v>
                </c:pt>
                <c:pt idx="837">
                  <c:v>317.259094</c:v>
                </c:pt>
                <c:pt idx="838">
                  <c:v>315.48703</c:v>
                </c:pt>
                <c:pt idx="839">
                  <c:v>326.84393299999999</c:v>
                </c:pt>
                <c:pt idx="840">
                  <c:v>320.88156099999998</c:v>
                </c:pt>
                <c:pt idx="841">
                  <c:v>325.32641599999999</c:v>
                </c:pt>
                <c:pt idx="842">
                  <c:v>323.86764499999998</c:v>
                </c:pt>
                <c:pt idx="843">
                  <c:v>325.26769999999999</c:v>
                </c:pt>
                <c:pt idx="844">
                  <c:v>330.22164900000001</c:v>
                </c:pt>
                <c:pt idx="845">
                  <c:v>330.45660400000003</c:v>
                </c:pt>
                <c:pt idx="846">
                  <c:v>325.55157500000001</c:v>
                </c:pt>
                <c:pt idx="847">
                  <c:v>322.281586</c:v>
                </c:pt>
                <c:pt idx="848">
                  <c:v>321.84103399999998</c:v>
                </c:pt>
                <c:pt idx="849">
                  <c:v>319.96124300000002</c:v>
                </c:pt>
                <c:pt idx="850">
                  <c:v>318.38501000000002</c:v>
                </c:pt>
                <c:pt idx="851">
                  <c:v>315.496826</c:v>
                </c:pt>
                <c:pt idx="852">
                  <c:v>313.940155</c:v>
                </c:pt>
                <c:pt idx="853">
                  <c:v>309.84774800000002</c:v>
                </c:pt>
                <c:pt idx="854">
                  <c:v>306.04904199999999</c:v>
                </c:pt>
                <c:pt idx="855">
                  <c:v>311.56106599999998</c:v>
                </c:pt>
                <c:pt idx="856">
                  <c:v>310.023956</c:v>
                </c:pt>
                <c:pt idx="857">
                  <c:v>312.168091</c:v>
                </c:pt>
                <c:pt idx="858">
                  <c:v>313.38207999999997</c:v>
                </c:pt>
                <c:pt idx="859">
                  <c:v>310.03378300000003</c:v>
                </c:pt>
                <c:pt idx="860">
                  <c:v>308.38894699999997</c:v>
                </c:pt>
                <c:pt idx="861">
                  <c:v>310.05334499999998</c:v>
                </c:pt>
                <c:pt idx="862">
                  <c:v>310.35684199999997</c:v>
                </c:pt>
                <c:pt idx="863">
                  <c:v>314.18490600000001</c:v>
                </c:pt>
                <c:pt idx="864">
                  <c:v>316.79894999999999</c:v>
                </c:pt>
                <c:pt idx="865">
                  <c:v>316.75</c:v>
                </c:pt>
                <c:pt idx="866">
                  <c:v>321.42999300000002</c:v>
                </c:pt>
                <c:pt idx="867">
                  <c:v>319.01998900000001</c:v>
                </c:pt>
                <c:pt idx="868">
                  <c:v>320.98998999999998</c:v>
                </c:pt>
                <c:pt idx="869">
                  <c:v>320.82998700000002</c:v>
                </c:pt>
                <c:pt idx="870">
                  <c:v>321.97000100000002</c:v>
                </c:pt>
                <c:pt idx="871">
                  <c:v>321.86999500000002</c:v>
                </c:pt>
                <c:pt idx="872">
                  <c:v>319.89001500000001</c:v>
                </c:pt>
                <c:pt idx="873">
                  <c:v>313.86999500000002</c:v>
                </c:pt>
                <c:pt idx="874">
                  <c:v>313.51001000000002</c:v>
                </c:pt>
                <c:pt idx="875">
                  <c:v>313.32000699999998</c:v>
                </c:pt>
                <c:pt idx="876">
                  <c:v>312.97000100000002</c:v>
                </c:pt>
                <c:pt idx="877">
                  <c:v>315.36999500000002</c:v>
                </c:pt>
                <c:pt idx="878">
                  <c:v>311.55999800000001</c:v>
                </c:pt>
                <c:pt idx="879">
                  <c:v>309.42001299999998</c:v>
                </c:pt>
                <c:pt idx="880">
                  <c:v>311.57000699999998</c:v>
                </c:pt>
                <c:pt idx="881">
                  <c:v>314.26998900000001</c:v>
                </c:pt>
                <c:pt idx="882">
                  <c:v>320.45001200000002</c:v>
                </c:pt>
                <c:pt idx="883">
                  <c:v>313.57000699999998</c:v>
                </c:pt>
                <c:pt idx="884">
                  <c:v>311</c:v>
                </c:pt>
                <c:pt idx="885">
                  <c:v>309.58999599999999</c:v>
                </c:pt>
                <c:pt idx="886">
                  <c:v>307.79998799999998</c:v>
                </c:pt>
                <c:pt idx="887">
                  <c:v>313.540009</c:v>
                </c:pt>
                <c:pt idx="888">
                  <c:v>319.51998900000001</c:v>
                </c:pt>
                <c:pt idx="889">
                  <c:v>329.22000100000002</c:v>
                </c:pt>
                <c:pt idx="890">
                  <c:v>325.39001500000001</c:v>
                </c:pt>
                <c:pt idx="891">
                  <c:v>323.33999599999999</c:v>
                </c:pt>
                <c:pt idx="892">
                  <c:v>330.10000600000001</c:v>
                </c:pt>
                <c:pt idx="893">
                  <c:v>335.07000699999998</c:v>
                </c:pt>
                <c:pt idx="894">
                  <c:v>345.02999899999998</c:v>
                </c:pt>
                <c:pt idx="895">
                  <c:v>340.42999300000002</c:v>
                </c:pt>
                <c:pt idx="896">
                  <c:v>344.07000699999998</c:v>
                </c:pt>
                <c:pt idx="897">
                  <c:v>344.79998799999998</c:v>
                </c:pt>
                <c:pt idx="898">
                  <c:v>336.98001099999999</c:v>
                </c:pt>
                <c:pt idx="899">
                  <c:v>331.58999599999999</c:v>
                </c:pt>
                <c:pt idx="900">
                  <c:v>339.459991</c:v>
                </c:pt>
                <c:pt idx="901">
                  <c:v>336.38000499999998</c:v>
                </c:pt>
                <c:pt idx="902">
                  <c:v>338.67001299999998</c:v>
                </c:pt>
                <c:pt idx="903">
                  <c:v>344.11999500000002</c:v>
                </c:pt>
                <c:pt idx="904">
                  <c:v>345.92999300000002</c:v>
                </c:pt>
                <c:pt idx="905">
                  <c:v>343.57998700000002</c:v>
                </c:pt>
                <c:pt idx="906">
                  <c:v>345.16000400000001</c:v>
                </c:pt>
                <c:pt idx="907">
                  <c:v>341.17999300000002</c:v>
                </c:pt>
                <c:pt idx="908">
                  <c:v>344.38000499999998</c:v>
                </c:pt>
                <c:pt idx="909">
                  <c:v>355.44000199999999</c:v>
                </c:pt>
                <c:pt idx="910">
                  <c:v>346.32000699999998</c:v>
                </c:pt>
                <c:pt idx="911">
                  <c:v>339.47000100000002</c:v>
                </c:pt>
                <c:pt idx="912">
                  <c:v>326.94000199999999</c:v>
                </c:pt>
                <c:pt idx="913">
                  <c:v>334.88000499999998</c:v>
                </c:pt>
                <c:pt idx="914">
                  <c:v>335.66000400000001</c:v>
                </c:pt>
                <c:pt idx="915">
                  <c:v>348.04998799999998</c:v>
                </c:pt>
                <c:pt idx="916">
                  <c:v>348.60000600000001</c:v>
                </c:pt>
                <c:pt idx="917">
                  <c:v>349.82000699999998</c:v>
                </c:pt>
                <c:pt idx="918">
                  <c:v>353.66000400000001</c:v>
                </c:pt>
                <c:pt idx="919">
                  <c:v>356.57000699999998</c:v>
                </c:pt>
                <c:pt idx="920">
                  <c:v>358.39001500000001</c:v>
                </c:pt>
                <c:pt idx="921">
                  <c:v>358.54998799999998</c:v>
                </c:pt>
                <c:pt idx="922">
                  <c:v>357.92001299999998</c:v>
                </c:pt>
                <c:pt idx="923">
                  <c:v>357.04998799999998</c:v>
                </c:pt>
                <c:pt idx="924">
                  <c:v>355.27999899999998</c:v>
                </c:pt>
                <c:pt idx="925">
                  <c:v>351.44000199999999</c:v>
                </c:pt>
                <c:pt idx="926">
                  <c:v>360.72000100000002</c:v>
                </c:pt>
                <c:pt idx="927">
                  <c:v>363.73001099999999</c:v>
                </c:pt>
                <c:pt idx="928">
                  <c:v>362.32998700000002</c:v>
                </c:pt>
                <c:pt idx="929">
                  <c:v>366.67001299999998</c:v>
                </c:pt>
                <c:pt idx="930">
                  <c:v>383.38000499999998</c:v>
                </c:pt>
                <c:pt idx="931">
                  <c:v>392.14001500000001</c:v>
                </c:pt>
                <c:pt idx="932">
                  <c:v>382.26998900000001</c:v>
                </c:pt>
                <c:pt idx="933">
                  <c:v>377.92999300000002</c:v>
                </c:pt>
                <c:pt idx="934">
                  <c:v>386.290009</c:v>
                </c:pt>
                <c:pt idx="935">
                  <c:v>384.17999300000002</c:v>
                </c:pt>
                <c:pt idx="936">
                  <c:v>385.26998900000001</c:v>
                </c:pt>
                <c:pt idx="937">
                  <c:v>381.83999599999999</c:v>
                </c:pt>
                <c:pt idx="938">
                  <c:v>379.540009</c:v>
                </c:pt>
                <c:pt idx="939">
                  <c:v>380.26001000000002</c:v>
                </c:pt>
                <c:pt idx="940">
                  <c:v>382.42999300000002</c:v>
                </c:pt>
                <c:pt idx="941">
                  <c:v>386.54998799999998</c:v>
                </c:pt>
                <c:pt idx="942">
                  <c:v>382.63000499999998</c:v>
                </c:pt>
                <c:pt idx="943">
                  <c:v>385</c:v>
                </c:pt>
                <c:pt idx="944">
                  <c:v>383.17999300000002</c:v>
                </c:pt>
                <c:pt idx="945">
                  <c:v>381.45001200000002</c:v>
                </c:pt>
                <c:pt idx="946">
                  <c:v>372.39999399999999</c:v>
                </c:pt>
                <c:pt idx="947">
                  <c:v>370.76998900000001</c:v>
                </c:pt>
                <c:pt idx="948">
                  <c:v>369.92001299999998</c:v>
                </c:pt>
                <c:pt idx="949">
                  <c:v>375.42999300000002</c:v>
                </c:pt>
                <c:pt idx="950">
                  <c:v>367.36999500000002</c:v>
                </c:pt>
                <c:pt idx="951">
                  <c:v>354.44000199999999</c:v>
                </c:pt>
                <c:pt idx="952">
                  <c:v>356.66000400000001</c:v>
                </c:pt>
                <c:pt idx="953">
                  <c:v>356.44000199999999</c:v>
                </c:pt>
                <c:pt idx="954">
                  <c:v>362.01001000000002</c:v>
                </c:pt>
                <c:pt idx="955">
                  <c:v>356.790009</c:v>
                </c:pt>
                <c:pt idx="956">
                  <c:v>349.57998700000002</c:v>
                </c:pt>
                <c:pt idx="957">
                  <c:v>363.05999800000001</c:v>
                </c:pt>
                <c:pt idx="958">
                  <c:v>356.63000499999998</c:v>
                </c:pt>
                <c:pt idx="959">
                  <c:v>342.60998499999999</c:v>
                </c:pt>
                <c:pt idx="960">
                  <c:v>326.67999300000002</c:v>
                </c:pt>
                <c:pt idx="961">
                  <c:v>331.79998799999998</c:v>
                </c:pt>
                <c:pt idx="962">
                  <c:v>332.76001000000002</c:v>
                </c:pt>
                <c:pt idx="963">
                  <c:v>325.41000400000001</c:v>
                </c:pt>
                <c:pt idx="964">
                  <c:v>319.67001299999998</c:v>
                </c:pt>
                <c:pt idx="965">
                  <c:v>337.64001500000001</c:v>
                </c:pt>
                <c:pt idx="966">
                  <c:v>353.58999599999999</c:v>
                </c:pt>
                <c:pt idx="967">
                  <c:v>362.07000699999998</c:v>
                </c:pt>
                <c:pt idx="968">
                  <c:v>351.64001500000001</c:v>
                </c:pt>
                <c:pt idx="969">
                  <c:v>343.64999399999999</c:v>
                </c:pt>
                <c:pt idx="970">
                  <c:v>320.17001299999998</c:v>
                </c:pt>
                <c:pt idx="971">
                  <c:v>307.16000400000001</c:v>
                </c:pt>
                <c:pt idx="972">
                  <c:v>305</c:v>
                </c:pt>
                <c:pt idx="973">
                  <c:v>297.38000499999998</c:v>
                </c:pt>
                <c:pt idx="974">
                  <c:v>286.66000400000001</c:v>
                </c:pt>
                <c:pt idx="975">
                  <c:v>290.66000400000001</c:v>
                </c:pt>
                <c:pt idx="976">
                  <c:v>293.32998700000002</c:v>
                </c:pt>
                <c:pt idx="977">
                  <c:v>285.76001000000002</c:v>
                </c:pt>
                <c:pt idx="978">
                  <c:v>281.26001000000002</c:v>
                </c:pt>
                <c:pt idx="979">
                  <c:v>278.85998499999999</c:v>
                </c:pt>
                <c:pt idx="980">
                  <c:v>280.08999599999999</c:v>
                </c:pt>
                <c:pt idx="981">
                  <c:v>268.47000100000002</c:v>
                </c:pt>
                <c:pt idx="982">
                  <c:v>267.88000499999998</c:v>
                </c:pt>
                <c:pt idx="983">
                  <c:v>274.55999800000001</c:v>
                </c:pt>
                <c:pt idx="984">
                  <c:v>276.39001500000001</c:v>
                </c:pt>
                <c:pt idx="985">
                  <c:v>273.42001299999998</c:v>
                </c:pt>
                <c:pt idx="986">
                  <c:v>274.51001000000002</c:v>
                </c:pt>
                <c:pt idx="987">
                  <c:v>279.07000699999998</c:v>
                </c:pt>
                <c:pt idx="988">
                  <c:v>280.23001099999999</c:v>
                </c:pt>
                <c:pt idx="989">
                  <c:v>282.17001299999998</c:v>
                </c:pt>
                <c:pt idx="990">
                  <c:v>285.51001000000002</c:v>
                </c:pt>
                <c:pt idx="991">
                  <c:v>289.44000199999999</c:v>
                </c:pt>
                <c:pt idx="992">
                  <c:v>286.26998900000001</c:v>
                </c:pt>
                <c:pt idx="993">
                  <c:v>294.27999899999998</c:v>
                </c:pt>
                <c:pt idx="994">
                  <c:v>294.16000400000001</c:v>
                </c:pt>
                <c:pt idx="995">
                  <c:v>295.23001099999999</c:v>
                </c:pt>
                <c:pt idx="996">
                  <c:v>300.79998799999998</c:v>
                </c:pt>
                <c:pt idx="997">
                  <c:v>302.57998700000002</c:v>
                </c:pt>
                <c:pt idx="998">
                  <c:v>304.07998700000002</c:v>
                </c:pt>
                <c:pt idx="999">
                  <c:v>304.14999399999999</c:v>
                </c:pt>
                <c:pt idx="1000">
                  <c:v>301.07998700000002</c:v>
                </c:pt>
                <c:pt idx="1001">
                  <c:v>304.82998700000002</c:v>
                </c:pt>
                <c:pt idx="1002">
                  <c:v>303.88000499999998</c:v>
                </c:pt>
                <c:pt idx="1003">
                  <c:v>303.85998499999999</c:v>
                </c:pt>
                <c:pt idx="1004">
                  <c:v>296.22000100000002</c:v>
                </c:pt>
                <c:pt idx="1005">
                  <c:v>306.14999399999999</c:v>
                </c:pt>
                <c:pt idx="1006">
                  <c:v>301.5</c:v>
                </c:pt>
                <c:pt idx="1007">
                  <c:v>310.82998700000002</c:v>
                </c:pt>
                <c:pt idx="1008">
                  <c:v>317.67001299999998</c:v>
                </c:pt>
                <c:pt idx="1009">
                  <c:v>325.32000699999998</c:v>
                </c:pt>
                <c:pt idx="1010">
                  <c:v>325.290009</c:v>
                </c:pt>
                <c:pt idx="1011">
                  <c:v>329.54998799999998</c:v>
                </c:pt>
                <c:pt idx="1012">
                  <c:v>329.25</c:v>
                </c:pt>
                <c:pt idx="1013">
                  <c:v>325.209991</c:v>
                </c:pt>
                <c:pt idx="1014">
                  <c:v>333.73998999999998</c:v>
                </c:pt>
                <c:pt idx="1015">
                  <c:v>333.540009</c:v>
                </c:pt>
                <c:pt idx="1016">
                  <c:v>334.66000400000001</c:v>
                </c:pt>
                <c:pt idx="1017">
                  <c:v>336.17001299999998</c:v>
                </c:pt>
                <c:pt idx="1018">
                  <c:v>334.45001200000002</c:v>
                </c:pt>
                <c:pt idx="1019">
                  <c:v>338.55999800000001</c:v>
                </c:pt>
                <c:pt idx="1020">
                  <c:v>341.35000600000001</c:v>
                </c:pt>
                <c:pt idx="1021">
                  <c:v>341.02999899999998</c:v>
                </c:pt>
                <c:pt idx="1022">
                  <c:v>342.23001099999999</c:v>
                </c:pt>
                <c:pt idx="1023">
                  <c:v>341.01001000000002</c:v>
                </c:pt>
                <c:pt idx="1024">
                  <c:v>341.39001500000001</c:v>
                </c:pt>
                <c:pt idx="1025">
                  <c:v>343.01001000000002</c:v>
                </c:pt>
                <c:pt idx="1026">
                  <c:v>345.92999300000002</c:v>
                </c:pt>
                <c:pt idx="1027">
                  <c:v>333.26998900000001</c:v>
                </c:pt>
                <c:pt idx="1028">
                  <c:v>341.89001500000001</c:v>
                </c:pt>
                <c:pt idx="1029">
                  <c:v>334.52999899999998</c:v>
                </c:pt>
                <c:pt idx="1030">
                  <c:v>325.290009</c:v>
                </c:pt>
                <c:pt idx="1031">
                  <c:v>318.14001500000001</c:v>
                </c:pt>
                <c:pt idx="1032">
                  <c:v>320.22000100000002</c:v>
                </c:pt>
                <c:pt idx="1033">
                  <c:v>322.29998799999998</c:v>
                </c:pt>
                <c:pt idx="1034">
                  <c:v>312.73998999999998</c:v>
                </c:pt>
                <c:pt idx="1035">
                  <c:v>311.89999399999999</c:v>
                </c:pt>
                <c:pt idx="1036">
                  <c:v>313.64999399999999</c:v>
                </c:pt>
                <c:pt idx="1037">
                  <c:v>315.459991</c:v>
                </c:pt>
                <c:pt idx="1038">
                  <c:v>310.83999599999999</c:v>
                </c:pt>
                <c:pt idx="1039">
                  <c:v>318.14999399999999</c:v>
                </c:pt>
                <c:pt idx="1040">
                  <c:v>317.459991</c:v>
                </c:pt>
                <c:pt idx="1041">
                  <c:v>318.32000699999998</c:v>
                </c:pt>
                <c:pt idx="1042">
                  <c:v>318.82000699999998</c:v>
                </c:pt>
                <c:pt idx="1043">
                  <c:v>328.30999800000001</c:v>
                </c:pt>
                <c:pt idx="1044">
                  <c:v>333.5</c:v>
                </c:pt>
                <c:pt idx="1045">
                  <c:v>326.97000100000002</c:v>
                </c:pt>
                <c:pt idx="1046">
                  <c:v>320.23998999999998</c:v>
                </c:pt>
                <c:pt idx="1047">
                  <c:v>317.709991</c:v>
                </c:pt>
                <c:pt idx="1048">
                  <c:v>317.22000100000002</c:v>
                </c:pt>
                <c:pt idx="1049">
                  <c:v>316.72000100000002</c:v>
                </c:pt>
                <c:pt idx="1050">
                  <c:v>308.58999599999999</c:v>
                </c:pt>
                <c:pt idx="1051">
                  <c:v>312.14999399999999</c:v>
                </c:pt>
                <c:pt idx="1052">
                  <c:v>311.23998999999998</c:v>
                </c:pt>
                <c:pt idx="1053">
                  <c:v>305.11999500000002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32-4231-9125-8E5F74306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763744"/>
        <c:axId val="1505772448"/>
      </c:scatterChart>
      <c:valAx>
        <c:axId val="150576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5772448"/>
        <c:crosses val="autoZero"/>
        <c:crossBetween val="midCat"/>
      </c:valAx>
      <c:valAx>
        <c:axId val="150577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576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GFNORTEO.MX!$F$1</c:f>
              <c:strCache>
                <c:ptCount val="1"/>
                <c:pt idx="0">
                  <c:v>Adj Close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GFNORTEO.MX!$A$2:$A$1290</c:f>
              <c:numCache>
                <c:formatCode>m/d/yyyy</c:formatCode>
                <c:ptCount val="1289"/>
                <c:pt idx="0">
                  <c:v>42006</c:v>
                </c:pt>
                <c:pt idx="1">
                  <c:v>42009</c:v>
                </c:pt>
                <c:pt idx="2">
                  <c:v>42010</c:v>
                </c:pt>
                <c:pt idx="3">
                  <c:v>42011</c:v>
                </c:pt>
                <c:pt idx="4">
                  <c:v>42012</c:v>
                </c:pt>
                <c:pt idx="5">
                  <c:v>42013</c:v>
                </c:pt>
                <c:pt idx="6">
                  <c:v>42016</c:v>
                </c:pt>
                <c:pt idx="7">
                  <c:v>42017</c:v>
                </c:pt>
                <c:pt idx="8">
                  <c:v>42018</c:v>
                </c:pt>
                <c:pt idx="9">
                  <c:v>42019</c:v>
                </c:pt>
                <c:pt idx="10">
                  <c:v>42020</c:v>
                </c:pt>
                <c:pt idx="11">
                  <c:v>42023</c:v>
                </c:pt>
                <c:pt idx="12">
                  <c:v>42024</c:v>
                </c:pt>
                <c:pt idx="13">
                  <c:v>42025</c:v>
                </c:pt>
                <c:pt idx="14">
                  <c:v>42026</c:v>
                </c:pt>
                <c:pt idx="15">
                  <c:v>42027</c:v>
                </c:pt>
                <c:pt idx="16">
                  <c:v>42030</c:v>
                </c:pt>
                <c:pt idx="17">
                  <c:v>42031</c:v>
                </c:pt>
                <c:pt idx="18">
                  <c:v>42032</c:v>
                </c:pt>
                <c:pt idx="19">
                  <c:v>42033</c:v>
                </c:pt>
                <c:pt idx="20">
                  <c:v>42034</c:v>
                </c:pt>
                <c:pt idx="21">
                  <c:v>42038</c:v>
                </c:pt>
                <c:pt idx="22">
                  <c:v>42039</c:v>
                </c:pt>
                <c:pt idx="23">
                  <c:v>42040</c:v>
                </c:pt>
                <c:pt idx="24">
                  <c:v>42041</c:v>
                </c:pt>
                <c:pt idx="25">
                  <c:v>42044</c:v>
                </c:pt>
                <c:pt idx="26">
                  <c:v>42045</c:v>
                </c:pt>
                <c:pt idx="27">
                  <c:v>42046</c:v>
                </c:pt>
                <c:pt idx="28">
                  <c:v>42047</c:v>
                </c:pt>
                <c:pt idx="29">
                  <c:v>42048</c:v>
                </c:pt>
                <c:pt idx="30">
                  <c:v>42051</c:v>
                </c:pt>
                <c:pt idx="31">
                  <c:v>42052</c:v>
                </c:pt>
                <c:pt idx="32">
                  <c:v>42053</c:v>
                </c:pt>
                <c:pt idx="33">
                  <c:v>42054</c:v>
                </c:pt>
                <c:pt idx="34">
                  <c:v>42055</c:v>
                </c:pt>
                <c:pt idx="35">
                  <c:v>42058</c:v>
                </c:pt>
                <c:pt idx="36">
                  <c:v>42059</c:v>
                </c:pt>
                <c:pt idx="37">
                  <c:v>42060</c:v>
                </c:pt>
                <c:pt idx="38">
                  <c:v>42061</c:v>
                </c:pt>
                <c:pt idx="39">
                  <c:v>42062</c:v>
                </c:pt>
                <c:pt idx="40">
                  <c:v>42065</c:v>
                </c:pt>
                <c:pt idx="41">
                  <c:v>42066</c:v>
                </c:pt>
                <c:pt idx="42">
                  <c:v>42067</c:v>
                </c:pt>
                <c:pt idx="43">
                  <c:v>42068</c:v>
                </c:pt>
                <c:pt idx="44">
                  <c:v>42069</c:v>
                </c:pt>
                <c:pt idx="45">
                  <c:v>42072</c:v>
                </c:pt>
                <c:pt idx="46">
                  <c:v>42073</c:v>
                </c:pt>
                <c:pt idx="47">
                  <c:v>42074</c:v>
                </c:pt>
                <c:pt idx="48">
                  <c:v>42075</c:v>
                </c:pt>
                <c:pt idx="49">
                  <c:v>42076</c:v>
                </c:pt>
                <c:pt idx="50">
                  <c:v>42080</c:v>
                </c:pt>
                <c:pt idx="51">
                  <c:v>42081</c:v>
                </c:pt>
                <c:pt idx="52">
                  <c:v>42082</c:v>
                </c:pt>
                <c:pt idx="53">
                  <c:v>42083</c:v>
                </c:pt>
                <c:pt idx="54">
                  <c:v>42086</c:v>
                </c:pt>
                <c:pt idx="55">
                  <c:v>42087</c:v>
                </c:pt>
                <c:pt idx="56">
                  <c:v>42088</c:v>
                </c:pt>
                <c:pt idx="57">
                  <c:v>42089</c:v>
                </c:pt>
                <c:pt idx="58">
                  <c:v>42090</c:v>
                </c:pt>
                <c:pt idx="59">
                  <c:v>42093</c:v>
                </c:pt>
                <c:pt idx="60">
                  <c:v>42094</c:v>
                </c:pt>
                <c:pt idx="61">
                  <c:v>42095</c:v>
                </c:pt>
                <c:pt idx="62">
                  <c:v>42100</c:v>
                </c:pt>
                <c:pt idx="63">
                  <c:v>42101</c:v>
                </c:pt>
                <c:pt idx="64">
                  <c:v>42102</c:v>
                </c:pt>
                <c:pt idx="65">
                  <c:v>42103</c:v>
                </c:pt>
                <c:pt idx="66">
                  <c:v>42104</c:v>
                </c:pt>
                <c:pt idx="67">
                  <c:v>42107</c:v>
                </c:pt>
                <c:pt idx="68">
                  <c:v>42108</c:v>
                </c:pt>
                <c:pt idx="69">
                  <c:v>42109</c:v>
                </c:pt>
                <c:pt idx="70">
                  <c:v>42110</c:v>
                </c:pt>
                <c:pt idx="71">
                  <c:v>42111</c:v>
                </c:pt>
                <c:pt idx="72">
                  <c:v>42114</c:v>
                </c:pt>
                <c:pt idx="73">
                  <c:v>42115</c:v>
                </c:pt>
                <c:pt idx="74">
                  <c:v>42116</c:v>
                </c:pt>
                <c:pt idx="75">
                  <c:v>42117</c:v>
                </c:pt>
                <c:pt idx="76">
                  <c:v>42118</c:v>
                </c:pt>
                <c:pt idx="77">
                  <c:v>42121</c:v>
                </c:pt>
                <c:pt idx="78">
                  <c:v>42122</c:v>
                </c:pt>
                <c:pt idx="79">
                  <c:v>42123</c:v>
                </c:pt>
                <c:pt idx="80">
                  <c:v>42124</c:v>
                </c:pt>
                <c:pt idx="81">
                  <c:v>42128</c:v>
                </c:pt>
                <c:pt idx="82">
                  <c:v>42129</c:v>
                </c:pt>
                <c:pt idx="83">
                  <c:v>42130</c:v>
                </c:pt>
                <c:pt idx="84">
                  <c:v>42131</c:v>
                </c:pt>
                <c:pt idx="85">
                  <c:v>42132</c:v>
                </c:pt>
                <c:pt idx="86">
                  <c:v>42135</c:v>
                </c:pt>
                <c:pt idx="87">
                  <c:v>42136</c:v>
                </c:pt>
                <c:pt idx="88">
                  <c:v>42137</c:v>
                </c:pt>
                <c:pt idx="89">
                  <c:v>42138</c:v>
                </c:pt>
                <c:pt idx="90">
                  <c:v>42139</c:v>
                </c:pt>
                <c:pt idx="91">
                  <c:v>42142</c:v>
                </c:pt>
                <c:pt idx="92">
                  <c:v>42143</c:v>
                </c:pt>
                <c:pt idx="93">
                  <c:v>42144</c:v>
                </c:pt>
                <c:pt idx="94">
                  <c:v>42145</c:v>
                </c:pt>
                <c:pt idx="95">
                  <c:v>42146</c:v>
                </c:pt>
                <c:pt idx="96">
                  <c:v>42149</c:v>
                </c:pt>
                <c:pt idx="97">
                  <c:v>42150</c:v>
                </c:pt>
                <c:pt idx="98">
                  <c:v>42151</c:v>
                </c:pt>
                <c:pt idx="99">
                  <c:v>42152</c:v>
                </c:pt>
                <c:pt idx="100">
                  <c:v>42153</c:v>
                </c:pt>
                <c:pt idx="101">
                  <c:v>42156</c:v>
                </c:pt>
                <c:pt idx="102">
                  <c:v>42157</c:v>
                </c:pt>
                <c:pt idx="103">
                  <c:v>42158</c:v>
                </c:pt>
                <c:pt idx="104">
                  <c:v>42159</c:v>
                </c:pt>
                <c:pt idx="105">
                  <c:v>42160</c:v>
                </c:pt>
                <c:pt idx="106">
                  <c:v>42163</c:v>
                </c:pt>
                <c:pt idx="107">
                  <c:v>42164</c:v>
                </c:pt>
                <c:pt idx="108">
                  <c:v>42165</c:v>
                </c:pt>
                <c:pt idx="109">
                  <c:v>42166</c:v>
                </c:pt>
                <c:pt idx="110">
                  <c:v>42167</c:v>
                </c:pt>
                <c:pt idx="111">
                  <c:v>42170</c:v>
                </c:pt>
                <c:pt idx="112">
                  <c:v>42171</c:v>
                </c:pt>
                <c:pt idx="113">
                  <c:v>42172</c:v>
                </c:pt>
                <c:pt idx="114">
                  <c:v>42173</c:v>
                </c:pt>
                <c:pt idx="115">
                  <c:v>42174</c:v>
                </c:pt>
                <c:pt idx="116">
                  <c:v>42177</c:v>
                </c:pt>
                <c:pt idx="117">
                  <c:v>42178</c:v>
                </c:pt>
                <c:pt idx="118">
                  <c:v>42179</c:v>
                </c:pt>
                <c:pt idx="119">
                  <c:v>42180</c:v>
                </c:pt>
                <c:pt idx="120">
                  <c:v>42181</c:v>
                </c:pt>
                <c:pt idx="121">
                  <c:v>42184</c:v>
                </c:pt>
                <c:pt idx="122">
                  <c:v>42185</c:v>
                </c:pt>
                <c:pt idx="123">
                  <c:v>42186</c:v>
                </c:pt>
                <c:pt idx="124">
                  <c:v>42187</c:v>
                </c:pt>
                <c:pt idx="125">
                  <c:v>42188</c:v>
                </c:pt>
                <c:pt idx="126">
                  <c:v>42191</c:v>
                </c:pt>
                <c:pt idx="127">
                  <c:v>42192</c:v>
                </c:pt>
                <c:pt idx="128">
                  <c:v>42193</c:v>
                </c:pt>
                <c:pt idx="129">
                  <c:v>42194</c:v>
                </c:pt>
                <c:pt idx="130">
                  <c:v>42195</c:v>
                </c:pt>
                <c:pt idx="131">
                  <c:v>42198</c:v>
                </c:pt>
                <c:pt idx="132">
                  <c:v>42199</c:v>
                </c:pt>
                <c:pt idx="133">
                  <c:v>42200</c:v>
                </c:pt>
                <c:pt idx="134">
                  <c:v>42201</c:v>
                </c:pt>
                <c:pt idx="135">
                  <c:v>42202</c:v>
                </c:pt>
                <c:pt idx="136">
                  <c:v>42205</c:v>
                </c:pt>
                <c:pt idx="137">
                  <c:v>42206</c:v>
                </c:pt>
                <c:pt idx="138">
                  <c:v>42207</c:v>
                </c:pt>
                <c:pt idx="139">
                  <c:v>42208</c:v>
                </c:pt>
                <c:pt idx="140">
                  <c:v>42209</c:v>
                </c:pt>
                <c:pt idx="141">
                  <c:v>42212</c:v>
                </c:pt>
                <c:pt idx="142">
                  <c:v>42213</c:v>
                </c:pt>
                <c:pt idx="143">
                  <c:v>42214</c:v>
                </c:pt>
                <c:pt idx="144">
                  <c:v>42215</c:v>
                </c:pt>
                <c:pt idx="145">
                  <c:v>42216</c:v>
                </c:pt>
                <c:pt idx="146">
                  <c:v>42219</c:v>
                </c:pt>
                <c:pt idx="147">
                  <c:v>42220</c:v>
                </c:pt>
                <c:pt idx="148">
                  <c:v>42221</c:v>
                </c:pt>
                <c:pt idx="149">
                  <c:v>42222</c:v>
                </c:pt>
                <c:pt idx="150">
                  <c:v>42223</c:v>
                </c:pt>
                <c:pt idx="151">
                  <c:v>42226</c:v>
                </c:pt>
                <c:pt idx="152">
                  <c:v>42227</c:v>
                </c:pt>
                <c:pt idx="153">
                  <c:v>42228</c:v>
                </c:pt>
                <c:pt idx="154">
                  <c:v>42229</c:v>
                </c:pt>
                <c:pt idx="155">
                  <c:v>42230</c:v>
                </c:pt>
                <c:pt idx="156">
                  <c:v>42233</c:v>
                </c:pt>
                <c:pt idx="157">
                  <c:v>42234</c:v>
                </c:pt>
                <c:pt idx="158">
                  <c:v>42235</c:v>
                </c:pt>
                <c:pt idx="159">
                  <c:v>42236</c:v>
                </c:pt>
                <c:pt idx="160">
                  <c:v>42237</c:v>
                </c:pt>
                <c:pt idx="161">
                  <c:v>42240</c:v>
                </c:pt>
                <c:pt idx="162">
                  <c:v>42241</c:v>
                </c:pt>
                <c:pt idx="163">
                  <c:v>42242</c:v>
                </c:pt>
                <c:pt idx="164">
                  <c:v>42243</c:v>
                </c:pt>
                <c:pt idx="165">
                  <c:v>42244</c:v>
                </c:pt>
                <c:pt idx="166">
                  <c:v>42247</c:v>
                </c:pt>
                <c:pt idx="167">
                  <c:v>42248</c:v>
                </c:pt>
                <c:pt idx="168">
                  <c:v>42249</c:v>
                </c:pt>
                <c:pt idx="169">
                  <c:v>42250</c:v>
                </c:pt>
                <c:pt idx="170">
                  <c:v>42251</c:v>
                </c:pt>
                <c:pt idx="171">
                  <c:v>42254</c:v>
                </c:pt>
                <c:pt idx="172">
                  <c:v>42255</c:v>
                </c:pt>
                <c:pt idx="173">
                  <c:v>42256</c:v>
                </c:pt>
                <c:pt idx="174">
                  <c:v>42257</c:v>
                </c:pt>
                <c:pt idx="175">
                  <c:v>42258</c:v>
                </c:pt>
                <c:pt idx="176">
                  <c:v>42261</c:v>
                </c:pt>
                <c:pt idx="177">
                  <c:v>42262</c:v>
                </c:pt>
                <c:pt idx="178">
                  <c:v>42264</c:v>
                </c:pt>
                <c:pt idx="179">
                  <c:v>42265</c:v>
                </c:pt>
                <c:pt idx="180">
                  <c:v>42268</c:v>
                </c:pt>
                <c:pt idx="181">
                  <c:v>42269</c:v>
                </c:pt>
                <c:pt idx="182">
                  <c:v>42270</c:v>
                </c:pt>
                <c:pt idx="183">
                  <c:v>42271</c:v>
                </c:pt>
                <c:pt idx="184">
                  <c:v>42272</c:v>
                </c:pt>
                <c:pt idx="185">
                  <c:v>42275</c:v>
                </c:pt>
                <c:pt idx="186">
                  <c:v>42276</c:v>
                </c:pt>
                <c:pt idx="187">
                  <c:v>42277</c:v>
                </c:pt>
                <c:pt idx="188">
                  <c:v>42278</c:v>
                </c:pt>
                <c:pt idx="189">
                  <c:v>42279</c:v>
                </c:pt>
                <c:pt idx="190">
                  <c:v>42282</c:v>
                </c:pt>
                <c:pt idx="191">
                  <c:v>42283</c:v>
                </c:pt>
                <c:pt idx="192">
                  <c:v>42284</c:v>
                </c:pt>
                <c:pt idx="193">
                  <c:v>42285</c:v>
                </c:pt>
                <c:pt idx="194">
                  <c:v>42286</c:v>
                </c:pt>
                <c:pt idx="195">
                  <c:v>42289</c:v>
                </c:pt>
                <c:pt idx="196">
                  <c:v>42290</c:v>
                </c:pt>
                <c:pt idx="197">
                  <c:v>42291</c:v>
                </c:pt>
                <c:pt idx="198">
                  <c:v>42292</c:v>
                </c:pt>
                <c:pt idx="199">
                  <c:v>42293</c:v>
                </c:pt>
                <c:pt idx="200">
                  <c:v>42296</c:v>
                </c:pt>
                <c:pt idx="201">
                  <c:v>42297</c:v>
                </c:pt>
                <c:pt idx="202">
                  <c:v>42298</c:v>
                </c:pt>
                <c:pt idx="203">
                  <c:v>42299</c:v>
                </c:pt>
                <c:pt idx="204">
                  <c:v>42300</c:v>
                </c:pt>
                <c:pt idx="205">
                  <c:v>42303</c:v>
                </c:pt>
                <c:pt idx="206">
                  <c:v>42304</c:v>
                </c:pt>
                <c:pt idx="207">
                  <c:v>42305</c:v>
                </c:pt>
                <c:pt idx="208">
                  <c:v>42306</c:v>
                </c:pt>
                <c:pt idx="209">
                  <c:v>42307</c:v>
                </c:pt>
                <c:pt idx="210">
                  <c:v>42311</c:v>
                </c:pt>
                <c:pt idx="211">
                  <c:v>42312</c:v>
                </c:pt>
                <c:pt idx="212">
                  <c:v>42313</c:v>
                </c:pt>
                <c:pt idx="213">
                  <c:v>42314</c:v>
                </c:pt>
                <c:pt idx="214">
                  <c:v>42317</c:v>
                </c:pt>
                <c:pt idx="215">
                  <c:v>42318</c:v>
                </c:pt>
                <c:pt idx="216">
                  <c:v>42319</c:v>
                </c:pt>
                <c:pt idx="217">
                  <c:v>42320</c:v>
                </c:pt>
                <c:pt idx="218">
                  <c:v>42321</c:v>
                </c:pt>
                <c:pt idx="219">
                  <c:v>42325</c:v>
                </c:pt>
                <c:pt idx="220">
                  <c:v>42326</c:v>
                </c:pt>
                <c:pt idx="221">
                  <c:v>42327</c:v>
                </c:pt>
                <c:pt idx="222">
                  <c:v>42328</c:v>
                </c:pt>
                <c:pt idx="223">
                  <c:v>42331</c:v>
                </c:pt>
                <c:pt idx="224">
                  <c:v>42332</c:v>
                </c:pt>
                <c:pt idx="225">
                  <c:v>42333</c:v>
                </c:pt>
                <c:pt idx="226">
                  <c:v>42334</c:v>
                </c:pt>
                <c:pt idx="227">
                  <c:v>42335</c:v>
                </c:pt>
                <c:pt idx="228">
                  <c:v>42338</c:v>
                </c:pt>
                <c:pt idx="229">
                  <c:v>42339</c:v>
                </c:pt>
                <c:pt idx="230">
                  <c:v>42340</c:v>
                </c:pt>
                <c:pt idx="231">
                  <c:v>42341</c:v>
                </c:pt>
                <c:pt idx="232">
                  <c:v>42342</c:v>
                </c:pt>
                <c:pt idx="233">
                  <c:v>42345</c:v>
                </c:pt>
                <c:pt idx="234">
                  <c:v>42346</c:v>
                </c:pt>
                <c:pt idx="235">
                  <c:v>42347</c:v>
                </c:pt>
                <c:pt idx="236">
                  <c:v>42348</c:v>
                </c:pt>
                <c:pt idx="237">
                  <c:v>42349</c:v>
                </c:pt>
                <c:pt idx="238">
                  <c:v>42352</c:v>
                </c:pt>
                <c:pt idx="239">
                  <c:v>42353</c:v>
                </c:pt>
                <c:pt idx="240">
                  <c:v>42354</c:v>
                </c:pt>
                <c:pt idx="241">
                  <c:v>42355</c:v>
                </c:pt>
                <c:pt idx="242">
                  <c:v>42356</c:v>
                </c:pt>
                <c:pt idx="243">
                  <c:v>42359</c:v>
                </c:pt>
                <c:pt idx="244">
                  <c:v>42360</c:v>
                </c:pt>
                <c:pt idx="245">
                  <c:v>42361</c:v>
                </c:pt>
                <c:pt idx="246">
                  <c:v>42362</c:v>
                </c:pt>
                <c:pt idx="247">
                  <c:v>42366</c:v>
                </c:pt>
                <c:pt idx="248">
                  <c:v>42367</c:v>
                </c:pt>
                <c:pt idx="249">
                  <c:v>42368</c:v>
                </c:pt>
                <c:pt idx="250">
                  <c:v>42369</c:v>
                </c:pt>
                <c:pt idx="251">
                  <c:v>42373</c:v>
                </c:pt>
                <c:pt idx="252">
                  <c:v>42374</c:v>
                </c:pt>
                <c:pt idx="253">
                  <c:v>42375</c:v>
                </c:pt>
                <c:pt idx="254">
                  <c:v>42376</c:v>
                </c:pt>
                <c:pt idx="255">
                  <c:v>42377</c:v>
                </c:pt>
                <c:pt idx="256">
                  <c:v>42380</c:v>
                </c:pt>
                <c:pt idx="257">
                  <c:v>42381</c:v>
                </c:pt>
                <c:pt idx="258">
                  <c:v>42382</c:v>
                </c:pt>
                <c:pt idx="259">
                  <c:v>42383</c:v>
                </c:pt>
                <c:pt idx="260">
                  <c:v>42384</c:v>
                </c:pt>
                <c:pt idx="261">
                  <c:v>42387</c:v>
                </c:pt>
                <c:pt idx="262">
                  <c:v>42388</c:v>
                </c:pt>
                <c:pt idx="263">
                  <c:v>42389</c:v>
                </c:pt>
                <c:pt idx="264">
                  <c:v>42390</c:v>
                </c:pt>
                <c:pt idx="265">
                  <c:v>42391</c:v>
                </c:pt>
                <c:pt idx="266">
                  <c:v>42394</c:v>
                </c:pt>
                <c:pt idx="267">
                  <c:v>42395</c:v>
                </c:pt>
                <c:pt idx="268">
                  <c:v>42396</c:v>
                </c:pt>
                <c:pt idx="269">
                  <c:v>42397</c:v>
                </c:pt>
                <c:pt idx="270">
                  <c:v>42398</c:v>
                </c:pt>
                <c:pt idx="271">
                  <c:v>42402</c:v>
                </c:pt>
                <c:pt idx="272">
                  <c:v>42403</c:v>
                </c:pt>
                <c:pt idx="273">
                  <c:v>42404</c:v>
                </c:pt>
                <c:pt idx="274">
                  <c:v>42405</c:v>
                </c:pt>
                <c:pt idx="275">
                  <c:v>42408</c:v>
                </c:pt>
                <c:pt idx="276">
                  <c:v>42409</c:v>
                </c:pt>
                <c:pt idx="277">
                  <c:v>42410</c:v>
                </c:pt>
                <c:pt idx="278">
                  <c:v>42411</c:v>
                </c:pt>
                <c:pt idx="279">
                  <c:v>42412</c:v>
                </c:pt>
                <c:pt idx="280">
                  <c:v>42415</c:v>
                </c:pt>
                <c:pt idx="281">
                  <c:v>42416</c:v>
                </c:pt>
                <c:pt idx="282">
                  <c:v>42417</c:v>
                </c:pt>
                <c:pt idx="283">
                  <c:v>42418</c:v>
                </c:pt>
                <c:pt idx="284">
                  <c:v>42419</c:v>
                </c:pt>
                <c:pt idx="285">
                  <c:v>42422</c:v>
                </c:pt>
                <c:pt idx="286">
                  <c:v>42423</c:v>
                </c:pt>
                <c:pt idx="287">
                  <c:v>42424</c:v>
                </c:pt>
                <c:pt idx="288">
                  <c:v>42425</c:v>
                </c:pt>
                <c:pt idx="289">
                  <c:v>42426</c:v>
                </c:pt>
                <c:pt idx="290">
                  <c:v>42429</c:v>
                </c:pt>
                <c:pt idx="291">
                  <c:v>42430</c:v>
                </c:pt>
                <c:pt idx="292">
                  <c:v>42431</c:v>
                </c:pt>
                <c:pt idx="293">
                  <c:v>42432</c:v>
                </c:pt>
                <c:pt idx="294">
                  <c:v>42433</c:v>
                </c:pt>
                <c:pt idx="295">
                  <c:v>42436</c:v>
                </c:pt>
                <c:pt idx="296">
                  <c:v>42437</c:v>
                </c:pt>
                <c:pt idx="297">
                  <c:v>42438</c:v>
                </c:pt>
                <c:pt idx="298">
                  <c:v>42439</c:v>
                </c:pt>
                <c:pt idx="299">
                  <c:v>42440</c:v>
                </c:pt>
                <c:pt idx="300">
                  <c:v>42443</c:v>
                </c:pt>
                <c:pt idx="301">
                  <c:v>42444</c:v>
                </c:pt>
                <c:pt idx="302">
                  <c:v>42445</c:v>
                </c:pt>
                <c:pt idx="303">
                  <c:v>42446</c:v>
                </c:pt>
                <c:pt idx="304">
                  <c:v>42447</c:v>
                </c:pt>
                <c:pt idx="305">
                  <c:v>42451</c:v>
                </c:pt>
                <c:pt idx="306">
                  <c:v>42452</c:v>
                </c:pt>
                <c:pt idx="307">
                  <c:v>42457</c:v>
                </c:pt>
                <c:pt idx="308">
                  <c:v>42458</c:v>
                </c:pt>
                <c:pt idx="309">
                  <c:v>42459</c:v>
                </c:pt>
                <c:pt idx="310">
                  <c:v>42460</c:v>
                </c:pt>
                <c:pt idx="311">
                  <c:v>42461</c:v>
                </c:pt>
                <c:pt idx="312">
                  <c:v>42464</c:v>
                </c:pt>
                <c:pt idx="313">
                  <c:v>42465</c:v>
                </c:pt>
                <c:pt idx="314">
                  <c:v>42466</c:v>
                </c:pt>
                <c:pt idx="315">
                  <c:v>42467</c:v>
                </c:pt>
                <c:pt idx="316">
                  <c:v>42468</c:v>
                </c:pt>
                <c:pt idx="317">
                  <c:v>42471</c:v>
                </c:pt>
                <c:pt idx="318">
                  <c:v>42472</c:v>
                </c:pt>
                <c:pt idx="319">
                  <c:v>42473</c:v>
                </c:pt>
                <c:pt idx="320">
                  <c:v>42474</c:v>
                </c:pt>
                <c:pt idx="321">
                  <c:v>42475</c:v>
                </c:pt>
                <c:pt idx="322">
                  <c:v>42478</c:v>
                </c:pt>
                <c:pt idx="323">
                  <c:v>42479</c:v>
                </c:pt>
                <c:pt idx="324">
                  <c:v>42480</c:v>
                </c:pt>
                <c:pt idx="325">
                  <c:v>42481</c:v>
                </c:pt>
                <c:pt idx="326">
                  <c:v>42482</c:v>
                </c:pt>
                <c:pt idx="327">
                  <c:v>42485</c:v>
                </c:pt>
                <c:pt idx="328">
                  <c:v>42486</c:v>
                </c:pt>
                <c:pt idx="329">
                  <c:v>42487</c:v>
                </c:pt>
                <c:pt idx="330">
                  <c:v>42488</c:v>
                </c:pt>
                <c:pt idx="331">
                  <c:v>42489</c:v>
                </c:pt>
                <c:pt idx="332">
                  <c:v>42492</c:v>
                </c:pt>
                <c:pt idx="333">
                  <c:v>42493</c:v>
                </c:pt>
                <c:pt idx="334">
                  <c:v>42494</c:v>
                </c:pt>
                <c:pt idx="335">
                  <c:v>42495</c:v>
                </c:pt>
                <c:pt idx="336">
                  <c:v>42496</c:v>
                </c:pt>
                <c:pt idx="337">
                  <c:v>42499</c:v>
                </c:pt>
                <c:pt idx="338">
                  <c:v>42500</c:v>
                </c:pt>
                <c:pt idx="339">
                  <c:v>42501</c:v>
                </c:pt>
                <c:pt idx="340">
                  <c:v>42502</c:v>
                </c:pt>
                <c:pt idx="341">
                  <c:v>42503</c:v>
                </c:pt>
                <c:pt idx="342">
                  <c:v>42506</c:v>
                </c:pt>
                <c:pt idx="343">
                  <c:v>42507</c:v>
                </c:pt>
                <c:pt idx="344">
                  <c:v>42508</c:v>
                </c:pt>
                <c:pt idx="345">
                  <c:v>42509</c:v>
                </c:pt>
                <c:pt idx="346">
                  <c:v>42510</c:v>
                </c:pt>
                <c:pt idx="347">
                  <c:v>42513</c:v>
                </c:pt>
                <c:pt idx="348">
                  <c:v>42514</c:v>
                </c:pt>
                <c:pt idx="349">
                  <c:v>42515</c:v>
                </c:pt>
                <c:pt idx="350">
                  <c:v>42516</c:v>
                </c:pt>
                <c:pt idx="351">
                  <c:v>42517</c:v>
                </c:pt>
                <c:pt idx="352">
                  <c:v>42520</c:v>
                </c:pt>
                <c:pt idx="353">
                  <c:v>42521</c:v>
                </c:pt>
                <c:pt idx="354">
                  <c:v>42522</c:v>
                </c:pt>
                <c:pt idx="355">
                  <c:v>42523</c:v>
                </c:pt>
                <c:pt idx="356">
                  <c:v>42524</c:v>
                </c:pt>
                <c:pt idx="357">
                  <c:v>42527</c:v>
                </c:pt>
                <c:pt idx="358">
                  <c:v>42528</c:v>
                </c:pt>
                <c:pt idx="359">
                  <c:v>42529</c:v>
                </c:pt>
                <c:pt idx="360">
                  <c:v>42530</c:v>
                </c:pt>
                <c:pt idx="361">
                  <c:v>42531</c:v>
                </c:pt>
                <c:pt idx="362">
                  <c:v>42534</c:v>
                </c:pt>
                <c:pt idx="363">
                  <c:v>42535</c:v>
                </c:pt>
                <c:pt idx="364">
                  <c:v>42536</c:v>
                </c:pt>
                <c:pt idx="365">
                  <c:v>42537</c:v>
                </c:pt>
                <c:pt idx="366">
                  <c:v>42538</c:v>
                </c:pt>
                <c:pt idx="367">
                  <c:v>42541</c:v>
                </c:pt>
                <c:pt idx="368">
                  <c:v>42542</c:v>
                </c:pt>
                <c:pt idx="369">
                  <c:v>42543</c:v>
                </c:pt>
                <c:pt idx="370">
                  <c:v>42544</c:v>
                </c:pt>
                <c:pt idx="371">
                  <c:v>42545</c:v>
                </c:pt>
                <c:pt idx="372">
                  <c:v>42548</c:v>
                </c:pt>
                <c:pt idx="373">
                  <c:v>42549</c:v>
                </c:pt>
                <c:pt idx="374">
                  <c:v>42550</c:v>
                </c:pt>
                <c:pt idx="375">
                  <c:v>42551</c:v>
                </c:pt>
                <c:pt idx="376">
                  <c:v>42552</c:v>
                </c:pt>
                <c:pt idx="377">
                  <c:v>42555</c:v>
                </c:pt>
                <c:pt idx="378">
                  <c:v>42556</c:v>
                </c:pt>
                <c:pt idx="379">
                  <c:v>42557</c:v>
                </c:pt>
                <c:pt idx="380">
                  <c:v>42558</c:v>
                </c:pt>
                <c:pt idx="381">
                  <c:v>42559</c:v>
                </c:pt>
                <c:pt idx="382">
                  <c:v>42562</c:v>
                </c:pt>
                <c:pt idx="383">
                  <c:v>42563</c:v>
                </c:pt>
                <c:pt idx="384">
                  <c:v>42564</c:v>
                </c:pt>
                <c:pt idx="385">
                  <c:v>42565</c:v>
                </c:pt>
                <c:pt idx="386">
                  <c:v>42566</c:v>
                </c:pt>
                <c:pt idx="387">
                  <c:v>42569</c:v>
                </c:pt>
                <c:pt idx="388">
                  <c:v>42570</c:v>
                </c:pt>
                <c:pt idx="389">
                  <c:v>42571</c:v>
                </c:pt>
                <c:pt idx="390">
                  <c:v>42572</c:v>
                </c:pt>
                <c:pt idx="391">
                  <c:v>42573</c:v>
                </c:pt>
                <c:pt idx="392">
                  <c:v>42576</c:v>
                </c:pt>
                <c:pt idx="393">
                  <c:v>42577</c:v>
                </c:pt>
                <c:pt idx="394">
                  <c:v>42578</c:v>
                </c:pt>
                <c:pt idx="395">
                  <c:v>42579</c:v>
                </c:pt>
                <c:pt idx="396">
                  <c:v>42580</c:v>
                </c:pt>
                <c:pt idx="397">
                  <c:v>42583</c:v>
                </c:pt>
                <c:pt idx="398">
                  <c:v>42584</c:v>
                </c:pt>
                <c:pt idx="399">
                  <c:v>42585</c:v>
                </c:pt>
                <c:pt idx="400">
                  <c:v>42586</c:v>
                </c:pt>
                <c:pt idx="401">
                  <c:v>42587</c:v>
                </c:pt>
                <c:pt idx="402">
                  <c:v>42590</c:v>
                </c:pt>
                <c:pt idx="403">
                  <c:v>42591</c:v>
                </c:pt>
                <c:pt idx="404">
                  <c:v>42592</c:v>
                </c:pt>
                <c:pt idx="405">
                  <c:v>42593</c:v>
                </c:pt>
                <c:pt idx="406">
                  <c:v>42594</c:v>
                </c:pt>
                <c:pt idx="407">
                  <c:v>42597</c:v>
                </c:pt>
                <c:pt idx="408">
                  <c:v>42598</c:v>
                </c:pt>
                <c:pt idx="409">
                  <c:v>42599</c:v>
                </c:pt>
                <c:pt idx="410">
                  <c:v>42600</c:v>
                </c:pt>
                <c:pt idx="411">
                  <c:v>42601</c:v>
                </c:pt>
                <c:pt idx="412">
                  <c:v>42604</c:v>
                </c:pt>
                <c:pt idx="413">
                  <c:v>42605</c:v>
                </c:pt>
                <c:pt idx="414">
                  <c:v>42606</c:v>
                </c:pt>
                <c:pt idx="415">
                  <c:v>42607</c:v>
                </c:pt>
                <c:pt idx="416">
                  <c:v>42608</c:v>
                </c:pt>
                <c:pt idx="417">
                  <c:v>42611</c:v>
                </c:pt>
                <c:pt idx="418">
                  <c:v>42612</c:v>
                </c:pt>
                <c:pt idx="419">
                  <c:v>42613</c:v>
                </c:pt>
                <c:pt idx="420">
                  <c:v>42614</c:v>
                </c:pt>
                <c:pt idx="421">
                  <c:v>42615</c:v>
                </c:pt>
                <c:pt idx="422">
                  <c:v>42618</c:v>
                </c:pt>
                <c:pt idx="423">
                  <c:v>42619</c:v>
                </c:pt>
                <c:pt idx="424">
                  <c:v>42620</c:v>
                </c:pt>
                <c:pt idx="425">
                  <c:v>42621</c:v>
                </c:pt>
                <c:pt idx="426">
                  <c:v>42622</c:v>
                </c:pt>
                <c:pt idx="427">
                  <c:v>42625</c:v>
                </c:pt>
                <c:pt idx="428">
                  <c:v>42626</c:v>
                </c:pt>
                <c:pt idx="429">
                  <c:v>42627</c:v>
                </c:pt>
                <c:pt idx="430">
                  <c:v>42628</c:v>
                </c:pt>
                <c:pt idx="431">
                  <c:v>42632</c:v>
                </c:pt>
                <c:pt idx="432">
                  <c:v>42633</c:v>
                </c:pt>
                <c:pt idx="433">
                  <c:v>42634</c:v>
                </c:pt>
                <c:pt idx="434">
                  <c:v>42635</c:v>
                </c:pt>
                <c:pt idx="435">
                  <c:v>42636</c:v>
                </c:pt>
                <c:pt idx="436">
                  <c:v>42639</c:v>
                </c:pt>
                <c:pt idx="437">
                  <c:v>42640</c:v>
                </c:pt>
                <c:pt idx="438">
                  <c:v>42641</c:v>
                </c:pt>
                <c:pt idx="439">
                  <c:v>42642</c:v>
                </c:pt>
                <c:pt idx="440">
                  <c:v>42643</c:v>
                </c:pt>
                <c:pt idx="441">
                  <c:v>42646</c:v>
                </c:pt>
                <c:pt idx="442">
                  <c:v>42647</c:v>
                </c:pt>
                <c:pt idx="443">
                  <c:v>42648</c:v>
                </c:pt>
                <c:pt idx="444">
                  <c:v>42649</c:v>
                </c:pt>
                <c:pt idx="445">
                  <c:v>42650</c:v>
                </c:pt>
                <c:pt idx="446">
                  <c:v>42653</c:v>
                </c:pt>
                <c:pt idx="447">
                  <c:v>42654</c:v>
                </c:pt>
                <c:pt idx="448">
                  <c:v>42655</c:v>
                </c:pt>
                <c:pt idx="449">
                  <c:v>42656</c:v>
                </c:pt>
                <c:pt idx="450">
                  <c:v>42657</c:v>
                </c:pt>
                <c:pt idx="451">
                  <c:v>42660</c:v>
                </c:pt>
                <c:pt idx="452">
                  <c:v>42661</c:v>
                </c:pt>
                <c:pt idx="453">
                  <c:v>42662</c:v>
                </c:pt>
                <c:pt idx="454">
                  <c:v>42663</c:v>
                </c:pt>
                <c:pt idx="455">
                  <c:v>42664</c:v>
                </c:pt>
                <c:pt idx="456">
                  <c:v>42667</c:v>
                </c:pt>
                <c:pt idx="457">
                  <c:v>42668</c:v>
                </c:pt>
                <c:pt idx="458">
                  <c:v>42669</c:v>
                </c:pt>
                <c:pt idx="459">
                  <c:v>42670</c:v>
                </c:pt>
                <c:pt idx="460">
                  <c:v>42671</c:v>
                </c:pt>
                <c:pt idx="461">
                  <c:v>42674</c:v>
                </c:pt>
                <c:pt idx="462">
                  <c:v>42675</c:v>
                </c:pt>
                <c:pt idx="463">
                  <c:v>42677</c:v>
                </c:pt>
                <c:pt idx="464">
                  <c:v>42678</c:v>
                </c:pt>
                <c:pt idx="465">
                  <c:v>42681</c:v>
                </c:pt>
                <c:pt idx="466">
                  <c:v>42682</c:v>
                </c:pt>
                <c:pt idx="467">
                  <c:v>42683</c:v>
                </c:pt>
                <c:pt idx="468">
                  <c:v>42684</c:v>
                </c:pt>
                <c:pt idx="469">
                  <c:v>42685</c:v>
                </c:pt>
                <c:pt idx="470">
                  <c:v>42688</c:v>
                </c:pt>
                <c:pt idx="471">
                  <c:v>42689</c:v>
                </c:pt>
                <c:pt idx="472">
                  <c:v>42690</c:v>
                </c:pt>
                <c:pt idx="473">
                  <c:v>42691</c:v>
                </c:pt>
                <c:pt idx="474">
                  <c:v>42692</c:v>
                </c:pt>
                <c:pt idx="475">
                  <c:v>42696</c:v>
                </c:pt>
                <c:pt idx="476">
                  <c:v>42697</c:v>
                </c:pt>
                <c:pt idx="477">
                  <c:v>42698</c:v>
                </c:pt>
                <c:pt idx="478">
                  <c:v>42699</c:v>
                </c:pt>
                <c:pt idx="479">
                  <c:v>42702</c:v>
                </c:pt>
                <c:pt idx="480">
                  <c:v>42703</c:v>
                </c:pt>
                <c:pt idx="481">
                  <c:v>42704</c:v>
                </c:pt>
                <c:pt idx="482">
                  <c:v>42705</c:v>
                </c:pt>
                <c:pt idx="483">
                  <c:v>42706</c:v>
                </c:pt>
                <c:pt idx="484">
                  <c:v>42709</c:v>
                </c:pt>
                <c:pt idx="485">
                  <c:v>42710</c:v>
                </c:pt>
                <c:pt idx="486">
                  <c:v>42711</c:v>
                </c:pt>
                <c:pt idx="487">
                  <c:v>42712</c:v>
                </c:pt>
                <c:pt idx="488">
                  <c:v>42713</c:v>
                </c:pt>
                <c:pt idx="489">
                  <c:v>42717</c:v>
                </c:pt>
                <c:pt idx="490">
                  <c:v>42718</c:v>
                </c:pt>
                <c:pt idx="491">
                  <c:v>42719</c:v>
                </c:pt>
                <c:pt idx="492">
                  <c:v>42720</c:v>
                </c:pt>
                <c:pt idx="493">
                  <c:v>42723</c:v>
                </c:pt>
                <c:pt idx="494">
                  <c:v>42724</c:v>
                </c:pt>
                <c:pt idx="495">
                  <c:v>42725</c:v>
                </c:pt>
                <c:pt idx="496">
                  <c:v>42726</c:v>
                </c:pt>
                <c:pt idx="497">
                  <c:v>42727</c:v>
                </c:pt>
                <c:pt idx="498">
                  <c:v>42730</c:v>
                </c:pt>
                <c:pt idx="499">
                  <c:v>42731</c:v>
                </c:pt>
                <c:pt idx="500">
                  <c:v>42732</c:v>
                </c:pt>
                <c:pt idx="501">
                  <c:v>42733</c:v>
                </c:pt>
                <c:pt idx="502">
                  <c:v>42734</c:v>
                </c:pt>
                <c:pt idx="503">
                  <c:v>42737</c:v>
                </c:pt>
                <c:pt idx="504">
                  <c:v>42738</c:v>
                </c:pt>
                <c:pt idx="505">
                  <c:v>42739</c:v>
                </c:pt>
                <c:pt idx="506">
                  <c:v>42740</c:v>
                </c:pt>
                <c:pt idx="507">
                  <c:v>42741</c:v>
                </c:pt>
                <c:pt idx="508">
                  <c:v>42744</c:v>
                </c:pt>
                <c:pt idx="509">
                  <c:v>42745</c:v>
                </c:pt>
                <c:pt idx="510">
                  <c:v>42746</c:v>
                </c:pt>
                <c:pt idx="511">
                  <c:v>42747</c:v>
                </c:pt>
                <c:pt idx="512">
                  <c:v>42748</c:v>
                </c:pt>
                <c:pt idx="513">
                  <c:v>42751</c:v>
                </c:pt>
                <c:pt idx="514">
                  <c:v>42752</c:v>
                </c:pt>
                <c:pt idx="515">
                  <c:v>42753</c:v>
                </c:pt>
                <c:pt idx="516">
                  <c:v>42754</c:v>
                </c:pt>
                <c:pt idx="517">
                  <c:v>42755</c:v>
                </c:pt>
                <c:pt idx="518">
                  <c:v>42758</c:v>
                </c:pt>
                <c:pt idx="519">
                  <c:v>42759</c:v>
                </c:pt>
                <c:pt idx="520">
                  <c:v>42760</c:v>
                </c:pt>
                <c:pt idx="521">
                  <c:v>42761</c:v>
                </c:pt>
                <c:pt idx="522">
                  <c:v>42762</c:v>
                </c:pt>
                <c:pt idx="523">
                  <c:v>42765</c:v>
                </c:pt>
                <c:pt idx="524">
                  <c:v>42766</c:v>
                </c:pt>
                <c:pt idx="525">
                  <c:v>42767</c:v>
                </c:pt>
                <c:pt idx="526">
                  <c:v>42768</c:v>
                </c:pt>
                <c:pt idx="527">
                  <c:v>42769</c:v>
                </c:pt>
                <c:pt idx="528">
                  <c:v>42773</c:v>
                </c:pt>
                <c:pt idx="529">
                  <c:v>42774</c:v>
                </c:pt>
                <c:pt idx="530">
                  <c:v>42775</c:v>
                </c:pt>
                <c:pt idx="531">
                  <c:v>42776</c:v>
                </c:pt>
                <c:pt idx="532">
                  <c:v>42779</c:v>
                </c:pt>
                <c:pt idx="533">
                  <c:v>42780</c:v>
                </c:pt>
                <c:pt idx="534">
                  <c:v>42781</c:v>
                </c:pt>
                <c:pt idx="535">
                  <c:v>42782</c:v>
                </c:pt>
                <c:pt idx="536">
                  <c:v>42783</c:v>
                </c:pt>
                <c:pt idx="537">
                  <c:v>42786</c:v>
                </c:pt>
                <c:pt idx="538">
                  <c:v>42787</c:v>
                </c:pt>
                <c:pt idx="539">
                  <c:v>42788</c:v>
                </c:pt>
                <c:pt idx="540">
                  <c:v>42789</c:v>
                </c:pt>
                <c:pt idx="541">
                  <c:v>42790</c:v>
                </c:pt>
                <c:pt idx="542">
                  <c:v>42793</c:v>
                </c:pt>
                <c:pt idx="543">
                  <c:v>42794</c:v>
                </c:pt>
                <c:pt idx="544">
                  <c:v>42795</c:v>
                </c:pt>
                <c:pt idx="545">
                  <c:v>42796</c:v>
                </c:pt>
                <c:pt idx="546">
                  <c:v>42797</c:v>
                </c:pt>
                <c:pt idx="547">
                  <c:v>42800</c:v>
                </c:pt>
                <c:pt idx="548">
                  <c:v>42801</c:v>
                </c:pt>
                <c:pt idx="549">
                  <c:v>42802</c:v>
                </c:pt>
                <c:pt idx="550">
                  <c:v>42803</c:v>
                </c:pt>
                <c:pt idx="551">
                  <c:v>42804</c:v>
                </c:pt>
                <c:pt idx="552">
                  <c:v>42807</c:v>
                </c:pt>
                <c:pt idx="553">
                  <c:v>42808</c:v>
                </c:pt>
                <c:pt idx="554">
                  <c:v>42809</c:v>
                </c:pt>
                <c:pt idx="555">
                  <c:v>42810</c:v>
                </c:pt>
                <c:pt idx="556">
                  <c:v>42811</c:v>
                </c:pt>
                <c:pt idx="557">
                  <c:v>42815</c:v>
                </c:pt>
                <c:pt idx="558">
                  <c:v>42816</c:v>
                </c:pt>
                <c:pt idx="559">
                  <c:v>42817</c:v>
                </c:pt>
                <c:pt idx="560">
                  <c:v>42818</c:v>
                </c:pt>
                <c:pt idx="561">
                  <c:v>42821</c:v>
                </c:pt>
                <c:pt idx="562">
                  <c:v>42822</c:v>
                </c:pt>
                <c:pt idx="563">
                  <c:v>42823</c:v>
                </c:pt>
                <c:pt idx="564">
                  <c:v>42824</c:v>
                </c:pt>
                <c:pt idx="565">
                  <c:v>42825</c:v>
                </c:pt>
                <c:pt idx="566">
                  <c:v>42828</c:v>
                </c:pt>
                <c:pt idx="567">
                  <c:v>42829</c:v>
                </c:pt>
                <c:pt idx="568">
                  <c:v>42830</c:v>
                </c:pt>
                <c:pt idx="569">
                  <c:v>42831</c:v>
                </c:pt>
                <c:pt idx="570">
                  <c:v>42832</c:v>
                </c:pt>
                <c:pt idx="571">
                  <c:v>42835</c:v>
                </c:pt>
                <c:pt idx="572">
                  <c:v>42836</c:v>
                </c:pt>
                <c:pt idx="573">
                  <c:v>42837</c:v>
                </c:pt>
                <c:pt idx="574">
                  <c:v>42842</c:v>
                </c:pt>
                <c:pt idx="575">
                  <c:v>42843</c:v>
                </c:pt>
                <c:pt idx="576">
                  <c:v>42844</c:v>
                </c:pt>
                <c:pt idx="577">
                  <c:v>42845</c:v>
                </c:pt>
                <c:pt idx="578">
                  <c:v>42846</c:v>
                </c:pt>
                <c:pt idx="579">
                  <c:v>42849</c:v>
                </c:pt>
                <c:pt idx="580">
                  <c:v>42850</c:v>
                </c:pt>
                <c:pt idx="581">
                  <c:v>42851</c:v>
                </c:pt>
                <c:pt idx="582">
                  <c:v>42852</c:v>
                </c:pt>
                <c:pt idx="583">
                  <c:v>42853</c:v>
                </c:pt>
                <c:pt idx="584">
                  <c:v>42857</c:v>
                </c:pt>
                <c:pt idx="585">
                  <c:v>42858</c:v>
                </c:pt>
                <c:pt idx="586">
                  <c:v>42859</c:v>
                </c:pt>
                <c:pt idx="587">
                  <c:v>42860</c:v>
                </c:pt>
                <c:pt idx="588">
                  <c:v>42863</c:v>
                </c:pt>
                <c:pt idx="589">
                  <c:v>42864</c:v>
                </c:pt>
                <c:pt idx="590">
                  <c:v>42865</c:v>
                </c:pt>
                <c:pt idx="591">
                  <c:v>42866</c:v>
                </c:pt>
                <c:pt idx="592">
                  <c:v>42867</c:v>
                </c:pt>
                <c:pt idx="593">
                  <c:v>42870</c:v>
                </c:pt>
                <c:pt idx="594">
                  <c:v>42871</c:v>
                </c:pt>
                <c:pt idx="595">
                  <c:v>42872</c:v>
                </c:pt>
                <c:pt idx="596">
                  <c:v>42873</c:v>
                </c:pt>
                <c:pt idx="597">
                  <c:v>42874</c:v>
                </c:pt>
                <c:pt idx="598">
                  <c:v>42877</c:v>
                </c:pt>
                <c:pt idx="599">
                  <c:v>42878</c:v>
                </c:pt>
                <c:pt idx="600">
                  <c:v>42879</c:v>
                </c:pt>
                <c:pt idx="601">
                  <c:v>42880</c:v>
                </c:pt>
                <c:pt idx="602">
                  <c:v>42881</c:v>
                </c:pt>
                <c:pt idx="603">
                  <c:v>42884</c:v>
                </c:pt>
                <c:pt idx="604">
                  <c:v>42885</c:v>
                </c:pt>
                <c:pt idx="605">
                  <c:v>42886</c:v>
                </c:pt>
                <c:pt idx="606">
                  <c:v>42887</c:v>
                </c:pt>
                <c:pt idx="607">
                  <c:v>42888</c:v>
                </c:pt>
                <c:pt idx="608">
                  <c:v>42891</c:v>
                </c:pt>
                <c:pt idx="609">
                  <c:v>42892</c:v>
                </c:pt>
                <c:pt idx="610">
                  <c:v>42893</c:v>
                </c:pt>
                <c:pt idx="611">
                  <c:v>42894</c:v>
                </c:pt>
                <c:pt idx="612">
                  <c:v>42895</c:v>
                </c:pt>
                <c:pt idx="613">
                  <c:v>42898</c:v>
                </c:pt>
                <c:pt idx="614">
                  <c:v>42899</c:v>
                </c:pt>
                <c:pt idx="615">
                  <c:v>42900</c:v>
                </c:pt>
                <c:pt idx="616">
                  <c:v>42901</c:v>
                </c:pt>
                <c:pt idx="617">
                  <c:v>42902</c:v>
                </c:pt>
                <c:pt idx="618">
                  <c:v>42905</c:v>
                </c:pt>
                <c:pt idx="619">
                  <c:v>42906</c:v>
                </c:pt>
                <c:pt idx="620">
                  <c:v>42907</c:v>
                </c:pt>
                <c:pt idx="621">
                  <c:v>42908</c:v>
                </c:pt>
                <c:pt idx="622">
                  <c:v>42909</c:v>
                </c:pt>
                <c:pt idx="623">
                  <c:v>42912</c:v>
                </c:pt>
                <c:pt idx="624">
                  <c:v>42913</c:v>
                </c:pt>
                <c:pt idx="625">
                  <c:v>42914</c:v>
                </c:pt>
                <c:pt idx="626">
                  <c:v>42915</c:v>
                </c:pt>
                <c:pt idx="627">
                  <c:v>42916</c:v>
                </c:pt>
                <c:pt idx="628">
                  <c:v>42919</c:v>
                </c:pt>
                <c:pt idx="629">
                  <c:v>42920</c:v>
                </c:pt>
                <c:pt idx="630">
                  <c:v>42921</c:v>
                </c:pt>
                <c:pt idx="631">
                  <c:v>42922</c:v>
                </c:pt>
                <c:pt idx="632">
                  <c:v>42923</c:v>
                </c:pt>
                <c:pt idx="633">
                  <c:v>42926</c:v>
                </c:pt>
                <c:pt idx="634">
                  <c:v>42927</c:v>
                </c:pt>
                <c:pt idx="635">
                  <c:v>42928</c:v>
                </c:pt>
                <c:pt idx="636">
                  <c:v>42929</c:v>
                </c:pt>
                <c:pt idx="637">
                  <c:v>42930</c:v>
                </c:pt>
                <c:pt idx="638">
                  <c:v>42933</c:v>
                </c:pt>
                <c:pt idx="639">
                  <c:v>42934</c:v>
                </c:pt>
                <c:pt idx="640">
                  <c:v>42935</c:v>
                </c:pt>
                <c:pt idx="641">
                  <c:v>42936</c:v>
                </c:pt>
                <c:pt idx="642">
                  <c:v>42937</c:v>
                </c:pt>
                <c:pt idx="643">
                  <c:v>42940</c:v>
                </c:pt>
                <c:pt idx="644">
                  <c:v>42941</c:v>
                </c:pt>
                <c:pt idx="645">
                  <c:v>42942</c:v>
                </c:pt>
                <c:pt idx="646">
                  <c:v>42943</c:v>
                </c:pt>
                <c:pt idx="647">
                  <c:v>42944</c:v>
                </c:pt>
                <c:pt idx="648">
                  <c:v>42947</c:v>
                </c:pt>
                <c:pt idx="649">
                  <c:v>42948</c:v>
                </c:pt>
                <c:pt idx="650">
                  <c:v>42949</c:v>
                </c:pt>
                <c:pt idx="651">
                  <c:v>42950</c:v>
                </c:pt>
                <c:pt idx="652">
                  <c:v>42951</c:v>
                </c:pt>
                <c:pt idx="653">
                  <c:v>42954</c:v>
                </c:pt>
                <c:pt idx="654">
                  <c:v>42955</c:v>
                </c:pt>
                <c:pt idx="655">
                  <c:v>42956</c:v>
                </c:pt>
                <c:pt idx="656">
                  <c:v>42957</c:v>
                </c:pt>
                <c:pt idx="657">
                  <c:v>42958</c:v>
                </c:pt>
                <c:pt idx="658">
                  <c:v>42961</c:v>
                </c:pt>
                <c:pt idx="659">
                  <c:v>42962</c:v>
                </c:pt>
                <c:pt idx="660">
                  <c:v>42963</c:v>
                </c:pt>
                <c:pt idx="661">
                  <c:v>42964</c:v>
                </c:pt>
                <c:pt idx="662">
                  <c:v>42965</c:v>
                </c:pt>
                <c:pt idx="663">
                  <c:v>42968</c:v>
                </c:pt>
                <c:pt idx="664">
                  <c:v>42969</c:v>
                </c:pt>
                <c:pt idx="665">
                  <c:v>42970</c:v>
                </c:pt>
                <c:pt idx="666">
                  <c:v>42971</c:v>
                </c:pt>
                <c:pt idx="667">
                  <c:v>42972</c:v>
                </c:pt>
                <c:pt idx="668">
                  <c:v>42975</c:v>
                </c:pt>
                <c:pt idx="669">
                  <c:v>42976</c:v>
                </c:pt>
                <c:pt idx="670">
                  <c:v>42977</c:v>
                </c:pt>
                <c:pt idx="671">
                  <c:v>42978</c:v>
                </c:pt>
                <c:pt idx="672">
                  <c:v>42979</c:v>
                </c:pt>
                <c:pt idx="673">
                  <c:v>42982</c:v>
                </c:pt>
                <c:pt idx="674">
                  <c:v>42983</c:v>
                </c:pt>
                <c:pt idx="675">
                  <c:v>42984</c:v>
                </c:pt>
                <c:pt idx="676">
                  <c:v>42985</c:v>
                </c:pt>
                <c:pt idx="677">
                  <c:v>42986</c:v>
                </c:pt>
                <c:pt idx="678">
                  <c:v>42989</c:v>
                </c:pt>
                <c:pt idx="679">
                  <c:v>42990</c:v>
                </c:pt>
                <c:pt idx="680">
                  <c:v>42991</c:v>
                </c:pt>
                <c:pt idx="681">
                  <c:v>42992</c:v>
                </c:pt>
                <c:pt idx="682">
                  <c:v>42993</c:v>
                </c:pt>
                <c:pt idx="683">
                  <c:v>42996</c:v>
                </c:pt>
                <c:pt idx="684">
                  <c:v>42997</c:v>
                </c:pt>
                <c:pt idx="685">
                  <c:v>42998</c:v>
                </c:pt>
                <c:pt idx="686">
                  <c:v>42999</c:v>
                </c:pt>
                <c:pt idx="687">
                  <c:v>43000</c:v>
                </c:pt>
                <c:pt idx="688">
                  <c:v>43003</c:v>
                </c:pt>
                <c:pt idx="689">
                  <c:v>43004</c:v>
                </c:pt>
                <c:pt idx="690">
                  <c:v>43005</c:v>
                </c:pt>
                <c:pt idx="691">
                  <c:v>43006</c:v>
                </c:pt>
                <c:pt idx="692">
                  <c:v>43007</c:v>
                </c:pt>
                <c:pt idx="693">
                  <c:v>43010</c:v>
                </c:pt>
                <c:pt idx="694">
                  <c:v>43011</c:v>
                </c:pt>
                <c:pt idx="695">
                  <c:v>43012</c:v>
                </c:pt>
                <c:pt idx="696">
                  <c:v>43013</c:v>
                </c:pt>
                <c:pt idx="697">
                  <c:v>43014</c:v>
                </c:pt>
                <c:pt idx="698">
                  <c:v>43017</c:v>
                </c:pt>
                <c:pt idx="699">
                  <c:v>43018</c:v>
                </c:pt>
                <c:pt idx="700">
                  <c:v>43019</c:v>
                </c:pt>
                <c:pt idx="701">
                  <c:v>43020</c:v>
                </c:pt>
                <c:pt idx="702">
                  <c:v>43021</c:v>
                </c:pt>
                <c:pt idx="703">
                  <c:v>43024</c:v>
                </c:pt>
                <c:pt idx="704">
                  <c:v>43025</c:v>
                </c:pt>
                <c:pt idx="705">
                  <c:v>43026</c:v>
                </c:pt>
                <c:pt idx="706">
                  <c:v>43027</c:v>
                </c:pt>
                <c:pt idx="707">
                  <c:v>43028</c:v>
                </c:pt>
                <c:pt idx="708">
                  <c:v>43031</c:v>
                </c:pt>
                <c:pt idx="709">
                  <c:v>43032</c:v>
                </c:pt>
                <c:pt idx="710">
                  <c:v>43033</c:v>
                </c:pt>
                <c:pt idx="711">
                  <c:v>43034</c:v>
                </c:pt>
                <c:pt idx="712">
                  <c:v>43035</c:v>
                </c:pt>
                <c:pt idx="713">
                  <c:v>43038</c:v>
                </c:pt>
                <c:pt idx="714">
                  <c:v>43039</c:v>
                </c:pt>
                <c:pt idx="715">
                  <c:v>43040</c:v>
                </c:pt>
                <c:pt idx="716">
                  <c:v>43042</c:v>
                </c:pt>
                <c:pt idx="717">
                  <c:v>43045</c:v>
                </c:pt>
                <c:pt idx="718">
                  <c:v>43046</c:v>
                </c:pt>
                <c:pt idx="719">
                  <c:v>43047</c:v>
                </c:pt>
                <c:pt idx="720">
                  <c:v>43048</c:v>
                </c:pt>
                <c:pt idx="721">
                  <c:v>43049</c:v>
                </c:pt>
                <c:pt idx="722">
                  <c:v>43052</c:v>
                </c:pt>
                <c:pt idx="723">
                  <c:v>43053</c:v>
                </c:pt>
                <c:pt idx="724">
                  <c:v>43054</c:v>
                </c:pt>
                <c:pt idx="725">
                  <c:v>43055</c:v>
                </c:pt>
                <c:pt idx="726">
                  <c:v>43056</c:v>
                </c:pt>
                <c:pt idx="727">
                  <c:v>43060</c:v>
                </c:pt>
                <c:pt idx="728">
                  <c:v>43061</c:v>
                </c:pt>
                <c:pt idx="729">
                  <c:v>43062</c:v>
                </c:pt>
                <c:pt idx="730">
                  <c:v>43063</c:v>
                </c:pt>
                <c:pt idx="731">
                  <c:v>43066</c:v>
                </c:pt>
                <c:pt idx="732">
                  <c:v>43067</c:v>
                </c:pt>
                <c:pt idx="733">
                  <c:v>43068</c:v>
                </c:pt>
                <c:pt idx="734">
                  <c:v>43069</c:v>
                </c:pt>
                <c:pt idx="735">
                  <c:v>43070</c:v>
                </c:pt>
                <c:pt idx="736">
                  <c:v>43073</c:v>
                </c:pt>
                <c:pt idx="737">
                  <c:v>43074</c:v>
                </c:pt>
                <c:pt idx="738">
                  <c:v>43075</c:v>
                </c:pt>
                <c:pt idx="739">
                  <c:v>43076</c:v>
                </c:pt>
                <c:pt idx="740">
                  <c:v>43077</c:v>
                </c:pt>
                <c:pt idx="741">
                  <c:v>43080</c:v>
                </c:pt>
                <c:pt idx="742">
                  <c:v>43082</c:v>
                </c:pt>
                <c:pt idx="743">
                  <c:v>43083</c:v>
                </c:pt>
                <c:pt idx="744">
                  <c:v>43084</c:v>
                </c:pt>
                <c:pt idx="745">
                  <c:v>43087</c:v>
                </c:pt>
                <c:pt idx="746">
                  <c:v>43088</c:v>
                </c:pt>
                <c:pt idx="747">
                  <c:v>43089</c:v>
                </c:pt>
                <c:pt idx="748">
                  <c:v>43090</c:v>
                </c:pt>
                <c:pt idx="749">
                  <c:v>43091</c:v>
                </c:pt>
                <c:pt idx="750">
                  <c:v>43095</c:v>
                </c:pt>
                <c:pt idx="751">
                  <c:v>43096</c:v>
                </c:pt>
                <c:pt idx="752">
                  <c:v>43097</c:v>
                </c:pt>
                <c:pt idx="753">
                  <c:v>43098</c:v>
                </c:pt>
                <c:pt idx="754">
                  <c:v>43102</c:v>
                </c:pt>
                <c:pt idx="755">
                  <c:v>43103</c:v>
                </c:pt>
                <c:pt idx="756">
                  <c:v>43104</c:v>
                </c:pt>
                <c:pt idx="757">
                  <c:v>43105</c:v>
                </c:pt>
                <c:pt idx="758">
                  <c:v>43108</c:v>
                </c:pt>
                <c:pt idx="759">
                  <c:v>43109</c:v>
                </c:pt>
                <c:pt idx="760">
                  <c:v>43110</c:v>
                </c:pt>
                <c:pt idx="761">
                  <c:v>43111</c:v>
                </c:pt>
                <c:pt idx="762">
                  <c:v>43112</c:v>
                </c:pt>
                <c:pt idx="763">
                  <c:v>43115</c:v>
                </c:pt>
                <c:pt idx="764">
                  <c:v>43116</c:v>
                </c:pt>
                <c:pt idx="765">
                  <c:v>43117</c:v>
                </c:pt>
                <c:pt idx="766">
                  <c:v>43118</c:v>
                </c:pt>
                <c:pt idx="767">
                  <c:v>43119</c:v>
                </c:pt>
                <c:pt idx="768">
                  <c:v>43122</c:v>
                </c:pt>
                <c:pt idx="769">
                  <c:v>43123</c:v>
                </c:pt>
                <c:pt idx="770">
                  <c:v>43124</c:v>
                </c:pt>
                <c:pt idx="771">
                  <c:v>43125</c:v>
                </c:pt>
                <c:pt idx="772">
                  <c:v>43126</c:v>
                </c:pt>
                <c:pt idx="773">
                  <c:v>43129</c:v>
                </c:pt>
                <c:pt idx="774">
                  <c:v>43130</c:v>
                </c:pt>
                <c:pt idx="775">
                  <c:v>43131</c:v>
                </c:pt>
                <c:pt idx="776">
                  <c:v>43132</c:v>
                </c:pt>
                <c:pt idx="777">
                  <c:v>43133</c:v>
                </c:pt>
                <c:pt idx="778">
                  <c:v>43137</c:v>
                </c:pt>
                <c:pt idx="779">
                  <c:v>43138</c:v>
                </c:pt>
                <c:pt idx="780">
                  <c:v>43139</c:v>
                </c:pt>
                <c:pt idx="781">
                  <c:v>43140</c:v>
                </c:pt>
                <c:pt idx="782">
                  <c:v>43143</c:v>
                </c:pt>
                <c:pt idx="783">
                  <c:v>43144</c:v>
                </c:pt>
                <c:pt idx="784">
                  <c:v>43145</c:v>
                </c:pt>
                <c:pt idx="785">
                  <c:v>43146</c:v>
                </c:pt>
                <c:pt idx="786">
                  <c:v>43147</c:v>
                </c:pt>
                <c:pt idx="787">
                  <c:v>43150</c:v>
                </c:pt>
                <c:pt idx="788">
                  <c:v>43151</c:v>
                </c:pt>
                <c:pt idx="789">
                  <c:v>43152</c:v>
                </c:pt>
                <c:pt idx="790">
                  <c:v>43153</c:v>
                </c:pt>
                <c:pt idx="791">
                  <c:v>43154</c:v>
                </c:pt>
                <c:pt idx="792">
                  <c:v>43157</c:v>
                </c:pt>
                <c:pt idx="793">
                  <c:v>43158</c:v>
                </c:pt>
                <c:pt idx="794">
                  <c:v>43159</c:v>
                </c:pt>
                <c:pt idx="795">
                  <c:v>43160</c:v>
                </c:pt>
                <c:pt idx="796">
                  <c:v>43161</c:v>
                </c:pt>
                <c:pt idx="797">
                  <c:v>43164</c:v>
                </c:pt>
                <c:pt idx="798">
                  <c:v>43165</c:v>
                </c:pt>
                <c:pt idx="799">
                  <c:v>43166</c:v>
                </c:pt>
                <c:pt idx="800">
                  <c:v>43167</c:v>
                </c:pt>
                <c:pt idx="801">
                  <c:v>43168</c:v>
                </c:pt>
                <c:pt idx="802">
                  <c:v>43171</c:v>
                </c:pt>
                <c:pt idx="803">
                  <c:v>43172</c:v>
                </c:pt>
                <c:pt idx="804">
                  <c:v>43173</c:v>
                </c:pt>
                <c:pt idx="805">
                  <c:v>43174</c:v>
                </c:pt>
                <c:pt idx="806">
                  <c:v>43175</c:v>
                </c:pt>
                <c:pt idx="807">
                  <c:v>43179</c:v>
                </c:pt>
                <c:pt idx="808">
                  <c:v>43180</c:v>
                </c:pt>
                <c:pt idx="809">
                  <c:v>43181</c:v>
                </c:pt>
                <c:pt idx="810">
                  <c:v>43182</c:v>
                </c:pt>
                <c:pt idx="811">
                  <c:v>43185</c:v>
                </c:pt>
                <c:pt idx="812">
                  <c:v>43186</c:v>
                </c:pt>
                <c:pt idx="813">
                  <c:v>43187</c:v>
                </c:pt>
                <c:pt idx="814">
                  <c:v>43192</c:v>
                </c:pt>
                <c:pt idx="815">
                  <c:v>43193</c:v>
                </c:pt>
                <c:pt idx="816">
                  <c:v>43194</c:v>
                </c:pt>
                <c:pt idx="817">
                  <c:v>43195</c:v>
                </c:pt>
                <c:pt idx="818">
                  <c:v>43196</c:v>
                </c:pt>
                <c:pt idx="819">
                  <c:v>43199</c:v>
                </c:pt>
                <c:pt idx="820">
                  <c:v>43200</c:v>
                </c:pt>
                <c:pt idx="821">
                  <c:v>43201</c:v>
                </c:pt>
                <c:pt idx="822">
                  <c:v>43202</c:v>
                </c:pt>
                <c:pt idx="823">
                  <c:v>43203</c:v>
                </c:pt>
                <c:pt idx="824">
                  <c:v>43206</c:v>
                </c:pt>
                <c:pt idx="825">
                  <c:v>43207</c:v>
                </c:pt>
                <c:pt idx="826">
                  <c:v>43208</c:v>
                </c:pt>
                <c:pt idx="827">
                  <c:v>43209</c:v>
                </c:pt>
                <c:pt idx="828">
                  <c:v>43210</c:v>
                </c:pt>
                <c:pt idx="829">
                  <c:v>43213</c:v>
                </c:pt>
                <c:pt idx="830">
                  <c:v>43214</c:v>
                </c:pt>
                <c:pt idx="831">
                  <c:v>43215</c:v>
                </c:pt>
                <c:pt idx="832">
                  <c:v>43216</c:v>
                </c:pt>
                <c:pt idx="833">
                  <c:v>43217</c:v>
                </c:pt>
                <c:pt idx="834">
                  <c:v>43220</c:v>
                </c:pt>
                <c:pt idx="835">
                  <c:v>43222</c:v>
                </c:pt>
                <c:pt idx="836">
                  <c:v>43223</c:v>
                </c:pt>
                <c:pt idx="837">
                  <c:v>43224</c:v>
                </c:pt>
                <c:pt idx="838">
                  <c:v>43227</c:v>
                </c:pt>
                <c:pt idx="839">
                  <c:v>43228</c:v>
                </c:pt>
                <c:pt idx="840">
                  <c:v>43229</c:v>
                </c:pt>
                <c:pt idx="841">
                  <c:v>43230</c:v>
                </c:pt>
                <c:pt idx="842">
                  <c:v>43231</c:v>
                </c:pt>
                <c:pt idx="843">
                  <c:v>43234</c:v>
                </c:pt>
                <c:pt idx="844">
                  <c:v>43235</c:v>
                </c:pt>
                <c:pt idx="845">
                  <c:v>43236</c:v>
                </c:pt>
                <c:pt idx="846">
                  <c:v>43237</c:v>
                </c:pt>
                <c:pt idx="847">
                  <c:v>43238</c:v>
                </c:pt>
                <c:pt idx="848">
                  <c:v>43241</c:v>
                </c:pt>
                <c:pt idx="849">
                  <c:v>43242</c:v>
                </c:pt>
                <c:pt idx="850">
                  <c:v>43243</c:v>
                </c:pt>
                <c:pt idx="851">
                  <c:v>43244</c:v>
                </c:pt>
                <c:pt idx="852">
                  <c:v>43245</c:v>
                </c:pt>
                <c:pt idx="853">
                  <c:v>43248</c:v>
                </c:pt>
                <c:pt idx="854">
                  <c:v>43249</c:v>
                </c:pt>
                <c:pt idx="855">
                  <c:v>43250</c:v>
                </c:pt>
                <c:pt idx="856">
                  <c:v>43251</c:v>
                </c:pt>
                <c:pt idx="857">
                  <c:v>43252</c:v>
                </c:pt>
                <c:pt idx="858">
                  <c:v>43255</c:v>
                </c:pt>
                <c:pt idx="859">
                  <c:v>43256</c:v>
                </c:pt>
                <c:pt idx="860">
                  <c:v>43257</c:v>
                </c:pt>
                <c:pt idx="861">
                  <c:v>43258</c:v>
                </c:pt>
                <c:pt idx="862">
                  <c:v>43259</c:v>
                </c:pt>
                <c:pt idx="863">
                  <c:v>43262</c:v>
                </c:pt>
                <c:pt idx="864">
                  <c:v>43263</c:v>
                </c:pt>
                <c:pt idx="865">
                  <c:v>43264</c:v>
                </c:pt>
                <c:pt idx="866">
                  <c:v>43265</c:v>
                </c:pt>
                <c:pt idx="867">
                  <c:v>43266</c:v>
                </c:pt>
                <c:pt idx="868">
                  <c:v>43269</c:v>
                </c:pt>
                <c:pt idx="869">
                  <c:v>43270</c:v>
                </c:pt>
                <c:pt idx="870">
                  <c:v>43271</c:v>
                </c:pt>
                <c:pt idx="871">
                  <c:v>43272</c:v>
                </c:pt>
                <c:pt idx="872">
                  <c:v>43273</c:v>
                </c:pt>
                <c:pt idx="873">
                  <c:v>43276</c:v>
                </c:pt>
                <c:pt idx="874">
                  <c:v>43277</c:v>
                </c:pt>
                <c:pt idx="875">
                  <c:v>43278</c:v>
                </c:pt>
                <c:pt idx="876">
                  <c:v>43279</c:v>
                </c:pt>
                <c:pt idx="877">
                  <c:v>43280</c:v>
                </c:pt>
                <c:pt idx="878">
                  <c:v>43283</c:v>
                </c:pt>
                <c:pt idx="879">
                  <c:v>43284</c:v>
                </c:pt>
                <c:pt idx="880">
                  <c:v>43285</c:v>
                </c:pt>
                <c:pt idx="881">
                  <c:v>43286</c:v>
                </c:pt>
                <c:pt idx="882">
                  <c:v>43287</c:v>
                </c:pt>
                <c:pt idx="883">
                  <c:v>43290</c:v>
                </c:pt>
                <c:pt idx="884">
                  <c:v>43291</c:v>
                </c:pt>
                <c:pt idx="885">
                  <c:v>43292</c:v>
                </c:pt>
                <c:pt idx="886">
                  <c:v>43293</c:v>
                </c:pt>
                <c:pt idx="887">
                  <c:v>43294</c:v>
                </c:pt>
                <c:pt idx="888">
                  <c:v>43297</c:v>
                </c:pt>
                <c:pt idx="889">
                  <c:v>43298</c:v>
                </c:pt>
                <c:pt idx="890">
                  <c:v>43299</c:v>
                </c:pt>
                <c:pt idx="891">
                  <c:v>43300</c:v>
                </c:pt>
                <c:pt idx="892">
                  <c:v>43301</c:v>
                </c:pt>
                <c:pt idx="893">
                  <c:v>43304</c:v>
                </c:pt>
                <c:pt idx="894">
                  <c:v>43305</c:v>
                </c:pt>
                <c:pt idx="895">
                  <c:v>43306</c:v>
                </c:pt>
                <c:pt idx="896">
                  <c:v>43307</c:v>
                </c:pt>
                <c:pt idx="897">
                  <c:v>43308</c:v>
                </c:pt>
                <c:pt idx="898">
                  <c:v>43311</c:v>
                </c:pt>
                <c:pt idx="899">
                  <c:v>43312</c:v>
                </c:pt>
                <c:pt idx="900">
                  <c:v>43313</c:v>
                </c:pt>
                <c:pt idx="901">
                  <c:v>43314</c:v>
                </c:pt>
                <c:pt idx="902">
                  <c:v>43315</c:v>
                </c:pt>
                <c:pt idx="903">
                  <c:v>43318</c:v>
                </c:pt>
                <c:pt idx="904">
                  <c:v>43319</c:v>
                </c:pt>
                <c:pt idx="905">
                  <c:v>43320</c:v>
                </c:pt>
                <c:pt idx="906">
                  <c:v>43321</c:v>
                </c:pt>
                <c:pt idx="907">
                  <c:v>43322</c:v>
                </c:pt>
                <c:pt idx="908">
                  <c:v>43325</c:v>
                </c:pt>
                <c:pt idx="909">
                  <c:v>43326</c:v>
                </c:pt>
                <c:pt idx="910">
                  <c:v>43327</c:v>
                </c:pt>
                <c:pt idx="911">
                  <c:v>43328</c:v>
                </c:pt>
                <c:pt idx="912">
                  <c:v>43329</c:v>
                </c:pt>
                <c:pt idx="913">
                  <c:v>43332</c:v>
                </c:pt>
                <c:pt idx="914">
                  <c:v>43333</c:v>
                </c:pt>
                <c:pt idx="915">
                  <c:v>43334</c:v>
                </c:pt>
                <c:pt idx="916">
                  <c:v>43335</c:v>
                </c:pt>
                <c:pt idx="917">
                  <c:v>43336</c:v>
                </c:pt>
                <c:pt idx="918">
                  <c:v>43339</c:v>
                </c:pt>
                <c:pt idx="919">
                  <c:v>43340</c:v>
                </c:pt>
                <c:pt idx="920">
                  <c:v>43341</c:v>
                </c:pt>
                <c:pt idx="921">
                  <c:v>43342</c:v>
                </c:pt>
                <c:pt idx="922">
                  <c:v>43343</c:v>
                </c:pt>
                <c:pt idx="923">
                  <c:v>43346</c:v>
                </c:pt>
                <c:pt idx="924">
                  <c:v>43347</c:v>
                </c:pt>
                <c:pt idx="925">
                  <c:v>43348</c:v>
                </c:pt>
                <c:pt idx="926">
                  <c:v>43349</c:v>
                </c:pt>
                <c:pt idx="927">
                  <c:v>43350</c:v>
                </c:pt>
                <c:pt idx="928">
                  <c:v>43353</c:v>
                </c:pt>
                <c:pt idx="929">
                  <c:v>43354</c:v>
                </c:pt>
                <c:pt idx="930">
                  <c:v>43355</c:v>
                </c:pt>
                <c:pt idx="931">
                  <c:v>43356</c:v>
                </c:pt>
                <c:pt idx="932">
                  <c:v>43357</c:v>
                </c:pt>
                <c:pt idx="933">
                  <c:v>43360</c:v>
                </c:pt>
                <c:pt idx="934">
                  <c:v>43361</c:v>
                </c:pt>
                <c:pt idx="935">
                  <c:v>43362</c:v>
                </c:pt>
                <c:pt idx="936">
                  <c:v>43363</c:v>
                </c:pt>
                <c:pt idx="937">
                  <c:v>43364</c:v>
                </c:pt>
                <c:pt idx="938">
                  <c:v>43367</c:v>
                </c:pt>
                <c:pt idx="939">
                  <c:v>43368</c:v>
                </c:pt>
                <c:pt idx="940">
                  <c:v>43369</c:v>
                </c:pt>
                <c:pt idx="941">
                  <c:v>43370</c:v>
                </c:pt>
                <c:pt idx="942">
                  <c:v>43371</c:v>
                </c:pt>
                <c:pt idx="943">
                  <c:v>43374</c:v>
                </c:pt>
                <c:pt idx="944">
                  <c:v>43375</c:v>
                </c:pt>
                <c:pt idx="945">
                  <c:v>43376</c:v>
                </c:pt>
                <c:pt idx="946">
                  <c:v>43377</c:v>
                </c:pt>
                <c:pt idx="947">
                  <c:v>43378</c:v>
                </c:pt>
                <c:pt idx="948">
                  <c:v>43381</c:v>
                </c:pt>
                <c:pt idx="949">
                  <c:v>43382</c:v>
                </c:pt>
                <c:pt idx="950">
                  <c:v>43383</c:v>
                </c:pt>
                <c:pt idx="951">
                  <c:v>43384</c:v>
                </c:pt>
                <c:pt idx="952">
                  <c:v>43385</c:v>
                </c:pt>
                <c:pt idx="953">
                  <c:v>43388</c:v>
                </c:pt>
                <c:pt idx="954">
                  <c:v>43389</c:v>
                </c:pt>
                <c:pt idx="955">
                  <c:v>43390</c:v>
                </c:pt>
                <c:pt idx="956">
                  <c:v>43391</c:v>
                </c:pt>
                <c:pt idx="957">
                  <c:v>43392</c:v>
                </c:pt>
                <c:pt idx="958">
                  <c:v>43395</c:v>
                </c:pt>
                <c:pt idx="959">
                  <c:v>43396</c:v>
                </c:pt>
                <c:pt idx="960">
                  <c:v>43397</c:v>
                </c:pt>
                <c:pt idx="961">
                  <c:v>43398</c:v>
                </c:pt>
                <c:pt idx="962">
                  <c:v>43399</c:v>
                </c:pt>
                <c:pt idx="963">
                  <c:v>43402</c:v>
                </c:pt>
                <c:pt idx="964">
                  <c:v>43403</c:v>
                </c:pt>
                <c:pt idx="965">
                  <c:v>43404</c:v>
                </c:pt>
                <c:pt idx="966">
                  <c:v>43405</c:v>
                </c:pt>
                <c:pt idx="967">
                  <c:v>43409</c:v>
                </c:pt>
                <c:pt idx="968">
                  <c:v>43410</c:v>
                </c:pt>
                <c:pt idx="969">
                  <c:v>43411</c:v>
                </c:pt>
                <c:pt idx="970">
                  <c:v>43412</c:v>
                </c:pt>
                <c:pt idx="971">
                  <c:v>43413</c:v>
                </c:pt>
                <c:pt idx="972">
                  <c:v>43416</c:v>
                </c:pt>
                <c:pt idx="973">
                  <c:v>43417</c:v>
                </c:pt>
                <c:pt idx="974">
                  <c:v>43418</c:v>
                </c:pt>
                <c:pt idx="975">
                  <c:v>43419</c:v>
                </c:pt>
                <c:pt idx="976">
                  <c:v>43420</c:v>
                </c:pt>
                <c:pt idx="977">
                  <c:v>43424</c:v>
                </c:pt>
                <c:pt idx="978">
                  <c:v>43425</c:v>
                </c:pt>
                <c:pt idx="979">
                  <c:v>43426</c:v>
                </c:pt>
                <c:pt idx="980">
                  <c:v>43427</c:v>
                </c:pt>
                <c:pt idx="981">
                  <c:v>43430</c:v>
                </c:pt>
                <c:pt idx="982">
                  <c:v>43431</c:v>
                </c:pt>
                <c:pt idx="983">
                  <c:v>43432</c:v>
                </c:pt>
                <c:pt idx="984">
                  <c:v>43433</c:v>
                </c:pt>
                <c:pt idx="985">
                  <c:v>43434</c:v>
                </c:pt>
                <c:pt idx="986">
                  <c:v>43437</c:v>
                </c:pt>
                <c:pt idx="987">
                  <c:v>43438</c:v>
                </c:pt>
                <c:pt idx="988">
                  <c:v>43439</c:v>
                </c:pt>
                <c:pt idx="989">
                  <c:v>43440</c:v>
                </c:pt>
                <c:pt idx="990">
                  <c:v>43441</c:v>
                </c:pt>
                <c:pt idx="991">
                  <c:v>43444</c:v>
                </c:pt>
                <c:pt idx="992">
                  <c:v>43445</c:v>
                </c:pt>
                <c:pt idx="993">
                  <c:v>43447</c:v>
                </c:pt>
                <c:pt idx="994">
                  <c:v>43448</c:v>
                </c:pt>
                <c:pt idx="995">
                  <c:v>43451</c:v>
                </c:pt>
                <c:pt idx="996">
                  <c:v>43452</c:v>
                </c:pt>
                <c:pt idx="997">
                  <c:v>43453</c:v>
                </c:pt>
                <c:pt idx="998">
                  <c:v>43454</c:v>
                </c:pt>
                <c:pt idx="999">
                  <c:v>43455</c:v>
                </c:pt>
                <c:pt idx="1000">
                  <c:v>43458</c:v>
                </c:pt>
                <c:pt idx="1001">
                  <c:v>43460</c:v>
                </c:pt>
                <c:pt idx="1002">
                  <c:v>43461</c:v>
                </c:pt>
                <c:pt idx="1003">
                  <c:v>43462</c:v>
                </c:pt>
                <c:pt idx="1004">
                  <c:v>43465</c:v>
                </c:pt>
                <c:pt idx="1005">
                  <c:v>43467</c:v>
                </c:pt>
                <c:pt idx="1006">
                  <c:v>43468</c:v>
                </c:pt>
                <c:pt idx="1007">
                  <c:v>43469</c:v>
                </c:pt>
                <c:pt idx="1008">
                  <c:v>43472</c:v>
                </c:pt>
                <c:pt idx="1009">
                  <c:v>43473</c:v>
                </c:pt>
                <c:pt idx="1010">
                  <c:v>43474</c:v>
                </c:pt>
                <c:pt idx="1011">
                  <c:v>43475</c:v>
                </c:pt>
                <c:pt idx="1012">
                  <c:v>43476</c:v>
                </c:pt>
                <c:pt idx="1013">
                  <c:v>43479</c:v>
                </c:pt>
                <c:pt idx="1014">
                  <c:v>43480</c:v>
                </c:pt>
                <c:pt idx="1015">
                  <c:v>43481</c:v>
                </c:pt>
                <c:pt idx="1016">
                  <c:v>43482</c:v>
                </c:pt>
                <c:pt idx="1017">
                  <c:v>43483</c:v>
                </c:pt>
                <c:pt idx="1018">
                  <c:v>43486</c:v>
                </c:pt>
                <c:pt idx="1019">
                  <c:v>43487</c:v>
                </c:pt>
                <c:pt idx="1020">
                  <c:v>43488</c:v>
                </c:pt>
                <c:pt idx="1021">
                  <c:v>43489</c:v>
                </c:pt>
                <c:pt idx="1022">
                  <c:v>43490</c:v>
                </c:pt>
                <c:pt idx="1023">
                  <c:v>43493</c:v>
                </c:pt>
                <c:pt idx="1024">
                  <c:v>43494</c:v>
                </c:pt>
                <c:pt idx="1025">
                  <c:v>43495</c:v>
                </c:pt>
                <c:pt idx="1026">
                  <c:v>43496</c:v>
                </c:pt>
                <c:pt idx="1027">
                  <c:v>43497</c:v>
                </c:pt>
                <c:pt idx="1028">
                  <c:v>43501</c:v>
                </c:pt>
                <c:pt idx="1029">
                  <c:v>43502</c:v>
                </c:pt>
                <c:pt idx="1030">
                  <c:v>43503</c:v>
                </c:pt>
                <c:pt idx="1031">
                  <c:v>43504</c:v>
                </c:pt>
                <c:pt idx="1032">
                  <c:v>43507</c:v>
                </c:pt>
                <c:pt idx="1033">
                  <c:v>43508</c:v>
                </c:pt>
                <c:pt idx="1034">
                  <c:v>43509</c:v>
                </c:pt>
                <c:pt idx="1035">
                  <c:v>43510</c:v>
                </c:pt>
                <c:pt idx="1036">
                  <c:v>43511</c:v>
                </c:pt>
                <c:pt idx="1037">
                  <c:v>43514</c:v>
                </c:pt>
                <c:pt idx="1038">
                  <c:v>43515</c:v>
                </c:pt>
                <c:pt idx="1039">
                  <c:v>43516</c:v>
                </c:pt>
                <c:pt idx="1040">
                  <c:v>43517</c:v>
                </c:pt>
                <c:pt idx="1041">
                  <c:v>43518</c:v>
                </c:pt>
                <c:pt idx="1042">
                  <c:v>43521</c:v>
                </c:pt>
                <c:pt idx="1043">
                  <c:v>43522</c:v>
                </c:pt>
                <c:pt idx="1044">
                  <c:v>43523</c:v>
                </c:pt>
                <c:pt idx="1045">
                  <c:v>43524</c:v>
                </c:pt>
                <c:pt idx="1046">
                  <c:v>43525</c:v>
                </c:pt>
                <c:pt idx="1047">
                  <c:v>43528</c:v>
                </c:pt>
                <c:pt idx="1048">
                  <c:v>43529</c:v>
                </c:pt>
                <c:pt idx="1049">
                  <c:v>43530</c:v>
                </c:pt>
                <c:pt idx="1050">
                  <c:v>43531</c:v>
                </c:pt>
                <c:pt idx="1051">
                  <c:v>43532</c:v>
                </c:pt>
                <c:pt idx="1052">
                  <c:v>43535</c:v>
                </c:pt>
                <c:pt idx="1053">
                  <c:v>43536</c:v>
                </c:pt>
              </c:numCache>
            </c:numRef>
          </c:xVal>
          <c:yVal>
            <c:numRef>
              <c:f>GFNORTEO.MX!$F$2:$F$1290</c:f>
              <c:numCache>
                <c:formatCode>General</c:formatCode>
                <c:ptCount val="1289"/>
                <c:pt idx="0">
                  <c:v>70.766914</c:v>
                </c:pt>
                <c:pt idx="1">
                  <c:v>68.765022000000002</c:v>
                </c:pt>
                <c:pt idx="2">
                  <c:v>68.100707999999997</c:v>
                </c:pt>
                <c:pt idx="3">
                  <c:v>69.572975</c:v>
                </c:pt>
                <c:pt idx="4">
                  <c:v>70.623290999999995</c:v>
                </c:pt>
                <c:pt idx="5">
                  <c:v>70.021827999999999</c:v>
                </c:pt>
                <c:pt idx="6">
                  <c:v>67.840369999999993</c:v>
                </c:pt>
                <c:pt idx="7">
                  <c:v>67.490273000000002</c:v>
                </c:pt>
                <c:pt idx="8">
                  <c:v>66.448905999999994</c:v>
                </c:pt>
                <c:pt idx="9">
                  <c:v>67.122191999999998</c:v>
                </c:pt>
                <c:pt idx="10">
                  <c:v>69.914101000000002</c:v>
                </c:pt>
                <c:pt idx="11">
                  <c:v>69.617858999999996</c:v>
                </c:pt>
                <c:pt idx="12">
                  <c:v>70.273193000000006</c:v>
                </c:pt>
                <c:pt idx="13">
                  <c:v>71.673630000000003</c:v>
                </c:pt>
                <c:pt idx="14">
                  <c:v>70.883621000000005</c:v>
                </c:pt>
                <c:pt idx="15">
                  <c:v>72.284064999999998</c:v>
                </c:pt>
                <c:pt idx="16">
                  <c:v>71.790313999999995</c:v>
                </c:pt>
                <c:pt idx="17">
                  <c:v>72.621902000000006</c:v>
                </c:pt>
                <c:pt idx="18">
                  <c:v>71.703429999999997</c:v>
                </c:pt>
                <c:pt idx="19">
                  <c:v>70.965057000000002</c:v>
                </c:pt>
                <c:pt idx="20">
                  <c:v>68.497810000000001</c:v>
                </c:pt>
                <c:pt idx="21">
                  <c:v>71.361251999999993</c:v>
                </c:pt>
                <c:pt idx="22">
                  <c:v>71.217178000000004</c:v>
                </c:pt>
                <c:pt idx="23">
                  <c:v>71.145163999999994</c:v>
                </c:pt>
                <c:pt idx="24">
                  <c:v>71.658394000000001</c:v>
                </c:pt>
                <c:pt idx="25">
                  <c:v>71.082115000000002</c:v>
                </c:pt>
                <c:pt idx="26">
                  <c:v>70.271705999999995</c:v>
                </c:pt>
                <c:pt idx="27">
                  <c:v>68.857971000000006</c:v>
                </c:pt>
                <c:pt idx="28">
                  <c:v>71.325241000000005</c:v>
                </c:pt>
                <c:pt idx="29">
                  <c:v>72.027596000000003</c:v>
                </c:pt>
                <c:pt idx="30">
                  <c:v>72.189673999999997</c:v>
                </c:pt>
                <c:pt idx="31">
                  <c:v>73.441306999999995</c:v>
                </c:pt>
                <c:pt idx="32">
                  <c:v>71.334250999999995</c:v>
                </c:pt>
                <c:pt idx="33">
                  <c:v>72.207687000000007</c:v>
                </c:pt>
                <c:pt idx="34">
                  <c:v>72.711960000000005</c:v>
                </c:pt>
                <c:pt idx="35">
                  <c:v>72.324753000000001</c:v>
                </c:pt>
                <c:pt idx="36">
                  <c:v>72.639899999999997</c:v>
                </c:pt>
                <c:pt idx="37">
                  <c:v>72.603888999999995</c:v>
                </c:pt>
                <c:pt idx="38">
                  <c:v>72.693939</c:v>
                </c:pt>
                <c:pt idx="39">
                  <c:v>73.108153999999999</c:v>
                </c:pt>
                <c:pt idx="40">
                  <c:v>72.153648000000004</c:v>
                </c:pt>
                <c:pt idx="41">
                  <c:v>72.117637999999999</c:v>
                </c:pt>
                <c:pt idx="42">
                  <c:v>72.522850000000005</c:v>
                </c:pt>
                <c:pt idx="43">
                  <c:v>74.548889000000003</c:v>
                </c:pt>
                <c:pt idx="44">
                  <c:v>74.719977999999998</c:v>
                </c:pt>
                <c:pt idx="45">
                  <c:v>74.566886999999994</c:v>
                </c:pt>
                <c:pt idx="46">
                  <c:v>75.224227999999997</c:v>
                </c:pt>
                <c:pt idx="47">
                  <c:v>76.286766</c:v>
                </c:pt>
                <c:pt idx="48">
                  <c:v>77.430344000000005</c:v>
                </c:pt>
                <c:pt idx="49">
                  <c:v>78.168716000000003</c:v>
                </c:pt>
                <c:pt idx="50">
                  <c:v>79.231262000000001</c:v>
                </c:pt>
                <c:pt idx="51">
                  <c:v>80.662970999999999</c:v>
                </c:pt>
                <c:pt idx="52">
                  <c:v>80.500900000000001</c:v>
                </c:pt>
                <c:pt idx="53">
                  <c:v>78.456871000000007</c:v>
                </c:pt>
                <c:pt idx="54">
                  <c:v>77.979613999999998</c:v>
                </c:pt>
                <c:pt idx="55">
                  <c:v>78.330803000000003</c:v>
                </c:pt>
                <c:pt idx="56">
                  <c:v>77.088172999999998</c:v>
                </c:pt>
                <c:pt idx="57">
                  <c:v>76.583907999999994</c:v>
                </c:pt>
                <c:pt idx="58">
                  <c:v>79.213241999999994</c:v>
                </c:pt>
                <c:pt idx="59">
                  <c:v>79.213241999999994</c:v>
                </c:pt>
                <c:pt idx="60">
                  <c:v>79.708495999999997</c:v>
                </c:pt>
                <c:pt idx="61">
                  <c:v>80.680992000000003</c:v>
                </c:pt>
                <c:pt idx="62">
                  <c:v>81.383347000000001</c:v>
                </c:pt>
                <c:pt idx="63">
                  <c:v>82.887123000000003</c:v>
                </c:pt>
                <c:pt idx="64">
                  <c:v>82.319817</c:v>
                </c:pt>
                <c:pt idx="65">
                  <c:v>81.329323000000002</c:v>
                </c:pt>
                <c:pt idx="66">
                  <c:v>79.006134000000003</c:v>
                </c:pt>
                <c:pt idx="67">
                  <c:v>78.429848000000007</c:v>
                </c:pt>
                <c:pt idx="68">
                  <c:v>78.889076000000003</c:v>
                </c:pt>
                <c:pt idx="69">
                  <c:v>78.654976000000005</c:v>
                </c:pt>
                <c:pt idx="70">
                  <c:v>80.446869000000007</c:v>
                </c:pt>
                <c:pt idx="71">
                  <c:v>80.239777000000004</c:v>
                </c:pt>
                <c:pt idx="72">
                  <c:v>79.069159999999997</c:v>
                </c:pt>
                <c:pt idx="73">
                  <c:v>79.438361999999998</c:v>
                </c:pt>
                <c:pt idx="74">
                  <c:v>79.033150000000006</c:v>
                </c:pt>
                <c:pt idx="75">
                  <c:v>78.591926999999998</c:v>
                </c:pt>
                <c:pt idx="76">
                  <c:v>78.988121000000007</c:v>
                </c:pt>
                <c:pt idx="77">
                  <c:v>78.458541999999994</c:v>
                </c:pt>
                <c:pt idx="78">
                  <c:v>80.345748999999998</c:v>
                </c:pt>
                <c:pt idx="79">
                  <c:v>78.449523999999997</c:v>
                </c:pt>
                <c:pt idx="80">
                  <c:v>78.991294999999994</c:v>
                </c:pt>
                <c:pt idx="81">
                  <c:v>80.869461000000001</c:v>
                </c:pt>
                <c:pt idx="82">
                  <c:v>81.050064000000006</c:v>
                </c:pt>
                <c:pt idx="83">
                  <c:v>80.047768000000005</c:v>
                </c:pt>
                <c:pt idx="84">
                  <c:v>80.273505999999998</c:v>
                </c:pt>
                <c:pt idx="85">
                  <c:v>81.618911999999995</c:v>
                </c:pt>
                <c:pt idx="86">
                  <c:v>82.034285999999994</c:v>
                </c:pt>
                <c:pt idx="87">
                  <c:v>80.354766999999995</c:v>
                </c:pt>
                <c:pt idx="88">
                  <c:v>79.993583999999998</c:v>
                </c:pt>
                <c:pt idx="89">
                  <c:v>79.533080999999996</c:v>
                </c:pt>
                <c:pt idx="90">
                  <c:v>79.885231000000005</c:v>
                </c:pt>
                <c:pt idx="91">
                  <c:v>80.029701000000003</c:v>
                </c:pt>
                <c:pt idx="92">
                  <c:v>79.262184000000005</c:v>
                </c:pt>
                <c:pt idx="93">
                  <c:v>78.503699999999995</c:v>
                </c:pt>
                <c:pt idx="94">
                  <c:v>78.621077999999997</c:v>
                </c:pt>
                <c:pt idx="95">
                  <c:v>78.314064000000002</c:v>
                </c:pt>
                <c:pt idx="96">
                  <c:v>78.440490999999994</c:v>
                </c:pt>
                <c:pt idx="97">
                  <c:v>77.718117000000007</c:v>
                </c:pt>
                <c:pt idx="98">
                  <c:v>77.411109999999994</c:v>
                </c:pt>
                <c:pt idx="99">
                  <c:v>78.494667000000007</c:v>
                </c:pt>
                <c:pt idx="100">
                  <c:v>78.494667000000007</c:v>
                </c:pt>
                <c:pt idx="101">
                  <c:v>77.311790000000002</c:v>
                </c:pt>
                <c:pt idx="102">
                  <c:v>77.456260999999998</c:v>
                </c:pt>
                <c:pt idx="103">
                  <c:v>77.004776000000007</c:v>
                </c:pt>
                <c:pt idx="104">
                  <c:v>77.754233999999997</c:v>
                </c:pt>
                <c:pt idx="105">
                  <c:v>77.239540000000005</c:v>
                </c:pt>
                <c:pt idx="106">
                  <c:v>77.131186999999997</c:v>
                </c:pt>
                <c:pt idx="107">
                  <c:v>78.223770000000002</c:v>
                </c:pt>
                <c:pt idx="108">
                  <c:v>77.925803999999999</c:v>
                </c:pt>
                <c:pt idx="109">
                  <c:v>77.772300999999999</c:v>
                </c:pt>
                <c:pt idx="110">
                  <c:v>77.808411000000007</c:v>
                </c:pt>
                <c:pt idx="111">
                  <c:v>76.544257999999999</c:v>
                </c:pt>
                <c:pt idx="112">
                  <c:v>77.754233999999997</c:v>
                </c:pt>
                <c:pt idx="113">
                  <c:v>76.869331000000003</c:v>
                </c:pt>
                <c:pt idx="114">
                  <c:v>78.485634000000005</c:v>
                </c:pt>
                <c:pt idx="115">
                  <c:v>78.566909999999993</c:v>
                </c:pt>
                <c:pt idx="116">
                  <c:v>79.235100000000003</c:v>
                </c:pt>
                <c:pt idx="117">
                  <c:v>79.334418999999997</c:v>
                </c:pt>
                <c:pt idx="118">
                  <c:v>78.928093000000004</c:v>
                </c:pt>
                <c:pt idx="119">
                  <c:v>77.889686999999995</c:v>
                </c:pt>
                <c:pt idx="120">
                  <c:v>78.007057000000003</c:v>
                </c:pt>
                <c:pt idx="121">
                  <c:v>76.056656000000004</c:v>
                </c:pt>
                <c:pt idx="122">
                  <c:v>77.871619999999993</c:v>
                </c:pt>
                <c:pt idx="123">
                  <c:v>77.998039000000006</c:v>
                </c:pt>
                <c:pt idx="124">
                  <c:v>78.151543000000004</c:v>
                </c:pt>
                <c:pt idx="125">
                  <c:v>77.402091999999996</c:v>
                </c:pt>
                <c:pt idx="126">
                  <c:v>78.133483999999996</c:v>
                </c:pt>
                <c:pt idx="127">
                  <c:v>78.232803000000004</c:v>
                </c:pt>
                <c:pt idx="128">
                  <c:v>78.521759000000003</c:v>
                </c:pt>
                <c:pt idx="129">
                  <c:v>79.379570000000001</c:v>
                </c:pt>
                <c:pt idx="130">
                  <c:v>80.752075000000005</c:v>
                </c:pt>
                <c:pt idx="131">
                  <c:v>80.300597999999994</c:v>
                </c:pt>
                <c:pt idx="132">
                  <c:v>79.677550999999994</c:v>
                </c:pt>
                <c:pt idx="133">
                  <c:v>79.551147</c:v>
                </c:pt>
                <c:pt idx="134">
                  <c:v>78.964202999999998</c:v>
                </c:pt>
                <c:pt idx="135">
                  <c:v>78.756516000000005</c:v>
                </c:pt>
                <c:pt idx="136">
                  <c:v>79.289276000000001</c:v>
                </c:pt>
                <c:pt idx="137">
                  <c:v>78.774590000000003</c:v>
                </c:pt>
                <c:pt idx="138">
                  <c:v>77.627823000000006</c:v>
                </c:pt>
                <c:pt idx="139">
                  <c:v>77.492378000000002</c:v>
                </c:pt>
                <c:pt idx="140">
                  <c:v>76.435912999999999</c:v>
                </c:pt>
                <c:pt idx="141">
                  <c:v>76.345618999999999</c:v>
                </c:pt>
                <c:pt idx="142">
                  <c:v>77.372078000000002</c:v>
                </c:pt>
                <c:pt idx="143">
                  <c:v>77.779578999999998</c:v>
                </c:pt>
                <c:pt idx="144">
                  <c:v>77.752426</c:v>
                </c:pt>
                <c:pt idx="145">
                  <c:v>76.792511000000005</c:v>
                </c:pt>
                <c:pt idx="146">
                  <c:v>77.897300999999999</c:v>
                </c:pt>
                <c:pt idx="147">
                  <c:v>77.815819000000005</c:v>
                </c:pt>
                <c:pt idx="148">
                  <c:v>76.013724999999994</c:v>
                </c:pt>
                <c:pt idx="149">
                  <c:v>76.982688999999993</c:v>
                </c:pt>
                <c:pt idx="150">
                  <c:v>77.064171000000002</c:v>
                </c:pt>
                <c:pt idx="151">
                  <c:v>76.892128</c:v>
                </c:pt>
                <c:pt idx="152">
                  <c:v>75.968445000000003</c:v>
                </c:pt>
                <c:pt idx="153">
                  <c:v>75.524711999999994</c:v>
                </c:pt>
                <c:pt idx="154">
                  <c:v>76.466515000000001</c:v>
                </c:pt>
                <c:pt idx="155">
                  <c:v>75.153426999999994</c:v>
                </c:pt>
                <c:pt idx="156">
                  <c:v>74.039580999999998</c:v>
                </c:pt>
                <c:pt idx="157">
                  <c:v>72.980048999999994</c:v>
                </c:pt>
                <c:pt idx="158">
                  <c:v>71.612647999999993</c:v>
                </c:pt>
                <c:pt idx="159">
                  <c:v>71.983917000000005</c:v>
                </c:pt>
                <c:pt idx="160">
                  <c:v>69.756218000000004</c:v>
                </c:pt>
                <c:pt idx="161">
                  <c:v>69.285315999999995</c:v>
                </c:pt>
                <c:pt idx="162">
                  <c:v>71.27758</c:v>
                </c:pt>
                <c:pt idx="163">
                  <c:v>71.476806999999994</c:v>
                </c:pt>
                <c:pt idx="164">
                  <c:v>73.097785999999999</c:v>
                </c:pt>
                <c:pt idx="165">
                  <c:v>72.309928999999997</c:v>
                </c:pt>
                <c:pt idx="166">
                  <c:v>72.817062000000007</c:v>
                </c:pt>
                <c:pt idx="167">
                  <c:v>70.372001999999995</c:v>
                </c:pt>
                <c:pt idx="168">
                  <c:v>69.864891</c:v>
                </c:pt>
                <c:pt idx="169">
                  <c:v>70.707069000000004</c:v>
                </c:pt>
                <c:pt idx="170">
                  <c:v>70.290512000000007</c:v>
                </c:pt>
                <c:pt idx="171">
                  <c:v>69.593215999999998</c:v>
                </c:pt>
                <c:pt idx="172">
                  <c:v>69.837715000000003</c:v>
                </c:pt>
                <c:pt idx="173">
                  <c:v>70.498786999999993</c:v>
                </c:pt>
                <c:pt idx="174">
                  <c:v>70.172782999999995</c:v>
                </c:pt>
                <c:pt idx="175">
                  <c:v>69.384933000000004</c:v>
                </c:pt>
                <c:pt idx="176">
                  <c:v>70.344841000000002</c:v>
                </c:pt>
                <c:pt idx="177">
                  <c:v>71.322861000000003</c:v>
                </c:pt>
                <c:pt idx="178">
                  <c:v>72.952881000000005</c:v>
                </c:pt>
                <c:pt idx="179">
                  <c:v>73.287948999999998</c:v>
                </c:pt>
                <c:pt idx="180">
                  <c:v>72.074477999999999</c:v>
                </c:pt>
                <c:pt idx="181">
                  <c:v>72.038269</c:v>
                </c:pt>
                <c:pt idx="182">
                  <c:v>72.554443000000006</c:v>
                </c:pt>
                <c:pt idx="183">
                  <c:v>72.346146000000005</c:v>
                </c:pt>
                <c:pt idx="184">
                  <c:v>72.690269000000001</c:v>
                </c:pt>
                <c:pt idx="185">
                  <c:v>72.337097</c:v>
                </c:pt>
                <c:pt idx="186">
                  <c:v>73.188332000000003</c:v>
                </c:pt>
                <c:pt idx="187">
                  <c:v>74.981376999999995</c:v>
                </c:pt>
                <c:pt idx="188">
                  <c:v>75.053809999999999</c:v>
                </c:pt>
                <c:pt idx="189">
                  <c:v>75.805442999999997</c:v>
                </c:pt>
                <c:pt idx="190">
                  <c:v>75.823554999999999</c:v>
                </c:pt>
                <c:pt idx="191">
                  <c:v>74.736862000000002</c:v>
                </c:pt>
                <c:pt idx="192">
                  <c:v>74.383681999999993</c:v>
                </c:pt>
                <c:pt idx="193">
                  <c:v>74.610077000000004</c:v>
                </c:pt>
                <c:pt idx="194">
                  <c:v>75.470366999999996</c:v>
                </c:pt>
                <c:pt idx="195">
                  <c:v>75.986564999999999</c:v>
                </c:pt>
                <c:pt idx="196">
                  <c:v>76.846855000000005</c:v>
                </c:pt>
                <c:pt idx="197">
                  <c:v>77.027962000000002</c:v>
                </c:pt>
                <c:pt idx="198">
                  <c:v>77.906372000000005</c:v>
                </c:pt>
                <c:pt idx="199">
                  <c:v>79.690346000000005</c:v>
                </c:pt>
                <c:pt idx="200">
                  <c:v>79.826172</c:v>
                </c:pt>
                <c:pt idx="201">
                  <c:v>79.427727000000004</c:v>
                </c:pt>
                <c:pt idx="202">
                  <c:v>79.744681999999997</c:v>
                </c:pt>
                <c:pt idx="203">
                  <c:v>79.654121000000004</c:v>
                </c:pt>
                <c:pt idx="204">
                  <c:v>82.325562000000005</c:v>
                </c:pt>
                <c:pt idx="205">
                  <c:v>79.663177000000005</c:v>
                </c:pt>
                <c:pt idx="206">
                  <c:v>81.401871</c:v>
                </c:pt>
                <c:pt idx="207">
                  <c:v>82.678748999999996</c:v>
                </c:pt>
                <c:pt idx="208">
                  <c:v>82.271232999999995</c:v>
                </c:pt>
                <c:pt idx="209">
                  <c:v>80.550635999999997</c:v>
                </c:pt>
                <c:pt idx="210">
                  <c:v>84.806831000000003</c:v>
                </c:pt>
                <c:pt idx="211">
                  <c:v>87.179419999999993</c:v>
                </c:pt>
                <c:pt idx="212">
                  <c:v>85.793899999999994</c:v>
                </c:pt>
                <c:pt idx="213">
                  <c:v>85.748633999999996</c:v>
                </c:pt>
                <c:pt idx="214">
                  <c:v>83.122467</c:v>
                </c:pt>
                <c:pt idx="215">
                  <c:v>82.724013999999997</c:v>
                </c:pt>
                <c:pt idx="216">
                  <c:v>82.941344999999998</c:v>
                </c:pt>
                <c:pt idx="217">
                  <c:v>82.452338999999995</c:v>
                </c:pt>
                <c:pt idx="218">
                  <c:v>81.383774000000003</c:v>
                </c:pt>
                <c:pt idx="219">
                  <c:v>84.163871999999998</c:v>
                </c:pt>
                <c:pt idx="220">
                  <c:v>84.707213999999993</c:v>
                </c:pt>
                <c:pt idx="221">
                  <c:v>82.814582999999999</c:v>
                </c:pt>
                <c:pt idx="222">
                  <c:v>84.978874000000005</c:v>
                </c:pt>
                <c:pt idx="223">
                  <c:v>83.37603</c:v>
                </c:pt>
                <c:pt idx="224">
                  <c:v>82.189728000000002</c:v>
                </c:pt>
                <c:pt idx="225">
                  <c:v>80.604263000000003</c:v>
                </c:pt>
                <c:pt idx="226">
                  <c:v>81.921325999999993</c:v>
                </c:pt>
                <c:pt idx="227">
                  <c:v>81.521652000000003</c:v>
                </c:pt>
                <c:pt idx="228">
                  <c:v>81.285483999999997</c:v>
                </c:pt>
                <c:pt idx="229">
                  <c:v>83.111214000000004</c:v>
                </c:pt>
                <c:pt idx="230">
                  <c:v>82.030319000000006</c:v>
                </c:pt>
                <c:pt idx="231">
                  <c:v>81.121986000000007</c:v>
                </c:pt>
                <c:pt idx="232">
                  <c:v>81.031165999999999</c:v>
                </c:pt>
                <c:pt idx="233">
                  <c:v>80.032004999999998</c:v>
                </c:pt>
                <c:pt idx="234">
                  <c:v>79.396193999999994</c:v>
                </c:pt>
                <c:pt idx="235">
                  <c:v>81.785065000000003</c:v>
                </c:pt>
                <c:pt idx="236">
                  <c:v>80.395340000000004</c:v>
                </c:pt>
                <c:pt idx="237">
                  <c:v>80.468010000000007</c:v>
                </c:pt>
                <c:pt idx="238">
                  <c:v>79.941185000000004</c:v>
                </c:pt>
                <c:pt idx="239">
                  <c:v>82.820556999999994</c:v>
                </c:pt>
                <c:pt idx="240">
                  <c:v>85.763503999999998</c:v>
                </c:pt>
                <c:pt idx="241">
                  <c:v>87.661895999999999</c:v>
                </c:pt>
                <c:pt idx="242">
                  <c:v>86.808075000000002</c:v>
                </c:pt>
                <c:pt idx="243">
                  <c:v>85.518257000000006</c:v>
                </c:pt>
                <c:pt idx="244">
                  <c:v>85.254852</c:v>
                </c:pt>
                <c:pt idx="245">
                  <c:v>84.982353000000003</c:v>
                </c:pt>
                <c:pt idx="246">
                  <c:v>84.582695000000001</c:v>
                </c:pt>
                <c:pt idx="247">
                  <c:v>85.418350000000004</c:v>
                </c:pt>
                <c:pt idx="248">
                  <c:v>85.827079999999995</c:v>
                </c:pt>
                <c:pt idx="249">
                  <c:v>85.527359000000004</c:v>
                </c:pt>
                <c:pt idx="250">
                  <c:v>86.28125</c:v>
                </c:pt>
                <c:pt idx="251">
                  <c:v>83.374634</c:v>
                </c:pt>
                <c:pt idx="252">
                  <c:v>83.311042999999998</c:v>
                </c:pt>
                <c:pt idx="253">
                  <c:v>83.229301000000007</c:v>
                </c:pt>
                <c:pt idx="254">
                  <c:v>81.330916999999999</c:v>
                </c:pt>
                <c:pt idx="255">
                  <c:v>80.704162999999994</c:v>
                </c:pt>
                <c:pt idx="256">
                  <c:v>81.112915000000001</c:v>
                </c:pt>
                <c:pt idx="257">
                  <c:v>81.149231</c:v>
                </c:pt>
                <c:pt idx="258">
                  <c:v>80.495270000000005</c:v>
                </c:pt>
                <c:pt idx="259">
                  <c:v>79.559685000000002</c:v>
                </c:pt>
                <c:pt idx="260">
                  <c:v>77.588631000000007</c:v>
                </c:pt>
                <c:pt idx="261">
                  <c:v>77.634040999999996</c:v>
                </c:pt>
                <c:pt idx="262">
                  <c:v>78.060965999999993</c:v>
                </c:pt>
                <c:pt idx="263">
                  <c:v>77.416068999999993</c:v>
                </c:pt>
                <c:pt idx="264">
                  <c:v>75.463158000000007</c:v>
                </c:pt>
                <c:pt idx="265">
                  <c:v>77.179885999999996</c:v>
                </c:pt>
                <c:pt idx="266">
                  <c:v>78.142707999999999</c:v>
                </c:pt>
                <c:pt idx="267">
                  <c:v>78.596862999999999</c:v>
                </c:pt>
                <c:pt idx="268">
                  <c:v>79.923012</c:v>
                </c:pt>
                <c:pt idx="269">
                  <c:v>80.595168999999999</c:v>
                </c:pt>
                <c:pt idx="270">
                  <c:v>85.954254000000006</c:v>
                </c:pt>
                <c:pt idx="271">
                  <c:v>81.794158999999993</c:v>
                </c:pt>
                <c:pt idx="272">
                  <c:v>82.802383000000006</c:v>
                </c:pt>
                <c:pt idx="273">
                  <c:v>82.320976000000002</c:v>
                </c:pt>
                <c:pt idx="274">
                  <c:v>81.212822000000003</c:v>
                </c:pt>
                <c:pt idx="275">
                  <c:v>79.923012</c:v>
                </c:pt>
                <c:pt idx="276">
                  <c:v>78.251716999999999</c:v>
                </c:pt>
                <c:pt idx="277">
                  <c:v>80.286338999999998</c:v>
                </c:pt>
                <c:pt idx="278">
                  <c:v>79.132782000000006</c:v>
                </c:pt>
                <c:pt idx="279">
                  <c:v>77.697631999999999</c:v>
                </c:pt>
                <c:pt idx="280">
                  <c:v>79.559685000000002</c:v>
                </c:pt>
                <c:pt idx="281">
                  <c:v>78.587783999999999</c:v>
                </c:pt>
                <c:pt idx="282">
                  <c:v>83.583534</c:v>
                </c:pt>
                <c:pt idx="283">
                  <c:v>82.929564999999997</c:v>
                </c:pt>
                <c:pt idx="284">
                  <c:v>83.202049000000002</c:v>
                </c:pt>
                <c:pt idx="285">
                  <c:v>83.065810999999997</c:v>
                </c:pt>
                <c:pt idx="286">
                  <c:v>82.239227</c:v>
                </c:pt>
                <c:pt idx="287">
                  <c:v>82.501709000000005</c:v>
                </c:pt>
                <c:pt idx="288">
                  <c:v>82.638633999999996</c:v>
                </c:pt>
                <c:pt idx="289">
                  <c:v>81.963065999999998</c:v>
                </c:pt>
                <c:pt idx="290">
                  <c:v>83.642868000000007</c:v>
                </c:pt>
                <c:pt idx="291">
                  <c:v>86.089530999999994</c:v>
                </c:pt>
                <c:pt idx="292">
                  <c:v>85.660445999999993</c:v>
                </c:pt>
                <c:pt idx="293">
                  <c:v>85.925194000000005</c:v>
                </c:pt>
                <c:pt idx="294">
                  <c:v>86.728583999999998</c:v>
                </c:pt>
                <c:pt idx="295">
                  <c:v>87.741935999999995</c:v>
                </c:pt>
                <c:pt idx="296">
                  <c:v>87.413276999999994</c:v>
                </c:pt>
                <c:pt idx="297">
                  <c:v>87.623260000000002</c:v>
                </c:pt>
                <c:pt idx="298">
                  <c:v>85.277023</c:v>
                </c:pt>
                <c:pt idx="299">
                  <c:v>86.409058000000002</c:v>
                </c:pt>
                <c:pt idx="300">
                  <c:v>85.295272999999995</c:v>
                </c:pt>
                <c:pt idx="301">
                  <c:v>86.619026000000005</c:v>
                </c:pt>
                <c:pt idx="302">
                  <c:v>88.581833000000003</c:v>
                </c:pt>
                <c:pt idx="303">
                  <c:v>89.147850000000005</c:v>
                </c:pt>
                <c:pt idx="304">
                  <c:v>90.152077000000006</c:v>
                </c:pt>
                <c:pt idx="305">
                  <c:v>89.932968000000002</c:v>
                </c:pt>
                <c:pt idx="306">
                  <c:v>88.399238999999994</c:v>
                </c:pt>
                <c:pt idx="307">
                  <c:v>89.695617999999996</c:v>
                </c:pt>
                <c:pt idx="308">
                  <c:v>90.635932999999994</c:v>
                </c:pt>
                <c:pt idx="309">
                  <c:v>90.772873000000004</c:v>
                </c:pt>
                <c:pt idx="310">
                  <c:v>88.947006000000002</c:v>
                </c:pt>
                <c:pt idx="311">
                  <c:v>89.467376999999999</c:v>
                </c:pt>
                <c:pt idx="312">
                  <c:v>87.449798999999999</c:v>
                </c:pt>
                <c:pt idx="313">
                  <c:v>85.496123999999995</c:v>
                </c:pt>
                <c:pt idx="314">
                  <c:v>87.714554000000007</c:v>
                </c:pt>
                <c:pt idx="315">
                  <c:v>86.399924999999996</c:v>
                </c:pt>
                <c:pt idx="316">
                  <c:v>85.231369000000001</c:v>
                </c:pt>
                <c:pt idx="317">
                  <c:v>85.861298000000005</c:v>
                </c:pt>
                <c:pt idx="318">
                  <c:v>85.934325999999999</c:v>
                </c:pt>
                <c:pt idx="319">
                  <c:v>86.126045000000005</c:v>
                </c:pt>
                <c:pt idx="320">
                  <c:v>85.203979000000004</c:v>
                </c:pt>
                <c:pt idx="321">
                  <c:v>85.906936999999999</c:v>
                </c:pt>
                <c:pt idx="322">
                  <c:v>85.642196999999996</c:v>
                </c:pt>
                <c:pt idx="323">
                  <c:v>86.746834000000007</c:v>
                </c:pt>
                <c:pt idx="324">
                  <c:v>87.212433000000004</c:v>
                </c:pt>
                <c:pt idx="325">
                  <c:v>87.495445000000004</c:v>
                </c:pt>
                <c:pt idx="326">
                  <c:v>87.130279999999999</c:v>
                </c:pt>
                <c:pt idx="327">
                  <c:v>87.404160000000005</c:v>
                </c:pt>
                <c:pt idx="328">
                  <c:v>87.431533999999999</c:v>
                </c:pt>
                <c:pt idx="329">
                  <c:v>89.449119999999994</c:v>
                </c:pt>
                <c:pt idx="330">
                  <c:v>88.271431000000007</c:v>
                </c:pt>
                <c:pt idx="331">
                  <c:v>89.1661</c:v>
                </c:pt>
                <c:pt idx="332">
                  <c:v>90.316399000000004</c:v>
                </c:pt>
                <c:pt idx="333">
                  <c:v>88.380989</c:v>
                </c:pt>
                <c:pt idx="334">
                  <c:v>87.878876000000005</c:v>
                </c:pt>
                <c:pt idx="335">
                  <c:v>88.198402000000002</c:v>
                </c:pt>
                <c:pt idx="336">
                  <c:v>87.513694999999998</c:v>
                </c:pt>
                <c:pt idx="337">
                  <c:v>88.3536</c:v>
                </c:pt>
                <c:pt idx="338">
                  <c:v>89.248283000000001</c:v>
                </c:pt>
                <c:pt idx="339">
                  <c:v>89.659087999999997</c:v>
                </c:pt>
                <c:pt idx="340">
                  <c:v>90.371184999999997</c:v>
                </c:pt>
                <c:pt idx="341">
                  <c:v>89.111343000000005</c:v>
                </c:pt>
                <c:pt idx="342">
                  <c:v>90.334655999999995</c:v>
                </c:pt>
                <c:pt idx="343">
                  <c:v>90.544640000000001</c:v>
                </c:pt>
                <c:pt idx="344">
                  <c:v>87.997551000000001</c:v>
                </c:pt>
                <c:pt idx="345">
                  <c:v>87.61412</c:v>
                </c:pt>
                <c:pt idx="346">
                  <c:v>87.577613999999997</c:v>
                </c:pt>
                <c:pt idx="347">
                  <c:v>88.545310999999998</c:v>
                </c:pt>
                <c:pt idx="348">
                  <c:v>88.107108999999994</c:v>
                </c:pt>
                <c:pt idx="349">
                  <c:v>88.810066000000006</c:v>
                </c:pt>
                <c:pt idx="350">
                  <c:v>90.060783000000001</c:v>
                </c:pt>
                <c:pt idx="351">
                  <c:v>89.476517000000001</c:v>
                </c:pt>
                <c:pt idx="352">
                  <c:v>89.503890999999996</c:v>
                </c:pt>
                <c:pt idx="353">
                  <c:v>88.107108999999994</c:v>
                </c:pt>
                <c:pt idx="354">
                  <c:v>88.298828</c:v>
                </c:pt>
                <c:pt idx="355">
                  <c:v>88.326217999999997</c:v>
                </c:pt>
                <c:pt idx="356">
                  <c:v>89.549537999999998</c:v>
                </c:pt>
                <c:pt idx="357">
                  <c:v>87.705414000000005</c:v>
                </c:pt>
                <c:pt idx="358">
                  <c:v>87.641509999999997</c:v>
                </c:pt>
                <c:pt idx="359">
                  <c:v>88.307952999999998</c:v>
                </c:pt>
                <c:pt idx="360">
                  <c:v>87.888000000000005</c:v>
                </c:pt>
                <c:pt idx="361">
                  <c:v>88.673125999999996</c:v>
                </c:pt>
                <c:pt idx="362">
                  <c:v>88.883110000000002</c:v>
                </c:pt>
                <c:pt idx="363">
                  <c:v>88.399238999999994</c:v>
                </c:pt>
                <c:pt idx="364">
                  <c:v>88.700515999999993</c:v>
                </c:pt>
                <c:pt idx="365">
                  <c:v>89.869063999999995</c:v>
                </c:pt>
                <c:pt idx="366">
                  <c:v>87.787589999999994</c:v>
                </c:pt>
                <c:pt idx="367">
                  <c:v>88.737030000000004</c:v>
                </c:pt>
                <c:pt idx="368">
                  <c:v>89.969489999999993</c:v>
                </c:pt>
                <c:pt idx="369">
                  <c:v>90.526381999999998</c:v>
                </c:pt>
                <c:pt idx="370">
                  <c:v>93.256041999999994</c:v>
                </c:pt>
                <c:pt idx="371">
                  <c:v>88.088843999999995</c:v>
                </c:pt>
                <c:pt idx="372">
                  <c:v>86.62809</c:v>
                </c:pt>
                <c:pt idx="373">
                  <c:v>89.022193999999999</c:v>
                </c:pt>
                <c:pt idx="374">
                  <c:v>91.700653000000003</c:v>
                </c:pt>
                <c:pt idx="375">
                  <c:v>94.039710999999997</c:v>
                </c:pt>
                <c:pt idx="376">
                  <c:v>95.259704999999997</c:v>
                </c:pt>
                <c:pt idx="377">
                  <c:v>95.507369999999995</c:v>
                </c:pt>
                <c:pt idx="378">
                  <c:v>93.287543999999997</c:v>
                </c:pt>
                <c:pt idx="379">
                  <c:v>93.379279999999994</c:v>
                </c:pt>
                <c:pt idx="380">
                  <c:v>93.718673999999993</c:v>
                </c:pt>
                <c:pt idx="381">
                  <c:v>93.397621000000001</c:v>
                </c:pt>
                <c:pt idx="382">
                  <c:v>93.085753999999994</c:v>
                </c:pt>
                <c:pt idx="383">
                  <c:v>94.140625</c:v>
                </c:pt>
                <c:pt idx="384">
                  <c:v>92.186806000000004</c:v>
                </c:pt>
                <c:pt idx="385">
                  <c:v>92.608765000000005</c:v>
                </c:pt>
                <c:pt idx="386">
                  <c:v>92.691315000000003</c:v>
                </c:pt>
                <c:pt idx="387">
                  <c:v>91.920799000000002</c:v>
                </c:pt>
                <c:pt idx="388">
                  <c:v>93.168304000000006</c:v>
                </c:pt>
                <c:pt idx="389">
                  <c:v>95.094596999999993</c:v>
                </c:pt>
                <c:pt idx="390">
                  <c:v>94.314910999999995</c:v>
                </c:pt>
                <c:pt idx="391">
                  <c:v>93.498519999999999</c:v>
                </c:pt>
                <c:pt idx="392">
                  <c:v>91.141105999999994</c:v>
                </c:pt>
                <c:pt idx="393">
                  <c:v>90.590736000000007</c:v>
                </c:pt>
                <c:pt idx="394">
                  <c:v>92.085907000000006</c:v>
                </c:pt>
                <c:pt idx="395">
                  <c:v>93.406799000000007</c:v>
                </c:pt>
                <c:pt idx="396">
                  <c:v>94.195656</c:v>
                </c:pt>
                <c:pt idx="397">
                  <c:v>95.764213999999996</c:v>
                </c:pt>
                <c:pt idx="398">
                  <c:v>94.333243999999993</c:v>
                </c:pt>
                <c:pt idx="399">
                  <c:v>95.094596999999993</c:v>
                </c:pt>
                <c:pt idx="400">
                  <c:v>95.149628000000007</c:v>
                </c:pt>
                <c:pt idx="401">
                  <c:v>95.599091000000001</c:v>
                </c:pt>
                <c:pt idx="402">
                  <c:v>96.883301000000003</c:v>
                </c:pt>
                <c:pt idx="403">
                  <c:v>96.314582999999999</c:v>
                </c:pt>
                <c:pt idx="404">
                  <c:v>95.755027999999996</c:v>
                </c:pt>
                <c:pt idx="405">
                  <c:v>99.093941000000001</c:v>
                </c:pt>
                <c:pt idx="406">
                  <c:v>99.433341999999996</c:v>
                </c:pt>
                <c:pt idx="407">
                  <c:v>99.662659000000005</c:v>
                </c:pt>
                <c:pt idx="408">
                  <c:v>97.974861000000004</c:v>
                </c:pt>
                <c:pt idx="409">
                  <c:v>95.800903000000005</c:v>
                </c:pt>
                <c:pt idx="410">
                  <c:v>97.130966000000001</c:v>
                </c:pt>
                <c:pt idx="411">
                  <c:v>96.342094000000003</c:v>
                </c:pt>
                <c:pt idx="412">
                  <c:v>97.130966000000001</c:v>
                </c:pt>
                <c:pt idx="413">
                  <c:v>94.553398000000001</c:v>
                </c:pt>
                <c:pt idx="414">
                  <c:v>95.397300999999999</c:v>
                </c:pt>
                <c:pt idx="415">
                  <c:v>95.433989999999994</c:v>
                </c:pt>
                <c:pt idx="416">
                  <c:v>96.069030999999995</c:v>
                </c:pt>
                <c:pt idx="417">
                  <c:v>96.227547000000001</c:v>
                </c:pt>
                <c:pt idx="418">
                  <c:v>95.947815000000006</c:v>
                </c:pt>
                <c:pt idx="419">
                  <c:v>94.372001999999995</c:v>
                </c:pt>
                <c:pt idx="420">
                  <c:v>97.812697999999997</c:v>
                </c:pt>
                <c:pt idx="421">
                  <c:v>98.754456000000005</c:v>
                </c:pt>
                <c:pt idx="422">
                  <c:v>98.167023</c:v>
                </c:pt>
                <c:pt idx="423">
                  <c:v>98.931618</c:v>
                </c:pt>
                <c:pt idx="424">
                  <c:v>100.041214</c:v>
                </c:pt>
                <c:pt idx="425">
                  <c:v>99.472435000000004</c:v>
                </c:pt>
                <c:pt idx="426">
                  <c:v>96.964172000000005</c:v>
                </c:pt>
                <c:pt idx="427">
                  <c:v>98.689186000000007</c:v>
                </c:pt>
                <c:pt idx="428">
                  <c:v>96.432686000000004</c:v>
                </c:pt>
                <c:pt idx="429">
                  <c:v>94.110916000000003</c:v>
                </c:pt>
                <c:pt idx="430">
                  <c:v>93.700637999999998</c:v>
                </c:pt>
                <c:pt idx="431">
                  <c:v>93.626059999999995</c:v>
                </c:pt>
                <c:pt idx="432">
                  <c:v>94.717003000000005</c:v>
                </c:pt>
                <c:pt idx="433">
                  <c:v>95.640113999999997</c:v>
                </c:pt>
                <c:pt idx="434">
                  <c:v>99.724181999999999</c:v>
                </c:pt>
                <c:pt idx="435">
                  <c:v>96.143630999999999</c:v>
                </c:pt>
                <c:pt idx="436">
                  <c:v>94.316055000000006</c:v>
                </c:pt>
                <c:pt idx="437">
                  <c:v>97.607558999999995</c:v>
                </c:pt>
                <c:pt idx="438">
                  <c:v>97.057418999999996</c:v>
                </c:pt>
                <c:pt idx="439">
                  <c:v>95.630791000000002</c:v>
                </c:pt>
                <c:pt idx="440">
                  <c:v>94.810248999999999</c:v>
                </c:pt>
                <c:pt idx="441">
                  <c:v>98.344184999999996</c:v>
                </c:pt>
                <c:pt idx="442">
                  <c:v>99.640274000000005</c:v>
                </c:pt>
                <c:pt idx="443">
                  <c:v>98.810401999999996</c:v>
                </c:pt>
                <c:pt idx="444">
                  <c:v>99.164726000000002</c:v>
                </c:pt>
                <c:pt idx="445">
                  <c:v>99.127433999999994</c:v>
                </c:pt>
                <c:pt idx="446">
                  <c:v>101.89677399999999</c:v>
                </c:pt>
                <c:pt idx="447">
                  <c:v>101.029602</c:v>
                </c:pt>
                <c:pt idx="448">
                  <c:v>100.395538</c:v>
                </c:pt>
                <c:pt idx="449">
                  <c:v>99.239326000000005</c:v>
                </c:pt>
                <c:pt idx="450">
                  <c:v>99.836082000000005</c:v>
                </c:pt>
                <c:pt idx="451">
                  <c:v>100.535408</c:v>
                </c:pt>
                <c:pt idx="452">
                  <c:v>102.49353000000001</c:v>
                </c:pt>
                <c:pt idx="453">
                  <c:v>103.817589</c:v>
                </c:pt>
                <c:pt idx="454">
                  <c:v>103.929489</c:v>
                </c:pt>
                <c:pt idx="455">
                  <c:v>105.113686</c:v>
                </c:pt>
                <c:pt idx="456">
                  <c:v>106.158005</c:v>
                </c:pt>
                <c:pt idx="457">
                  <c:v>105.91557299999999</c:v>
                </c:pt>
                <c:pt idx="458">
                  <c:v>104.227867</c:v>
                </c:pt>
                <c:pt idx="459">
                  <c:v>105.365433</c:v>
                </c:pt>
                <c:pt idx="460">
                  <c:v>104.01340500000001</c:v>
                </c:pt>
                <c:pt idx="461">
                  <c:v>103.789619</c:v>
                </c:pt>
                <c:pt idx="462">
                  <c:v>101.64501199999999</c:v>
                </c:pt>
                <c:pt idx="463">
                  <c:v>100.432846</c:v>
                </c:pt>
                <c:pt idx="464">
                  <c:v>101.97135900000001</c:v>
                </c:pt>
                <c:pt idx="465">
                  <c:v>104.032051</c:v>
                </c:pt>
                <c:pt idx="466">
                  <c:v>105.96219600000001</c:v>
                </c:pt>
                <c:pt idx="467">
                  <c:v>98.073775999999995</c:v>
                </c:pt>
                <c:pt idx="468">
                  <c:v>89.346169000000003</c:v>
                </c:pt>
                <c:pt idx="469">
                  <c:v>88.385756999999998</c:v>
                </c:pt>
                <c:pt idx="470">
                  <c:v>89.196976000000006</c:v>
                </c:pt>
                <c:pt idx="471">
                  <c:v>89.336830000000006</c:v>
                </c:pt>
                <c:pt idx="472">
                  <c:v>89.355491999999998</c:v>
                </c:pt>
                <c:pt idx="473">
                  <c:v>88.385756999999998</c:v>
                </c:pt>
                <c:pt idx="474">
                  <c:v>85.327354</c:v>
                </c:pt>
                <c:pt idx="475">
                  <c:v>89.476699999999994</c:v>
                </c:pt>
                <c:pt idx="476">
                  <c:v>89.970894000000001</c:v>
                </c:pt>
                <c:pt idx="477">
                  <c:v>90.203995000000006</c:v>
                </c:pt>
                <c:pt idx="478">
                  <c:v>90.306563999999995</c:v>
                </c:pt>
                <c:pt idx="479">
                  <c:v>90.670219000000003</c:v>
                </c:pt>
                <c:pt idx="480">
                  <c:v>90.940628000000004</c:v>
                </c:pt>
                <c:pt idx="481">
                  <c:v>91.956992999999997</c:v>
                </c:pt>
                <c:pt idx="482">
                  <c:v>91.304276000000002</c:v>
                </c:pt>
                <c:pt idx="483">
                  <c:v>89.411429999999996</c:v>
                </c:pt>
                <c:pt idx="484">
                  <c:v>89.625893000000005</c:v>
                </c:pt>
                <c:pt idx="485">
                  <c:v>91.294960000000003</c:v>
                </c:pt>
                <c:pt idx="486">
                  <c:v>91.406845000000004</c:v>
                </c:pt>
                <c:pt idx="487">
                  <c:v>92.274010000000004</c:v>
                </c:pt>
                <c:pt idx="488">
                  <c:v>93.560767999999996</c:v>
                </c:pt>
                <c:pt idx="489">
                  <c:v>96.777687</c:v>
                </c:pt>
                <c:pt idx="490">
                  <c:v>96.591194000000002</c:v>
                </c:pt>
                <c:pt idx="491">
                  <c:v>94.670379999999994</c:v>
                </c:pt>
                <c:pt idx="492">
                  <c:v>93.943077000000002</c:v>
                </c:pt>
                <c:pt idx="493">
                  <c:v>93.514152999999993</c:v>
                </c:pt>
                <c:pt idx="494">
                  <c:v>93.103881999999999</c:v>
                </c:pt>
                <c:pt idx="495">
                  <c:v>92.656311000000002</c:v>
                </c:pt>
                <c:pt idx="496">
                  <c:v>92.646987999999993</c:v>
                </c:pt>
                <c:pt idx="497">
                  <c:v>93.159828000000005</c:v>
                </c:pt>
                <c:pt idx="498">
                  <c:v>92.973343</c:v>
                </c:pt>
                <c:pt idx="499">
                  <c:v>92.702933999999999</c:v>
                </c:pt>
                <c:pt idx="500">
                  <c:v>93.644699000000003</c:v>
                </c:pt>
                <c:pt idx="501">
                  <c:v>95.500243999999995</c:v>
                </c:pt>
                <c:pt idx="502">
                  <c:v>95.388351</c:v>
                </c:pt>
                <c:pt idx="503">
                  <c:v>95.388351</c:v>
                </c:pt>
                <c:pt idx="504">
                  <c:v>94.381316999999996</c:v>
                </c:pt>
                <c:pt idx="505">
                  <c:v>93.197120999999996</c:v>
                </c:pt>
                <c:pt idx="506">
                  <c:v>93.374290000000002</c:v>
                </c:pt>
                <c:pt idx="507">
                  <c:v>90.810080999999997</c:v>
                </c:pt>
                <c:pt idx="508">
                  <c:v>90.269272000000001</c:v>
                </c:pt>
                <c:pt idx="509">
                  <c:v>89.047782999999995</c:v>
                </c:pt>
                <c:pt idx="510">
                  <c:v>87.863585999999998</c:v>
                </c:pt>
                <c:pt idx="511">
                  <c:v>89.252921999999998</c:v>
                </c:pt>
                <c:pt idx="512">
                  <c:v>92.171440000000004</c:v>
                </c:pt>
                <c:pt idx="513">
                  <c:v>90.521034</c:v>
                </c:pt>
                <c:pt idx="514">
                  <c:v>91.854416000000001</c:v>
                </c:pt>
                <c:pt idx="515">
                  <c:v>92.040901000000005</c:v>
                </c:pt>
                <c:pt idx="516">
                  <c:v>92.040901000000005</c:v>
                </c:pt>
                <c:pt idx="517">
                  <c:v>91.761177000000004</c:v>
                </c:pt>
                <c:pt idx="518">
                  <c:v>93.607399000000001</c:v>
                </c:pt>
                <c:pt idx="519">
                  <c:v>95.696060000000003</c:v>
                </c:pt>
                <c:pt idx="520">
                  <c:v>94.306731999999997</c:v>
                </c:pt>
                <c:pt idx="521">
                  <c:v>93.066588999999993</c:v>
                </c:pt>
                <c:pt idx="522">
                  <c:v>95.835930000000005</c:v>
                </c:pt>
                <c:pt idx="523">
                  <c:v>94.269431999999995</c:v>
                </c:pt>
                <c:pt idx="524">
                  <c:v>93.197120999999996</c:v>
                </c:pt>
                <c:pt idx="525">
                  <c:v>91.956992999999997</c:v>
                </c:pt>
                <c:pt idx="526">
                  <c:v>93.215774999999994</c:v>
                </c:pt>
                <c:pt idx="527">
                  <c:v>95.351059000000006</c:v>
                </c:pt>
                <c:pt idx="528">
                  <c:v>92.246039999999994</c:v>
                </c:pt>
                <c:pt idx="529">
                  <c:v>92.833472999999998</c:v>
                </c:pt>
                <c:pt idx="530">
                  <c:v>94.502540999999994</c:v>
                </c:pt>
                <c:pt idx="531">
                  <c:v>95.117949999999993</c:v>
                </c:pt>
                <c:pt idx="532">
                  <c:v>93.355643999999998</c:v>
                </c:pt>
                <c:pt idx="533">
                  <c:v>91.882392999999993</c:v>
                </c:pt>
                <c:pt idx="534">
                  <c:v>91.975632000000004</c:v>
                </c:pt>
                <c:pt idx="535">
                  <c:v>93.467528999999999</c:v>
                </c:pt>
                <c:pt idx="536">
                  <c:v>93.131859000000006</c:v>
                </c:pt>
                <c:pt idx="537">
                  <c:v>93.243752000000001</c:v>
                </c:pt>
                <c:pt idx="538">
                  <c:v>94.073616000000001</c:v>
                </c:pt>
                <c:pt idx="539">
                  <c:v>93.169158999999993</c:v>
                </c:pt>
                <c:pt idx="540">
                  <c:v>94.017669999999995</c:v>
                </c:pt>
                <c:pt idx="541">
                  <c:v>92.786857999999995</c:v>
                </c:pt>
                <c:pt idx="542">
                  <c:v>92.507126</c:v>
                </c:pt>
                <c:pt idx="543">
                  <c:v>93.103881999999999</c:v>
                </c:pt>
                <c:pt idx="544">
                  <c:v>92.973343</c:v>
                </c:pt>
                <c:pt idx="545">
                  <c:v>93.203284999999994</c:v>
                </c:pt>
                <c:pt idx="546">
                  <c:v>94.251259000000005</c:v>
                </c:pt>
                <c:pt idx="547">
                  <c:v>94.430633999999998</c:v>
                </c:pt>
                <c:pt idx="548">
                  <c:v>94.987662999999998</c:v>
                </c:pt>
                <c:pt idx="549">
                  <c:v>95.148162999999997</c:v>
                </c:pt>
                <c:pt idx="550">
                  <c:v>94.458961000000002</c:v>
                </c:pt>
                <c:pt idx="551">
                  <c:v>95.374747999999997</c:v>
                </c:pt>
                <c:pt idx="552">
                  <c:v>95.488045</c:v>
                </c:pt>
                <c:pt idx="553">
                  <c:v>95.082076999999998</c:v>
                </c:pt>
                <c:pt idx="554">
                  <c:v>94.987662999999998</c:v>
                </c:pt>
                <c:pt idx="555">
                  <c:v>96.479370000000003</c:v>
                </c:pt>
                <c:pt idx="556">
                  <c:v>98.811347999999995</c:v>
                </c:pt>
                <c:pt idx="557">
                  <c:v>99.538307000000003</c:v>
                </c:pt>
                <c:pt idx="558">
                  <c:v>99.944282999999999</c:v>
                </c:pt>
                <c:pt idx="559">
                  <c:v>101.45487199999999</c:v>
                </c:pt>
                <c:pt idx="560">
                  <c:v>104.52325399999999</c:v>
                </c:pt>
                <c:pt idx="561">
                  <c:v>106.581429</c:v>
                </c:pt>
                <c:pt idx="562">
                  <c:v>104.32498200000001</c:v>
                </c:pt>
                <c:pt idx="563">
                  <c:v>102.81440000000001</c:v>
                </c:pt>
                <c:pt idx="564">
                  <c:v>102.899368</c:v>
                </c:pt>
                <c:pt idx="565">
                  <c:v>101.6437</c:v>
                </c:pt>
                <c:pt idx="566">
                  <c:v>102.483963</c:v>
                </c:pt>
                <c:pt idx="567">
                  <c:v>102.35178399999999</c:v>
                </c:pt>
                <c:pt idx="568">
                  <c:v>101.06778</c:v>
                </c:pt>
                <c:pt idx="569">
                  <c:v>100.236954</c:v>
                </c:pt>
                <c:pt idx="570">
                  <c:v>103.29589799999999</c:v>
                </c:pt>
                <c:pt idx="571">
                  <c:v>102.408424</c:v>
                </c:pt>
                <c:pt idx="572">
                  <c:v>102.899368</c:v>
                </c:pt>
                <c:pt idx="573">
                  <c:v>101.030022</c:v>
                </c:pt>
                <c:pt idx="574">
                  <c:v>101.483192</c:v>
                </c:pt>
                <c:pt idx="575">
                  <c:v>103.41864</c:v>
                </c:pt>
                <c:pt idx="576">
                  <c:v>103.29589799999999</c:v>
                </c:pt>
                <c:pt idx="577">
                  <c:v>103.947334</c:v>
                </c:pt>
                <c:pt idx="578">
                  <c:v>104.051193</c:v>
                </c:pt>
                <c:pt idx="579">
                  <c:v>105.354073</c:v>
                </c:pt>
                <c:pt idx="580">
                  <c:v>106.269867</c:v>
                </c:pt>
                <c:pt idx="581">
                  <c:v>102.81440000000001</c:v>
                </c:pt>
                <c:pt idx="582">
                  <c:v>102.63500999999999</c:v>
                </c:pt>
                <c:pt idx="583">
                  <c:v>102.861603</c:v>
                </c:pt>
                <c:pt idx="584">
                  <c:v>101.483192</c:v>
                </c:pt>
                <c:pt idx="585">
                  <c:v>101.143303</c:v>
                </c:pt>
                <c:pt idx="586">
                  <c:v>101.35101299999999</c:v>
                </c:pt>
                <c:pt idx="587">
                  <c:v>101.964691</c:v>
                </c:pt>
                <c:pt idx="588">
                  <c:v>103.229805</c:v>
                </c:pt>
                <c:pt idx="589">
                  <c:v>103.711304</c:v>
                </c:pt>
                <c:pt idx="590">
                  <c:v>103.579132</c:v>
                </c:pt>
                <c:pt idx="591">
                  <c:v>101.794746</c:v>
                </c:pt>
                <c:pt idx="592">
                  <c:v>102.370659</c:v>
                </c:pt>
                <c:pt idx="593">
                  <c:v>101.88916</c:v>
                </c:pt>
                <c:pt idx="594">
                  <c:v>101.945808</c:v>
                </c:pt>
                <c:pt idx="595">
                  <c:v>100.77510100000001</c:v>
                </c:pt>
                <c:pt idx="596">
                  <c:v>100.992256</c:v>
                </c:pt>
                <c:pt idx="597">
                  <c:v>103.29589799999999</c:v>
                </c:pt>
                <c:pt idx="598">
                  <c:v>103.437515</c:v>
                </c:pt>
                <c:pt idx="599">
                  <c:v>102.314018</c:v>
                </c:pt>
                <c:pt idx="600">
                  <c:v>103.28645299999999</c:v>
                </c:pt>
                <c:pt idx="601">
                  <c:v>101.539841</c:v>
                </c:pt>
                <c:pt idx="602">
                  <c:v>103.37142900000001</c:v>
                </c:pt>
                <c:pt idx="603">
                  <c:v>102.408424</c:v>
                </c:pt>
                <c:pt idx="604">
                  <c:v>102.74831399999999</c:v>
                </c:pt>
                <c:pt idx="605">
                  <c:v>101.42654400000001</c:v>
                </c:pt>
                <c:pt idx="606">
                  <c:v>101.83252</c:v>
                </c:pt>
                <c:pt idx="607">
                  <c:v>102.96545399999999</c:v>
                </c:pt>
                <c:pt idx="608">
                  <c:v>103.701859</c:v>
                </c:pt>
                <c:pt idx="609">
                  <c:v>102.11576100000001</c:v>
                </c:pt>
                <c:pt idx="610">
                  <c:v>103.824608</c:v>
                </c:pt>
                <c:pt idx="611">
                  <c:v>102.427307</c:v>
                </c:pt>
                <c:pt idx="612">
                  <c:v>102.09687</c:v>
                </c:pt>
                <c:pt idx="613">
                  <c:v>103.361992</c:v>
                </c:pt>
                <c:pt idx="614">
                  <c:v>104.145599</c:v>
                </c:pt>
                <c:pt idx="615">
                  <c:v>104.343864</c:v>
                </c:pt>
                <c:pt idx="616">
                  <c:v>104.627106</c:v>
                </c:pt>
                <c:pt idx="617">
                  <c:v>106.949631</c:v>
                </c:pt>
                <c:pt idx="618">
                  <c:v>108.271393</c:v>
                </c:pt>
                <c:pt idx="619">
                  <c:v>108.469658</c:v>
                </c:pt>
                <c:pt idx="620">
                  <c:v>106.477577</c:v>
                </c:pt>
                <c:pt idx="621">
                  <c:v>105.656189</c:v>
                </c:pt>
                <c:pt idx="622">
                  <c:v>106.996841</c:v>
                </c:pt>
                <c:pt idx="623">
                  <c:v>109.866066</c:v>
                </c:pt>
                <c:pt idx="624">
                  <c:v>109.449867</c:v>
                </c:pt>
                <c:pt idx="625">
                  <c:v>109.682159</c:v>
                </c:pt>
                <c:pt idx="626">
                  <c:v>110.679092</c:v>
                </c:pt>
                <c:pt idx="627">
                  <c:v>111.68570699999999</c:v>
                </c:pt>
                <c:pt idx="628">
                  <c:v>111.91799899999999</c:v>
                </c:pt>
                <c:pt idx="629">
                  <c:v>112.16965500000001</c:v>
                </c:pt>
                <c:pt idx="630">
                  <c:v>112.101906</c:v>
                </c:pt>
                <c:pt idx="631">
                  <c:v>112.23741099999999</c:v>
                </c:pt>
                <c:pt idx="632">
                  <c:v>113.27306400000001</c:v>
                </c:pt>
                <c:pt idx="633">
                  <c:v>116.89299800000001</c:v>
                </c:pt>
                <c:pt idx="634">
                  <c:v>115.131424</c:v>
                </c:pt>
                <c:pt idx="635">
                  <c:v>116.399376</c:v>
                </c:pt>
                <c:pt idx="636">
                  <c:v>117.24144</c:v>
                </c:pt>
                <c:pt idx="637">
                  <c:v>116.93171700000001</c:v>
                </c:pt>
                <c:pt idx="638">
                  <c:v>116.844604</c:v>
                </c:pt>
                <c:pt idx="639">
                  <c:v>116.486481</c:v>
                </c:pt>
                <c:pt idx="640">
                  <c:v>117.018829</c:v>
                </c:pt>
                <c:pt idx="641">
                  <c:v>116.98011</c:v>
                </c:pt>
                <c:pt idx="642">
                  <c:v>117.18336499999999</c:v>
                </c:pt>
                <c:pt idx="643">
                  <c:v>117.70603199999999</c:v>
                </c:pt>
                <c:pt idx="644">
                  <c:v>115.363724</c:v>
                </c:pt>
                <c:pt idx="645">
                  <c:v>115.063667</c:v>
                </c:pt>
                <c:pt idx="646">
                  <c:v>115.024956</c:v>
                </c:pt>
                <c:pt idx="647">
                  <c:v>113.515038</c:v>
                </c:pt>
                <c:pt idx="648">
                  <c:v>114.23127700000001</c:v>
                </c:pt>
                <c:pt idx="649">
                  <c:v>114.134491</c:v>
                </c:pt>
                <c:pt idx="650">
                  <c:v>116.186432</c:v>
                </c:pt>
                <c:pt idx="651">
                  <c:v>118.315804</c:v>
                </c:pt>
                <c:pt idx="652">
                  <c:v>117.076897</c:v>
                </c:pt>
                <c:pt idx="653">
                  <c:v>117.454376</c:v>
                </c:pt>
                <c:pt idx="654">
                  <c:v>121.10335499999999</c:v>
                </c:pt>
                <c:pt idx="655">
                  <c:v>120.687164</c:v>
                </c:pt>
                <c:pt idx="656">
                  <c:v>119.670868</c:v>
                </c:pt>
                <c:pt idx="657">
                  <c:v>118.61586</c:v>
                </c:pt>
                <c:pt idx="658">
                  <c:v>120.125778</c:v>
                </c:pt>
                <c:pt idx="659">
                  <c:v>120.541977</c:v>
                </c:pt>
                <c:pt idx="660">
                  <c:v>117.23176599999999</c:v>
                </c:pt>
                <c:pt idx="661">
                  <c:v>117.17369100000001</c:v>
                </c:pt>
                <c:pt idx="662">
                  <c:v>117.638283</c:v>
                </c:pt>
                <c:pt idx="663">
                  <c:v>120.687164</c:v>
                </c:pt>
                <c:pt idx="664">
                  <c:v>122.10028800000001</c:v>
                </c:pt>
                <c:pt idx="665">
                  <c:v>121.62602200000001</c:v>
                </c:pt>
                <c:pt idx="666">
                  <c:v>122.56488</c:v>
                </c:pt>
                <c:pt idx="667">
                  <c:v>121.006561</c:v>
                </c:pt>
                <c:pt idx="668">
                  <c:v>118.47067300000001</c:v>
                </c:pt>
                <c:pt idx="669">
                  <c:v>118.18998000000001</c:v>
                </c:pt>
                <c:pt idx="670">
                  <c:v>119.01269499999999</c:v>
                </c:pt>
                <c:pt idx="671">
                  <c:v>118.00608099999999</c:v>
                </c:pt>
                <c:pt idx="672">
                  <c:v>118.577141</c:v>
                </c:pt>
                <c:pt idx="673">
                  <c:v>118.112549</c:v>
                </c:pt>
                <c:pt idx="674">
                  <c:v>116.34129299999999</c:v>
                </c:pt>
                <c:pt idx="675">
                  <c:v>117.94800600000001</c:v>
                </c:pt>
                <c:pt idx="676">
                  <c:v>116.805885</c:v>
                </c:pt>
                <c:pt idx="677">
                  <c:v>115.983177</c:v>
                </c:pt>
                <c:pt idx="678">
                  <c:v>117.53181499999999</c:v>
                </c:pt>
                <c:pt idx="679">
                  <c:v>118.083511</c:v>
                </c:pt>
                <c:pt idx="680">
                  <c:v>116.128365</c:v>
                </c:pt>
                <c:pt idx="681">
                  <c:v>116.64135</c:v>
                </c:pt>
                <c:pt idx="682">
                  <c:v>117.71571400000001</c:v>
                </c:pt>
                <c:pt idx="683">
                  <c:v>119.651512</c:v>
                </c:pt>
                <c:pt idx="684">
                  <c:v>120.745232</c:v>
                </c:pt>
                <c:pt idx="685">
                  <c:v>121.27758</c:v>
                </c:pt>
                <c:pt idx="686">
                  <c:v>122.816536</c:v>
                </c:pt>
                <c:pt idx="687">
                  <c:v>122.08092499999999</c:v>
                </c:pt>
                <c:pt idx="688">
                  <c:v>122.574562</c:v>
                </c:pt>
                <c:pt idx="689">
                  <c:v>122.235794</c:v>
                </c:pt>
                <c:pt idx="690">
                  <c:v>119.080444</c:v>
                </c:pt>
                <c:pt idx="691">
                  <c:v>120.493576</c:v>
                </c:pt>
                <c:pt idx="692">
                  <c:v>121.548592</c:v>
                </c:pt>
                <c:pt idx="693">
                  <c:v>123.610207</c:v>
                </c:pt>
                <c:pt idx="694">
                  <c:v>122.11964399999999</c:v>
                </c:pt>
                <c:pt idx="695">
                  <c:v>121.316292</c:v>
                </c:pt>
                <c:pt idx="696">
                  <c:v>119.622467</c:v>
                </c:pt>
                <c:pt idx="697">
                  <c:v>118.751366</c:v>
                </c:pt>
                <c:pt idx="698">
                  <c:v>119.438568</c:v>
                </c:pt>
                <c:pt idx="699">
                  <c:v>119.312744</c:v>
                </c:pt>
                <c:pt idx="700">
                  <c:v>119.79669199999999</c:v>
                </c:pt>
                <c:pt idx="701">
                  <c:v>118.625534</c:v>
                </c:pt>
                <c:pt idx="702">
                  <c:v>115.925102</c:v>
                </c:pt>
                <c:pt idx="703">
                  <c:v>115.07334899999999</c:v>
                </c:pt>
                <c:pt idx="704">
                  <c:v>115.537949</c:v>
                </c:pt>
                <c:pt idx="705">
                  <c:v>116.438087</c:v>
                </c:pt>
                <c:pt idx="706">
                  <c:v>115.12175000000001</c:v>
                </c:pt>
                <c:pt idx="707">
                  <c:v>116.060608</c:v>
                </c:pt>
                <c:pt idx="708">
                  <c:v>112.45034800000001</c:v>
                </c:pt>
                <c:pt idx="709">
                  <c:v>113.302094</c:v>
                </c:pt>
                <c:pt idx="710">
                  <c:v>102.77137</c:v>
                </c:pt>
                <c:pt idx="711">
                  <c:v>104.087715</c:v>
                </c:pt>
                <c:pt idx="712">
                  <c:v>110.96946699999999</c:v>
                </c:pt>
                <c:pt idx="713">
                  <c:v>111.24047899999999</c:v>
                </c:pt>
                <c:pt idx="714">
                  <c:v>110.127396</c:v>
                </c:pt>
                <c:pt idx="715">
                  <c:v>109.89510300000001</c:v>
                </c:pt>
                <c:pt idx="716">
                  <c:v>108.656189</c:v>
                </c:pt>
                <c:pt idx="717">
                  <c:v>111.037216</c:v>
                </c:pt>
                <c:pt idx="718">
                  <c:v>112.634254</c:v>
                </c:pt>
                <c:pt idx="719">
                  <c:v>111.104973</c:v>
                </c:pt>
                <c:pt idx="720">
                  <c:v>111.230797</c:v>
                </c:pt>
                <c:pt idx="721">
                  <c:v>108.30774700000001</c:v>
                </c:pt>
                <c:pt idx="722">
                  <c:v>109.37243700000001</c:v>
                </c:pt>
                <c:pt idx="723">
                  <c:v>110.621025</c:v>
                </c:pt>
                <c:pt idx="724">
                  <c:v>110.41776299999999</c:v>
                </c:pt>
                <c:pt idx="725">
                  <c:v>110.52423899999999</c:v>
                </c:pt>
                <c:pt idx="726">
                  <c:v>113.398895</c:v>
                </c:pt>
                <c:pt idx="727">
                  <c:v>112.47938499999999</c:v>
                </c:pt>
                <c:pt idx="728">
                  <c:v>112.22772999999999</c:v>
                </c:pt>
                <c:pt idx="729">
                  <c:v>111.71474499999999</c:v>
                </c:pt>
                <c:pt idx="730">
                  <c:v>110.320976</c:v>
                </c:pt>
                <c:pt idx="731">
                  <c:v>106.48809799999999</c:v>
                </c:pt>
                <c:pt idx="732">
                  <c:v>103.942528</c:v>
                </c:pt>
                <c:pt idx="733">
                  <c:v>106.449387</c:v>
                </c:pt>
                <c:pt idx="734">
                  <c:v>105.791214</c:v>
                </c:pt>
                <c:pt idx="735">
                  <c:v>107.21402</c:v>
                </c:pt>
                <c:pt idx="736">
                  <c:v>104.591019</c:v>
                </c:pt>
                <c:pt idx="737">
                  <c:v>107.31081399999999</c:v>
                </c:pt>
                <c:pt idx="738">
                  <c:v>104.387764</c:v>
                </c:pt>
                <c:pt idx="739">
                  <c:v>100.74846599999999</c:v>
                </c:pt>
                <c:pt idx="740">
                  <c:v>102.442284</c:v>
                </c:pt>
                <c:pt idx="741">
                  <c:v>100.806541</c:v>
                </c:pt>
                <c:pt idx="742">
                  <c:v>99.093361000000002</c:v>
                </c:pt>
                <c:pt idx="743">
                  <c:v>98.735245000000006</c:v>
                </c:pt>
                <c:pt idx="744">
                  <c:v>101.184021</c:v>
                </c:pt>
                <c:pt idx="745">
                  <c:v>103.729591</c:v>
                </c:pt>
                <c:pt idx="746">
                  <c:v>102.31646000000001</c:v>
                </c:pt>
                <c:pt idx="747">
                  <c:v>104.000603</c:v>
                </c:pt>
                <c:pt idx="748">
                  <c:v>103.19725</c:v>
                </c:pt>
                <c:pt idx="749">
                  <c:v>101.203377</c:v>
                </c:pt>
                <c:pt idx="750">
                  <c:v>100.274193</c:v>
                </c:pt>
                <c:pt idx="751">
                  <c:v>102.30677799999999</c:v>
                </c:pt>
                <c:pt idx="752">
                  <c:v>104.15546399999999</c:v>
                </c:pt>
                <c:pt idx="753">
                  <c:v>104.368408</c:v>
                </c:pt>
                <c:pt idx="754">
                  <c:v>103.92317199999999</c:v>
                </c:pt>
                <c:pt idx="755">
                  <c:v>105.91703800000001</c:v>
                </c:pt>
                <c:pt idx="756">
                  <c:v>106.00415</c:v>
                </c:pt>
                <c:pt idx="757">
                  <c:v>106.507462</c:v>
                </c:pt>
                <c:pt idx="758">
                  <c:v>105.90735599999999</c:v>
                </c:pt>
                <c:pt idx="759">
                  <c:v>107.10755899999999</c:v>
                </c:pt>
                <c:pt idx="760">
                  <c:v>104.387764</c:v>
                </c:pt>
                <c:pt idx="761">
                  <c:v>102.79072600000001</c:v>
                </c:pt>
                <c:pt idx="762">
                  <c:v>105.607315</c:v>
                </c:pt>
                <c:pt idx="763">
                  <c:v>107.175308</c:v>
                </c:pt>
                <c:pt idx="764">
                  <c:v>104.784599</c:v>
                </c:pt>
                <c:pt idx="765">
                  <c:v>106.43002300000001</c:v>
                </c:pt>
                <c:pt idx="766">
                  <c:v>107.85283699999999</c:v>
                </c:pt>
                <c:pt idx="767">
                  <c:v>106.371956</c:v>
                </c:pt>
                <c:pt idx="768">
                  <c:v>107.659256</c:v>
                </c:pt>
                <c:pt idx="769">
                  <c:v>109.778954</c:v>
                </c:pt>
                <c:pt idx="770">
                  <c:v>113.089157</c:v>
                </c:pt>
                <c:pt idx="771">
                  <c:v>111.821213</c:v>
                </c:pt>
                <c:pt idx="772">
                  <c:v>115.789597</c:v>
                </c:pt>
                <c:pt idx="773">
                  <c:v>115.26693</c:v>
                </c:pt>
                <c:pt idx="774">
                  <c:v>115.199173</c:v>
                </c:pt>
                <c:pt idx="775">
                  <c:v>115.741203</c:v>
                </c:pt>
                <c:pt idx="776">
                  <c:v>114.482933</c:v>
                </c:pt>
                <c:pt idx="777">
                  <c:v>115.82830800000001</c:v>
                </c:pt>
                <c:pt idx="778">
                  <c:v>111.463097</c:v>
                </c:pt>
                <c:pt idx="779">
                  <c:v>112.46003</c:v>
                </c:pt>
                <c:pt idx="780">
                  <c:v>111.08560900000001</c:v>
                </c:pt>
                <c:pt idx="781">
                  <c:v>112.26644899999999</c:v>
                </c:pt>
                <c:pt idx="782">
                  <c:v>111.840576</c:v>
                </c:pt>
                <c:pt idx="783">
                  <c:v>111.62764</c:v>
                </c:pt>
                <c:pt idx="784">
                  <c:v>112.576172</c:v>
                </c:pt>
                <c:pt idx="785">
                  <c:v>113.75701100000001</c:v>
                </c:pt>
                <c:pt idx="786">
                  <c:v>112.27613100000001</c:v>
                </c:pt>
                <c:pt idx="787">
                  <c:v>113.02140799999999</c:v>
                </c:pt>
                <c:pt idx="788">
                  <c:v>110.688774</c:v>
                </c:pt>
                <c:pt idx="789">
                  <c:v>111.114655</c:v>
                </c:pt>
                <c:pt idx="790">
                  <c:v>111.42437700000001</c:v>
                </c:pt>
                <c:pt idx="791">
                  <c:v>111.85025</c:v>
                </c:pt>
                <c:pt idx="792">
                  <c:v>111.69538900000001</c:v>
                </c:pt>
                <c:pt idx="793">
                  <c:v>109.469223</c:v>
                </c:pt>
                <c:pt idx="794">
                  <c:v>109.527306</c:v>
                </c:pt>
                <c:pt idx="795">
                  <c:v>108.772339</c:v>
                </c:pt>
                <c:pt idx="796">
                  <c:v>109.30468</c:v>
                </c:pt>
                <c:pt idx="797">
                  <c:v>109.411148</c:v>
                </c:pt>
                <c:pt idx="798">
                  <c:v>110.650063</c:v>
                </c:pt>
                <c:pt idx="799">
                  <c:v>110.282265</c:v>
                </c:pt>
                <c:pt idx="800">
                  <c:v>113.427925</c:v>
                </c:pt>
                <c:pt idx="801">
                  <c:v>115.295975</c:v>
                </c:pt>
                <c:pt idx="802">
                  <c:v>114.928162</c:v>
                </c:pt>
                <c:pt idx="803">
                  <c:v>112.818146</c:v>
                </c:pt>
                <c:pt idx="804">
                  <c:v>112.44066599999999</c:v>
                </c:pt>
                <c:pt idx="805">
                  <c:v>110.746849</c:v>
                </c:pt>
                <c:pt idx="806">
                  <c:v>111.75346399999999</c:v>
                </c:pt>
                <c:pt idx="807">
                  <c:v>111.888969</c:v>
                </c:pt>
                <c:pt idx="808">
                  <c:v>111.027542</c:v>
                </c:pt>
                <c:pt idx="809">
                  <c:v>111.22112300000001</c:v>
                </c:pt>
                <c:pt idx="810">
                  <c:v>109.982208</c:v>
                </c:pt>
                <c:pt idx="811">
                  <c:v>111.47277099999999</c:v>
                </c:pt>
                <c:pt idx="812">
                  <c:v>109.595055</c:v>
                </c:pt>
                <c:pt idx="813">
                  <c:v>107.562462</c:v>
                </c:pt>
                <c:pt idx="814">
                  <c:v>106.855904</c:v>
                </c:pt>
                <c:pt idx="815">
                  <c:v>108.64651499999999</c:v>
                </c:pt>
                <c:pt idx="816">
                  <c:v>111.25015999999999</c:v>
                </c:pt>
                <c:pt idx="817">
                  <c:v>111.540527</c:v>
                </c:pt>
                <c:pt idx="818">
                  <c:v>111.92768100000001</c:v>
                </c:pt>
                <c:pt idx="819">
                  <c:v>111.356628</c:v>
                </c:pt>
                <c:pt idx="820">
                  <c:v>113.26338200000001</c:v>
                </c:pt>
                <c:pt idx="821">
                  <c:v>114.55068199999999</c:v>
                </c:pt>
                <c:pt idx="822">
                  <c:v>115.470192</c:v>
                </c:pt>
                <c:pt idx="823">
                  <c:v>115.257256</c:v>
                </c:pt>
                <c:pt idx="824">
                  <c:v>115.789597</c:v>
                </c:pt>
                <c:pt idx="825">
                  <c:v>115.489548</c:v>
                </c:pt>
                <c:pt idx="826">
                  <c:v>115.537949</c:v>
                </c:pt>
                <c:pt idx="827">
                  <c:v>113.28274500000001</c:v>
                </c:pt>
                <c:pt idx="828">
                  <c:v>111.608276</c:v>
                </c:pt>
                <c:pt idx="829">
                  <c:v>111.00818599999999</c:v>
                </c:pt>
                <c:pt idx="830">
                  <c:v>111.43405199999999</c:v>
                </c:pt>
                <c:pt idx="831">
                  <c:v>111.840576</c:v>
                </c:pt>
                <c:pt idx="832">
                  <c:v>111.70507000000001</c:v>
                </c:pt>
                <c:pt idx="833">
                  <c:v>113.23434399999999</c:v>
                </c:pt>
                <c:pt idx="834">
                  <c:v>113.26338200000001</c:v>
                </c:pt>
                <c:pt idx="835">
                  <c:v>113.524719</c:v>
                </c:pt>
                <c:pt idx="836">
                  <c:v>110.079002</c:v>
                </c:pt>
                <c:pt idx="837">
                  <c:v>107.978661</c:v>
                </c:pt>
                <c:pt idx="838">
                  <c:v>107.25273900000001</c:v>
                </c:pt>
                <c:pt idx="839">
                  <c:v>107.83348100000001</c:v>
                </c:pt>
                <c:pt idx="840">
                  <c:v>108.61747699999999</c:v>
                </c:pt>
                <c:pt idx="841">
                  <c:v>109.227249</c:v>
                </c:pt>
                <c:pt idx="842">
                  <c:v>108.685226</c:v>
                </c:pt>
                <c:pt idx="843">
                  <c:v>109.749916</c:v>
                </c:pt>
                <c:pt idx="844">
                  <c:v>109.749916</c:v>
                </c:pt>
                <c:pt idx="845">
                  <c:v>108.481972</c:v>
                </c:pt>
                <c:pt idx="846">
                  <c:v>106.565529</c:v>
                </c:pt>
                <c:pt idx="847">
                  <c:v>103.952209</c:v>
                </c:pt>
                <c:pt idx="848">
                  <c:v>103.594086</c:v>
                </c:pt>
                <c:pt idx="849">
                  <c:v>103.92317199999999</c:v>
                </c:pt>
                <c:pt idx="850">
                  <c:v>105.868645</c:v>
                </c:pt>
                <c:pt idx="851">
                  <c:v>104.37808200000001</c:v>
                </c:pt>
                <c:pt idx="852">
                  <c:v>103.64247899999999</c:v>
                </c:pt>
                <c:pt idx="853">
                  <c:v>104.43615699999999</c:v>
                </c:pt>
                <c:pt idx="854">
                  <c:v>103.768303</c:v>
                </c:pt>
                <c:pt idx="855">
                  <c:v>103.99092899999999</c:v>
                </c:pt>
                <c:pt idx="856">
                  <c:v>102.79072600000001</c:v>
                </c:pt>
                <c:pt idx="857">
                  <c:v>103.27467300000001</c:v>
                </c:pt>
                <c:pt idx="858">
                  <c:v>103.92317199999999</c:v>
                </c:pt>
                <c:pt idx="859">
                  <c:v>103.91349</c:v>
                </c:pt>
                <c:pt idx="860">
                  <c:v>103.952209</c:v>
                </c:pt>
                <c:pt idx="861">
                  <c:v>107.41999800000001</c:v>
                </c:pt>
                <c:pt idx="862">
                  <c:v>107.44000200000001</c:v>
                </c:pt>
                <c:pt idx="863">
                  <c:v>110.25</c:v>
                </c:pt>
                <c:pt idx="864">
                  <c:v>110.620003</c:v>
                </c:pt>
                <c:pt idx="865">
                  <c:v>109.620003</c:v>
                </c:pt>
                <c:pt idx="866">
                  <c:v>110.660004</c:v>
                </c:pt>
                <c:pt idx="867">
                  <c:v>108.730003</c:v>
                </c:pt>
                <c:pt idx="868">
                  <c:v>109.739998</c:v>
                </c:pt>
                <c:pt idx="869">
                  <c:v>109.33000199999999</c:v>
                </c:pt>
                <c:pt idx="870">
                  <c:v>112.32</c:v>
                </c:pt>
                <c:pt idx="871">
                  <c:v>111.470001</c:v>
                </c:pt>
                <c:pt idx="872">
                  <c:v>111.33000199999999</c:v>
                </c:pt>
                <c:pt idx="873">
                  <c:v>111.889999</c:v>
                </c:pt>
                <c:pt idx="874">
                  <c:v>113.05999799999999</c:v>
                </c:pt>
                <c:pt idx="875">
                  <c:v>112.239998</c:v>
                </c:pt>
                <c:pt idx="876">
                  <c:v>113.339996</c:v>
                </c:pt>
                <c:pt idx="877">
                  <c:v>117.07</c:v>
                </c:pt>
                <c:pt idx="878">
                  <c:v>111.94000200000001</c:v>
                </c:pt>
                <c:pt idx="879">
                  <c:v>115.459999</c:v>
                </c:pt>
                <c:pt idx="880">
                  <c:v>116.550003</c:v>
                </c:pt>
                <c:pt idx="881">
                  <c:v>122.709999</c:v>
                </c:pt>
                <c:pt idx="882">
                  <c:v>124.650002</c:v>
                </c:pt>
                <c:pt idx="883">
                  <c:v>122.43</c:v>
                </c:pt>
                <c:pt idx="884">
                  <c:v>118.769997</c:v>
                </c:pt>
                <c:pt idx="885">
                  <c:v>119.870003</c:v>
                </c:pt>
                <c:pt idx="886">
                  <c:v>121.529999</c:v>
                </c:pt>
                <c:pt idx="887">
                  <c:v>119.959999</c:v>
                </c:pt>
                <c:pt idx="888">
                  <c:v>121.91999800000001</c:v>
                </c:pt>
                <c:pt idx="889">
                  <c:v>122.25</c:v>
                </c:pt>
                <c:pt idx="890">
                  <c:v>124.57</c:v>
                </c:pt>
                <c:pt idx="891">
                  <c:v>124.989998</c:v>
                </c:pt>
                <c:pt idx="892">
                  <c:v>126.599998</c:v>
                </c:pt>
                <c:pt idx="893">
                  <c:v>126.980003</c:v>
                </c:pt>
                <c:pt idx="894">
                  <c:v>128.05999800000001</c:v>
                </c:pt>
                <c:pt idx="895">
                  <c:v>127.08000199999999</c:v>
                </c:pt>
                <c:pt idx="896">
                  <c:v>129.259995</c:v>
                </c:pt>
                <c:pt idx="897">
                  <c:v>129.820007</c:v>
                </c:pt>
                <c:pt idx="898">
                  <c:v>129.86999499999999</c:v>
                </c:pt>
                <c:pt idx="899">
                  <c:v>129.96000699999999</c:v>
                </c:pt>
                <c:pt idx="900">
                  <c:v>128.86999499999999</c:v>
                </c:pt>
                <c:pt idx="901">
                  <c:v>127.160004</c:v>
                </c:pt>
                <c:pt idx="902">
                  <c:v>125.620003</c:v>
                </c:pt>
                <c:pt idx="903">
                  <c:v>127.050003</c:v>
                </c:pt>
                <c:pt idx="904">
                  <c:v>132.979996</c:v>
                </c:pt>
                <c:pt idx="905">
                  <c:v>134.35000600000001</c:v>
                </c:pt>
                <c:pt idx="906">
                  <c:v>131.66999799999999</c:v>
                </c:pt>
                <c:pt idx="907">
                  <c:v>125.870003</c:v>
                </c:pt>
                <c:pt idx="908">
                  <c:v>127.58000199999999</c:v>
                </c:pt>
                <c:pt idx="909">
                  <c:v>129.58999600000001</c:v>
                </c:pt>
                <c:pt idx="910">
                  <c:v>128.199997</c:v>
                </c:pt>
                <c:pt idx="911">
                  <c:v>125.129997</c:v>
                </c:pt>
                <c:pt idx="912">
                  <c:v>125.879997</c:v>
                </c:pt>
                <c:pt idx="913">
                  <c:v>128.5</c:v>
                </c:pt>
                <c:pt idx="914">
                  <c:v>132.05999800000001</c:v>
                </c:pt>
                <c:pt idx="915">
                  <c:v>134.229996</c:v>
                </c:pt>
                <c:pt idx="916">
                  <c:v>135.41000399999999</c:v>
                </c:pt>
                <c:pt idx="917">
                  <c:v>132.33000200000001</c:v>
                </c:pt>
                <c:pt idx="918">
                  <c:v>134.66999799999999</c:v>
                </c:pt>
                <c:pt idx="919">
                  <c:v>133.229996</c:v>
                </c:pt>
                <c:pt idx="920">
                  <c:v>130.91000399999999</c:v>
                </c:pt>
                <c:pt idx="921">
                  <c:v>129.990005</c:v>
                </c:pt>
                <c:pt idx="922">
                  <c:v>130.86000100000001</c:v>
                </c:pt>
                <c:pt idx="923">
                  <c:v>129.13000500000001</c:v>
                </c:pt>
                <c:pt idx="924">
                  <c:v>126.220001</c:v>
                </c:pt>
                <c:pt idx="925">
                  <c:v>130.240005</c:v>
                </c:pt>
                <c:pt idx="926">
                  <c:v>129.91000399999999</c:v>
                </c:pt>
                <c:pt idx="927">
                  <c:v>130.05999800000001</c:v>
                </c:pt>
                <c:pt idx="928">
                  <c:v>128.33999600000001</c:v>
                </c:pt>
                <c:pt idx="929">
                  <c:v>130.86000100000001</c:v>
                </c:pt>
                <c:pt idx="930">
                  <c:v>132.53999300000001</c:v>
                </c:pt>
                <c:pt idx="931">
                  <c:v>134</c:v>
                </c:pt>
                <c:pt idx="932">
                  <c:v>133.66999799999999</c:v>
                </c:pt>
                <c:pt idx="933">
                  <c:v>133.020004</c:v>
                </c:pt>
                <c:pt idx="934">
                  <c:v>133.699997</c:v>
                </c:pt>
                <c:pt idx="935">
                  <c:v>131.050003</c:v>
                </c:pt>
                <c:pt idx="936">
                  <c:v>129.929993</c:v>
                </c:pt>
                <c:pt idx="937">
                  <c:v>129.89999399999999</c:v>
                </c:pt>
                <c:pt idx="938">
                  <c:v>131.740005</c:v>
                </c:pt>
                <c:pt idx="939">
                  <c:v>133.66000399999999</c:v>
                </c:pt>
                <c:pt idx="940">
                  <c:v>133.86000100000001</c:v>
                </c:pt>
                <c:pt idx="941">
                  <c:v>134.699997</c:v>
                </c:pt>
                <c:pt idx="942">
                  <c:v>135.300003</c:v>
                </c:pt>
                <c:pt idx="943">
                  <c:v>136.38000500000001</c:v>
                </c:pt>
                <c:pt idx="944">
                  <c:v>132.25</c:v>
                </c:pt>
                <c:pt idx="945">
                  <c:v>133.240005</c:v>
                </c:pt>
                <c:pt idx="946">
                  <c:v>132.10000600000001</c:v>
                </c:pt>
                <c:pt idx="947">
                  <c:v>131.820007</c:v>
                </c:pt>
                <c:pt idx="948">
                  <c:v>129.820007</c:v>
                </c:pt>
                <c:pt idx="949">
                  <c:v>131.91999799999999</c:v>
                </c:pt>
                <c:pt idx="950">
                  <c:v>133.179993</c:v>
                </c:pt>
                <c:pt idx="951">
                  <c:v>132.08000200000001</c:v>
                </c:pt>
                <c:pt idx="952">
                  <c:v>131.570007</c:v>
                </c:pt>
                <c:pt idx="953">
                  <c:v>132.179993</c:v>
                </c:pt>
                <c:pt idx="954">
                  <c:v>132.58000200000001</c:v>
                </c:pt>
                <c:pt idx="955">
                  <c:v>133</c:v>
                </c:pt>
                <c:pt idx="956">
                  <c:v>130.820007</c:v>
                </c:pt>
                <c:pt idx="957">
                  <c:v>133.16000399999999</c:v>
                </c:pt>
                <c:pt idx="958">
                  <c:v>131.86000100000001</c:v>
                </c:pt>
                <c:pt idx="959">
                  <c:v>128.770004</c:v>
                </c:pt>
                <c:pt idx="960">
                  <c:v>126.339996</c:v>
                </c:pt>
                <c:pt idx="961">
                  <c:v>127.91999800000001</c:v>
                </c:pt>
                <c:pt idx="962">
                  <c:v>125.959999</c:v>
                </c:pt>
                <c:pt idx="963">
                  <c:v>115.19000200000001</c:v>
                </c:pt>
                <c:pt idx="964">
                  <c:v>110.050003</c:v>
                </c:pt>
                <c:pt idx="965">
                  <c:v>111.760002</c:v>
                </c:pt>
                <c:pt idx="966">
                  <c:v>118.69000200000001</c:v>
                </c:pt>
                <c:pt idx="967">
                  <c:v>123.739998</c:v>
                </c:pt>
                <c:pt idx="968">
                  <c:v>121.790001</c:v>
                </c:pt>
                <c:pt idx="969">
                  <c:v>121.389999</c:v>
                </c:pt>
                <c:pt idx="970">
                  <c:v>106.94000200000001</c:v>
                </c:pt>
                <c:pt idx="971">
                  <c:v>105.410004</c:v>
                </c:pt>
                <c:pt idx="972">
                  <c:v>98.739998</c:v>
                </c:pt>
                <c:pt idx="973">
                  <c:v>97.540001000000004</c:v>
                </c:pt>
                <c:pt idx="974">
                  <c:v>100.480003</c:v>
                </c:pt>
                <c:pt idx="975">
                  <c:v>96.449996999999996</c:v>
                </c:pt>
                <c:pt idx="976">
                  <c:v>98.239998</c:v>
                </c:pt>
                <c:pt idx="977">
                  <c:v>97.459998999999996</c:v>
                </c:pt>
                <c:pt idx="978">
                  <c:v>96.690002000000007</c:v>
                </c:pt>
                <c:pt idx="979">
                  <c:v>97</c:v>
                </c:pt>
                <c:pt idx="980">
                  <c:v>96.07</c:v>
                </c:pt>
                <c:pt idx="981">
                  <c:v>83.629997000000003</c:v>
                </c:pt>
                <c:pt idx="982">
                  <c:v>84.910004000000001</c:v>
                </c:pt>
                <c:pt idx="983">
                  <c:v>90.599997999999999</c:v>
                </c:pt>
                <c:pt idx="984">
                  <c:v>91.93</c:v>
                </c:pt>
                <c:pt idx="985">
                  <c:v>93.150002000000001</c:v>
                </c:pt>
                <c:pt idx="986">
                  <c:v>97.339995999999999</c:v>
                </c:pt>
                <c:pt idx="987">
                  <c:v>98.860000999999997</c:v>
                </c:pt>
                <c:pt idx="988">
                  <c:v>97.389999000000003</c:v>
                </c:pt>
                <c:pt idx="989">
                  <c:v>98.370002999999997</c:v>
                </c:pt>
                <c:pt idx="990">
                  <c:v>95.839995999999999</c:v>
                </c:pt>
                <c:pt idx="991">
                  <c:v>93.150002000000001</c:v>
                </c:pt>
                <c:pt idx="992">
                  <c:v>90.589995999999999</c:v>
                </c:pt>
                <c:pt idx="993">
                  <c:v>91.68</c:v>
                </c:pt>
                <c:pt idx="994">
                  <c:v>91.980002999999996</c:v>
                </c:pt>
                <c:pt idx="995">
                  <c:v>88.580001999999993</c:v>
                </c:pt>
                <c:pt idx="996">
                  <c:v>92.550003000000004</c:v>
                </c:pt>
                <c:pt idx="997">
                  <c:v>95.389999000000003</c:v>
                </c:pt>
                <c:pt idx="998">
                  <c:v>92.809997999999993</c:v>
                </c:pt>
                <c:pt idx="999">
                  <c:v>93.830001999999993</c:v>
                </c:pt>
                <c:pt idx="1000">
                  <c:v>92.800003000000004</c:v>
                </c:pt>
                <c:pt idx="1001">
                  <c:v>94.389999000000003</c:v>
                </c:pt>
                <c:pt idx="1002">
                  <c:v>93.57</c:v>
                </c:pt>
                <c:pt idx="1003">
                  <c:v>93.68</c:v>
                </c:pt>
                <c:pt idx="1004">
                  <c:v>95.779999000000004</c:v>
                </c:pt>
                <c:pt idx="1005">
                  <c:v>98.220000999999996</c:v>
                </c:pt>
                <c:pt idx="1006">
                  <c:v>96.639999000000003</c:v>
                </c:pt>
                <c:pt idx="1007">
                  <c:v>95.550003000000004</c:v>
                </c:pt>
                <c:pt idx="1008">
                  <c:v>94.559997999999993</c:v>
                </c:pt>
                <c:pt idx="1009">
                  <c:v>97.139999000000003</c:v>
                </c:pt>
                <c:pt idx="1010">
                  <c:v>99.699996999999996</c:v>
                </c:pt>
                <c:pt idx="1011">
                  <c:v>103.610001</c:v>
                </c:pt>
                <c:pt idx="1012">
                  <c:v>106.480003</c:v>
                </c:pt>
                <c:pt idx="1013">
                  <c:v>103.08000199999999</c:v>
                </c:pt>
                <c:pt idx="1014">
                  <c:v>102.029999</c:v>
                </c:pt>
                <c:pt idx="1015">
                  <c:v>103.660004</c:v>
                </c:pt>
                <c:pt idx="1016">
                  <c:v>106.370003</c:v>
                </c:pt>
                <c:pt idx="1017">
                  <c:v>109.089996</c:v>
                </c:pt>
                <c:pt idx="1018">
                  <c:v>108.010002</c:v>
                </c:pt>
                <c:pt idx="1019">
                  <c:v>107.160004</c:v>
                </c:pt>
                <c:pt idx="1020">
                  <c:v>108.660004</c:v>
                </c:pt>
                <c:pt idx="1021">
                  <c:v>109.129997</c:v>
                </c:pt>
                <c:pt idx="1022">
                  <c:v>108.199997</c:v>
                </c:pt>
                <c:pt idx="1023">
                  <c:v>107.120003</c:v>
                </c:pt>
                <c:pt idx="1024">
                  <c:v>107.760002</c:v>
                </c:pt>
                <c:pt idx="1025">
                  <c:v>106.839996</c:v>
                </c:pt>
                <c:pt idx="1026">
                  <c:v>106.160004</c:v>
                </c:pt>
                <c:pt idx="1027">
                  <c:v>105.129997</c:v>
                </c:pt>
                <c:pt idx="1028">
                  <c:v>107.650002</c:v>
                </c:pt>
                <c:pt idx="1029">
                  <c:v>106.93</c:v>
                </c:pt>
                <c:pt idx="1030">
                  <c:v>105.129997</c:v>
                </c:pt>
                <c:pt idx="1031">
                  <c:v>104.58000199999999</c:v>
                </c:pt>
                <c:pt idx="1032">
                  <c:v>105.129997</c:v>
                </c:pt>
                <c:pt idx="1033">
                  <c:v>105.370003</c:v>
                </c:pt>
                <c:pt idx="1034">
                  <c:v>101.370003</c:v>
                </c:pt>
                <c:pt idx="1035">
                  <c:v>100.339996</c:v>
                </c:pt>
                <c:pt idx="1036">
                  <c:v>100.82</c:v>
                </c:pt>
                <c:pt idx="1037">
                  <c:v>103.779999</c:v>
                </c:pt>
                <c:pt idx="1038">
                  <c:v>102.980003</c:v>
                </c:pt>
                <c:pt idx="1039">
                  <c:v>102.400002</c:v>
                </c:pt>
                <c:pt idx="1040">
                  <c:v>105.489998</c:v>
                </c:pt>
                <c:pt idx="1041">
                  <c:v>107.010002</c:v>
                </c:pt>
                <c:pt idx="1042">
                  <c:v>107.010002</c:v>
                </c:pt>
                <c:pt idx="1043">
                  <c:v>105.230003</c:v>
                </c:pt>
                <c:pt idx="1044">
                  <c:v>103.620003</c:v>
                </c:pt>
                <c:pt idx="1045">
                  <c:v>104.849998</c:v>
                </c:pt>
                <c:pt idx="1046">
                  <c:v>105.760002</c:v>
                </c:pt>
                <c:pt idx="1047">
                  <c:v>106.08000199999999</c:v>
                </c:pt>
                <c:pt idx="1048">
                  <c:v>106.639999</c:v>
                </c:pt>
                <c:pt idx="1049">
                  <c:v>103.370003</c:v>
                </c:pt>
                <c:pt idx="1050">
                  <c:v>100.889999</c:v>
                </c:pt>
                <c:pt idx="1051">
                  <c:v>97.849997999999999</c:v>
                </c:pt>
                <c:pt idx="1052">
                  <c:v>99.07</c:v>
                </c:pt>
                <c:pt idx="1053">
                  <c:v>97.919998000000007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1-424D-829D-4C071838C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759936"/>
        <c:axId val="1505760480"/>
      </c:scatterChart>
      <c:valAx>
        <c:axId val="150575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5760480"/>
        <c:crosses val="autoZero"/>
        <c:crossBetween val="midCat"/>
      </c:valAx>
      <c:valAx>
        <c:axId val="15057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57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WALMEX.MX!$F$1</c:f>
              <c:strCache>
                <c:ptCount val="1"/>
                <c:pt idx="0">
                  <c:v>Adj Close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WALMEX.MX!$A$2:$A$1290</c:f>
              <c:numCache>
                <c:formatCode>m/d/yyyy</c:formatCode>
                <c:ptCount val="1289"/>
                <c:pt idx="0">
                  <c:v>42006</c:v>
                </c:pt>
                <c:pt idx="1">
                  <c:v>42009</c:v>
                </c:pt>
                <c:pt idx="2">
                  <c:v>42010</c:v>
                </c:pt>
                <c:pt idx="3">
                  <c:v>42011</c:v>
                </c:pt>
                <c:pt idx="4">
                  <c:v>42012</c:v>
                </c:pt>
                <c:pt idx="5">
                  <c:v>42013</c:v>
                </c:pt>
                <c:pt idx="6">
                  <c:v>42016</c:v>
                </c:pt>
                <c:pt idx="7">
                  <c:v>42017</c:v>
                </c:pt>
                <c:pt idx="8">
                  <c:v>42018</c:v>
                </c:pt>
                <c:pt idx="9">
                  <c:v>42019</c:v>
                </c:pt>
                <c:pt idx="10">
                  <c:v>42020</c:v>
                </c:pt>
                <c:pt idx="11">
                  <c:v>42023</c:v>
                </c:pt>
                <c:pt idx="12">
                  <c:v>42024</c:v>
                </c:pt>
                <c:pt idx="13">
                  <c:v>42025</c:v>
                </c:pt>
                <c:pt idx="14">
                  <c:v>42026</c:v>
                </c:pt>
                <c:pt idx="15">
                  <c:v>42027</c:v>
                </c:pt>
                <c:pt idx="16">
                  <c:v>42030</c:v>
                </c:pt>
                <c:pt idx="17">
                  <c:v>42031</c:v>
                </c:pt>
                <c:pt idx="18">
                  <c:v>42032</c:v>
                </c:pt>
                <c:pt idx="19">
                  <c:v>42033</c:v>
                </c:pt>
                <c:pt idx="20">
                  <c:v>42034</c:v>
                </c:pt>
                <c:pt idx="21">
                  <c:v>42038</c:v>
                </c:pt>
                <c:pt idx="22">
                  <c:v>42039</c:v>
                </c:pt>
                <c:pt idx="23">
                  <c:v>42040</c:v>
                </c:pt>
                <c:pt idx="24">
                  <c:v>42041</c:v>
                </c:pt>
                <c:pt idx="25">
                  <c:v>42044</c:v>
                </c:pt>
                <c:pt idx="26">
                  <c:v>42045</c:v>
                </c:pt>
                <c:pt idx="27">
                  <c:v>42046</c:v>
                </c:pt>
                <c:pt idx="28">
                  <c:v>42047</c:v>
                </c:pt>
                <c:pt idx="29">
                  <c:v>42048</c:v>
                </c:pt>
                <c:pt idx="30">
                  <c:v>42051</c:v>
                </c:pt>
                <c:pt idx="31">
                  <c:v>42052</c:v>
                </c:pt>
                <c:pt idx="32">
                  <c:v>42053</c:v>
                </c:pt>
                <c:pt idx="33">
                  <c:v>42054</c:v>
                </c:pt>
                <c:pt idx="34">
                  <c:v>42055</c:v>
                </c:pt>
                <c:pt idx="35">
                  <c:v>42058</c:v>
                </c:pt>
                <c:pt idx="36">
                  <c:v>42059</c:v>
                </c:pt>
                <c:pt idx="37">
                  <c:v>42060</c:v>
                </c:pt>
                <c:pt idx="38">
                  <c:v>42061</c:v>
                </c:pt>
                <c:pt idx="39">
                  <c:v>42062</c:v>
                </c:pt>
                <c:pt idx="40">
                  <c:v>42065</c:v>
                </c:pt>
                <c:pt idx="41">
                  <c:v>42066</c:v>
                </c:pt>
                <c:pt idx="42">
                  <c:v>42067</c:v>
                </c:pt>
                <c:pt idx="43">
                  <c:v>42068</c:v>
                </c:pt>
                <c:pt idx="44">
                  <c:v>42069</c:v>
                </c:pt>
                <c:pt idx="45">
                  <c:v>42072</c:v>
                </c:pt>
                <c:pt idx="46">
                  <c:v>42073</c:v>
                </c:pt>
                <c:pt idx="47">
                  <c:v>42074</c:v>
                </c:pt>
                <c:pt idx="48">
                  <c:v>42075</c:v>
                </c:pt>
                <c:pt idx="49">
                  <c:v>42076</c:v>
                </c:pt>
                <c:pt idx="50">
                  <c:v>42080</c:v>
                </c:pt>
                <c:pt idx="51">
                  <c:v>42081</c:v>
                </c:pt>
                <c:pt idx="52">
                  <c:v>42082</c:v>
                </c:pt>
                <c:pt idx="53">
                  <c:v>42083</c:v>
                </c:pt>
                <c:pt idx="54">
                  <c:v>42086</c:v>
                </c:pt>
                <c:pt idx="55">
                  <c:v>42087</c:v>
                </c:pt>
                <c:pt idx="56">
                  <c:v>42088</c:v>
                </c:pt>
                <c:pt idx="57">
                  <c:v>42089</c:v>
                </c:pt>
                <c:pt idx="58">
                  <c:v>42090</c:v>
                </c:pt>
                <c:pt idx="59">
                  <c:v>42093</c:v>
                </c:pt>
                <c:pt idx="60">
                  <c:v>42094</c:v>
                </c:pt>
                <c:pt idx="61">
                  <c:v>42095</c:v>
                </c:pt>
                <c:pt idx="62">
                  <c:v>42100</c:v>
                </c:pt>
                <c:pt idx="63">
                  <c:v>42101</c:v>
                </c:pt>
                <c:pt idx="64">
                  <c:v>42102</c:v>
                </c:pt>
                <c:pt idx="65">
                  <c:v>42103</c:v>
                </c:pt>
                <c:pt idx="66">
                  <c:v>42104</c:v>
                </c:pt>
                <c:pt idx="67">
                  <c:v>42107</c:v>
                </c:pt>
                <c:pt idx="68">
                  <c:v>42108</c:v>
                </c:pt>
                <c:pt idx="69">
                  <c:v>42109</c:v>
                </c:pt>
                <c:pt idx="70">
                  <c:v>42110</c:v>
                </c:pt>
                <c:pt idx="71">
                  <c:v>42111</c:v>
                </c:pt>
                <c:pt idx="72">
                  <c:v>42114</c:v>
                </c:pt>
                <c:pt idx="73">
                  <c:v>42115</c:v>
                </c:pt>
                <c:pt idx="74">
                  <c:v>42116</c:v>
                </c:pt>
                <c:pt idx="75">
                  <c:v>42117</c:v>
                </c:pt>
                <c:pt idx="76">
                  <c:v>42118</c:v>
                </c:pt>
                <c:pt idx="77">
                  <c:v>42121</c:v>
                </c:pt>
                <c:pt idx="78">
                  <c:v>42122</c:v>
                </c:pt>
                <c:pt idx="79">
                  <c:v>42123</c:v>
                </c:pt>
                <c:pt idx="80">
                  <c:v>42124</c:v>
                </c:pt>
                <c:pt idx="81">
                  <c:v>42128</c:v>
                </c:pt>
                <c:pt idx="82">
                  <c:v>42129</c:v>
                </c:pt>
                <c:pt idx="83">
                  <c:v>42130</c:v>
                </c:pt>
                <c:pt idx="84">
                  <c:v>42131</c:v>
                </c:pt>
                <c:pt idx="85">
                  <c:v>42132</c:v>
                </c:pt>
                <c:pt idx="86">
                  <c:v>42135</c:v>
                </c:pt>
                <c:pt idx="87">
                  <c:v>42136</c:v>
                </c:pt>
                <c:pt idx="88">
                  <c:v>42137</c:v>
                </c:pt>
                <c:pt idx="89">
                  <c:v>42138</c:v>
                </c:pt>
                <c:pt idx="90">
                  <c:v>42139</c:v>
                </c:pt>
                <c:pt idx="91">
                  <c:v>42142</c:v>
                </c:pt>
                <c:pt idx="92">
                  <c:v>42143</c:v>
                </c:pt>
                <c:pt idx="93">
                  <c:v>42144</c:v>
                </c:pt>
                <c:pt idx="94">
                  <c:v>42145</c:v>
                </c:pt>
                <c:pt idx="95">
                  <c:v>42146</c:v>
                </c:pt>
                <c:pt idx="96">
                  <c:v>42149</c:v>
                </c:pt>
                <c:pt idx="97">
                  <c:v>42150</c:v>
                </c:pt>
                <c:pt idx="98">
                  <c:v>42151</c:v>
                </c:pt>
                <c:pt idx="99">
                  <c:v>42152</c:v>
                </c:pt>
                <c:pt idx="100">
                  <c:v>42153</c:v>
                </c:pt>
                <c:pt idx="101">
                  <c:v>42156</c:v>
                </c:pt>
                <c:pt idx="102">
                  <c:v>42157</c:v>
                </c:pt>
                <c:pt idx="103">
                  <c:v>42158</c:v>
                </c:pt>
                <c:pt idx="104">
                  <c:v>42159</c:v>
                </c:pt>
                <c:pt idx="105">
                  <c:v>42160</c:v>
                </c:pt>
                <c:pt idx="106">
                  <c:v>42163</c:v>
                </c:pt>
                <c:pt idx="107">
                  <c:v>42164</c:v>
                </c:pt>
                <c:pt idx="108">
                  <c:v>42165</c:v>
                </c:pt>
                <c:pt idx="109">
                  <c:v>42166</c:v>
                </c:pt>
                <c:pt idx="110">
                  <c:v>42167</c:v>
                </c:pt>
                <c:pt idx="111">
                  <c:v>42170</c:v>
                </c:pt>
                <c:pt idx="112">
                  <c:v>42171</c:v>
                </c:pt>
                <c:pt idx="113">
                  <c:v>42172</c:v>
                </c:pt>
                <c:pt idx="114">
                  <c:v>42173</c:v>
                </c:pt>
                <c:pt idx="115">
                  <c:v>42174</c:v>
                </c:pt>
                <c:pt idx="116">
                  <c:v>42177</c:v>
                </c:pt>
                <c:pt idx="117">
                  <c:v>42178</c:v>
                </c:pt>
                <c:pt idx="118">
                  <c:v>42179</c:v>
                </c:pt>
                <c:pt idx="119">
                  <c:v>42180</c:v>
                </c:pt>
                <c:pt idx="120">
                  <c:v>42181</c:v>
                </c:pt>
                <c:pt idx="121">
                  <c:v>42184</c:v>
                </c:pt>
                <c:pt idx="122">
                  <c:v>42185</c:v>
                </c:pt>
                <c:pt idx="123">
                  <c:v>42186</c:v>
                </c:pt>
                <c:pt idx="124">
                  <c:v>42187</c:v>
                </c:pt>
                <c:pt idx="125">
                  <c:v>42188</c:v>
                </c:pt>
                <c:pt idx="126">
                  <c:v>42191</c:v>
                </c:pt>
                <c:pt idx="127">
                  <c:v>42192</c:v>
                </c:pt>
                <c:pt idx="128">
                  <c:v>42193</c:v>
                </c:pt>
                <c:pt idx="129">
                  <c:v>42194</c:v>
                </c:pt>
                <c:pt idx="130">
                  <c:v>42195</c:v>
                </c:pt>
                <c:pt idx="131">
                  <c:v>42198</c:v>
                </c:pt>
                <c:pt idx="132">
                  <c:v>42199</c:v>
                </c:pt>
                <c:pt idx="133">
                  <c:v>42200</c:v>
                </c:pt>
                <c:pt idx="134">
                  <c:v>42201</c:v>
                </c:pt>
                <c:pt idx="135">
                  <c:v>42202</c:v>
                </c:pt>
                <c:pt idx="136">
                  <c:v>42205</c:v>
                </c:pt>
                <c:pt idx="137">
                  <c:v>42206</c:v>
                </c:pt>
                <c:pt idx="138">
                  <c:v>42207</c:v>
                </c:pt>
                <c:pt idx="139">
                  <c:v>42208</c:v>
                </c:pt>
                <c:pt idx="140">
                  <c:v>42209</c:v>
                </c:pt>
                <c:pt idx="141">
                  <c:v>42212</c:v>
                </c:pt>
                <c:pt idx="142">
                  <c:v>42213</c:v>
                </c:pt>
                <c:pt idx="143">
                  <c:v>42214</c:v>
                </c:pt>
                <c:pt idx="144">
                  <c:v>42215</c:v>
                </c:pt>
                <c:pt idx="145">
                  <c:v>42216</c:v>
                </c:pt>
                <c:pt idx="146">
                  <c:v>42219</c:v>
                </c:pt>
                <c:pt idx="147">
                  <c:v>42220</c:v>
                </c:pt>
                <c:pt idx="148">
                  <c:v>42221</c:v>
                </c:pt>
                <c:pt idx="149">
                  <c:v>42222</c:v>
                </c:pt>
                <c:pt idx="150">
                  <c:v>42223</c:v>
                </c:pt>
                <c:pt idx="151">
                  <c:v>42226</c:v>
                </c:pt>
                <c:pt idx="152">
                  <c:v>42227</c:v>
                </c:pt>
                <c:pt idx="153">
                  <c:v>42228</c:v>
                </c:pt>
                <c:pt idx="154">
                  <c:v>42229</c:v>
                </c:pt>
                <c:pt idx="155">
                  <c:v>42230</c:v>
                </c:pt>
                <c:pt idx="156">
                  <c:v>42233</c:v>
                </c:pt>
                <c:pt idx="157">
                  <c:v>42234</c:v>
                </c:pt>
                <c:pt idx="158">
                  <c:v>42235</c:v>
                </c:pt>
                <c:pt idx="159">
                  <c:v>42236</c:v>
                </c:pt>
                <c:pt idx="160">
                  <c:v>42237</c:v>
                </c:pt>
                <c:pt idx="161">
                  <c:v>42240</c:v>
                </c:pt>
                <c:pt idx="162">
                  <c:v>42241</c:v>
                </c:pt>
                <c:pt idx="163">
                  <c:v>42242</c:v>
                </c:pt>
                <c:pt idx="164">
                  <c:v>42243</c:v>
                </c:pt>
                <c:pt idx="165">
                  <c:v>42244</c:v>
                </c:pt>
                <c:pt idx="166">
                  <c:v>42247</c:v>
                </c:pt>
                <c:pt idx="167">
                  <c:v>42248</c:v>
                </c:pt>
                <c:pt idx="168">
                  <c:v>42249</c:v>
                </c:pt>
                <c:pt idx="169">
                  <c:v>42250</c:v>
                </c:pt>
                <c:pt idx="170">
                  <c:v>42251</c:v>
                </c:pt>
                <c:pt idx="171">
                  <c:v>42254</c:v>
                </c:pt>
                <c:pt idx="172">
                  <c:v>42255</c:v>
                </c:pt>
                <c:pt idx="173">
                  <c:v>42256</c:v>
                </c:pt>
                <c:pt idx="174">
                  <c:v>42257</c:v>
                </c:pt>
                <c:pt idx="175">
                  <c:v>42258</c:v>
                </c:pt>
                <c:pt idx="176">
                  <c:v>42261</c:v>
                </c:pt>
                <c:pt idx="177">
                  <c:v>42262</c:v>
                </c:pt>
                <c:pt idx="178">
                  <c:v>42264</c:v>
                </c:pt>
                <c:pt idx="179">
                  <c:v>42265</c:v>
                </c:pt>
                <c:pt idx="180">
                  <c:v>42268</c:v>
                </c:pt>
                <c:pt idx="181">
                  <c:v>42269</c:v>
                </c:pt>
                <c:pt idx="182">
                  <c:v>42270</c:v>
                </c:pt>
                <c:pt idx="183">
                  <c:v>42271</c:v>
                </c:pt>
                <c:pt idx="184">
                  <c:v>42272</c:v>
                </c:pt>
                <c:pt idx="185">
                  <c:v>42275</c:v>
                </c:pt>
                <c:pt idx="186">
                  <c:v>42276</c:v>
                </c:pt>
                <c:pt idx="187">
                  <c:v>42277</c:v>
                </c:pt>
                <c:pt idx="188">
                  <c:v>42278</c:v>
                </c:pt>
                <c:pt idx="189">
                  <c:v>42279</c:v>
                </c:pt>
                <c:pt idx="190">
                  <c:v>42282</c:v>
                </c:pt>
                <c:pt idx="191">
                  <c:v>42283</c:v>
                </c:pt>
                <c:pt idx="192">
                  <c:v>42284</c:v>
                </c:pt>
                <c:pt idx="193">
                  <c:v>42285</c:v>
                </c:pt>
                <c:pt idx="194">
                  <c:v>42286</c:v>
                </c:pt>
                <c:pt idx="195">
                  <c:v>42289</c:v>
                </c:pt>
                <c:pt idx="196">
                  <c:v>42290</c:v>
                </c:pt>
                <c:pt idx="197">
                  <c:v>42291</c:v>
                </c:pt>
                <c:pt idx="198">
                  <c:v>42292</c:v>
                </c:pt>
                <c:pt idx="199">
                  <c:v>42293</c:v>
                </c:pt>
                <c:pt idx="200">
                  <c:v>42296</c:v>
                </c:pt>
                <c:pt idx="201">
                  <c:v>42297</c:v>
                </c:pt>
                <c:pt idx="202">
                  <c:v>42298</c:v>
                </c:pt>
                <c:pt idx="203">
                  <c:v>42299</c:v>
                </c:pt>
                <c:pt idx="204">
                  <c:v>42300</c:v>
                </c:pt>
                <c:pt idx="205">
                  <c:v>42303</c:v>
                </c:pt>
                <c:pt idx="206">
                  <c:v>42304</c:v>
                </c:pt>
                <c:pt idx="207">
                  <c:v>42305</c:v>
                </c:pt>
                <c:pt idx="208">
                  <c:v>42306</c:v>
                </c:pt>
                <c:pt idx="209">
                  <c:v>42307</c:v>
                </c:pt>
                <c:pt idx="210">
                  <c:v>42311</c:v>
                </c:pt>
                <c:pt idx="211">
                  <c:v>42312</c:v>
                </c:pt>
                <c:pt idx="212">
                  <c:v>42313</c:v>
                </c:pt>
                <c:pt idx="213">
                  <c:v>42314</c:v>
                </c:pt>
                <c:pt idx="214">
                  <c:v>42317</c:v>
                </c:pt>
                <c:pt idx="215">
                  <c:v>42318</c:v>
                </c:pt>
                <c:pt idx="216">
                  <c:v>42319</c:v>
                </c:pt>
                <c:pt idx="217">
                  <c:v>42320</c:v>
                </c:pt>
                <c:pt idx="218">
                  <c:v>42321</c:v>
                </c:pt>
                <c:pt idx="219">
                  <c:v>42325</c:v>
                </c:pt>
                <c:pt idx="220">
                  <c:v>42326</c:v>
                </c:pt>
                <c:pt idx="221">
                  <c:v>42327</c:v>
                </c:pt>
                <c:pt idx="222">
                  <c:v>42328</c:v>
                </c:pt>
                <c:pt idx="223">
                  <c:v>42331</c:v>
                </c:pt>
                <c:pt idx="224">
                  <c:v>42332</c:v>
                </c:pt>
                <c:pt idx="225">
                  <c:v>42333</c:v>
                </c:pt>
                <c:pt idx="226">
                  <c:v>42334</c:v>
                </c:pt>
                <c:pt idx="227">
                  <c:v>42335</c:v>
                </c:pt>
                <c:pt idx="228">
                  <c:v>42338</c:v>
                </c:pt>
                <c:pt idx="229">
                  <c:v>42339</c:v>
                </c:pt>
                <c:pt idx="230">
                  <c:v>42340</c:v>
                </c:pt>
                <c:pt idx="231">
                  <c:v>42341</c:v>
                </c:pt>
                <c:pt idx="232">
                  <c:v>42342</c:v>
                </c:pt>
                <c:pt idx="233">
                  <c:v>42345</c:v>
                </c:pt>
                <c:pt idx="234">
                  <c:v>42346</c:v>
                </c:pt>
                <c:pt idx="235">
                  <c:v>42347</c:v>
                </c:pt>
                <c:pt idx="236">
                  <c:v>42348</c:v>
                </c:pt>
                <c:pt idx="237">
                  <c:v>42349</c:v>
                </c:pt>
                <c:pt idx="238">
                  <c:v>42352</c:v>
                </c:pt>
                <c:pt idx="239">
                  <c:v>42353</c:v>
                </c:pt>
                <c:pt idx="240">
                  <c:v>42354</c:v>
                </c:pt>
                <c:pt idx="241">
                  <c:v>42355</c:v>
                </c:pt>
                <c:pt idx="242">
                  <c:v>42356</c:v>
                </c:pt>
                <c:pt idx="243">
                  <c:v>42359</c:v>
                </c:pt>
                <c:pt idx="244">
                  <c:v>42360</c:v>
                </c:pt>
                <c:pt idx="245">
                  <c:v>42361</c:v>
                </c:pt>
                <c:pt idx="246">
                  <c:v>42362</c:v>
                </c:pt>
                <c:pt idx="247">
                  <c:v>42366</c:v>
                </c:pt>
                <c:pt idx="248">
                  <c:v>42367</c:v>
                </c:pt>
                <c:pt idx="249">
                  <c:v>42368</c:v>
                </c:pt>
                <c:pt idx="250">
                  <c:v>42369</c:v>
                </c:pt>
                <c:pt idx="251">
                  <c:v>42373</c:v>
                </c:pt>
                <c:pt idx="252">
                  <c:v>42374</c:v>
                </c:pt>
                <c:pt idx="253">
                  <c:v>42375</c:v>
                </c:pt>
                <c:pt idx="254">
                  <c:v>42376</c:v>
                </c:pt>
                <c:pt idx="255">
                  <c:v>42377</c:v>
                </c:pt>
                <c:pt idx="256">
                  <c:v>42380</c:v>
                </c:pt>
                <c:pt idx="257">
                  <c:v>42381</c:v>
                </c:pt>
                <c:pt idx="258">
                  <c:v>42382</c:v>
                </c:pt>
                <c:pt idx="259">
                  <c:v>42383</c:v>
                </c:pt>
                <c:pt idx="260">
                  <c:v>42384</c:v>
                </c:pt>
                <c:pt idx="261">
                  <c:v>42387</c:v>
                </c:pt>
                <c:pt idx="262">
                  <c:v>42388</c:v>
                </c:pt>
                <c:pt idx="263">
                  <c:v>42389</c:v>
                </c:pt>
                <c:pt idx="264">
                  <c:v>42390</c:v>
                </c:pt>
                <c:pt idx="265">
                  <c:v>42391</c:v>
                </c:pt>
                <c:pt idx="266">
                  <c:v>42394</c:v>
                </c:pt>
                <c:pt idx="267">
                  <c:v>42395</c:v>
                </c:pt>
                <c:pt idx="268">
                  <c:v>42396</c:v>
                </c:pt>
                <c:pt idx="269">
                  <c:v>42397</c:v>
                </c:pt>
                <c:pt idx="270">
                  <c:v>42398</c:v>
                </c:pt>
                <c:pt idx="271">
                  <c:v>42402</c:v>
                </c:pt>
                <c:pt idx="272">
                  <c:v>42403</c:v>
                </c:pt>
                <c:pt idx="273">
                  <c:v>42404</c:v>
                </c:pt>
                <c:pt idx="274">
                  <c:v>42405</c:v>
                </c:pt>
                <c:pt idx="275">
                  <c:v>42408</c:v>
                </c:pt>
                <c:pt idx="276">
                  <c:v>42409</c:v>
                </c:pt>
                <c:pt idx="277">
                  <c:v>42410</c:v>
                </c:pt>
                <c:pt idx="278">
                  <c:v>42411</c:v>
                </c:pt>
                <c:pt idx="279">
                  <c:v>42412</c:v>
                </c:pt>
                <c:pt idx="280">
                  <c:v>42415</c:v>
                </c:pt>
                <c:pt idx="281">
                  <c:v>42416</c:v>
                </c:pt>
                <c:pt idx="282">
                  <c:v>42417</c:v>
                </c:pt>
                <c:pt idx="283">
                  <c:v>42418</c:v>
                </c:pt>
                <c:pt idx="284">
                  <c:v>42419</c:v>
                </c:pt>
                <c:pt idx="285">
                  <c:v>42422</c:v>
                </c:pt>
                <c:pt idx="286">
                  <c:v>42423</c:v>
                </c:pt>
                <c:pt idx="287">
                  <c:v>42424</c:v>
                </c:pt>
                <c:pt idx="288">
                  <c:v>42425</c:v>
                </c:pt>
                <c:pt idx="289">
                  <c:v>42426</c:v>
                </c:pt>
                <c:pt idx="290">
                  <c:v>42429</c:v>
                </c:pt>
                <c:pt idx="291">
                  <c:v>42430</c:v>
                </c:pt>
                <c:pt idx="292">
                  <c:v>42431</c:v>
                </c:pt>
                <c:pt idx="293">
                  <c:v>42432</c:v>
                </c:pt>
                <c:pt idx="294">
                  <c:v>42433</c:v>
                </c:pt>
                <c:pt idx="295">
                  <c:v>42436</c:v>
                </c:pt>
                <c:pt idx="296">
                  <c:v>42437</c:v>
                </c:pt>
                <c:pt idx="297">
                  <c:v>42438</c:v>
                </c:pt>
                <c:pt idx="298">
                  <c:v>42439</c:v>
                </c:pt>
                <c:pt idx="299">
                  <c:v>42440</c:v>
                </c:pt>
                <c:pt idx="300">
                  <c:v>42443</c:v>
                </c:pt>
                <c:pt idx="301">
                  <c:v>42444</c:v>
                </c:pt>
                <c:pt idx="302">
                  <c:v>42445</c:v>
                </c:pt>
                <c:pt idx="303">
                  <c:v>42446</c:v>
                </c:pt>
                <c:pt idx="304">
                  <c:v>42447</c:v>
                </c:pt>
                <c:pt idx="305">
                  <c:v>42451</c:v>
                </c:pt>
                <c:pt idx="306">
                  <c:v>42452</c:v>
                </c:pt>
                <c:pt idx="307">
                  <c:v>42457</c:v>
                </c:pt>
                <c:pt idx="308">
                  <c:v>42458</c:v>
                </c:pt>
                <c:pt idx="309">
                  <c:v>42459</c:v>
                </c:pt>
                <c:pt idx="310">
                  <c:v>42460</c:v>
                </c:pt>
                <c:pt idx="311">
                  <c:v>42461</c:v>
                </c:pt>
                <c:pt idx="312">
                  <c:v>42464</c:v>
                </c:pt>
                <c:pt idx="313">
                  <c:v>42465</c:v>
                </c:pt>
                <c:pt idx="314">
                  <c:v>42466</c:v>
                </c:pt>
                <c:pt idx="315">
                  <c:v>42467</c:v>
                </c:pt>
                <c:pt idx="316">
                  <c:v>42468</c:v>
                </c:pt>
                <c:pt idx="317">
                  <c:v>42471</c:v>
                </c:pt>
                <c:pt idx="318">
                  <c:v>42472</c:v>
                </c:pt>
                <c:pt idx="319">
                  <c:v>42473</c:v>
                </c:pt>
                <c:pt idx="320">
                  <c:v>42474</c:v>
                </c:pt>
                <c:pt idx="321">
                  <c:v>42475</c:v>
                </c:pt>
                <c:pt idx="322">
                  <c:v>42478</c:v>
                </c:pt>
                <c:pt idx="323">
                  <c:v>42479</c:v>
                </c:pt>
                <c:pt idx="324">
                  <c:v>42480</c:v>
                </c:pt>
                <c:pt idx="325">
                  <c:v>42481</c:v>
                </c:pt>
                <c:pt idx="326">
                  <c:v>42482</c:v>
                </c:pt>
                <c:pt idx="327">
                  <c:v>42485</c:v>
                </c:pt>
                <c:pt idx="328">
                  <c:v>42486</c:v>
                </c:pt>
                <c:pt idx="329">
                  <c:v>42487</c:v>
                </c:pt>
                <c:pt idx="330">
                  <c:v>42488</c:v>
                </c:pt>
                <c:pt idx="331">
                  <c:v>42489</c:v>
                </c:pt>
                <c:pt idx="332">
                  <c:v>42492</c:v>
                </c:pt>
                <c:pt idx="333">
                  <c:v>42493</c:v>
                </c:pt>
                <c:pt idx="334">
                  <c:v>42494</c:v>
                </c:pt>
                <c:pt idx="335">
                  <c:v>42495</c:v>
                </c:pt>
                <c:pt idx="336">
                  <c:v>42496</c:v>
                </c:pt>
                <c:pt idx="337">
                  <c:v>42499</c:v>
                </c:pt>
                <c:pt idx="338">
                  <c:v>42500</c:v>
                </c:pt>
                <c:pt idx="339">
                  <c:v>42501</c:v>
                </c:pt>
                <c:pt idx="340">
                  <c:v>42502</c:v>
                </c:pt>
                <c:pt idx="341">
                  <c:v>42503</c:v>
                </c:pt>
                <c:pt idx="342">
                  <c:v>42506</c:v>
                </c:pt>
                <c:pt idx="343">
                  <c:v>42507</c:v>
                </c:pt>
                <c:pt idx="344">
                  <c:v>42508</c:v>
                </c:pt>
                <c:pt idx="345">
                  <c:v>42509</c:v>
                </c:pt>
                <c:pt idx="346">
                  <c:v>42510</c:v>
                </c:pt>
                <c:pt idx="347">
                  <c:v>42513</c:v>
                </c:pt>
                <c:pt idx="348">
                  <c:v>42514</c:v>
                </c:pt>
                <c:pt idx="349">
                  <c:v>42515</c:v>
                </c:pt>
                <c:pt idx="350">
                  <c:v>42516</c:v>
                </c:pt>
                <c:pt idx="351">
                  <c:v>42517</c:v>
                </c:pt>
                <c:pt idx="352">
                  <c:v>42520</c:v>
                </c:pt>
                <c:pt idx="353">
                  <c:v>42521</c:v>
                </c:pt>
                <c:pt idx="354">
                  <c:v>42522</c:v>
                </c:pt>
                <c:pt idx="355">
                  <c:v>42523</c:v>
                </c:pt>
                <c:pt idx="356">
                  <c:v>42524</c:v>
                </c:pt>
                <c:pt idx="357">
                  <c:v>42527</c:v>
                </c:pt>
                <c:pt idx="358">
                  <c:v>42528</c:v>
                </c:pt>
                <c:pt idx="359">
                  <c:v>42529</c:v>
                </c:pt>
                <c:pt idx="360">
                  <c:v>42530</c:v>
                </c:pt>
                <c:pt idx="361">
                  <c:v>42531</c:v>
                </c:pt>
                <c:pt idx="362">
                  <c:v>42534</c:v>
                </c:pt>
                <c:pt idx="363">
                  <c:v>42535</c:v>
                </c:pt>
                <c:pt idx="364">
                  <c:v>42536</c:v>
                </c:pt>
                <c:pt idx="365">
                  <c:v>42537</c:v>
                </c:pt>
                <c:pt idx="366">
                  <c:v>42538</c:v>
                </c:pt>
                <c:pt idx="367">
                  <c:v>42541</c:v>
                </c:pt>
                <c:pt idx="368">
                  <c:v>42542</c:v>
                </c:pt>
                <c:pt idx="369">
                  <c:v>42543</c:v>
                </c:pt>
                <c:pt idx="370">
                  <c:v>42544</c:v>
                </c:pt>
                <c:pt idx="371">
                  <c:v>42545</c:v>
                </c:pt>
                <c:pt idx="372">
                  <c:v>42548</c:v>
                </c:pt>
                <c:pt idx="373">
                  <c:v>42549</c:v>
                </c:pt>
                <c:pt idx="374">
                  <c:v>42550</c:v>
                </c:pt>
                <c:pt idx="375">
                  <c:v>42551</c:v>
                </c:pt>
                <c:pt idx="376">
                  <c:v>42552</c:v>
                </c:pt>
                <c:pt idx="377">
                  <c:v>42555</c:v>
                </c:pt>
                <c:pt idx="378">
                  <c:v>42556</c:v>
                </c:pt>
                <c:pt idx="379">
                  <c:v>42557</c:v>
                </c:pt>
                <c:pt idx="380">
                  <c:v>42558</c:v>
                </c:pt>
                <c:pt idx="381">
                  <c:v>42559</c:v>
                </c:pt>
                <c:pt idx="382">
                  <c:v>42562</c:v>
                </c:pt>
                <c:pt idx="383">
                  <c:v>42563</c:v>
                </c:pt>
                <c:pt idx="384">
                  <c:v>42564</c:v>
                </c:pt>
                <c:pt idx="385">
                  <c:v>42565</c:v>
                </c:pt>
                <c:pt idx="386">
                  <c:v>42566</c:v>
                </c:pt>
                <c:pt idx="387">
                  <c:v>42569</c:v>
                </c:pt>
                <c:pt idx="388">
                  <c:v>42570</c:v>
                </c:pt>
                <c:pt idx="389">
                  <c:v>42571</c:v>
                </c:pt>
                <c:pt idx="390">
                  <c:v>42572</c:v>
                </c:pt>
                <c:pt idx="391">
                  <c:v>42573</c:v>
                </c:pt>
                <c:pt idx="392">
                  <c:v>42576</c:v>
                </c:pt>
                <c:pt idx="393">
                  <c:v>42577</c:v>
                </c:pt>
                <c:pt idx="394">
                  <c:v>42578</c:v>
                </c:pt>
                <c:pt idx="395">
                  <c:v>42579</c:v>
                </c:pt>
                <c:pt idx="396">
                  <c:v>42580</c:v>
                </c:pt>
                <c:pt idx="397">
                  <c:v>42583</c:v>
                </c:pt>
                <c:pt idx="398">
                  <c:v>42584</c:v>
                </c:pt>
                <c:pt idx="399">
                  <c:v>42585</c:v>
                </c:pt>
                <c:pt idx="400">
                  <c:v>42586</c:v>
                </c:pt>
                <c:pt idx="401">
                  <c:v>42587</c:v>
                </c:pt>
                <c:pt idx="402">
                  <c:v>42590</c:v>
                </c:pt>
                <c:pt idx="403">
                  <c:v>42591</c:v>
                </c:pt>
                <c:pt idx="404">
                  <c:v>42592</c:v>
                </c:pt>
                <c:pt idx="405">
                  <c:v>42593</c:v>
                </c:pt>
                <c:pt idx="406">
                  <c:v>42594</c:v>
                </c:pt>
                <c:pt idx="407">
                  <c:v>42597</c:v>
                </c:pt>
                <c:pt idx="408">
                  <c:v>42598</c:v>
                </c:pt>
                <c:pt idx="409">
                  <c:v>42599</c:v>
                </c:pt>
                <c:pt idx="410">
                  <c:v>42600</c:v>
                </c:pt>
                <c:pt idx="411">
                  <c:v>42601</c:v>
                </c:pt>
                <c:pt idx="412">
                  <c:v>42604</c:v>
                </c:pt>
                <c:pt idx="413">
                  <c:v>42605</c:v>
                </c:pt>
                <c:pt idx="414">
                  <c:v>42606</c:v>
                </c:pt>
                <c:pt idx="415">
                  <c:v>42607</c:v>
                </c:pt>
                <c:pt idx="416">
                  <c:v>42608</c:v>
                </c:pt>
                <c:pt idx="417">
                  <c:v>42611</c:v>
                </c:pt>
                <c:pt idx="418">
                  <c:v>42612</c:v>
                </c:pt>
                <c:pt idx="419">
                  <c:v>42613</c:v>
                </c:pt>
                <c:pt idx="420">
                  <c:v>42614</c:v>
                </c:pt>
                <c:pt idx="421">
                  <c:v>42615</c:v>
                </c:pt>
                <c:pt idx="422">
                  <c:v>42618</c:v>
                </c:pt>
                <c:pt idx="423">
                  <c:v>42619</c:v>
                </c:pt>
                <c:pt idx="424">
                  <c:v>42620</c:v>
                </c:pt>
                <c:pt idx="425">
                  <c:v>42621</c:v>
                </c:pt>
                <c:pt idx="426">
                  <c:v>42622</c:v>
                </c:pt>
                <c:pt idx="427">
                  <c:v>42625</c:v>
                </c:pt>
                <c:pt idx="428">
                  <c:v>42626</c:v>
                </c:pt>
                <c:pt idx="429">
                  <c:v>42627</c:v>
                </c:pt>
                <c:pt idx="430">
                  <c:v>42628</c:v>
                </c:pt>
                <c:pt idx="431">
                  <c:v>42632</c:v>
                </c:pt>
                <c:pt idx="432">
                  <c:v>42633</c:v>
                </c:pt>
                <c:pt idx="433">
                  <c:v>42634</c:v>
                </c:pt>
                <c:pt idx="434">
                  <c:v>42635</c:v>
                </c:pt>
                <c:pt idx="435">
                  <c:v>42636</c:v>
                </c:pt>
                <c:pt idx="436">
                  <c:v>42639</c:v>
                </c:pt>
                <c:pt idx="437">
                  <c:v>42640</c:v>
                </c:pt>
                <c:pt idx="438">
                  <c:v>42641</c:v>
                </c:pt>
                <c:pt idx="439">
                  <c:v>42642</c:v>
                </c:pt>
                <c:pt idx="440">
                  <c:v>42643</c:v>
                </c:pt>
                <c:pt idx="441">
                  <c:v>42646</c:v>
                </c:pt>
                <c:pt idx="442">
                  <c:v>42647</c:v>
                </c:pt>
                <c:pt idx="443">
                  <c:v>42648</c:v>
                </c:pt>
                <c:pt idx="444">
                  <c:v>42649</c:v>
                </c:pt>
                <c:pt idx="445">
                  <c:v>42650</c:v>
                </c:pt>
                <c:pt idx="446">
                  <c:v>42653</c:v>
                </c:pt>
                <c:pt idx="447">
                  <c:v>42654</c:v>
                </c:pt>
                <c:pt idx="448">
                  <c:v>42655</c:v>
                </c:pt>
                <c:pt idx="449">
                  <c:v>42656</c:v>
                </c:pt>
                <c:pt idx="450">
                  <c:v>42657</c:v>
                </c:pt>
                <c:pt idx="451">
                  <c:v>42660</c:v>
                </c:pt>
                <c:pt idx="452">
                  <c:v>42661</c:v>
                </c:pt>
                <c:pt idx="453">
                  <c:v>42662</c:v>
                </c:pt>
                <c:pt idx="454">
                  <c:v>42663</c:v>
                </c:pt>
                <c:pt idx="455">
                  <c:v>42664</c:v>
                </c:pt>
                <c:pt idx="456">
                  <c:v>42667</c:v>
                </c:pt>
                <c:pt idx="457">
                  <c:v>42668</c:v>
                </c:pt>
                <c:pt idx="458">
                  <c:v>42669</c:v>
                </c:pt>
                <c:pt idx="459">
                  <c:v>42670</c:v>
                </c:pt>
                <c:pt idx="460">
                  <c:v>42671</c:v>
                </c:pt>
                <c:pt idx="461">
                  <c:v>42674</c:v>
                </c:pt>
                <c:pt idx="462">
                  <c:v>42675</c:v>
                </c:pt>
                <c:pt idx="463">
                  <c:v>42677</c:v>
                </c:pt>
                <c:pt idx="464">
                  <c:v>42678</c:v>
                </c:pt>
                <c:pt idx="465">
                  <c:v>42681</c:v>
                </c:pt>
                <c:pt idx="466">
                  <c:v>42682</c:v>
                </c:pt>
                <c:pt idx="467">
                  <c:v>42683</c:v>
                </c:pt>
                <c:pt idx="468">
                  <c:v>42684</c:v>
                </c:pt>
                <c:pt idx="469">
                  <c:v>42685</c:v>
                </c:pt>
                <c:pt idx="470">
                  <c:v>42688</c:v>
                </c:pt>
                <c:pt idx="471">
                  <c:v>42689</c:v>
                </c:pt>
                <c:pt idx="472">
                  <c:v>42690</c:v>
                </c:pt>
                <c:pt idx="473">
                  <c:v>42691</c:v>
                </c:pt>
                <c:pt idx="474">
                  <c:v>42692</c:v>
                </c:pt>
                <c:pt idx="475">
                  <c:v>42696</c:v>
                </c:pt>
                <c:pt idx="476">
                  <c:v>42697</c:v>
                </c:pt>
                <c:pt idx="477">
                  <c:v>42698</c:v>
                </c:pt>
                <c:pt idx="478">
                  <c:v>42699</c:v>
                </c:pt>
                <c:pt idx="479">
                  <c:v>42702</c:v>
                </c:pt>
                <c:pt idx="480">
                  <c:v>42703</c:v>
                </c:pt>
                <c:pt idx="481">
                  <c:v>42704</c:v>
                </c:pt>
                <c:pt idx="482">
                  <c:v>42705</c:v>
                </c:pt>
                <c:pt idx="483">
                  <c:v>42706</c:v>
                </c:pt>
                <c:pt idx="484">
                  <c:v>42709</c:v>
                </c:pt>
                <c:pt idx="485">
                  <c:v>42710</c:v>
                </c:pt>
                <c:pt idx="486">
                  <c:v>42711</c:v>
                </c:pt>
                <c:pt idx="487">
                  <c:v>42712</c:v>
                </c:pt>
                <c:pt idx="488">
                  <c:v>42713</c:v>
                </c:pt>
                <c:pt idx="489">
                  <c:v>42717</c:v>
                </c:pt>
                <c:pt idx="490">
                  <c:v>42718</c:v>
                </c:pt>
                <c:pt idx="491">
                  <c:v>42719</c:v>
                </c:pt>
                <c:pt idx="492">
                  <c:v>42720</c:v>
                </c:pt>
                <c:pt idx="493">
                  <c:v>42723</c:v>
                </c:pt>
                <c:pt idx="494">
                  <c:v>42724</c:v>
                </c:pt>
                <c:pt idx="495">
                  <c:v>42725</c:v>
                </c:pt>
                <c:pt idx="496">
                  <c:v>42726</c:v>
                </c:pt>
                <c:pt idx="497">
                  <c:v>42727</c:v>
                </c:pt>
                <c:pt idx="498">
                  <c:v>42730</c:v>
                </c:pt>
                <c:pt idx="499">
                  <c:v>42731</c:v>
                </c:pt>
                <c:pt idx="500">
                  <c:v>42732</c:v>
                </c:pt>
                <c:pt idx="501">
                  <c:v>42733</c:v>
                </c:pt>
                <c:pt idx="502">
                  <c:v>42734</c:v>
                </c:pt>
                <c:pt idx="503">
                  <c:v>42737</c:v>
                </c:pt>
                <c:pt idx="504">
                  <c:v>42738</c:v>
                </c:pt>
                <c:pt idx="505">
                  <c:v>42739</c:v>
                </c:pt>
                <c:pt idx="506">
                  <c:v>42740</c:v>
                </c:pt>
                <c:pt idx="507">
                  <c:v>42741</c:v>
                </c:pt>
                <c:pt idx="508">
                  <c:v>42744</c:v>
                </c:pt>
                <c:pt idx="509">
                  <c:v>42745</c:v>
                </c:pt>
                <c:pt idx="510">
                  <c:v>42746</c:v>
                </c:pt>
                <c:pt idx="511">
                  <c:v>42747</c:v>
                </c:pt>
                <c:pt idx="512">
                  <c:v>42748</c:v>
                </c:pt>
                <c:pt idx="513">
                  <c:v>42751</c:v>
                </c:pt>
                <c:pt idx="514">
                  <c:v>42752</c:v>
                </c:pt>
                <c:pt idx="515">
                  <c:v>42753</c:v>
                </c:pt>
                <c:pt idx="516">
                  <c:v>42754</c:v>
                </c:pt>
                <c:pt idx="517">
                  <c:v>42755</c:v>
                </c:pt>
                <c:pt idx="518">
                  <c:v>42758</c:v>
                </c:pt>
                <c:pt idx="519">
                  <c:v>42759</c:v>
                </c:pt>
                <c:pt idx="520">
                  <c:v>42760</c:v>
                </c:pt>
                <c:pt idx="521">
                  <c:v>42761</c:v>
                </c:pt>
                <c:pt idx="522">
                  <c:v>42762</c:v>
                </c:pt>
                <c:pt idx="523">
                  <c:v>42765</c:v>
                </c:pt>
                <c:pt idx="524">
                  <c:v>42766</c:v>
                </c:pt>
                <c:pt idx="525">
                  <c:v>42767</c:v>
                </c:pt>
                <c:pt idx="526">
                  <c:v>42768</c:v>
                </c:pt>
                <c:pt idx="527">
                  <c:v>42769</c:v>
                </c:pt>
                <c:pt idx="528">
                  <c:v>42773</c:v>
                </c:pt>
                <c:pt idx="529">
                  <c:v>42774</c:v>
                </c:pt>
                <c:pt idx="530">
                  <c:v>42775</c:v>
                </c:pt>
                <c:pt idx="531">
                  <c:v>42776</c:v>
                </c:pt>
                <c:pt idx="532">
                  <c:v>42779</c:v>
                </c:pt>
                <c:pt idx="533">
                  <c:v>42780</c:v>
                </c:pt>
                <c:pt idx="534">
                  <c:v>42781</c:v>
                </c:pt>
                <c:pt idx="535">
                  <c:v>42782</c:v>
                </c:pt>
                <c:pt idx="536">
                  <c:v>42783</c:v>
                </c:pt>
                <c:pt idx="537">
                  <c:v>42786</c:v>
                </c:pt>
                <c:pt idx="538">
                  <c:v>42787</c:v>
                </c:pt>
                <c:pt idx="539">
                  <c:v>42788</c:v>
                </c:pt>
                <c:pt idx="540">
                  <c:v>42789</c:v>
                </c:pt>
                <c:pt idx="541">
                  <c:v>42790</c:v>
                </c:pt>
                <c:pt idx="542">
                  <c:v>42793</c:v>
                </c:pt>
                <c:pt idx="543">
                  <c:v>42794</c:v>
                </c:pt>
                <c:pt idx="544">
                  <c:v>42795</c:v>
                </c:pt>
                <c:pt idx="545">
                  <c:v>42796</c:v>
                </c:pt>
                <c:pt idx="546">
                  <c:v>42797</c:v>
                </c:pt>
                <c:pt idx="547">
                  <c:v>42800</c:v>
                </c:pt>
                <c:pt idx="548">
                  <c:v>42801</c:v>
                </c:pt>
                <c:pt idx="549">
                  <c:v>42802</c:v>
                </c:pt>
                <c:pt idx="550">
                  <c:v>42803</c:v>
                </c:pt>
                <c:pt idx="551">
                  <c:v>42804</c:v>
                </c:pt>
                <c:pt idx="552">
                  <c:v>42807</c:v>
                </c:pt>
                <c:pt idx="553">
                  <c:v>42808</c:v>
                </c:pt>
                <c:pt idx="554">
                  <c:v>42809</c:v>
                </c:pt>
                <c:pt idx="555">
                  <c:v>42810</c:v>
                </c:pt>
                <c:pt idx="556">
                  <c:v>42811</c:v>
                </c:pt>
                <c:pt idx="557">
                  <c:v>42815</c:v>
                </c:pt>
                <c:pt idx="558">
                  <c:v>42816</c:v>
                </c:pt>
                <c:pt idx="559">
                  <c:v>42817</c:v>
                </c:pt>
                <c:pt idx="560">
                  <c:v>42818</c:v>
                </c:pt>
                <c:pt idx="561">
                  <c:v>42821</c:v>
                </c:pt>
                <c:pt idx="562">
                  <c:v>42822</c:v>
                </c:pt>
                <c:pt idx="563">
                  <c:v>42823</c:v>
                </c:pt>
                <c:pt idx="564">
                  <c:v>42824</c:v>
                </c:pt>
                <c:pt idx="565">
                  <c:v>42825</c:v>
                </c:pt>
                <c:pt idx="566">
                  <c:v>42828</c:v>
                </c:pt>
                <c:pt idx="567">
                  <c:v>42829</c:v>
                </c:pt>
                <c:pt idx="568">
                  <c:v>42830</c:v>
                </c:pt>
                <c:pt idx="569">
                  <c:v>42831</c:v>
                </c:pt>
                <c:pt idx="570">
                  <c:v>42832</c:v>
                </c:pt>
                <c:pt idx="571">
                  <c:v>42835</c:v>
                </c:pt>
                <c:pt idx="572">
                  <c:v>42836</c:v>
                </c:pt>
                <c:pt idx="573">
                  <c:v>42837</c:v>
                </c:pt>
                <c:pt idx="574">
                  <c:v>42842</c:v>
                </c:pt>
                <c:pt idx="575">
                  <c:v>42843</c:v>
                </c:pt>
                <c:pt idx="576">
                  <c:v>42844</c:v>
                </c:pt>
                <c:pt idx="577">
                  <c:v>42845</c:v>
                </c:pt>
                <c:pt idx="578">
                  <c:v>42846</c:v>
                </c:pt>
                <c:pt idx="579">
                  <c:v>42849</c:v>
                </c:pt>
                <c:pt idx="580">
                  <c:v>42850</c:v>
                </c:pt>
                <c:pt idx="581">
                  <c:v>42851</c:v>
                </c:pt>
                <c:pt idx="582">
                  <c:v>42852</c:v>
                </c:pt>
                <c:pt idx="583">
                  <c:v>42853</c:v>
                </c:pt>
                <c:pt idx="584">
                  <c:v>42857</c:v>
                </c:pt>
                <c:pt idx="585">
                  <c:v>42858</c:v>
                </c:pt>
                <c:pt idx="586">
                  <c:v>42859</c:v>
                </c:pt>
                <c:pt idx="587">
                  <c:v>42860</c:v>
                </c:pt>
                <c:pt idx="588">
                  <c:v>42863</c:v>
                </c:pt>
                <c:pt idx="589">
                  <c:v>42864</c:v>
                </c:pt>
                <c:pt idx="590">
                  <c:v>42865</c:v>
                </c:pt>
                <c:pt idx="591">
                  <c:v>42866</c:v>
                </c:pt>
                <c:pt idx="592">
                  <c:v>42867</c:v>
                </c:pt>
                <c:pt idx="593">
                  <c:v>42870</c:v>
                </c:pt>
                <c:pt idx="594">
                  <c:v>42871</c:v>
                </c:pt>
                <c:pt idx="595">
                  <c:v>42872</c:v>
                </c:pt>
                <c:pt idx="596">
                  <c:v>42873</c:v>
                </c:pt>
                <c:pt idx="597">
                  <c:v>42874</c:v>
                </c:pt>
                <c:pt idx="598">
                  <c:v>42877</c:v>
                </c:pt>
                <c:pt idx="599">
                  <c:v>42878</c:v>
                </c:pt>
                <c:pt idx="600">
                  <c:v>42879</c:v>
                </c:pt>
                <c:pt idx="601">
                  <c:v>42880</c:v>
                </c:pt>
                <c:pt idx="602">
                  <c:v>42881</c:v>
                </c:pt>
                <c:pt idx="603">
                  <c:v>42884</c:v>
                </c:pt>
                <c:pt idx="604">
                  <c:v>42885</c:v>
                </c:pt>
                <c:pt idx="605">
                  <c:v>42886</c:v>
                </c:pt>
                <c:pt idx="606">
                  <c:v>42887</c:v>
                </c:pt>
                <c:pt idx="607">
                  <c:v>42888</c:v>
                </c:pt>
                <c:pt idx="608">
                  <c:v>42891</c:v>
                </c:pt>
                <c:pt idx="609">
                  <c:v>42892</c:v>
                </c:pt>
                <c:pt idx="610">
                  <c:v>42893</c:v>
                </c:pt>
                <c:pt idx="611">
                  <c:v>42894</c:v>
                </c:pt>
                <c:pt idx="612">
                  <c:v>42895</c:v>
                </c:pt>
                <c:pt idx="613">
                  <c:v>42898</c:v>
                </c:pt>
                <c:pt idx="614">
                  <c:v>42899</c:v>
                </c:pt>
                <c:pt idx="615">
                  <c:v>42900</c:v>
                </c:pt>
                <c:pt idx="616">
                  <c:v>42901</c:v>
                </c:pt>
                <c:pt idx="617">
                  <c:v>42902</c:v>
                </c:pt>
                <c:pt idx="618">
                  <c:v>42905</c:v>
                </c:pt>
                <c:pt idx="619">
                  <c:v>42906</c:v>
                </c:pt>
                <c:pt idx="620">
                  <c:v>42907</c:v>
                </c:pt>
                <c:pt idx="621">
                  <c:v>42908</c:v>
                </c:pt>
                <c:pt idx="622">
                  <c:v>42909</c:v>
                </c:pt>
                <c:pt idx="623">
                  <c:v>42912</c:v>
                </c:pt>
                <c:pt idx="624">
                  <c:v>42913</c:v>
                </c:pt>
                <c:pt idx="625">
                  <c:v>42914</c:v>
                </c:pt>
                <c:pt idx="626">
                  <c:v>42915</c:v>
                </c:pt>
                <c:pt idx="627">
                  <c:v>42916</c:v>
                </c:pt>
                <c:pt idx="628">
                  <c:v>42919</c:v>
                </c:pt>
                <c:pt idx="629">
                  <c:v>42920</c:v>
                </c:pt>
                <c:pt idx="630">
                  <c:v>42921</c:v>
                </c:pt>
                <c:pt idx="631">
                  <c:v>42922</c:v>
                </c:pt>
                <c:pt idx="632">
                  <c:v>42923</c:v>
                </c:pt>
                <c:pt idx="633">
                  <c:v>42926</c:v>
                </c:pt>
                <c:pt idx="634">
                  <c:v>42927</c:v>
                </c:pt>
                <c:pt idx="635">
                  <c:v>42928</c:v>
                </c:pt>
                <c:pt idx="636">
                  <c:v>42929</c:v>
                </c:pt>
                <c:pt idx="637">
                  <c:v>42930</c:v>
                </c:pt>
                <c:pt idx="638">
                  <c:v>42933</c:v>
                </c:pt>
                <c:pt idx="639">
                  <c:v>42934</c:v>
                </c:pt>
                <c:pt idx="640">
                  <c:v>42935</c:v>
                </c:pt>
                <c:pt idx="641">
                  <c:v>42936</c:v>
                </c:pt>
                <c:pt idx="642">
                  <c:v>42937</c:v>
                </c:pt>
                <c:pt idx="643">
                  <c:v>42940</c:v>
                </c:pt>
                <c:pt idx="644">
                  <c:v>42941</c:v>
                </c:pt>
                <c:pt idx="645">
                  <c:v>42942</c:v>
                </c:pt>
                <c:pt idx="646">
                  <c:v>42943</c:v>
                </c:pt>
                <c:pt idx="647">
                  <c:v>42944</c:v>
                </c:pt>
                <c:pt idx="648">
                  <c:v>42947</c:v>
                </c:pt>
                <c:pt idx="649">
                  <c:v>42948</c:v>
                </c:pt>
                <c:pt idx="650">
                  <c:v>42949</c:v>
                </c:pt>
                <c:pt idx="651">
                  <c:v>42950</c:v>
                </c:pt>
                <c:pt idx="652">
                  <c:v>42951</c:v>
                </c:pt>
                <c:pt idx="653">
                  <c:v>42954</c:v>
                </c:pt>
                <c:pt idx="654">
                  <c:v>42955</c:v>
                </c:pt>
                <c:pt idx="655">
                  <c:v>42956</c:v>
                </c:pt>
                <c:pt idx="656">
                  <c:v>42957</c:v>
                </c:pt>
                <c:pt idx="657">
                  <c:v>42958</c:v>
                </c:pt>
                <c:pt idx="658">
                  <c:v>42961</c:v>
                </c:pt>
                <c:pt idx="659">
                  <c:v>42962</c:v>
                </c:pt>
                <c:pt idx="660">
                  <c:v>42963</c:v>
                </c:pt>
                <c:pt idx="661">
                  <c:v>42964</c:v>
                </c:pt>
                <c:pt idx="662">
                  <c:v>42965</c:v>
                </c:pt>
                <c:pt idx="663">
                  <c:v>42968</c:v>
                </c:pt>
                <c:pt idx="664">
                  <c:v>42969</c:v>
                </c:pt>
                <c:pt idx="665">
                  <c:v>42970</c:v>
                </c:pt>
                <c:pt idx="666">
                  <c:v>42971</c:v>
                </c:pt>
                <c:pt idx="667">
                  <c:v>42972</c:v>
                </c:pt>
                <c:pt idx="668">
                  <c:v>42975</c:v>
                </c:pt>
                <c:pt idx="669">
                  <c:v>42976</c:v>
                </c:pt>
                <c:pt idx="670">
                  <c:v>42977</c:v>
                </c:pt>
                <c:pt idx="671">
                  <c:v>42978</c:v>
                </c:pt>
                <c:pt idx="672">
                  <c:v>42979</c:v>
                </c:pt>
                <c:pt idx="673">
                  <c:v>42982</c:v>
                </c:pt>
                <c:pt idx="674">
                  <c:v>42983</c:v>
                </c:pt>
                <c:pt idx="675">
                  <c:v>42984</c:v>
                </c:pt>
                <c:pt idx="676">
                  <c:v>42985</c:v>
                </c:pt>
                <c:pt idx="677">
                  <c:v>42986</c:v>
                </c:pt>
                <c:pt idx="678">
                  <c:v>42989</c:v>
                </c:pt>
                <c:pt idx="679">
                  <c:v>42990</c:v>
                </c:pt>
                <c:pt idx="680">
                  <c:v>42991</c:v>
                </c:pt>
                <c:pt idx="681">
                  <c:v>42992</c:v>
                </c:pt>
                <c:pt idx="682">
                  <c:v>42993</c:v>
                </c:pt>
                <c:pt idx="683">
                  <c:v>42996</c:v>
                </c:pt>
                <c:pt idx="684">
                  <c:v>42997</c:v>
                </c:pt>
                <c:pt idx="685">
                  <c:v>42998</c:v>
                </c:pt>
                <c:pt idx="686">
                  <c:v>42999</c:v>
                </c:pt>
                <c:pt idx="687">
                  <c:v>43000</c:v>
                </c:pt>
                <c:pt idx="688">
                  <c:v>43003</c:v>
                </c:pt>
                <c:pt idx="689">
                  <c:v>43004</c:v>
                </c:pt>
                <c:pt idx="690">
                  <c:v>43005</c:v>
                </c:pt>
                <c:pt idx="691">
                  <c:v>43006</c:v>
                </c:pt>
                <c:pt idx="692">
                  <c:v>43007</c:v>
                </c:pt>
                <c:pt idx="693">
                  <c:v>43010</c:v>
                </c:pt>
                <c:pt idx="694">
                  <c:v>43011</c:v>
                </c:pt>
                <c:pt idx="695">
                  <c:v>43012</c:v>
                </c:pt>
                <c:pt idx="696">
                  <c:v>43013</c:v>
                </c:pt>
                <c:pt idx="697">
                  <c:v>43014</c:v>
                </c:pt>
                <c:pt idx="698">
                  <c:v>43017</c:v>
                </c:pt>
                <c:pt idx="699">
                  <c:v>43018</c:v>
                </c:pt>
                <c:pt idx="700">
                  <c:v>43019</c:v>
                </c:pt>
                <c:pt idx="701">
                  <c:v>43020</c:v>
                </c:pt>
                <c:pt idx="702">
                  <c:v>43021</c:v>
                </c:pt>
                <c:pt idx="703">
                  <c:v>43024</c:v>
                </c:pt>
                <c:pt idx="704">
                  <c:v>43025</c:v>
                </c:pt>
                <c:pt idx="705">
                  <c:v>43026</c:v>
                </c:pt>
                <c:pt idx="706">
                  <c:v>43027</c:v>
                </c:pt>
                <c:pt idx="707">
                  <c:v>43028</c:v>
                </c:pt>
                <c:pt idx="708">
                  <c:v>43031</c:v>
                </c:pt>
                <c:pt idx="709">
                  <c:v>43032</c:v>
                </c:pt>
                <c:pt idx="710">
                  <c:v>43033</c:v>
                </c:pt>
                <c:pt idx="711">
                  <c:v>43034</c:v>
                </c:pt>
                <c:pt idx="712">
                  <c:v>43035</c:v>
                </c:pt>
                <c:pt idx="713">
                  <c:v>43038</c:v>
                </c:pt>
                <c:pt idx="714">
                  <c:v>43039</c:v>
                </c:pt>
                <c:pt idx="715">
                  <c:v>43040</c:v>
                </c:pt>
                <c:pt idx="716">
                  <c:v>43042</c:v>
                </c:pt>
                <c:pt idx="717">
                  <c:v>43045</c:v>
                </c:pt>
                <c:pt idx="718">
                  <c:v>43046</c:v>
                </c:pt>
                <c:pt idx="719">
                  <c:v>43047</c:v>
                </c:pt>
                <c:pt idx="720">
                  <c:v>43048</c:v>
                </c:pt>
                <c:pt idx="721">
                  <c:v>43049</c:v>
                </c:pt>
                <c:pt idx="722">
                  <c:v>43052</c:v>
                </c:pt>
                <c:pt idx="723">
                  <c:v>43053</c:v>
                </c:pt>
                <c:pt idx="724">
                  <c:v>43054</c:v>
                </c:pt>
                <c:pt idx="725">
                  <c:v>43055</c:v>
                </c:pt>
                <c:pt idx="726">
                  <c:v>43056</c:v>
                </c:pt>
                <c:pt idx="727">
                  <c:v>43060</c:v>
                </c:pt>
                <c:pt idx="728">
                  <c:v>43061</c:v>
                </c:pt>
                <c:pt idx="729">
                  <c:v>43062</c:v>
                </c:pt>
                <c:pt idx="730">
                  <c:v>43063</c:v>
                </c:pt>
                <c:pt idx="731">
                  <c:v>43066</c:v>
                </c:pt>
                <c:pt idx="732">
                  <c:v>43067</c:v>
                </c:pt>
                <c:pt idx="733">
                  <c:v>43068</c:v>
                </c:pt>
                <c:pt idx="734">
                  <c:v>43069</c:v>
                </c:pt>
                <c:pt idx="735">
                  <c:v>43070</c:v>
                </c:pt>
                <c:pt idx="736">
                  <c:v>43073</c:v>
                </c:pt>
                <c:pt idx="737">
                  <c:v>43074</c:v>
                </c:pt>
                <c:pt idx="738">
                  <c:v>43075</c:v>
                </c:pt>
                <c:pt idx="739">
                  <c:v>43076</c:v>
                </c:pt>
                <c:pt idx="740">
                  <c:v>43077</c:v>
                </c:pt>
                <c:pt idx="741">
                  <c:v>43080</c:v>
                </c:pt>
                <c:pt idx="742">
                  <c:v>43082</c:v>
                </c:pt>
                <c:pt idx="743">
                  <c:v>43083</c:v>
                </c:pt>
                <c:pt idx="744">
                  <c:v>43084</c:v>
                </c:pt>
                <c:pt idx="745">
                  <c:v>43087</c:v>
                </c:pt>
                <c:pt idx="746">
                  <c:v>43088</c:v>
                </c:pt>
                <c:pt idx="747">
                  <c:v>43089</c:v>
                </c:pt>
                <c:pt idx="748">
                  <c:v>43090</c:v>
                </c:pt>
                <c:pt idx="749">
                  <c:v>43091</c:v>
                </c:pt>
                <c:pt idx="750">
                  <c:v>43095</c:v>
                </c:pt>
                <c:pt idx="751">
                  <c:v>43096</c:v>
                </c:pt>
                <c:pt idx="752">
                  <c:v>43097</c:v>
                </c:pt>
                <c:pt idx="753">
                  <c:v>43098</c:v>
                </c:pt>
                <c:pt idx="754">
                  <c:v>43102</c:v>
                </c:pt>
                <c:pt idx="755">
                  <c:v>43103</c:v>
                </c:pt>
                <c:pt idx="756">
                  <c:v>43104</c:v>
                </c:pt>
                <c:pt idx="757">
                  <c:v>43105</c:v>
                </c:pt>
                <c:pt idx="758">
                  <c:v>43108</c:v>
                </c:pt>
                <c:pt idx="759">
                  <c:v>43109</c:v>
                </c:pt>
                <c:pt idx="760">
                  <c:v>43110</c:v>
                </c:pt>
                <c:pt idx="761">
                  <c:v>43111</c:v>
                </c:pt>
                <c:pt idx="762">
                  <c:v>43112</c:v>
                </c:pt>
                <c:pt idx="763">
                  <c:v>43115</c:v>
                </c:pt>
                <c:pt idx="764">
                  <c:v>43116</c:v>
                </c:pt>
                <c:pt idx="765">
                  <c:v>43117</c:v>
                </c:pt>
                <c:pt idx="766">
                  <c:v>43118</c:v>
                </c:pt>
                <c:pt idx="767">
                  <c:v>43119</c:v>
                </c:pt>
                <c:pt idx="768">
                  <c:v>43122</c:v>
                </c:pt>
                <c:pt idx="769">
                  <c:v>43123</c:v>
                </c:pt>
                <c:pt idx="770">
                  <c:v>43124</c:v>
                </c:pt>
                <c:pt idx="771">
                  <c:v>43125</c:v>
                </c:pt>
                <c:pt idx="772">
                  <c:v>43126</c:v>
                </c:pt>
                <c:pt idx="773">
                  <c:v>43129</c:v>
                </c:pt>
                <c:pt idx="774">
                  <c:v>43130</c:v>
                </c:pt>
                <c:pt idx="775">
                  <c:v>43131</c:v>
                </c:pt>
                <c:pt idx="776">
                  <c:v>43132</c:v>
                </c:pt>
                <c:pt idx="777">
                  <c:v>43133</c:v>
                </c:pt>
                <c:pt idx="778">
                  <c:v>43137</c:v>
                </c:pt>
                <c:pt idx="779">
                  <c:v>43138</c:v>
                </c:pt>
                <c:pt idx="780">
                  <c:v>43139</c:v>
                </c:pt>
                <c:pt idx="781">
                  <c:v>43140</c:v>
                </c:pt>
                <c:pt idx="782">
                  <c:v>43143</c:v>
                </c:pt>
                <c:pt idx="783">
                  <c:v>43144</c:v>
                </c:pt>
                <c:pt idx="784">
                  <c:v>43145</c:v>
                </c:pt>
                <c:pt idx="785">
                  <c:v>43146</c:v>
                </c:pt>
                <c:pt idx="786">
                  <c:v>43147</c:v>
                </c:pt>
                <c:pt idx="787">
                  <c:v>43150</c:v>
                </c:pt>
                <c:pt idx="788">
                  <c:v>43151</c:v>
                </c:pt>
                <c:pt idx="789">
                  <c:v>43152</c:v>
                </c:pt>
                <c:pt idx="790">
                  <c:v>43153</c:v>
                </c:pt>
                <c:pt idx="791">
                  <c:v>43154</c:v>
                </c:pt>
                <c:pt idx="792">
                  <c:v>43157</c:v>
                </c:pt>
                <c:pt idx="793">
                  <c:v>43158</c:v>
                </c:pt>
                <c:pt idx="794">
                  <c:v>43159</c:v>
                </c:pt>
                <c:pt idx="795">
                  <c:v>43160</c:v>
                </c:pt>
                <c:pt idx="796">
                  <c:v>43161</c:v>
                </c:pt>
                <c:pt idx="797">
                  <c:v>43164</c:v>
                </c:pt>
                <c:pt idx="798">
                  <c:v>43165</c:v>
                </c:pt>
                <c:pt idx="799">
                  <c:v>43166</c:v>
                </c:pt>
                <c:pt idx="800">
                  <c:v>43167</c:v>
                </c:pt>
                <c:pt idx="801">
                  <c:v>43168</c:v>
                </c:pt>
                <c:pt idx="802">
                  <c:v>43171</c:v>
                </c:pt>
                <c:pt idx="803">
                  <c:v>43172</c:v>
                </c:pt>
                <c:pt idx="804">
                  <c:v>43173</c:v>
                </c:pt>
                <c:pt idx="805">
                  <c:v>43174</c:v>
                </c:pt>
                <c:pt idx="806">
                  <c:v>43175</c:v>
                </c:pt>
                <c:pt idx="807">
                  <c:v>43179</c:v>
                </c:pt>
                <c:pt idx="808">
                  <c:v>43180</c:v>
                </c:pt>
                <c:pt idx="809">
                  <c:v>43181</c:v>
                </c:pt>
                <c:pt idx="810">
                  <c:v>43182</c:v>
                </c:pt>
                <c:pt idx="811">
                  <c:v>43185</c:v>
                </c:pt>
                <c:pt idx="812">
                  <c:v>43186</c:v>
                </c:pt>
                <c:pt idx="813">
                  <c:v>43187</c:v>
                </c:pt>
                <c:pt idx="814">
                  <c:v>43192</c:v>
                </c:pt>
                <c:pt idx="815">
                  <c:v>43193</c:v>
                </c:pt>
                <c:pt idx="816">
                  <c:v>43194</c:v>
                </c:pt>
                <c:pt idx="817">
                  <c:v>43195</c:v>
                </c:pt>
                <c:pt idx="818">
                  <c:v>43196</c:v>
                </c:pt>
                <c:pt idx="819">
                  <c:v>43199</c:v>
                </c:pt>
                <c:pt idx="820">
                  <c:v>43200</c:v>
                </c:pt>
                <c:pt idx="821">
                  <c:v>43201</c:v>
                </c:pt>
                <c:pt idx="822">
                  <c:v>43202</c:v>
                </c:pt>
                <c:pt idx="823">
                  <c:v>43203</c:v>
                </c:pt>
                <c:pt idx="824">
                  <c:v>43206</c:v>
                </c:pt>
                <c:pt idx="825">
                  <c:v>43207</c:v>
                </c:pt>
                <c:pt idx="826">
                  <c:v>43208</c:v>
                </c:pt>
                <c:pt idx="827">
                  <c:v>43209</c:v>
                </c:pt>
                <c:pt idx="828">
                  <c:v>43210</c:v>
                </c:pt>
                <c:pt idx="829">
                  <c:v>43213</c:v>
                </c:pt>
                <c:pt idx="830">
                  <c:v>43214</c:v>
                </c:pt>
                <c:pt idx="831">
                  <c:v>43215</c:v>
                </c:pt>
                <c:pt idx="832">
                  <c:v>43216</c:v>
                </c:pt>
                <c:pt idx="833">
                  <c:v>43217</c:v>
                </c:pt>
                <c:pt idx="834">
                  <c:v>43220</c:v>
                </c:pt>
                <c:pt idx="835">
                  <c:v>43222</c:v>
                </c:pt>
                <c:pt idx="836">
                  <c:v>43223</c:v>
                </c:pt>
                <c:pt idx="837">
                  <c:v>43224</c:v>
                </c:pt>
                <c:pt idx="838">
                  <c:v>43227</c:v>
                </c:pt>
                <c:pt idx="839">
                  <c:v>43228</c:v>
                </c:pt>
                <c:pt idx="840">
                  <c:v>43229</c:v>
                </c:pt>
                <c:pt idx="841">
                  <c:v>43230</c:v>
                </c:pt>
                <c:pt idx="842">
                  <c:v>43231</c:v>
                </c:pt>
                <c:pt idx="843">
                  <c:v>43234</c:v>
                </c:pt>
                <c:pt idx="844">
                  <c:v>43235</c:v>
                </c:pt>
                <c:pt idx="845">
                  <c:v>43236</c:v>
                </c:pt>
                <c:pt idx="846">
                  <c:v>43237</c:v>
                </c:pt>
                <c:pt idx="847">
                  <c:v>43238</c:v>
                </c:pt>
                <c:pt idx="848">
                  <c:v>43241</c:v>
                </c:pt>
                <c:pt idx="849">
                  <c:v>43242</c:v>
                </c:pt>
                <c:pt idx="850">
                  <c:v>43243</c:v>
                </c:pt>
                <c:pt idx="851">
                  <c:v>43244</c:v>
                </c:pt>
                <c:pt idx="852">
                  <c:v>43245</c:v>
                </c:pt>
                <c:pt idx="853">
                  <c:v>43248</c:v>
                </c:pt>
                <c:pt idx="854">
                  <c:v>43249</c:v>
                </c:pt>
                <c:pt idx="855">
                  <c:v>43250</c:v>
                </c:pt>
                <c:pt idx="856">
                  <c:v>43251</c:v>
                </c:pt>
                <c:pt idx="857">
                  <c:v>43252</c:v>
                </c:pt>
                <c:pt idx="858">
                  <c:v>43255</c:v>
                </c:pt>
                <c:pt idx="859">
                  <c:v>43256</c:v>
                </c:pt>
                <c:pt idx="860">
                  <c:v>43257</c:v>
                </c:pt>
                <c:pt idx="861">
                  <c:v>43258</c:v>
                </c:pt>
                <c:pt idx="862">
                  <c:v>43259</c:v>
                </c:pt>
                <c:pt idx="863">
                  <c:v>43262</c:v>
                </c:pt>
                <c:pt idx="864">
                  <c:v>43263</c:v>
                </c:pt>
                <c:pt idx="865">
                  <c:v>43264</c:v>
                </c:pt>
                <c:pt idx="866">
                  <c:v>43265</c:v>
                </c:pt>
                <c:pt idx="867">
                  <c:v>43266</c:v>
                </c:pt>
                <c:pt idx="868">
                  <c:v>43269</c:v>
                </c:pt>
                <c:pt idx="869">
                  <c:v>43270</c:v>
                </c:pt>
                <c:pt idx="870">
                  <c:v>43271</c:v>
                </c:pt>
                <c:pt idx="871">
                  <c:v>43272</c:v>
                </c:pt>
                <c:pt idx="872">
                  <c:v>43273</c:v>
                </c:pt>
                <c:pt idx="873">
                  <c:v>43276</c:v>
                </c:pt>
                <c:pt idx="874">
                  <c:v>43277</c:v>
                </c:pt>
                <c:pt idx="875">
                  <c:v>43278</c:v>
                </c:pt>
                <c:pt idx="876">
                  <c:v>43279</c:v>
                </c:pt>
                <c:pt idx="877">
                  <c:v>43280</c:v>
                </c:pt>
                <c:pt idx="878">
                  <c:v>43283</c:v>
                </c:pt>
                <c:pt idx="879">
                  <c:v>43284</c:v>
                </c:pt>
                <c:pt idx="880">
                  <c:v>43285</c:v>
                </c:pt>
                <c:pt idx="881">
                  <c:v>43286</c:v>
                </c:pt>
                <c:pt idx="882">
                  <c:v>43287</c:v>
                </c:pt>
                <c:pt idx="883">
                  <c:v>43290</c:v>
                </c:pt>
                <c:pt idx="884">
                  <c:v>43291</c:v>
                </c:pt>
                <c:pt idx="885">
                  <c:v>43292</c:v>
                </c:pt>
                <c:pt idx="886">
                  <c:v>43293</c:v>
                </c:pt>
                <c:pt idx="887">
                  <c:v>43294</c:v>
                </c:pt>
                <c:pt idx="888">
                  <c:v>43297</c:v>
                </c:pt>
                <c:pt idx="889">
                  <c:v>43298</c:v>
                </c:pt>
                <c:pt idx="890">
                  <c:v>43299</c:v>
                </c:pt>
                <c:pt idx="891">
                  <c:v>43300</c:v>
                </c:pt>
                <c:pt idx="892">
                  <c:v>43301</c:v>
                </c:pt>
                <c:pt idx="893">
                  <c:v>43304</c:v>
                </c:pt>
                <c:pt idx="894">
                  <c:v>43305</c:v>
                </c:pt>
                <c:pt idx="895">
                  <c:v>43306</c:v>
                </c:pt>
                <c:pt idx="896">
                  <c:v>43307</c:v>
                </c:pt>
                <c:pt idx="897">
                  <c:v>43308</c:v>
                </c:pt>
                <c:pt idx="898">
                  <c:v>43311</c:v>
                </c:pt>
                <c:pt idx="899">
                  <c:v>43312</c:v>
                </c:pt>
                <c:pt idx="900">
                  <c:v>43313</c:v>
                </c:pt>
                <c:pt idx="901">
                  <c:v>43314</c:v>
                </c:pt>
                <c:pt idx="902">
                  <c:v>43315</c:v>
                </c:pt>
                <c:pt idx="903">
                  <c:v>43318</c:v>
                </c:pt>
                <c:pt idx="904">
                  <c:v>43319</c:v>
                </c:pt>
                <c:pt idx="905">
                  <c:v>43320</c:v>
                </c:pt>
                <c:pt idx="906">
                  <c:v>43321</c:v>
                </c:pt>
                <c:pt idx="907">
                  <c:v>43322</c:v>
                </c:pt>
                <c:pt idx="908">
                  <c:v>43325</c:v>
                </c:pt>
                <c:pt idx="909">
                  <c:v>43326</c:v>
                </c:pt>
                <c:pt idx="910">
                  <c:v>43327</c:v>
                </c:pt>
                <c:pt idx="911">
                  <c:v>43328</c:v>
                </c:pt>
                <c:pt idx="912">
                  <c:v>43329</c:v>
                </c:pt>
                <c:pt idx="913">
                  <c:v>43332</c:v>
                </c:pt>
                <c:pt idx="914">
                  <c:v>43333</c:v>
                </c:pt>
                <c:pt idx="915">
                  <c:v>43334</c:v>
                </c:pt>
                <c:pt idx="916">
                  <c:v>43335</c:v>
                </c:pt>
                <c:pt idx="917">
                  <c:v>43336</c:v>
                </c:pt>
                <c:pt idx="918">
                  <c:v>43339</c:v>
                </c:pt>
                <c:pt idx="919">
                  <c:v>43340</c:v>
                </c:pt>
                <c:pt idx="920">
                  <c:v>43341</c:v>
                </c:pt>
                <c:pt idx="921">
                  <c:v>43342</c:v>
                </c:pt>
                <c:pt idx="922">
                  <c:v>43343</c:v>
                </c:pt>
                <c:pt idx="923">
                  <c:v>43346</c:v>
                </c:pt>
                <c:pt idx="924">
                  <c:v>43347</c:v>
                </c:pt>
                <c:pt idx="925">
                  <c:v>43348</c:v>
                </c:pt>
                <c:pt idx="926">
                  <c:v>43349</c:v>
                </c:pt>
                <c:pt idx="927">
                  <c:v>43350</c:v>
                </c:pt>
                <c:pt idx="928">
                  <c:v>43353</c:v>
                </c:pt>
                <c:pt idx="929">
                  <c:v>43354</c:v>
                </c:pt>
                <c:pt idx="930">
                  <c:v>43355</c:v>
                </c:pt>
                <c:pt idx="931">
                  <c:v>43356</c:v>
                </c:pt>
                <c:pt idx="932">
                  <c:v>43357</c:v>
                </c:pt>
                <c:pt idx="933">
                  <c:v>43360</c:v>
                </c:pt>
                <c:pt idx="934">
                  <c:v>43361</c:v>
                </c:pt>
                <c:pt idx="935">
                  <c:v>43362</c:v>
                </c:pt>
                <c:pt idx="936">
                  <c:v>43363</c:v>
                </c:pt>
                <c:pt idx="937">
                  <c:v>43364</c:v>
                </c:pt>
                <c:pt idx="938">
                  <c:v>43367</c:v>
                </c:pt>
                <c:pt idx="939">
                  <c:v>43368</c:v>
                </c:pt>
                <c:pt idx="940">
                  <c:v>43369</c:v>
                </c:pt>
                <c:pt idx="941">
                  <c:v>43370</c:v>
                </c:pt>
                <c:pt idx="942">
                  <c:v>43371</c:v>
                </c:pt>
                <c:pt idx="943">
                  <c:v>43374</c:v>
                </c:pt>
                <c:pt idx="944">
                  <c:v>43375</c:v>
                </c:pt>
                <c:pt idx="945">
                  <c:v>43376</c:v>
                </c:pt>
                <c:pt idx="946">
                  <c:v>43377</c:v>
                </c:pt>
                <c:pt idx="947">
                  <c:v>43378</c:v>
                </c:pt>
                <c:pt idx="948">
                  <c:v>43381</c:v>
                </c:pt>
                <c:pt idx="949">
                  <c:v>43382</c:v>
                </c:pt>
                <c:pt idx="950">
                  <c:v>43383</c:v>
                </c:pt>
                <c:pt idx="951">
                  <c:v>43384</c:v>
                </c:pt>
                <c:pt idx="952">
                  <c:v>43385</c:v>
                </c:pt>
                <c:pt idx="953">
                  <c:v>43388</c:v>
                </c:pt>
                <c:pt idx="954">
                  <c:v>43389</c:v>
                </c:pt>
                <c:pt idx="955">
                  <c:v>43390</c:v>
                </c:pt>
                <c:pt idx="956">
                  <c:v>43391</c:v>
                </c:pt>
                <c:pt idx="957">
                  <c:v>43392</c:v>
                </c:pt>
                <c:pt idx="958">
                  <c:v>43395</c:v>
                </c:pt>
                <c:pt idx="959">
                  <c:v>43396</c:v>
                </c:pt>
                <c:pt idx="960">
                  <c:v>43397</c:v>
                </c:pt>
                <c:pt idx="961">
                  <c:v>43398</c:v>
                </c:pt>
                <c:pt idx="962">
                  <c:v>43399</c:v>
                </c:pt>
                <c:pt idx="963">
                  <c:v>43402</c:v>
                </c:pt>
                <c:pt idx="964">
                  <c:v>43403</c:v>
                </c:pt>
                <c:pt idx="965">
                  <c:v>43404</c:v>
                </c:pt>
                <c:pt idx="966">
                  <c:v>43405</c:v>
                </c:pt>
                <c:pt idx="967">
                  <c:v>43409</c:v>
                </c:pt>
                <c:pt idx="968">
                  <c:v>43410</c:v>
                </c:pt>
                <c:pt idx="969">
                  <c:v>43411</c:v>
                </c:pt>
                <c:pt idx="970">
                  <c:v>43412</c:v>
                </c:pt>
                <c:pt idx="971">
                  <c:v>43413</c:v>
                </c:pt>
                <c:pt idx="972">
                  <c:v>43416</c:v>
                </c:pt>
                <c:pt idx="973">
                  <c:v>43417</c:v>
                </c:pt>
                <c:pt idx="974">
                  <c:v>43418</c:v>
                </c:pt>
                <c:pt idx="975">
                  <c:v>43419</c:v>
                </c:pt>
                <c:pt idx="976">
                  <c:v>43420</c:v>
                </c:pt>
                <c:pt idx="977">
                  <c:v>43424</c:v>
                </c:pt>
                <c:pt idx="978">
                  <c:v>43425</c:v>
                </c:pt>
                <c:pt idx="979">
                  <c:v>43426</c:v>
                </c:pt>
                <c:pt idx="980">
                  <c:v>43427</c:v>
                </c:pt>
                <c:pt idx="981">
                  <c:v>43430</c:v>
                </c:pt>
                <c:pt idx="982">
                  <c:v>43431</c:v>
                </c:pt>
                <c:pt idx="983">
                  <c:v>43432</c:v>
                </c:pt>
                <c:pt idx="984">
                  <c:v>43433</c:v>
                </c:pt>
                <c:pt idx="985">
                  <c:v>43434</c:v>
                </c:pt>
                <c:pt idx="986">
                  <c:v>43437</c:v>
                </c:pt>
                <c:pt idx="987">
                  <c:v>43438</c:v>
                </c:pt>
                <c:pt idx="988">
                  <c:v>43439</c:v>
                </c:pt>
                <c:pt idx="989">
                  <c:v>43440</c:v>
                </c:pt>
                <c:pt idx="990">
                  <c:v>43441</c:v>
                </c:pt>
                <c:pt idx="991">
                  <c:v>43444</c:v>
                </c:pt>
                <c:pt idx="992">
                  <c:v>43445</c:v>
                </c:pt>
                <c:pt idx="993">
                  <c:v>43447</c:v>
                </c:pt>
                <c:pt idx="994">
                  <c:v>43448</c:v>
                </c:pt>
                <c:pt idx="995">
                  <c:v>43451</c:v>
                </c:pt>
                <c:pt idx="996">
                  <c:v>43452</c:v>
                </c:pt>
                <c:pt idx="997">
                  <c:v>43453</c:v>
                </c:pt>
                <c:pt idx="998">
                  <c:v>43454</c:v>
                </c:pt>
                <c:pt idx="999">
                  <c:v>43455</c:v>
                </c:pt>
                <c:pt idx="1000">
                  <c:v>43458</c:v>
                </c:pt>
                <c:pt idx="1001">
                  <c:v>43460</c:v>
                </c:pt>
                <c:pt idx="1002">
                  <c:v>43461</c:v>
                </c:pt>
                <c:pt idx="1003">
                  <c:v>43462</c:v>
                </c:pt>
                <c:pt idx="1004">
                  <c:v>43465</c:v>
                </c:pt>
                <c:pt idx="1005">
                  <c:v>43467</c:v>
                </c:pt>
                <c:pt idx="1006">
                  <c:v>43468</c:v>
                </c:pt>
                <c:pt idx="1007">
                  <c:v>43469</c:v>
                </c:pt>
                <c:pt idx="1008">
                  <c:v>43472</c:v>
                </c:pt>
                <c:pt idx="1009">
                  <c:v>43473</c:v>
                </c:pt>
                <c:pt idx="1010">
                  <c:v>43474</c:v>
                </c:pt>
                <c:pt idx="1011">
                  <c:v>43475</c:v>
                </c:pt>
                <c:pt idx="1012">
                  <c:v>43476</c:v>
                </c:pt>
                <c:pt idx="1013">
                  <c:v>43479</c:v>
                </c:pt>
                <c:pt idx="1014">
                  <c:v>43480</c:v>
                </c:pt>
                <c:pt idx="1015">
                  <c:v>43481</c:v>
                </c:pt>
                <c:pt idx="1016">
                  <c:v>43482</c:v>
                </c:pt>
                <c:pt idx="1017">
                  <c:v>43483</c:v>
                </c:pt>
                <c:pt idx="1018">
                  <c:v>43486</c:v>
                </c:pt>
                <c:pt idx="1019">
                  <c:v>43487</c:v>
                </c:pt>
                <c:pt idx="1020">
                  <c:v>43488</c:v>
                </c:pt>
                <c:pt idx="1021">
                  <c:v>43489</c:v>
                </c:pt>
                <c:pt idx="1022">
                  <c:v>43490</c:v>
                </c:pt>
                <c:pt idx="1023">
                  <c:v>43493</c:v>
                </c:pt>
                <c:pt idx="1024">
                  <c:v>43494</c:v>
                </c:pt>
                <c:pt idx="1025">
                  <c:v>43495</c:v>
                </c:pt>
                <c:pt idx="1026">
                  <c:v>43496</c:v>
                </c:pt>
                <c:pt idx="1027">
                  <c:v>43497</c:v>
                </c:pt>
                <c:pt idx="1028">
                  <c:v>43501</c:v>
                </c:pt>
                <c:pt idx="1029">
                  <c:v>43502</c:v>
                </c:pt>
                <c:pt idx="1030">
                  <c:v>43503</c:v>
                </c:pt>
                <c:pt idx="1031">
                  <c:v>43504</c:v>
                </c:pt>
                <c:pt idx="1032">
                  <c:v>43507</c:v>
                </c:pt>
                <c:pt idx="1033">
                  <c:v>43508</c:v>
                </c:pt>
                <c:pt idx="1034">
                  <c:v>43509</c:v>
                </c:pt>
                <c:pt idx="1035">
                  <c:v>43510</c:v>
                </c:pt>
                <c:pt idx="1036">
                  <c:v>43511</c:v>
                </c:pt>
                <c:pt idx="1037">
                  <c:v>43514</c:v>
                </c:pt>
                <c:pt idx="1038">
                  <c:v>43515</c:v>
                </c:pt>
                <c:pt idx="1039">
                  <c:v>43516</c:v>
                </c:pt>
                <c:pt idx="1040">
                  <c:v>43517</c:v>
                </c:pt>
                <c:pt idx="1041">
                  <c:v>43518</c:v>
                </c:pt>
                <c:pt idx="1042">
                  <c:v>43521</c:v>
                </c:pt>
                <c:pt idx="1043">
                  <c:v>43522</c:v>
                </c:pt>
                <c:pt idx="1044">
                  <c:v>43523</c:v>
                </c:pt>
                <c:pt idx="1045">
                  <c:v>43524</c:v>
                </c:pt>
                <c:pt idx="1046">
                  <c:v>43525</c:v>
                </c:pt>
                <c:pt idx="1047">
                  <c:v>43528</c:v>
                </c:pt>
                <c:pt idx="1048">
                  <c:v>43529</c:v>
                </c:pt>
                <c:pt idx="1049">
                  <c:v>43530</c:v>
                </c:pt>
                <c:pt idx="1050">
                  <c:v>43531</c:v>
                </c:pt>
                <c:pt idx="1051">
                  <c:v>43532</c:v>
                </c:pt>
                <c:pt idx="1052">
                  <c:v>43535</c:v>
                </c:pt>
                <c:pt idx="1053">
                  <c:v>43536</c:v>
                </c:pt>
              </c:numCache>
            </c:numRef>
          </c:xVal>
          <c:yVal>
            <c:numRef>
              <c:f>WALMEX.MX!$F$2:$F$1290</c:f>
              <c:numCache>
                <c:formatCode>General</c:formatCode>
                <c:ptCount val="1289"/>
                <c:pt idx="0">
                  <c:v>28.507021000000002</c:v>
                </c:pt>
                <c:pt idx="1">
                  <c:v>27.645136000000001</c:v>
                </c:pt>
                <c:pt idx="2">
                  <c:v>27.923164</c:v>
                </c:pt>
                <c:pt idx="3">
                  <c:v>28.368008</c:v>
                </c:pt>
                <c:pt idx="4">
                  <c:v>28.191921000000001</c:v>
                </c:pt>
                <c:pt idx="5">
                  <c:v>27.719275</c:v>
                </c:pt>
                <c:pt idx="6">
                  <c:v>27.014942000000001</c:v>
                </c:pt>
                <c:pt idx="7">
                  <c:v>26.588636000000001</c:v>
                </c:pt>
                <c:pt idx="8">
                  <c:v>27.070549</c:v>
                </c:pt>
                <c:pt idx="9">
                  <c:v>27.283702999999999</c:v>
                </c:pt>
                <c:pt idx="10">
                  <c:v>27.255907000000001</c:v>
                </c:pt>
                <c:pt idx="11">
                  <c:v>27.283702999999999</c:v>
                </c:pt>
                <c:pt idx="12">
                  <c:v>27.496855</c:v>
                </c:pt>
                <c:pt idx="13">
                  <c:v>27.691472999999998</c:v>
                </c:pt>
                <c:pt idx="14">
                  <c:v>28.27533</c:v>
                </c:pt>
                <c:pt idx="15">
                  <c:v>27.839756000000001</c:v>
                </c:pt>
                <c:pt idx="16">
                  <c:v>28.358736</c:v>
                </c:pt>
                <c:pt idx="17">
                  <c:v>28.238261999999999</c:v>
                </c:pt>
                <c:pt idx="18">
                  <c:v>27.997299000000002</c:v>
                </c:pt>
                <c:pt idx="19">
                  <c:v>27.811952999999999</c:v>
                </c:pt>
                <c:pt idx="20">
                  <c:v>26.829588000000001</c:v>
                </c:pt>
                <c:pt idx="21">
                  <c:v>26.356949</c:v>
                </c:pt>
                <c:pt idx="22">
                  <c:v>26.913</c:v>
                </c:pt>
                <c:pt idx="23">
                  <c:v>27.422713999999999</c:v>
                </c:pt>
                <c:pt idx="24">
                  <c:v>29.823017</c:v>
                </c:pt>
                <c:pt idx="25">
                  <c:v>30.397596</c:v>
                </c:pt>
                <c:pt idx="26">
                  <c:v>30.610759999999999</c:v>
                </c:pt>
                <c:pt idx="27">
                  <c:v>30.128841000000001</c:v>
                </c:pt>
                <c:pt idx="28">
                  <c:v>30.694161999999999</c:v>
                </c:pt>
                <c:pt idx="29">
                  <c:v>30.555159</c:v>
                </c:pt>
                <c:pt idx="30">
                  <c:v>30.564415</c:v>
                </c:pt>
                <c:pt idx="31">
                  <c:v>30.907316000000002</c:v>
                </c:pt>
                <c:pt idx="32">
                  <c:v>32.705215000000003</c:v>
                </c:pt>
                <c:pt idx="33">
                  <c:v>33.030785000000002</c:v>
                </c:pt>
                <c:pt idx="34">
                  <c:v>33.188915000000001</c:v>
                </c:pt>
                <c:pt idx="35">
                  <c:v>33.412159000000003</c:v>
                </c:pt>
                <c:pt idx="36">
                  <c:v>33.654003000000003</c:v>
                </c:pt>
                <c:pt idx="37">
                  <c:v>34.509780999999997</c:v>
                </c:pt>
                <c:pt idx="38">
                  <c:v>34.240028000000002</c:v>
                </c:pt>
                <c:pt idx="39">
                  <c:v>34.035389000000002</c:v>
                </c:pt>
                <c:pt idx="40">
                  <c:v>33.514488</c:v>
                </c:pt>
                <c:pt idx="41">
                  <c:v>33.523784999999997</c:v>
                </c:pt>
                <c:pt idx="42">
                  <c:v>33.756332</c:v>
                </c:pt>
                <c:pt idx="43">
                  <c:v>34.267929000000002</c:v>
                </c:pt>
                <c:pt idx="44">
                  <c:v>34.509780999999997</c:v>
                </c:pt>
                <c:pt idx="45">
                  <c:v>34.733024999999998</c:v>
                </c:pt>
                <c:pt idx="46">
                  <c:v>35.430655999999999</c:v>
                </c:pt>
                <c:pt idx="47">
                  <c:v>35.6539</c:v>
                </c:pt>
                <c:pt idx="48">
                  <c:v>36.853836000000001</c:v>
                </c:pt>
                <c:pt idx="49">
                  <c:v>36.937556999999998</c:v>
                </c:pt>
                <c:pt idx="50">
                  <c:v>36.295738</c:v>
                </c:pt>
                <c:pt idx="51">
                  <c:v>35.188823999999997</c:v>
                </c:pt>
                <c:pt idx="52">
                  <c:v>34.965569000000002</c:v>
                </c:pt>
                <c:pt idx="53">
                  <c:v>34.370251000000003</c:v>
                </c:pt>
                <c:pt idx="54">
                  <c:v>34.853943000000001</c:v>
                </c:pt>
                <c:pt idx="55">
                  <c:v>35.188823999999997</c:v>
                </c:pt>
                <c:pt idx="56">
                  <c:v>35.002772999999998</c:v>
                </c:pt>
                <c:pt idx="57">
                  <c:v>34.388855</c:v>
                </c:pt>
                <c:pt idx="58">
                  <c:v>35.179516</c:v>
                </c:pt>
                <c:pt idx="59">
                  <c:v>35.328341999999999</c:v>
                </c:pt>
                <c:pt idx="60">
                  <c:v>35.449261</c:v>
                </c:pt>
                <c:pt idx="61">
                  <c:v>35.570183</c:v>
                </c:pt>
                <c:pt idx="62">
                  <c:v>36.249222000000003</c:v>
                </c:pt>
                <c:pt idx="63">
                  <c:v>36.463160999999999</c:v>
                </c:pt>
                <c:pt idx="64">
                  <c:v>37.095692</c:v>
                </c:pt>
                <c:pt idx="65">
                  <c:v>36.705008999999997</c:v>
                </c:pt>
                <c:pt idx="66">
                  <c:v>36.435248999999999</c:v>
                </c:pt>
                <c:pt idx="67">
                  <c:v>36.900345000000002</c:v>
                </c:pt>
                <c:pt idx="68">
                  <c:v>36.249222000000003</c:v>
                </c:pt>
                <c:pt idx="69">
                  <c:v>36.035282000000002</c:v>
                </c:pt>
                <c:pt idx="70">
                  <c:v>35.932957000000002</c:v>
                </c:pt>
                <c:pt idx="71">
                  <c:v>35.077187000000002</c:v>
                </c:pt>
                <c:pt idx="72">
                  <c:v>35.560886000000004</c:v>
                </c:pt>
                <c:pt idx="73">
                  <c:v>36.258526000000003</c:v>
                </c:pt>
                <c:pt idx="74">
                  <c:v>34.937663999999998</c:v>
                </c:pt>
                <c:pt idx="75">
                  <c:v>34.685580999999999</c:v>
                </c:pt>
                <c:pt idx="76">
                  <c:v>34.638893000000003</c:v>
                </c:pt>
                <c:pt idx="77">
                  <c:v>33.733241999999997</c:v>
                </c:pt>
                <c:pt idx="78">
                  <c:v>33.751911</c:v>
                </c:pt>
                <c:pt idx="79">
                  <c:v>33.266410999999998</c:v>
                </c:pt>
                <c:pt idx="80">
                  <c:v>33.835940999999998</c:v>
                </c:pt>
                <c:pt idx="81">
                  <c:v>34.209412</c:v>
                </c:pt>
                <c:pt idx="82">
                  <c:v>34.228076999999999</c:v>
                </c:pt>
                <c:pt idx="83">
                  <c:v>34.526859000000002</c:v>
                </c:pt>
                <c:pt idx="84">
                  <c:v>34.340117999999997</c:v>
                </c:pt>
                <c:pt idx="85">
                  <c:v>34.993679</c:v>
                </c:pt>
                <c:pt idx="86">
                  <c:v>35.040374999999997</c:v>
                </c:pt>
                <c:pt idx="87">
                  <c:v>35.068375000000003</c:v>
                </c:pt>
                <c:pt idx="88">
                  <c:v>35.199092999999998</c:v>
                </c:pt>
                <c:pt idx="89">
                  <c:v>35.283127</c:v>
                </c:pt>
                <c:pt idx="90">
                  <c:v>35.311131000000003</c:v>
                </c:pt>
                <c:pt idx="91">
                  <c:v>35.479191</c:v>
                </c:pt>
                <c:pt idx="92">
                  <c:v>35.684596999999997</c:v>
                </c:pt>
                <c:pt idx="93">
                  <c:v>35.553885999999999</c:v>
                </c:pt>
                <c:pt idx="94">
                  <c:v>35.535212999999999</c:v>
                </c:pt>
                <c:pt idx="95">
                  <c:v>34.844298999999999</c:v>
                </c:pt>
                <c:pt idx="96">
                  <c:v>34.629550999999999</c:v>
                </c:pt>
                <c:pt idx="97">
                  <c:v>34.694915999999999</c:v>
                </c:pt>
                <c:pt idx="98">
                  <c:v>34.704242999999998</c:v>
                </c:pt>
                <c:pt idx="99">
                  <c:v>34.900322000000003</c:v>
                </c:pt>
                <c:pt idx="100">
                  <c:v>35.497855999999999</c:v>
                </c:pt>
                <c:pt idx="101">
                  <c:v>35.348472999999998</c:v>
                </c:pt>
                <c:pt idx="102">
                  <c:v>35.581890000000001</c:v>
                </c:pt>
                <c:pt idx="103">
                  <c:v>34.890979999999999</c:v>
                </c:pt>
                <c:pt idx="104">
                  <c:v>36.627589999999998</c:v>
                </c:pt>
                <c:pt idx="105">
                  <c:v>36.403514999999999</c:v>
                </c:pt>
                <c:pt idx="106">
                  <c:v>36.487544999999997</c:v>
                </c:pt>
                <c:pt idx="107">
                  <c:v>36.571567999999999</c:v>
                </c:pt>
                <c:pt idx="108">
                  <c:v>36.786315999999999</c:v>
                </c:pt>
                <c:pt idx="109">
                  <c:v>36.655602000000002</c:v>
                </c:pt>
                <c:pt idx="110">
                  <c:v>36.823661999999999</c:v>
                </c:pt>
                <c:pt idx="111">
                  <c:v>36.851680999999999</c:v>
                </c:pt>
                <c:pt idx="112">
                  <c:v>37.075755999999998</c:v>
                </c:pt>
                <c:pt idx="113">
                  <c:v>37.215805000000003</c:v>
                </c:pt>
                <c:pt idx="114">
                  <c:v>36.851680999999999</c:v>
                </c:pt>
                <c:pt idx="115">
                  <c:v>36.692943999999997</c:v>
                </c:pt>
                <c:pt idx="116">
                  <c:v>36.338158</c:v>
                </c:pt>
                <c:pt idx="117">
                  <c:v>36.534224999999999</c:v>
                </c:pt>
                <c:pt idx="118">
                  <c:v>36.132759</c:v>
                </c:pt>
                <c:pt idx="119">
                  <c:v>35.946018000000002</c:v>
                </c:pt>
                <c:pt idx="120">
                  <c:v>36.030056000000002</c:v>
                </c:pt>
                <c:pt idx="121">
                  <c:v>35.647250999999997</c:v>
                </c:pt>
                <c:pt idx="122">
                  <c:v>35.693935000000003</c:v>
                </c:pt>
                <c:pt idx="123">
                  <c:v>36.039386999999998</c:v>
                </c:pt>
                <c:pt idx="124">
                  <c:v>36.151428000000003</c:v>
                </c:pt>
                <c:pt idx="125">
                  <c:v>35.796638000000002</c:v>
                </c:pt>
                <c:pt idx="126">
                  <c:v>36.487544999999997</c:v>
                </c:pt>
                <c:pt idx="127">
                  <c:v>36.711620000000003</c:v>
                </c:pt>
                <c:pt idx="128">
                  <c:v>36.804985000000002</c:v>
                </c:pt>
                <c:pt idx="129">
                  <c:v>36.580910000000003</c:v>
                </c:pt>
                <c:pt idx="130">
                  <c:v>36.338158</c:v>
                </c:pt>
                <c:pt idx="131">
                  <c:v>35.899338</c:v>
                </c:pt>
                <c:pt idx="132">
                  <c:v>37.010390999999998</c:v>
                </c:pt>
                <c:pt idx="133">
                  <c:v>36.879680999999998</c:v>
                </c:pt>
                <c:pt idx="134">
                  <c:v>36.879680999999998</c:v>
                </c:pt>
                <c:pt idx="135">
                  <c:v>37.075755999999998</c:v>
                </c:pt>
                <c:pt idx="136">
                  <c:v>37.234470000000002</c:v>
                </c:pt>
                <c:pt idx="137">
                  <c:v>37.047733000000001</c:v>
                </c:pt>
                <c:pt idx="138">
                  <c:v>35.367148999999998</c:v>
                </c:pt>
                <c:pt idx="139">
                  <c:v>35.843314999999997</c:v>
                </c:pt>
                <c:pt idx="140">
                  <c:v>35.787292000000001</c:v>
                </c:pt>
                <c:pt idx="141">
                  <c:v>35.787292000000001</c:v>
                </c:pt>
                <c:pt idx="142">
                  <c:v>36.188777999999999</c:v>
                </c:pt>
                <c:pt idx="143">
                  <c:v>36.123417000000003</c:v>
                </c:pt>
                <c:pt idx="144">
                  <c:v>36.076732999999997</c:v>
                </c:pt>
                <c:pt idx="145">
                  <c:v>36.543568</c:v>
                </c:pt>
                <c:pt idx="146">
                  <c:v>36.515563999999998</c:v>
                </c:pt>
                <c:pt idx="147">
                  <c:v>36.692943999999997</c:v>
                </c:pt>
                <c:pt idx="148">
                  <c:v>37.029071999999999</c:v>
                </c:pt>
                <c:pt idx="149">
                  <c:v>38.093445000000003</c:v>
                </c:pt>
                <c:pt idx="150">
                  <c:v>37.551926000000002</c:v>
                </c:pt>
                <c:pt idx="151">
                  <c:v>38.186813000000001</c:v>
                </c:pt>
                <c:pt idx="152">
                  <c:v>37.206459000000002</c:v>
                </c:pt>
                <c:pt idx="153">
                  <c:v>36.524895000000001</c:v>
                </c:pt>
                <c:pt idx="154">
                  <c:v>36.823661999999999</c:v>
                </c:pt>
                <c:pt idx="155">
                  <c:v>36.384846000000003</c:v>
                </c:pt>
                <c:pt idx="156">
                  <c:v>36.580910000000003</c:v>
                </c:pt>
                <c:pt idx="157">
                  <c:v>36.412846000000002</c:v>
                </c:pt>
                <c:pt idx="158">
                  <c:v>36.478203000000001</c:v>
                </c:pt>
                <c:pt idx="159">
                  <c:v>35.934733999999999</c:v>
                </c:pt>
                <c:pt idx="160">
                  <c:v>35.616154000000002</c:v>
                </c:pt>
                <c:pt idx="161">
                  <c:v>35.672375000000002</c:v>
                </c:pt>
                <c:pt idx="162">
                  <c:v>35.335048999999998</c:v>
                </c:pt>
                <c:pt idx="163">
                  <c:v>36.262698999999998</c:v>
                </c:pt>
                <c:pt idx="164">
                  <c:v>37.593254000000002</c:v>
                </c:pt>
                <c:pt idx="165">
                  <c:v>37.293419</c:v>
                </c:pt>
                <c:pt idx="166">
                  <c:v>37.602631000000002</c:v>
                </c:pt>
                <c:pt idx="167">
                  <c:v>37.893104999999998</c:v>
                </c:pt>
                <c:pt idx="168">
                  <c:v>37.555782000000001</c:v>
                </c:pt>
                <c:pt idx="169">
                  <c:v>38.314770000000003</c:v>
                </c:pt>
                <c:pt idx="170">
                  <c:v>38.296036000000001</c:v>
                </c:pt>
                <c:pt idx="171">
                  <c:v>38.099254999999999</c:v>
                </c:pt>
                <c:pt idx="172">
                  <c:v>38.408470000000001</c:v>
                </c:pt>
                <c:pt idx="173">
                  <c:v>37.480823999999998</c:v>
                </c:pt>
                <c:pt idx="174">
                  <c:v>36.937344000000003</c:v>
                </c:pt>
                <c:pt idx="175">
                  <c:v>36.927979000000001</c:v>
                </c:pt>
                <c:pt idx="176">
                  <c:v>37.012309999999999</c:v>
                </c:pt>
                <c:pt idx="177">
                  <c:v>38.099254999999999</c:v>
                </c:pt>
                <c:pt idx="178">
                  <c:v>38.642727000000001</c:v>
                </c:pt>
                <c:pt idx="179">
                  <c:v>38.727058</c:v>
                </c:pt>
                <c:pt idx="180">
                  <c:v>38.773907000000001</c:v>
                </c:pt>
                <c:pt idx="181">
                  <c:v>38.258549000000002</c:v>
                </c:pt>
                <c:pt idx="182">
                  <c:v>38.089877999999999</c:v>
                </c:pt>
                <c:pt idx="183">
                  <c:v>37.864994000000003</c:v>
                </c:pt>
                <c:pt idx="184">
                  <c:v>37.649487000000001</c:v>
                </c:pt>
                <c:pt idx="185">
                  <c:v>37.152858999999999</c:v>
                </c:pt>
                <c:pt idx="186">
                  <c:v>37.883735999999999</c:v>
                </c:pt>
                <c:pt idx="187">
                  <c:v>38.895718000000002</c:v>
                </c:pt>
                <c:pt idx="188">
                  <c:v>38.811377999999998</c:v>
                </c:pt>
                <c:pt idx="189">
                  <c:v>38.708309</c:v>
                </c:pt>
                <c:pt idx="190">
                  <c:v>39.092498999999997</c:v>
                </c:pt>
                <c:pt idx="191">
                  <c:v>38.989426000000002</c:v>
                </c:pt>
                <c:pt idx="192">
                  <c:v>39.382961000000002</c:v>
                </c:pt>
                <c:pt idx="193">
                  <c:v>39.158081000000003</c:v>
                </c:pt>
                <c:pt idx="194">
                  <c:v>38.867610999999997</c:v>
                </c:pt>
                <c:pt idx="195">
                  <c:v>38.933200999999997</c:v>
                </c:pt>
                <c:pt idx="196">
                  <c:v>39.045639000000001</c:v>
                </c:pt>
                <c:pt idx="197">
                  <c:v>38.539650000000002</c:v>
                </c:pt>
                <c:pt idx="198">
                  <c:v>39.017532000000003</c:v>
                </c:pt>
                <c:pt idx="199">
                  <c:v>39.888969000000003</c:v>
                </c:pt>
                <c:pt idx="200">
                  <c:v>39.607868000000003</c:v>
                </c:pt>
                <c:pt idx="201">
                  <c:v>39.486046000000002</c:v>
                </c:pt>
                <c:pt idx="202">
                  <c:v>39.935809999999996</c:v>
                </c:pt>
                <c:pt idx="203">
                  <c:v>41.041496000000002</c:v>
                </c:pt>
                <c:pt idx="204">
                  <c:v>41.172676000000003</c:v>
                </c:pt>
                <c:pt idx="205">
                  <c:v>41.491261000000002</c:v>
                </c:pt>
                <c:pt idx="206">
                  <c:v>40.572997999999998</c:v>
                </c:pt>
                <c:pt idx="207">
                  <c:v>40.994652000000002</c:v>
                </c:pt>
                <c:pt idx="208">
                  <c:v>40.760390999999998</c:v>
                </c:pt>
                <c:pt idx="209">
                  <c:v>40.835360999999999</c:v>
                </c:pt>
                <c:pt idx="210">
                  <c:v>42.381431999999997</c:v>
                </c:pt>
                <c:pt idx="211">
                  <c:v>42.372065999999997</c:v>
                </c:pt>
                <c:pt idx="212">
                  <c:v>41.182053000000003</c:v>
                </c:pt>
                <c:pt idx="213">
                  <c:v>43.084198000000001</c:v>
                </c:pt>
                <c:pt idx="214">
                  <c:v>42.953026000000001</c:v>
                </c:pt>
                <c:pt idx="215">
                  <c:v>43.412163</c:v>
                </c:pt>
                <c:pt idx="216">
                  <c:v>43.477749000000003</c:v>
                </c:pt>
                <c:pt idx="217">
                  <c:v>43.065460000000002</c:v>
                </c:pt>
                <c:pt idx="218">
                  <c:v>43.093570999999997</c:v>
                </c:pt>
                <c:pt idx="219">
                  <c:v>43.965004</c:v>
                </c:pt>
                <c:pt idx="220">
                  <c:v>43.533969999999997</c:v>
                </c:pt>
                <c:pt idx="221">
                  <c:v>43.073444000000002</c:v>
                </c:pt>
                <c:pt idx="222">
                  <c:v>43.280216000000003</c:v>
                </c:pt>
                <c:pt idx="223">
                  <c:v>42.876072000000001</c:v>
                </c:pt>
                <c:pt idx="224">
                  <c:v>42.829090000000001</c:v>
                </c:pt>
                <c:pt idx="225">
                  <c:v>42.669319000000002</c:v>
                </c:pt>
                <c:pt idx="226">
                  <c:v>42.434341000000003</c:v>
                </c:pt>
                <c:pt idx="227">
                  <c:v>42.293377</c:v>
                </c:pt>
                <c:pt idx="228">
                  <c:v>41.240738</c:v>
                </c:pt>
                <c:pt idx="229">
                  <c:v>41.362907</c:v>
                </c:pt>
                <c:pt idx="230">
                  <c:v>41.184341000000003</c:v>
                </c:pt>
                <c:pt idx="231">
                  <c:v>41.099753999999997</c:v>
                </c:pt>
                <c:pt idx="232">
                  <c:v>40.601638999999999</c:v>
                </c:pt>
                <c:pt idx="233">
                  <c:v>40.178702999999999</c:v>
                </c:pt>
                <c:pt idx="234">
                  <c:v>39.774554999999999</c:v>
                </c:pt>
                <c:pt idx="235">
                  <c:v>39.567799000000001</c:v>
                </c:pt>
                <c:pt idx="236">
                  <c:v>39.859146000000003</c:v>
                </c:pt>
                <c:pt idx="237">
                  <c:v>40.03772</c:v>
                </c:pt>
                <c:pt idx="238">
                  <c:v>40.366669000000002</c:v>
                </c:pt>
                <c:pt idx="239">
                  <c:v>40.968178000000002</c:v>
                </c:pt>
                <c:pt idx="240">
                  <c:v>41.165543</c:v>
                </c:pt>
                <c:pt idx="241">
                  <c:v>41.118557000000003</c:v>
                </c:pt>
                <c:pt idx="242">
                  <c:v>40.921185000000001</c:v>
                </c:pt>
                <c:pt idx="243">
                  <c:v>41.475696999999997</c:v>
                </c:pt>
                <c:pt idx="244">
                  <c:v>41.861038000000001</c:v>
                </c:pt>
                <c:pt idx="245">
                  <c:v>41.118557000000003</c:v>
                </c:pt>
                <c:pt idx="246">
                  <c:v>41.165543</c:v>
                </c:pt>
                <c:pt idx="247">
                  <c:v>42.142989999999998</c:v>
                </c:pt>
                <c:pt idx="248">
                  <c:v>41.560284000000003</c:v>
                </c:pt>
                <c:pt idx="249">
                  <c:v>40.761406000000001</c:v>
                </c:pt>
                <c:pt idx="250">
                  <c:v>40.874186999999999</c:v>
                </c:pt>
                <c:pt idx="251">
                  <c:v>40.263289999999998</c:v>
                </c:pt>
                <c:pt idx="252">
                  <c:v>40.094112000000003</c:v>
                </c:pt>
                <c:pt idx="253">
                  <c:v>39.830956</c:v>
                </c:pt>
                <c:pt idx="254">
                  <c:v>37.584708999999997</c:v>
                </c:pt>
                <c:pt idx="255">
                  <c:v>38.562153000000002</c:v>
                </c:pt>
                <c:pt idx="256">
                  <c:v>40.159903999999997</c:v>
                </c:pt>
                <c:pt idx="257">
                  <c:v>40.338473999999998</c:v>
                </c:pt>
                <c:pt idx="258">
                  <c:v>40.629829000000001</c:v>
                </c:pt>
                <c:pt idx="259">
                  <c:v>41.353515999999999</c:v>
                </c:pt>
                <c:pt idx="260">
                  <c:v>41.541488999999999</c:v>
                </c:pt>
                <c:pt idx="261">
                  <c:v>40.892986000000001</c:v>
                </c:pt>
                <c:pt idx="262">
                  <c:v>42.030208999999999</c:v>
                </c:pt>
                <c:pt idx="263">
                  <c:v>42.622318</c:v>
                </c:pt>
                <c:pt idx="264">
                  <c:v>42.631714000000002</c:v>
                </c:pt>
                <c:pt idx="265">
                  <c:v>41.400512999999997</c:v>
                </c:pt>
                <c:pt idx="266">
                  <c:v>41.193736999999999</c:v>
                </c:pt>
                <c:pt idx="267">
                  <c:v>41.682465000000001</c:v>
                </c:pt>
                <c:pt idx="268">
                  <c:v>42.302760999999997</c:v>
                </c:pt>
                <c:pt idx="269">
                  <c:v>42.002018</c:v>
                </c:pt>
                <c:pt idx="270">
                  <c:v>42.838481999999999</c:v>
                </c:pt>
                <c:pt idx="271">
                  <c:v>42.772686</c:v>
                </c:pt>
                <c:pt idx="272">
                  <c:v>43.045245999999999</c:v>
                </c:pt>
                <c:pt idx="273">
                  <c:v>43.261409999999998</c:v>
                </c:pt>
                <c:pt idx="274">
                  <c:v>44.379855999999997</c:v>
                </c:pt>
                <c:pt idx="275">
                  <c:v>43.562164000000003</c:v>
                </c:pt>
                <c:pt idx="276">
                  <c:v>42.537731000000001</c:v>
                </c:pt>
                <c:pt idx="277">
                  <c:v>42.575321000000002</c:v>
                </c:pt>
                <c:pt idx="278">
                  <c:v>42.678699000000002</c:v>
                </c:pt>
                <c:pt idx="279">
                  <c:v>42.443745</c:v>
                </c:pt>
                <c:pt idx="280">
                  <c:v>42.894874999999999</c:v>
                </c:pt>
                <c:pt idx="281">
                  <c:v>42.011420999999999</c:v>
                </c:pt>
                <c:pt idx="282">
                  <c:v>39.849753999999997</c:v>
                </c:pt>
                <c:pt idx="283">
                  <c:v>40.113781000000003</c:v>
                </c:pt>
                <c:pt idx="284">
                  <c:v>40.066631000000001</c:v>
                </c:pt>
                <c:pt idx="285">
                  <c:v>39.331122999999998</c:v>
                </c:pt>
                <c:pt idx="286">
                  <c:v>39.057651999999997</c:v>
                </c:pt>
                <c:pt idx="287">
                  <c:v>38.831347999999998</c:v>
                </c:pt>
                <c:pt idx="288">
                  <c:v>39.632862000000003</c:v>
                </c:pt>
                <c:pt idx="289">
                  <c:v>39.557429999999997</c:v>
                </c:pt>
                <c:pt idx="290">
                  <c:v>40.264656000000002</c:v>
                </c:pt>
                <c:pt idx="291">
                  <c:v>40.066631000000001</c:v>
                </c:pt>
                <c:pt idx="292">
                  <c:v>40.396675000000002</c:v>
                </c:pt>
                <c:pt idx="293">
                  <c:v>40.641826999999999</c:v>
                </c:pt>
                <c:pt idx="294">
                  <c:v>41.113318999999997</c:v>
                </c:pt>
                <c:pt idx="295">
                  <c:v>40.556980000000003</c:v>
                </c:pt>
                <c:pt idx="296">
                  <c:v>39.180244000000002</c:v>
                </c:pt>
                <c:pt idx="297">
                  <c:v>39.906322000000003</c:v>
                </c:pt>
                <c:pt idx="298">
                  <c:v>39.500850999999997</c:v>
                </c:pt>
                <c:pt idx="299">
                  <c:v>39.481986999999997</c:v>
                </c:pt>
                <c:pt idx="300">
                  <c:v>39.22739</c:v>
                </c:pt>
                <c:pt idx="301">
                  <c:v>38.925635999999997</c:v>
                </c:pt>
                <c:pt idx="302">
                  <c:v>39.331122999999998</c:v>
                </c:pt>
                <c:pt idx="303">
                  <c:v>39.821457000000002</c:v>
                </c:pt>
                <c:pt idx="304">
                  <c:v>39.415984999999999</c:v>
                </c:pt>
                <c:pt idx="305">
                  <c:v>38.444732999999999</c:v>
                </c:pt>
                <c:pt idx="306">
                  <c:v>37.850665999999997</c:v>
                </c:pt>
                <c:pt idx="307">
                  <c:v>37.850665999999997</c:v>
                </c:pt>
                <c:pt idx="308">
                  <c:v>38.718189000000002</c:v>
                </c:pt>
                <c:pt idx="309">
                  <c:v>39.519711000000001</c:v>
                </c:pt>
                <c:pt idx="310">
                  <c:v>38.661610000000003</c:v>
                </c:pt>
                <c:pt idx="311">
                  <c:v>39.387698999999998</c:v>
                </c:pt>
                <c:pt idx="312">
                  <c:v>38.972797</c:v>
                </c:pt>
                <c:pt idx="313">
                  <c:v>39.133094999999997</c:v>
                </c:pt>
                <c:pt idx="314">
                  <c:v>38.737053000000003</c:v>
                </c:pt>
                <c:pt idx="315">
                  <c:v>38.548457999999997</c:v>
                </c:pt>
                <c:pt idx="316">
                  <c:v>37.926105</c:v>
                </c:pt>
                <c:pt idx="317">
                  <c:v>38.312714</c:v>
                </c:pt>
                <c:pt idx="318">
                  <c:v>38.473019000000001</c:v>
                </c:pt>
                <c:pt idx="319">
                  <c:v>38.897357999999997</c:v>
                </c:pt>
                <c:pt idx="320">
                  <c:v>39.133094999999997</c:v>
                </c:pt>
                <c:pt idx="321">
                  <c:v>39.095374999999997</c:v>
                </c:pt>
                <c:pt idx="322">
                  <c:v>38.510738000000003</c:v>
                </c:pt>
                <c:pt idx="323">
                  <c:v>38.831347999999998</c:v>
                </c:pt>
                <c:pt idx="324">
                  <c:v>38.482452000000002</c:v>
                </c:pt>
                <c:pt idx="325">
                  <c:v>38.359439999999999</c:v>
                </c:pt>
                <c:pt idx="326">
                  <c:v>37.990420999999998</c:v>
                </c:pt>
                <c:pt idx="327">
                  <c:v>37.829555999999997</c:v>
                </c:pt>
                <c:pt idx="328">
                  <c:v>37.697097999999997</c:v>
                </c:pt>
                <c:pt idx="329">
                  <c:v>40.706046999999998</c:v>
                </c:pt>
                <c:pt idx="330">
                  <c:v>41.065601000000001</c:v>
                </c:pt>
                <c:pt idx="331">
                  <c:v>40.261330000000001</c:v>
                </c:pt>
                <c:pt idx="332">
                  <c:v>39.996398999999997</c:v>
                </c:pt>
                <c:pt idx="333">
                  <c:v>40.914219000000003</c:v>
                </c:pt>
                <c:pt idx="334">
                  <c:v>41.803657999999999</c:v>
                </c:pt>
                <c:pt idx="335">
                  <c:v>40.734431999999998</c:v>
                </c:pt>
                <c:pt idx="336">
                  <c:v>41.264308999999997</c:v>
                </c:pt>
                <c:pt idx="337">
                  <c:v>41.065601000000001</c:v>
                </c:pt>
                <c:pt idx="338">
                  <c:v>41.245387999999998</c:v>
                </c:pt>
                <c:pt idx="339">
                  <c:v>40.620891999999998</c:v>
                </c:pt>
                <c:pt idx="340">
                  <c:v>40.762816999999998</c:v>
                </c:pt>
                <c:pt idx="341">
                  <c:v>40.422184000000001</c:v>
                </c:pt>
                <c:pt idx="342">
                  <c:v>40.677666000000002</c:v>
                </c:pt>
                <c:pt idx="343">
                  <c:v>41.198078000000002</c:v>
                </c:pt>
                <c:pt idx="344">
                  <c:v>40.69659</c:v>
                </c:pt>
                <c:pt idx="345">
                  <c:v>40.583030999999998</c:v>
                </c:pt>
                <c:pt idx="346">
                  <c:v>40.545189000000001</c:v>
                </c:pt>
                <c:pt idx="347">
                  <c:v>40.84798</c:v>
                </c:pt>
                <c:pt idx="348">
                  <c:v>41.084530000000001</c:v>
                </c:pt>
                <c:pt idx="349">
                  <c:v>41.368403999999998</c:v>
                </c:pt>
                <c:pt idx="350">
                  <c:v>42.182136999999997</c:v>
                </c:pt>
                <c:pt idx="351">
                  <c:v>42.011817999999998</c:v>
                </c:pt>
                <c:pt idx="352">
                  <c:v>41.604945999999998</c:v>
                </c:pt>
                <c:pt idx="353">
                  <c:v>40.535736</c:v>
                </c:pt>
                <c:pt idx="354">
                  <c:v>41.340012000000002</c:v>
                </c:pt>
                <c:pt idx="355">
                  <c:v>41.122371999999999</c:v>
                </c:pt>
                <c:pt idx="356">
                  <c:v>41.794193</c:v>
                </c:pt>
                <c:pt idx="357">
                  <c:v>41.103458000000003</c:v>
                </c:pt>
                <c:pt idx="358">
                  <c:v>42.333534</c:v>
                </c:pt>
                <c:pt idx="359">
                  <c:v>41.718497999999997</c:v>
                </c:pt>
                <c:pt idx="360">
                  <c:v>40.69659</c:v>
                </c:pt>
                <c:pt idx="361">
                  <c:v>40.242396999999997</c:v>
                </c:pt>
                <c:pt idx="362">
                  <c:v>40.365409999999997</c:v>
                </c:pt>
                <c:pt idx="363">
                  <c:v>40.289715000000001</c:v>
                </c:pt>
                <c:pt idx="364">
                  <c:v>41.008839000000002</c:v>
                </c:pt>
                <c:pt idx="365">
                  <c:v>40.611426999999999</c:v>
                </c:pt>
                <c:pt idx="366">
                  <c:v>41.122371999999999</c:v>
                </c:pt>
                <c:pt idx="367">
                  <c:v>41.235934999999998</c:v>
                </c:pt>
                <c:pt idx="368">
                  <c:v>40.933132000000001</c:v>
                </c:pt>
                <c:pt idx="369">
                  <c:v>40.989905999999998</c:v>
                </c:pt>
                <c:pt idx="370">
                  <c:v>41.179152999999999</c:v>
                </c:pt>
                <c:pt idx="371">
                  <c:v>40.791206000000003</c:v>
                </c:pt>
                <c:pt idx="372">
                  <c:v>40.469493999999997</c:v>
                </c:pt>
                <c:pt idx="373">
                  <c:v>41.510334</c:v>
                </c:pt>
                <c:pt idx="374">
                  <c:v>41.709029999999998</c:v>
                </c:pt>
                <c:pt idx="375">
                  <c:v>41.548180000000002</c:v>
                </c:pt>
                <c:pt idx="376">
                  <c:v>42.011817999999998</c:v>
                </c:pt>
                <c:pt idx="377">
                  <c:v>42.182136999999997</c:v>
                </c:pt>
                <c:pt idx="378">
                  <c:v>41.065601000000001</c:v>
                </c:pt>
                <c:pt idx="379">
                  <c:v>40.620891999999998</c:v>
                </c:pt>
                <c:pt idx="380">
                  <c:v>40.942599999999999</c:v>
                </c:pt>
                <c:pt idx="381">
                  <c:v>41.898273000000003</c:v>
                </c:pt>
                <c:pt idx="382">
                  <c:v>42.219990000000003</c:v>
                </c:pt>
                <c:pt idx="383">
                  <c:v>42.219990000000003</c:v>
                </c:pt>
                <c:pt idx="384">
                  <c:v>42.257838999999997</c:v>
                </c:pt>
                <c:pt idx="385">
                  <c:v>41.841503000000003</c:v>
                </c:pt>
                <c:pt idx="386">
                  <c:v>42.560626999999997</c:v>
                </c:pt>
                <c:pt idx="387">
                  <c:v>41.917194000000002</c:v>
                </c:pt>
                <c:pt idx="388">
                  <c:v>42.314610000000002</c:v>
                </c:pt>
                <c:pt idx="389">
                  <c:v>42.342990999999998</c:v>
                </c:pt>
                <c:pt idx="390">
                  <c:v>42.636325999999997</c:v>
                </c:pt>
                <c:pt idx="391">
                  <c:v>43.421672999999998</c:v>
                </c:pt>
                <c:pt idx="392">
                  <c:v>43.251358000000003</c:v>
                </c:pt>
                <c:pt idx="393">
                  <c:v>42.125374000000001</c:v>
                </c:pt>
                <c:pt idx="394">
                  <c:v>41.311622999999997</c:v>
                </c:pt>
                <c:pt idx="395">
                  <c:v>40.668194</c:v>
                </c:pt>
                <c:pt idx="396">
                  <c:v>40.545189000000001</c:v>
                </c:pt>
                <c:pt idx="397">
                  <c:v>40.403263000000003</c:v>
                </c:pt>
                <c:pt idx="398">
                  <c:v>40.280262</c:v>
                </c:pt>
                <c:pt idx="399">
                  <c:v>40.914219000000003</c:v>
                </c:pt>
                <c:pt idx="400">
                  <c:v>41.302157999999999</c:v>
                </c:pt>
                <c:pt idx="401">
                  <c:v>41.349471999999999</c:v>
                </c:pt>
                <c:pt idx="402">
                  <c:v>41.784720999999998</c:v>
                </c:pt>
                <c:pt idx="403">
                  <c:v>41.690112999999997</c:v>
                </c:pt>
                <c:pt idx="404">
                  <c:v>41.179152999999999</c:v>
                </c:pt>
                <c:pt idx="405">
                  <c:v>42.144291000000003</c:v>
                </c:pt>
                <c:pt idx="406">
                  <c:v>42.049666999999999</c:v>
                </c:pt>
                <c:pt idx="407">
                  <c:v>42.153751</c:v>
                </c:pt>
                <c:pt idx="408">
                  <c:v>41.548180000000002</c:v>
                </c:pt>
                <c:pt idx="409">
                  <c:v>41.330547000000003</c:v>
                </c:pt>
                <c:pt idx="410">
                  <c:v>41.738731000000001</c:v>
                </c:pt>
                <c:pt idx="411">
                  <c:v>41.415984999999999</c:v>
                </c:pt>
                <c:pt idx="412">
                  <c:v>41.292580000000001</c:v>
                </c:pt>
                <c:pt idx="413">
                  <c:v>40.969833000000001</c:v>
                </c:pt>
                <c:pt idx="414">
                  <c:v>41.529896000000001</c:v>
                </c:pt>
                <c:pt idx="415">
                  <c:v>41.719746000000001</c:v>
                </c:pt>
                <c:pt idx="416">
                  <c:v>40.779980000000002</c:v>
                </c:pt>
                <c:pt idx="417">
                  <c:v>41.188170999999997</c:v>
                </c:pt>
                <c:pt idx="418">
                  <c:v>40.922370999999998</c:v>
                </c:pt>
                <c:pt idx="419">
                  <c:v>40.742004000000001</c:v>
                </c:pt>
                <c:pt idx="420">
                  <c:v>40.742004000000001</c:v>
                </c:pt>
                <c:pt idx="421">
                  <c:v>40.931862000000002</c:v>
                </c:pt>
                <c:pt idx="422">
                  <c:v>40.941357000000004</c:v>
                </c:pt>
                <c:pt idx="423">
                  <c:v>40.950848000000001</c:v>
                </c:pt>
                <c:pt idx="424">
                  <c:v>40.200932000000002</c:v>
                </c:pt>
                <c:pt idx="425">
                  <c:v>39.811737000000001</c:v>
                </c:pt>
                <c:pt idx="426">
                  <c:v>39.270659999999999</c:v>
                </c:pt>
                <c:pt idx="427">
                  <c:v>39.925651999999999</c:v>
                </c:pt>
                <c:pt idx="428">
                  <c:v>39.232703999999998</c:v>
                </c:pt>
                <c:pt idx="429">
                  <c:v>38.625174999999999</c:v>
                </c:pt>
                <c:pt idx="430">
                  <c:v>40.030064000000003</c:v>
                </c:pt>
                <c:pt idx="431">
                  <c:v>39.479506999999998</c:v>
                </c:pt>
                <c:pt idx="432">
                  <c:v>39.973109999999998</c:v>
                </c:pt>
                <c:pt idx="433">
                  <c:v>40.798962000000003</c:v>
                </c:pt>
                <c:pt idx="434">
                  <c:v>41.292580000000001</c:v>
                </c:pt>
                <c:pt idx="435">
                  <c:v>41.007812999999999</c:v>
                </c:pt>
                <c:pt idx="436">
                  <c:v>40.865417000000001</c:v>
                </c:pt>
                <c:pt idx="437">
                  <c:v>40.988815000000002</c:v>
                </c:pt>
                <c:pt idx="438">
                  <c:v>41.691265000000001</c:v>
                </c:pt>
                <c:pt idx="439">
                  <c:v>41.453949000000001</c:v>
                </c:pt>
                <c:pt idx="440">
                  <c:v>40.419266</c:v>
                </c:pt>
                <c:pt idx="441">
                  <c:v>40.618603</c:v>
                </c:pt>
                <c:pt idx="442">
                  <c:v>41.283081000000003</c:v>
                </c:pt>
                <c:pt idx="443">
                  <c:v>40.969833000000001</c:v>
                </c:pt>
                <c:pt idx="444">
                  <c:v>40.400283999999999</c:v>
                </c:pt>
                <c:pt idx="445">
                  <c:v>39.526961999999997</c:v>
                </c:pt>
                <c:pt idx="446">
                  <c:v>39.925651999999999</c:v>
                </c:pt>
                <c:pt idx="447">
                  <c:v>39.545959000000003</c:v>
                </c:pt>
                <c:pt idx="448">
                  <c:v>39.498486</c:v>
                </c:pt>
                <c:pt idx="449">
                  <c:v>39.356093999999999</c:v>
                </c:pt>
                <c:pt idx="450">
                  <c:v>39.213706999999999</c:v>
                </c:pt>
                <c:pt idx="451">
                  <c:v>39.280158999999998</c:v>
                </c:pt>
                <c:pt idx="452">
                  <c:v>39.802250000000001</c:v>
                </c:pt>
                <c:pt idx="453">
                  <c:v>39.659863000000001</c:v>
                </c:pt>
                <c:pt idx="454">
                  <c:v>39.156753999999999</c:v>
                </c:pt>
                <c:pt idx="455">
                  <c:v>39.441527999999998</c:v>
                </c:pt>
                <c:pt idx="456">
                  <c:v>39.403556999999999</c:v>
                </c:pt>
                <c:pt idx="457">
                  <c:v>39.242190999999998</c:v>
                </c:pt>
                <c:pt idx="458">
                  <c:v>38.796039999999998</c:v>
                </c:pt>
                <c:pt idx="459">
                  <c:v>38.397350000000003</c:v>
                </c:pt>
                <c:pt idx="460">
                  <c:v>37.694904000000001</c:v>
                </c:pt>
                <c:pt idx="461">
                  <c:v>37.960697000000003</c:v>
                </c:pt>
                <c:pt idx="462">
                  <c:v>37.789825</c:v>
                </c:pt>
                <c:pt idx="463">
                  <c:v>38.093589999999999</c:v>
                </c:pt>
                <c:pt idx="464">
                  <c:v>37.932220000000001</c:v>
                </c:pt>
                <c:pt idx="465">
                  <c:v>38.283442999999998</c:v>
                </c:pt>
                <c:pt idx="466">
                  <c:v>39.147266000000002</c:v>
                </c:pt>
                <c:pt idx="467">
                  <c:v>38.349888</c:v>
                </c:pt>
                <c:pt idx="468">
                  <c:v>35.426192999999998</c:v>
                </c:pt>
                <c:pt idx="469">
                  <c:v>36.498837000000002</c:v>
                </c:pt>
                <c:pt idx="470">
                  <c:v>35.900806000000003</c:v>
                </c:pt>
                <c:pt idx="471">
                  <c:v>35.919787999999997</c:v>
                </c:pt>
                <c:pt idx="472">
                  <c:v>35.605381000000001</c:v>
                </c:pt>
                <c:pt idx="473">
                  <c:v>35.948376000000003</c:v>
                </c:pt>
                <c:pt idx="474">
                  <c:v>36.234211000000002</c:v>
                </c:pt>
                <c:pt idx="475">
                  <c:v>36.119883999999999</c:v>
                </c:pt>
                <c:pt idx="476">
                  <c:v>36.310436000000003</c:v>
                </c:pt>
                <c:pt idx="477">
                  <c:v>36.243747999999997</c:v>
                </c:pt>
                <c:pt idx="478">
                  <c:v>35.824511999999999</c:v>
                </c:pt>
                <c:pt idx="479">
                  <c:v>36.053176999999998</c:v>
                </c:pt>
                <c:pt idx="480">
                  <c:v>35.862633000000002</c:v>
                </c:pt>
                <c:pt idx="481">
                  <c:v>35.967433999999997</c:v>
                </c:pt>
                <c:pt idx="482">
                  <c:v>35.776878000000004</c:v>
                </c:pt>
                <c:pt idx="483">
                  <c:v>35.757828000000003</c:v>
                </c:pt>
                <c:pt idx="484">
                  <c:v>35.834045000000003</c:v>
                </c:pt>
                <c:pt idx="485">
                  <c:v>35.605381000000001</c:v>
                </c:pt>
                <c:pt idx="486">
                  <c:v>36.177047999999999</c:v>
                </c:pt>
                <c:pt idx="487">
                  <c:v>36.758240000000001</c:v>
                </c:pt>
                <c:pt idx="488">
                  <c:v>37.653854000000003</c:v>
                </c:pt>
                <c:pt idx="489">
                  <c:v>37.282268999999999</c:v>
                </c:pt>
                <c:pt idx="490">
                  <c:v>36.815410999999997</c:v>
                </c:pt>
                <c:pt idx="491">
                  <c:v>35.996020999999999</c:v>
                </c:pt>
                <c:pt idx="492">
                  <c:v>35.681601999999998</c:v>
                </c:pt>
                <c:pt idx="493">
                  <c:v>35.395775</c:v>
                </c:pt>
                <c:pt idx="494">
                  <c:v>34.862217000000001</c:v>
                </c:pt>
                <c:pt idx="495">
                  <c:v>35.090873999999999</c:v>
                </c:pt>
                <c:pt idx="496">
                  <c:v>35.424351000000001</c:v>
                </c:pt>
                <c:pt idx="497">
                  <c:v>35.757828000000003</c:v>
                </c:pt>
                <c:pt idx="498">
                  <c:v>35.424351000000001</c:v>
                </c:pt>
                <c:pt idx="499">
                  <c:v>35.357658000000001</c:v>
                </c:pt>
                <c:pt idx="500">
                  <c:v>35.595852000000001</c:v>
                </c:pt>
                <c:pt idx="501">
                  <c:v>35.776878000000004</c:v>
                </c:pt>
                <c:pt idx="502">
                  <c:v>35.300483999999997</c:v>
                </c:pt>
                <c:pt idx="503">
                  <c:v>35.300483999999997</c:v>
                </c:pt>
                <c:pt idx="504">
                  <c:v>35.900737999999997</c:v>
                </c:pt>
                <c:pt idx="505">
                  <c:v>35.967433999999997</c:v>
                </c:pt>
                <c:pt idx="506">
                  <c:v>35.643497000000004</c:v>
                </c:pt>
                <c:pt idx="507">
                  <c:v>34.805050000000001</c:v>
                </c:pt>
                <c:pt idx="508">
                  <c:v>34.195262999999997</c:v>
                </c:pt>
                <c:pt idx="509">
                  <c:v>34.099986999999999</c:v>
                </c:pt>
                <c:pt idx="510">
                  <c:v>33.833202</c:v>
                </c:pt>
                <c:pt idx="511">
                  <c:v>34.004711</c:v>
                </c:pt>
                <c:pt idx="512">
                  <c:v>34.395350999999998</c:v>
                </c:pt>
                <c:pt idx="513">
                  <c:v>34.014240000000001</c:v>
                </c:pt>
                <c:pt idx="514">
                  <c:v>33.709347000000001</c:v>
                </c:pt>
                <c:pt idx="515">
                  <c:v>34.138103000000001</c:v>
                </c:pt>
                <c:pt idx="516">
                  <c:v>33.718876000000002</c:v>
                </c:pt>
                <c:pt idx="517">
                  <c:v>33.413986000000001</c:v>
                </c:pt>
                <c:pt idx="518">
                  <c:v>33.242485000000002</c:v>
                </c:pt>
                <c:pt idx="519">
                  <c:v>34.176208000000003</c:v>
                </c:pt>
                <c:pt idx="520">
                  <c:v>34.442988999999997</c:v>
                </c:pt>
                <c:pt idx="521">
                  <c:v>34.319130000000001</c:v>
                </c:pt>
                <c:pt idx="522">
                  <c:v>34.176208000000003</c:v>
                </c:pt>
                <c:pt idx="523">
                  <c:v>34.538265000000003</c:v>
                </c:pt>
                <c:pt idx="524">
                  <c:v>35.157573999999997</c:v>
                </c:pt>
                <c:pt idx="525">
                  <c:v>35.595852000000001</c:v>
                </c:pt>
                <c:pt idx="526">
                  <c:v>36.062705999999999</c:v>
                </c:pt>
                <c:pt idx="527">
                  <c:v>36.577213</c:v>
                </c:pt>
                <c:pt idx="528">
                  <c:v>36.586745999999998</c:v>
                </c:pt>
                <c:pt idx="529">
                  <c:v>36.138934999999996</c:v>
                </c:pt>
                <c:pt idx="530">
                  <c:v>36.529572000000002</c:v>
                </c:pt>
                <c:pt idx="531">
                  <c:v>36.729667999999997</c:v>
                </c:pt>
                <c:pt idx="532">
                  <c:v>37.529991000000003</c:v>
                </c:pt>
                <c:pt idx="533">
                  <c:v>37.730075999999997</c:v>
                </c:pt>
                <c:pt idx="534">
                  <c:v>37.682434000000001</c:v>
                </c:pt>
                <c:pt idx="535">
                  <c:v>38.131836</c:v>
                </c:pt>
                <c:pt idx="536">
                  <c:v>38.179648999999998</c:v>
                </c:pt>
                <c:pt idx="537">
                  <c:v>38.141396</c:v>
                </c:pt>
                <c:pt idx="538">
                  <c:v>38.361313000000003</c:v>
                </c:pt>
                <c:pt idx="539">
                  <c:v>38.772464999999997</c:v>
                </c:pt>
                <c:pt idx="540">
                  <c:v>38.743777999999999</c:v>
                </c:pt>
                <c:pt idx="541">
                  <c:v>38.428246000000001</c:v>
                </c:pt>
                <c:pt idx="542">
                  <c:v>38.141396</c:v>
                </c:pt>
                <c:pt idx="543">
                  <c:v>37.242598999999998</c:v>
                </c:pt>
                <c:pt idx="544">
                  <c:v>37.577258999999998</c:v>
                </c:pt>
                <c:pt idx="545">
                  <c:v>37.156548000000001</c:v>
                </c:pt>
                <c:pt idx="546">
                  <c:v>37.309536000000001</c:v>
                </c:pt>
                <c:pt idx="547">
                  <c:v>37.950164999999998</c:v>
                </c:pt>
                <c:pt idx="548">
                  <c:v>37.175666999999997</c:v>
                </c:pt>
                <c:pt idx="549">
                  <c:v>37.462516999999998</c:v>
                </c:pt>
                <c:pt idx="550">
                  <c:v>37.510330000000003</c:v>
                </c:pt>
                <c:pt idx="551">
                  <c:v>37.309536000000001</c:v>
                </c:pt>
                <c:pt idx="552">
                  <c:v>37.137421000000003</c:v>
                </c:pt>
                <c:pt idx="553">
                  <c:v>37.806739999999998</c:v>
                </c:pt>
                <c:pt idx="554">
                  <c:v>37.921478</c:v>
                </c:pt>
                <c:pt idx="555">
                  <c:v>38.810715000000002</c:v>
                </c:pt>
                <c:pt idx="556">
                  <c:v>39.938983999999998</c:v>
                </c:pt>
                <c:pt idx="557">
                  <c:v>40.388390000000001</c:v>
                </c:pt>
                <c:pt idx="558">
                  <c:v>40.340569000000002</c:v>
                </c:pt>
                <c:pt idx="559">
                  <c:v>39.996364999999997</c:v>
                </c:pt>
                <c:pt idx="560">
                  <c:v>40.254519999999999</c:v>
                </c:pt>
                <c:pt idx="561">
                  <c:v>40.130215</c:v>
                </c:pt>
                <c:pt idx="562">
                  <c:v>40.445751000000001</c:v>
                </c:pt>
                <c:pt idx="563">
                  <c:v>40.723038000000003</c:v>
                </c:pt>
                <c:pt idx="564">
                  <c:v>40.933394999999997</c:v>
                </c:pt>
                <c:pt idx="565">
                  <c:v>41.268054999999997</c:v>
                </c:pt>
                <c:pt idx="566">
                  <c:v>41.593150999999999</c:v>
                </c:pt>
                <c:pt idx="567">
                  <c:v>41.660083999999998</c:v>
                </c:pt>
                <c:pt idx="568">
                  <c:v>41.229809000000003</c:v>
                </c:pt>
                <c:pt idx="569">
                  <c:v>41.268054999999997</c:v>
                </c:pt>
                <c:pt idx="570">
                  <c:v>41.306305000000002</c:v>
                </c:pt>
                <c:pt idx="571">
                  <c:v>41.631405000000001</c:v>
                </c:pt>
                <c:pt idx="572">
                  <c:v>42.071232000000002</c:v>
                </c:pt>
                <c:pt idx="573">
                  <c:v>42.023426000000001</c:v>
                </c:pt>
                <c:pt idx="574">
                  <c:v>42.157288000000001</c:v>
                </c:pt>
                <c:pt idx="575">
                  <c:v>41.899120000000003</c:v>
                </c:pt>
                <c:pt idx="576">
                  <c:v>41.994736000000003</c:v>
                </c:pt>
                <c:pt idx="577">
                  <c:v>42.425010999999998</c:v>
                </c:pt>
                <c:pt idx="578">
                  <c:v>40.975979000000002</c:v>
                </c:pt>
                <c:pt idx="579">
                  <c:v>41.311847999999998</c:v>
                </c:pt>
                <c:pt idx="580">
                  <c:v>41.119919000000003</c:v>
                </c:pt>
                <c:pt idx="581">
                  <c:v>40.352218999999998</c:v>
                </c:pt>
                <c:pt idx="582">
                  <c:v>39.565331</c:v>
                </c:pt>
                <c:pt idx="583">
                  <c:v>40.784050000000001</c:v>
                </c:pt>
                <c:pt idx="584">
                  <c:v>41.215881000000003</c:v>
                </c:pt>
                <c:pt idx="585">
                  <c:v>40.860827999999998</c:v>
                </c:pt>
                <c:pt idx="586">
                  <c:v>41.283057999999997</c:v>
                </c:pt>
                <c:pt idx="587">
                  <c:v>41.666912000000004</c:v>
                </c:pt>
                <c:pt idx="588">
                  <c:v>41.417403999999998</c:v>
                </c:pt>
                <c:pt idx="589">
                  <c:v>41.609329000000002</c:v>
                </c:pt>
                <c:pt idx="590">
                  <c:v>41.427002000000002</c:v>
                </c:pt>
                <c:pt idx="591">
                  <c:v>41.167907999999997</c:v>
                </c:pt>
                <c:pt idx="592">
                  <c:v>41.302253999999998</c:v>
                </c:pt>
                <c:pt idx="593">
                  <c:v>41.542155999999999</c:v>
                </c:pt>
                <c:pt idx="594">
                  <c:v>40.640106000000003</c:v>
                </c:pt>
                <c:pt idx="595">
                  <c:v>40.572937000000003</c:v>
                </c:pt>
                <c:pt idx="596">
                  <c:v>40.313839000000002</c:v>
                </c:pt>
                <c:pt idx="597">
                  <c:v>40.601734</c:v>
                </c:pt>
                <c:pt idx="598">
                  <c:v>41.465384999999998</c:v>
                </c:pt>
                <c:pt idx="599">
                  <c:v>41.359825000000001</c:v>
                </c:pt>
                <c:pt idx="600">
                  <c:v>41.839644999999997</c:v>
                </c:pt>
                <c:pt idx="601">
                  <c:v>41.964390000000002</c:v>
                </c:pt>
                <c:pt idx="602">
                  <c:v>42.060355999999999</c:v>
                </c:pt>
                <c:pt idx="603">
                  <c:v>41.686100000000003</c:v>
                </c:pt>
                <c:pt idx="604">
                  <c:v>41.263874000000001</c:v>
                </c:pt>
                <c:pt idx="605">
                  <c:v>41.004767999999999</c:v>
                </c:pt>
                <c:pt idx="606">
                  <c:v>40.217872999999997</c:v>
                </c:pt>
                <c:pt idx="607">
                  <c:v>41.023963999999999</c:v>
                </c:pt>
                <c:pt idx="608">
                  <c:v>41.666912000000004</c:v>
                </c:pt>
                <c:pt idx="609">
                  <c:v>41.100735</c:v>
                </c:pt>
                <c:pt idx="610">
                  <c:v>40.572937000000003</c:v>
                </c:pt>
                <c:pt idx="611">
                  <c:v>40.52496</c:v>
                </c:pt>
                <c:pt idx="612">
                  <c:v>40.496166000000002</c:v>
                </c:pt>
                <c:pt idx="613">
                  <c:v>39.968380000000003</c:v>
                </c:pt>
                <c:pt idx="614">
                  <c:v>39.459766000000002</c:v>
                </c:pt>
                <c:pt idx="615">
                  <c:v>40.457779000000002</c:v>
                </c:pt>
                <c:pt idx="616">
                  <c:v>40.764862000000001</c:v>
                </c:pt>
                <c:pt idx="617">
                  <c:v>41.263874000000001</c:v>
                </c:pt>
                <c:pt idx="618">
                  <c:v>40.438591000000002</c:v>
                </c:pt>
                <c:pt idx="619">
                  <c:v>40.025950999999999</c:v>
                </c:pt>
                <c:pt idx="620">
                  <c:v>39.824429000000002</c:v>
                </c:pt>
                <c:pt idx="621">
                  <c:v>40.381016000000002</c:v>
                </c:pt>
                <c:pt idx="622">
                  <c:v>39.891601999999999</c:v>
                </c:pt>
                <c:pt idx="623">
                  <c:v>40.304240999999998</c:v>
                </c:pt>
                <c:pt idx="624">
                  <c:v>40.141109</c:v>
                </c:pt>
                <c:pt idx="625">
                  <c:v>40.112319999999997</c:v>
                </c:pt>
                <c:pt idx="626">
                  <c:v>39.968380000000003</c:v>
                </c:pt>
                <c:pt idx="627">
                  <c:v>40.429001</c:v>
                </c:pt>
                <c:pt idx="628">
                  <c:v>40.150700000000001</c:v>
                </c:pt>
                <c:pt idx="629">
                  <c:v>40.198689000000002</c:v>
                </c:pt>
                <c:pt idx="630">
                  <c:v>40.035549000000003</c:v>
                </c:pt>
                <c:pt idx="631">
                  <c:v>39.738067999999998</c:v>
                </c:pt>
                <c:pt idx="632">
                  <c:v>40.006751999999999</c:v>
                </c:pt>
                <c:pt idx="633">
                  <c:v>40.131507999999997</c:v>
                </c:pt>
                <c:pt idx="634">
                  <c:v>39.776451000000002</c:v>
                </c:pt>
                <c:pt idx="635">
                  <c:v>39.661296999999998</c:v>
                </c:pt>
                <c:pt idx="636">
                  <c:v>40.054741</c:v>
                </c:pt>
                <c:pt idx="637">
                  <c:v>40.246662000000001</c:v>
                </c:pt>
                <c:pt idx="638">
                  <c:v>40.189090999999998</c:v>
                </c:pt>
                <c:pt idx="639">
                  <c:v>39.843623999999998</c:v>
                </c:pt>
                <c:pt idx="640">
                  <c:v>39.632496000000003</c:v>
                </c:pt>
                <c:pt idx="641">
                  <c:v>39.565331</c:v>
                </c:pt>
                <c:pt idx="642">
                  <c:v>39.920386999999998</c:v>
                </c:pt>
                <c:pt idx="643">
                  <c:v>40.054741</c:v>
                </c:pt>
                <c:pt idx="644">
                  <c:v>40.860827999999998</c:v>
                </c:pt>
                <c:pt idx="645">
                  <c:v>40.966380999999998</c:v>
                </c:pt>
                <c:pt idx="646">
                  <c:v>40.601734</c:v>
                </c:pt>
                <c:pt idx="647">
                  <c:v>39.910797000000002</c:v>
                </c:pt>
                <c:pt idx="648">
                  <c:v>39.421387000000003</c:v>
                </c:pt>
                <c:pt idx="649">
                  <c:v>40.659301999999997</c:v>
                </c:pt>
                <c:pt idx="650">
                  <c:v>41.023963999999999</c:v>
                </c:pt>
                <c:pt idx="651">
                  <c:v>41.484577000000002</c:v>
                </c:pt>
                <c:pt idx="652">
                  <c:v>41.196697</c:v>
                </c:pt>
                <c:pt idx="653">
                  <c:v>41.177504999999996</c:v>
                </c:pt>
                <c:pt idx="654">
                  <c:v>41.743675000000003</c:v>
                </c:pt>
                <c:pt idx="655">
                  <c:v>42.271473</c:v>
                </c:pt>
                <c:pt idx="656">
                  <c:v>42.089142000000002</c:v>
                </c:pt>
                <c:pt idx="657">
                  <c:v>42.089142000000002</c:v>
                </c:pt>
                <c:pt idx="658">
                  <c:v>41.484577000000002</c:v>
                </c:pt>
                <c:pt idx="659">
                  <c:v>42.511378999999998</c:v>
                </c:pt>
                <c:pt idx="660">
                  <c:v>42.300261999999996</c:v>
                </c:pt>
                <c:pt idx="661">
                  <c:v>42.204295999999999</c:v>
                </c:pt>
                <c:pt idx="662">
                  <c:v>42.377026000000001</c:v>
                </c:pt>
                <c:pt idx="663">
                  <c:v>42.309863999999997</c:v>
                </c:pt>
                <c:pt idx="664">
                  <c:v>41.801254</c:v>
                </c:pt>
                <c:pt idx="665">
                  <c:v>42.213894000000003</c:v>
                </c:pt>
                <c:pt idx="666">
                  <c:v>42.540173000000003</c:v>
                </c:pt>
                <c:pt idx="667">
                  <c:v>42.058616999999998</c:v>
                </c:pt>
                <c:pt idx="668">
                  <c:v>41.403713000000003</c:v>
                </c:pt>
                <c:pt idx="669">
                  <c:v>41.548175999999998</c:v>
                </c:pt>
                <c:pt idx="670">
                  <c:v>41.394077000000003</c:v>
                </c:pt>
                <c:pt idx="671">
                  <c:v>41.885258</c:v>
                </c:pt>
                <c:pt idx="672">
                  <c:v>41.394077000000003</c:v>
                </c:pt>
                <c:pt idx="673">
                  <c:v>41.278506999999998</c:v>
                </c:pt>
                <c:pt idx="674">
                  <c:v>40.382823999999999</c:v>
                </c:pt>
                <c:pt idx="675">
                  <c:v>41.413345</c:v>
                </c:pt>
                <c:pt idx="676">
                  <c:v>40.623595999999999</c:v>
                </c:pt>
                <c:pt idx="677">
                  <c:v>40.874003999999999</c:v>
                </c:pt>
                <c:pt idx="678">
                  <c:v>41.143664999999999</c:v>
                </c:pt>
                <c:pt idx="679">
                  <c:v>40.777687</c:v>
                </c:pt>
                <c:pt idx="680">
                  <c:v>40.623595999999999</c:v>
                </c:pt>
                <c:pt idx="681">
                  <c:v>40.430976999999999</c:v>
                </c:pt>
                <c:pt idx="682">
                  <c:v>39.708652000000001</c:v>
                </c:pt>
                <c:pt idx="683">
                  <c:v>40.392451999999999</c:v>
                </c:pt>
                <c:pt idx="684">
                  <c:v>40.681384999999999</c:v>
                </c:pt>
                <c:pt idx="685">
                  <c:v>40.527293999999998</c:v>
                </c:pt>
                <c:pt idx="686">
                  <c:v>40.064990999999999</c:v>
                </c:pt>
                <c:pt idx="687">
                  <c:v>40.113159000000003</c:v>
                </c:pt>
                <c:pt idx="688">
                  <c:v>40.228724999999997</c:v>
                </c:pt>
                <c:pt idx="689">
                  <c:v>40.170940000000002</c:v>
                </c:pt>
                <c:pt idx="690">
                  <c:v>39.843482999999999</c:v>
                </c:pt>
                <c:pt idx="691">
                  <c:v>40.026477999999997</c:v>
                </c:pt>
                <c:pt idx="692">
                  <c:v>40.161304000000001</c:v>
                </c:pt>
                <c:pt idx="693">
                  <c:v>40.787318999999997</c:v>
                </c:pt>
                <c:pt idx="694">
                  <c:v>40.421348999999999</c:v>
                </c:pt>
                <c:pt idx="695">
                  <c:v>40.758429999999997</c:v>
                </c:pt>
                <c:pt idx="696">
                  <c:v>40.787318999999997</c:v>
                </c:pt>
                <c:pt idx="697">
                  <c:v>41.268867</c:v>
                </c:pt>
                <c:pt idx="698">
                  <c:v>41.442233999999999</c:v>
                </c:pt>
                <c:pt idx="699">
                  <c:v>40.845108000000003</c:v>
                </c:pt>
                <c:pt idx="700">
                  <c:v>42.347552999999998</c:v>
                </c:pt>
                <c:pt idx="701">
                  <c:v>42.328288999999998</c:v>
                </c:pt>
                <c:pt idx="702">
                  <c:v>42.347552999999998</c:v>
                </c:pt>
                <c:pt idx="703">
                  <c:v>41.798575999999997</c:v>
                </c:pt>
                <c:pt idx="704">
                  <c:v>42.15493</c:v>
                </c:pt>
                <c:pt idx="705">
                  <c:v>42.039360000000002</c:v>
                </c:pt>
                <c:pt idx="706">
                  <c:v>41.509647000000001</c:v>
                </c:pt>
                <c:pt idx="707">
                  <c:v>40.373192000000003</c:v>
                </c:pt>
                <c:pt idx="708">
                  <c:v>40.392451999999999</c:v>
                </c:pt>
                <c:pt idx="709">
                  <c:v>41.239975000000001</c:v>
                </c:pt>
                <c:pt idx="710">
                  <c:v>40.450240999999998</c:v>
                </c:pt>
                <c:pt idx="711">
                  <c:v>41.278506999999998</c:v>
                </c:pt>
                <c:pt idx="712">
                  <c:v>41.711903</c:v>
                </c:pt>
                <c:pt idx="713">
                  <c:v>40.960681999999998</c:v>
                </c:pt>
                <c:pt idx="714">
                  <c:v>41.259242999999998</c:v>
                </c:pt>
                <c:pt idx="715">
                  <c:v>41.442233999999999</c:v>
                </c:pt>
                <c:pt idx="716">
                  <c:v>42.520907999999999</c:v>
                </c:pt>
                <c:pt idx="717">
                  <c:v>42.549801000000002</c:v>
                </c:pt>
                <c:pt idx="718">
                  <c:v>42.15493</c:v>
                </c:pt>
                <c:pt idx="719">
                  <c:v>42.626846</c:v>
                </c:pt>
                <c:pt idx="720">
                  <c:v>43.339545999999999</c:v>
                </c:pt>
                <c:pt idx="721">
                  <c:v>42.877262000000002</c:v>
                </c:pt>
                <c:pt idx="722">
                  <c:v>42.848362000000002</c:v>
                </c:pt>
                <c:pt idx="723">
                  <c:v>43.031348999999999</c:v>
                </c:pt>
                <c:pt idx="724">
                  <c:v>43.522530000000003</c:v>
                </c:pt>
                <c:pt idx="725">
                  <c:v>43.464748</c:v>
                </c:pt>
                <c:pt idx="726">
                  <c:v>43.955928999999998</c:v>
                </c:pt>
                <c:pt idx="727">
                  <c:v>45.323528000000003</c:v>
                </c:pt>
                <c:pt idx="728">
                  <c:v>44.668616999999998</c:v>
                </c:pt>
                <c:pt idx="729">
                  <c:v>43.975189</c:v>
                </c:pt>
                <c:pt idx="730">
                  <c:v>44.129826000000001</c:v>
                </c:pt>
                <c:pt idx="731">
                  <c:v>42.636203999999999</c:v>
                </c:pt>
                <c:pt idx="732">
                  <c:v>43.092044999999999</c:v>
                </c:pt>
                <c:pt idx="733">
                  <c:v>44.430484999999997</c:v>
                </c:pt>
                <c:pt idx="734">
                  <c:v>42.597403999999997</c:v>
                </c:pt>
                <c:pt idx="735">
                  <c:v>42.704090000000001</c:v>
                </c:pt>
                <c:pt idx="736">
                  <c:v>42.898071000000002</c:v>
                </c:pt>
                <c:pt idx="737">
                  <c:v>42.965958000000001</c:v>
                </c:pt>
                <c:pt idx="738">
                  <c:v>43.266627999999997</c:v>
                </c:pt>
                <c:pt idx="739">
                  <c:v>42.898071000000002</c:v>
                </c:pt>
                <c:pt idx="740">
                  <c:v>44.091030000000003</c:v>
                </c:pt>
                <c:pt idx="741">
                  <c:v>44.469287999999999</c:v>
                </c:pt>
                <c:pt idx="742">
                  <c:v>44.052235000000003</c:v>
                </c:pt>
                <c:pt idx="743">
                  <c:v>44.071629000000001</c:v>
                </c:pt>
                <c:pt idx="744">
                  <c:v>44.478985000000002</c:v>
                </c:pt>
                <c:pt idx="745">
                  <c:v>44.86694</c:v>
                </c:pt>
                <c:pt idx="746">
                  <c:v>44.469287999999999</c:v>
                </c:pt>
                <c:pt idx="747">
                  <c:v>44.828144000000002</c:v>
                </c:pt>
                <c:pt idx="748">
                  <c:v>45.119109999999999</c:v>
                </c:pt>
                <c:pt idx="749">
                  <c:v>44.624470000000002</c:v>
                </c:pt>
                <c:pt idx="750">
                  <c:v>44.566273000000002</c:v>
                </c:pt>
                <c:pt idx="751">
                  <c:v>45.400374999999997</c:v>
                </c:pt>
                <c:pt idx="752">
                  <c:v>45.768932</c:v>
                </c:pt>
                <c:pt idx="753">
                  <c:v>46.738818999999999</c:v>
                </c:pt>
                <c:pt idx="754">
                  <c:v>46.583632999999999</c:v>
                </c:pt>
                <c:pt idx="755">
                  <c:v>46.156891000000002</c:v>
                </c:pt>
                <c:pt idx="756">
                  <c:v>46.176291999999997</c:v>
                </c:pt>
                <c:pt idx="757">
                  <c:v>46.641834000000003</c:v>
                </c:pt>
                <c:pt idx="758">
                  <c:v>46.864902000000001</c:v>
                </c:pt>
                <c:pt idx="759">
                  <c:v>45.264586999999999</c:v>
                </c:pt>
                <c:pt idx="760">
                  <c:v>43.780662999999997</c:v>
                </c:pt>
                <c:pt idx="761">
                  <c:v>43.741871000000003</c:v>
                </c:pt>
                <c:pt idx="762">
                  <c:v>44.304400999999999</c:v>
                </c:pt>
                <c:pt idx="763">
                  <c:v>44.449890000000003</c:v>
                </c:pt>
                <c:pt idx="764">
                  <c:v>45.487662999999998</c:v>
                </c:pt>
                <c:pt idx="765">
                  <c:v>46.040508000000003</c:v>
                </c:pt>
                <c:pt idx="766">
                  <c:v>45.982306999999999</c:v>
                </c:pt>
                <c:pt idx="767">
                  <c:v>45.865921</c:v>
                </c:pt>
                <c:pt idx="768">
                  <c:v>46.573936000000003</c:v>
                </c:pt>
                <c:pt idx="769">
                  <c:v>45.885325999999999</c:v>
                </c:pt>
                <c:pt idx="770">
                  <c:v>45.875618000000003</c:v>
                </c:pt>
                <c:pt idx="771">
                  <c:v>44.731155000000001</c:v>
                </c:pt>
                <c:pt idx="772">
                  <c:v>44.149227000000003</c:v>
                </c:pt>
                <c:pt idx="773">
                  <c:v>44.556572000000003</c:v>
                </c:pt>
                <c:pt idx="774">
                  <c:v>43.935851999999997</c:v>
                </c:pt>
                <c:pt idx="775">
                  <c:v>45.235492999999998</c:v>
                </c:pt>
                <c:pt idx="776">
                  <c:v>44.740856000000001</c:v>
                </c:pt>
                <c:pt idx="777">
                  <c:v>45.235492999999998</c:v>
                </c:pt>
                <c:pt idx="778">
                  <c:v>43.266627999999997</c:v>
                </c:pt>
                <c:pt idx="779">
                  <c:v>44.188018999999997</c:v>
                </c:pt>
                <c:pt idx="780">
                  <c:v>43.867953999999997</c:v>
                </c:pt>
                <c:pt idx="781">
                  <c:v>43.247222999999998</c:v>
                </c:pt>
                <c:pt idx="782">
                  <c:v>43.499392999999998</c:v>
                </c:pt>
                <c:pt idx="783">
                  <c:v>43.557594000000002</c:v>
                </c:pt>
                <c:pt idx="784">
                  <c:v>43.489697</c:v>
                </c:pt>
                <c:pt idx="785">
                  <c:v>43.586689</c:v>
                </c:pt>
                <c:pt idx="786">
                  <c:v>43.752163000000003</c:v>
                </c:pt>
                <c:pt idx="787">
                  <c:v>43.996361</c:v>
                </c:pt>
                <c:pt idx="788">
                  <c:v>43.351658</c:v>
                </c:pt>
                <c:pt idx="789">
                  <c:v>43.380966000000001</c:v>
                </c:pt>
                <c:pt idx="790">
                  <c:v>43.908454999999996</c:v>
                </c:pt>
                <c:pt idx="791">
                  <c:v>44.103821000000003</c:v>
                </c:pt>
                <c:pt idx="792">
                  <c:v>43.468879999999999</c:v>
                </c:pt>
                <c:pt idx="793">
                  <c:v>43</c:v>
                </c:pt>
                <c:pt idx="794">
                  <c:v>42.980468999999999</c:v>
                </c:pt>
                <c:pt idx="795">
                  <c:v>44.084285999999999</c:v>
                </c:pt>
                <c:pt idx="796">
                  <c:v>44.543388</c:v>
                </c:pt>
                <c:pt idx="797">
                  <c:v>44.455475</c:v>
                </c:pt>
                <c:pt idx="798">
                  <c:v>45.442073999999998</c:v>
                </c:pt>
                <c:pt idx="799">
                  <c:v>45.363930000000003</c:v>
                </c:pt>
                <c:pt idx="800">
                  <c:v>45.862110000000001</c:v>
                </c:pt>
                <c:pt idx="801">
                  <c:v>45.832802000000001</c:v>
                </c:pt>
                <c:pt idx="802">
                  <c:v>45.862110000000001</c:v>
                </c:pt>
                <c:pt idx="803">
                  <c:v>45.950023999999999</c:v>
                </c:pt>
                <c:pt idx="804">
                  <c:v>45.500678999999998</c:v>
                </c:pt>
                <c:pt idx="805">
                  <c:v>45.510452000000001</c:v>
                </c:pt>
                <c:pt idx="806">
                  <c:v>45.686278999999999</c:v>
                </c:pt>
                <c:pt idx="807">
                  <c:v>45.852341000000003</c:v>
                </c:pt>
                <c:pt idx="808">
                  <c:v>45.715587999999997</c:v>
                </c:pt>
                <c:pt idx="809">
                  <c:v>45.344386999999998</c:v>
                </c:pt>
                <c:pt idx="810">
                  <c:v>44.758296999999999</c:v>
                </c:pt>
                <c:pt idx="811">
                  <c:v>46.028171999999998</c:v>
                </c:pt>
                <c:pt idx="812">
                  <c:v>45.813267000000003</c:v>
                </c:pt>
                <c:pt idx="813">
                  <c:v>45.188094999999997</c:v>
                </c:pt>
                <c:pt idx="814">
                  <c:v>45.373694999999998</c:v>
                </c:pt>
                <c:pt idx="815">
                  <c:v>46.262611</c:v>
                </c:pt>
                <c:pt idx="816">
                  <c:v>46.438442000000002</c:v>
                </c:pt>
                <c:pt idx="817">
                  <c:v>47.512951000000001</c:v>
                </c:pt>
                <c:pt idx="818">
                  <c:v>47.669238999999997</c:v>
                </c:pt>
                <c:pt idx="819">
                  <c:v>48.333480999999999</c:v>
                </c:pt>
                <c:pt idx="820">
                  <c:v>48.274872000000002</c:v>
                </c:pt>
                <c:pt idx="821">
                  <c:v>48.548381999999997</c:v>
                </c:pt>
                <c:pt idx="822">
                  <c:v>48.968426000000001</c:v>
                </c:pt>
                <c:pt idx="823">
                  <c:v>49.349392000000002</c:v>
                </c:pt>
                <c:pt idx="824">
                  <c:v>49.271239999999999</c:v>
                </c:pt>
                <c:pt idx="825">
                  <c:v>48.987965000000003</c:v>
                </c:pt>
                <c:pt idx="826">
                  <c:v>48.733986000000002</c:v>
                </c:pt>
                <c:pt idx="827">
                  <c:v>48.538615999999998</c:v>
                </c:pt>
                <c:pt idx="828">
                  <c:v>48.646068999999997</c:v>
                </c:pt>
                <c:pt idx="829">
                  <c:v>48.449959</c:v>
                </c:pt>
                <c:pt idx="830">
                  <c:v>48.814166999999998</c:v>
                </c:pt>
                <c:pt idx="831">
                  <c:v>49.444156999999997</c:v>
                </c:pt>
                <c:pt idx="832">
                  <c:v>51.166778999999998</c:v>
                </c:pt>
                <c:pt idx="833">
                  <c:v>51.403022999999997</c:v>
                </c:pt>
                <c:pt idx="834">
                  <c:v>51.156936999999999</c:v>
                </c:pt>
                <c:pt idx="835">
                  <c:v>51.353805999999999</c:v>
                </c:pt>
                <c:pt idx="836">
                  <c:v>50.891162999999999</c:v>
                </c:pt>
                <c:pt idx="837">
                  <c:v>50.861626000000001</c:v>
                </c:pt>
                <c:pt idx="838">
                  <c:v>50.339919999999999</c:v>
                </c:pt>
                <c:pt idx="839">
                  <c:v>49.660713000000001</c:v>
                </c:pt>
                <c:pt idx="840">
                  <c:v>48.745266000000001</c:v>
                </c:pt>
                <c:pt idx="841">
                  <c:v>49.286659</c:v>
                </c:pt>
                <c:pt idx="842">
                  <c:v>49.286659</c:v>
                </c:pt>
                <c:pt idx="843">
                  <c:v>48.725582000000003</c:v>
                </c:pt>
                <c:pt idx="844">
                  <c:v>48.489330000000002</c:v>
                </c:pt>
                <c:pt idx="845">
                  <c:v>48.617297999999998</c:v>
                </c:pt>
                <c:pt idx="846">
                  <c:v>48.154651999999999</c:v>
                </c:pt>
                <c:pt idx="847">
                  <c:v>48.892913999999998</c:v>
                </c:pt>
                <c:pt idx="848">
                  <c:v>48.14481</c:v>
                </c:pt>
                <c:pt idx="849">
                  <c:v>48.499175999999999</c:v>
                </c:pt>
                <c:pt idx="850">
                  <c:v>49.572121000000003</c:v>
                </c:pt>
                <c:pt idx="851">
                  <c:v>49.601649999999999</c:v>
                </c:pt>
                <c:pt idx="852">
                  <c:v>49.700091999999998</c:v>
                </c:pt>
                <c:pt idx="853">
                  <c:v>48.951976999999999</c:v>
                </c:pt>
                <c:pt idx="854">
                  <c:v>50.143047000000003</c:v>
                </c:pt>
                <c:pt idx="855">
                  <c:v>49.198067000000002</c:v>
                </c:pt>
                <c:pt idx="856">
                  <c:v>49.276817000000001</c:v>
                </c:pt>
                <c:pt idx="857">
                  <c:v>49.207912</c:v>
                </c:pt>
                <c:pt idx="858">
                  <c:v>49.148848999999998</c:v>
                </c:pt>
                <c:pt idx="859">
                  <c:v>48.627144000000001</c:v>
                </c:pt>
                <c:pt idx="860">
                  <c:v>48.489330000000002</c:v>
                </c:pt>
                <c:pt idx="861">
                  <c:v>49.276817000000001</c:v>
                </c:pt>
                <c:pt idx="862">
                  <c:v>49.444156999999997</c:v>
                </c:pt>
                <c:pt idx="863">
                  <c:v>49.168532999999996</c:v>
                </c:pt>
                <c:pt idx="864">
                  <c:v>49.768990000000002</c:v>
                </c:pt>
                <c:pt idx="865">
                  <c:v>49.247284000000001</c:v>
                </c:pt>
                <c:pt idx="866">
                  <c:v>49.877265999999999</c:v>
                </c:pt>
                <c:pt idx="867">
                  <c:v>50.763195000000003</c:v>
                </c:pt>
                <c:pt idx="868">
                  <c:v>51.147086999999999</c:v>
                </c:pt>
                <c:pt idx="869">
                  <c:v>51.678642000000004</c:v>
                </c:pt>
                <c:pt idx="870">
                  <c:v>50.792721</c:v>
                </c:pt>
                <c:pt idx="871">
                  <c:v>51.599891999999997</c:v>
                </c:pt>
                <c:pt idx="872">
                  <c:v>52.052695999999997</c:v>
                </c:pt>
                <c:pt idx="873">
                  <c:v>52.033009</c:v>
                </c:pt>
                <c:pt idx="874">
                  <c:v>51.550677999999998</c:v>
                </c:pt>
                <c:pt idx="875">
                  <c:v>51.452240000000003</c:v>
                </c:pt>
                <c:pt idx="876">
                  <c:v>51.570362000000003</c:v>
                </c:pt>
                <c:pt idx="877">
                  <c:v>51.540832999999999</c:v>
                </c:pt>
                <c:pt idx="878">
                  <c:v>50.753349</c:v>
                </c:pt>
                <c:pt idx="879">
                  <c:v>50.704132000000001</c:v>
                </c:pt>
                <c:pt idx="880">
                  <c:v>50.930531000000002</c:v>
                </c:pt>
                <c:pt idx="881">
                  <c:v>52.170817999999997</c:v>
                </c:pt>
                <c:pt idx="882">
                  <c:v>52.574406000000003</c:v>
                </c:pt>
                <c:pt idx="883">
                  <c:v>52.840183000000003</c:v>
                </c:pt>
                <c:pt idx="884">
                  <c:v>54.277340000000002</c:v>
                </c:pt>
                <c:pt idx="885">
                  <c:v>52.279099000000002</c:v>
                </c:pt>
                <c:pt idx="886">
                  <c:v>52.653156000000003</c:v>
                </c:pt>
                <c:pt idx="887">
                  <c:v>52.348002999999999</c:v>
                </c:pt>
                <c:pt idx="888">
                  <c:v>51.708171999999998</c:v>
                </c:pt>
                <c:pt idx="889">
                  <c:v>53.076424000000003</c:v>
                </c:pt>
                <c:pt idx="890">
                  <c:v>54.050938000000002</c:v>
                </c:pt>
                <c:pt idx="891">
                  <c:v>54.119843000000003</c:v>
                </c:pt>
                <c:pt idx="892">
                  <c:v>54.887638000000003</c:v>
                </c:pt>
                <c:pt idx="893">
                  <c:v>54.858108999999999</c:v>
                </c:pt>
                <c:pt idx="894">
                  <c:v>55.901527000000002</c:v>
                </c:pt>
                <c:pt idx="895">
                  <c:v>56.580730000000003</c:v>
                </c:pt>
                <c:pt idx="896">
                  <c:v>53.243763000000001</c:v>
                </c:pt>
                <c:pt idx="897">
                  <c:v>53.352043000000002</c:v>
                </c:pt>
                <c:pt idx="898">
                  <c:v>53.332358999999997</c:v>
                </c:pt>
                <c:pt idx="899">
                  <c:v>53.578445000000002</c:v>
                </c:pt>
                <c:pt idx="900">
                  <c:v>53.922974000000004</c:v>
                </c:pt>
                <c:pt idx="901">
                  <c:v>53.617825000000003</c:v>
                </c:pt>
                <c:pt idx="902">
                  <c:v>52.761432999999997</c:v>
                </c:pt>
                <c:pt idx="903">
                  <c:v>53.184704000000004</c:v>
                </c:pt>
                <c:pt idx="904">
                  <c:v>52.485809000000003</c:v>
                </c:pt>
                <c:pt idx="905">
                  <c:v>51.806609999999999</c:v>
                </c:pt>
                <c:pt idx="906">
                  <c:v>50.969901999999998</c:v>
                </c:pt>
                <c:pt idx="907">
                  <c:v>50.133209000000001</c:v>
                </c:pt>
                <c:pt idx="908">
                  <c:v>51.235680000000002</c:v>
                </c:pt>
                <c:pt idx="909">
                  <c:v>51.905040999999997</c:v>
                </c:pt>
                <c:pt idx="910">
                  <c:v>51.590046000000001</c:v>
                </c:pt>
                <c:pt idx="911">
                  <c:v>52.436596000000002</c:v>
                </c:pt>
                <c:pt idx="912">
                  <c:v>52.475966999999997</c:v>
                </c:pt>
                <c:pt idx="913">
                  <c:v>51.934570000000001</c:v>
                </c:pt>
                <c:pt idx="914">
                  <c:v>52.564563999999997</c:v>
                </c:pt>
                <c:pt idx="915">
                  <c:v>53.824539000000001</c:v>
                </c:pt>
                <c:pt idx="916">
                  <c:v>54.100155000000001</c:v>
                </c:pt>
                <c:pt idx="917">
                  <c:v>53.233924999999999</c:v>
                </c:pt>
                <c:pt idx="918">
                  <c:v>54.198593000000002</c:v>
                </c:pt>
                <c:pt idx="919">
                  <c:v>53.852874999999997</c:v>
                </c:pt>
                <c:pt idx="920">
                  <c:v>53.665194999999997</c:v>
                </c:pt>
                <c:pt idx="921">
                  <c:v>52.331715000000003</c:v>
                </c:pt>
                <c:pt idx="922">
                  <c:v>52.242817000000002</c:v>
                </c:pt>
                <c:pt idx="923">
                  <c:v>51.926735000000001</c:v>
                </c:pt>
                <c:pt idx="924">
                  <c:v>52.361347000000002</c:v>
                </c:pt>
                <c:pt idx="925">
                  <c:v>51.956364000000001</c:v>
                </c:pt>
                <c:pt idx="926">
                  <c:v>52.035389000000002</c:v>
                </c:pt>
                <c:pt idx="927">
                  <c:v>51.610649000000002</c:v>
                </c:pt>
                <c:pt idx="928">
                  <c:v>52.114403000000003</c:v>
                </c:pt>
                <c:pt idx="929">
                  <c:v>52.608288000000002</c:v>
                </c:pt>
                <c:pt idx="930">
                  <c:v>52.025509</c:v>
                </c:pt>
                <c:pt idx="931">
                  <c:v>53.862746999999999</c:v>
                </c:pt>
                <c:pt idx="932">
                  <c:v>54.198588999999998</c:v>
                </c:pt>
                <c:pt idx="933">
                  <c:v>54.060302999999998</c:v>
                </c:pt>
                <c:pt idx="934">
                  <c:v>54.228225999999999</c:v>
                </c:pt>
                <c:pt idx="935">
                  <c:v>55.502434000000001</c:v>
                </c:pt>
                <c:pt idx="936">
                  <c:v>55.314762000000002</c:v>
                </c:pt>
                <c:pt idx="937">
                  <c:v>54.791248000000003</c:v>
                </c:pt>
                <c:pt idx="938">
                  <c:v>55.364151</c:v>
                </c:pt>
                <c:pt idx="939">
                  <c:v>55.54195</c:v>
                </c:pt>
                <c:pt idx="940">
                  <c:v>56.055584000000003</c:v>
                </c:pt>
                <c:pt idx="941">
                  <c:v>56.460566999999998</c:v>
                </c:pt>
                <c:pt idx="942">
                  <c:v>56.332160999999999</c:v>
                </c:pt>
                <c:pt idx="943">
                  <c:v>55.591335000000001</c:v>
                </c:pt>
                <c:pt idx="944">
                  <c:v>54.050426000000002</c:v>
                </c:pt>
                <c:pt idx="945">
                  <c:v>54.820881</c:v>
                </c:pt>
                <c:pt idx="946">
                  <c:v>54.040545999999999</c:v>
                </c:pt>
                <c:pt idx="947">
                  <c:v>52.766326999999997</c:v>
                </c:pt>
                <c:pt idx="948">
                  <c:v>53.428131</c:v>
                </c:pt>
                <c:pt idx="949">
                  <c:v>54.435650000000003</c:v>
                </c:pt>
                <c:pt idx="950">
                  <c:v>54.149203999999997</c:v>
                </c:pt>
                <c:pt idx="951">
                  <c:v>53.082417</c:v>
                </c:pt>
                <c:pt idx="952">
                  <c:v>53.210822999999998</c:v>
                </c:pt>
                <c:pt idx="953">
                  <c:v>54.593693000000002</c:v>
                </c:pt>
                <c:pt idx="954">
                  <c:v>54.57394</c:v>
                </c:pt>
                <c:pt idx="955">
                  <c:v>56.124729000000002</c:v>
                </c:pt>
                <c:pt idx="956">
                  <c:v>54.613453</c:v>
                </c:pt>
                <c:pt idx="957">
                  <c:v>56.272896000000003</c:v>
                </c:pt>
                <c:pt idx="958">
                  <c:v>57.152003999999998</c:v>
                </c:pt>
                <c:pt idx="959">
                  <c:v>56.045707999999998</c:v>
                </c:pt>
                <c:pt idx="960">
                  <c:v>55.927174000000001</c:v>
                </c:pt>
                <c:pt idx="961">
                  <c:v>56.747020999999997</c:v>
                </c:pt>
                <c:pt idx="962">
                  <c:v>55.640723999999999</c:v>
                </c:pt>
                <c:pt idx="963">
                  <c:v>52.084774000000003</c:v>
                </c:pt>
                <c:pt idx="964">
                  <c:v>51.709423000000001</c:v>
                </c:pt>
                <c:pt idx="965">
                  <c:v>51.245173999999999</c:v>
                </c:pt>
                <c:pt idx="966">
                  <c:v>51.314320000000002</c:v>
                </c:pt>
                <c:pt idx="967">
                  <c:v>53.309604999999998</c:v>
                </c:pt>
                <c:pt idx="968">
                  <c:v>52.134163000000001</c:v>
                </c:pt>
                <c:pt idx="969">
                  <c:v>53.408378999999996</c:v>
                </c:pt>
                <c:pt idx="970">
                  <c:v>48.963444000000003</c:v>
                </c:pt>
                <c:pt idx="971">
                  <c:v>49.437569000000003</c:v>
                </c:pt>
                <c:pt idx="972">
                  <c:v>49.457324999999997</c:v>
                </c:pt>
                <c:pt idx="973">
                  <c:v>48.163348999999997</c:v>
                </c:pt>
                <c:pt idx="974">
                  <c:v>49.170867999999999</c:v>
                </c:pt>
                <c:pt idx="975">
                  <c:v>47.906536000000003</c:v>
                </c:pt>
                <c:pt idx="976">
                  <c:v>49.160995</c:v>
                </c:pt>
                <c:pt idx="977">
                  <c:v>49.832672000000002</c:v>
                </c:pt>
                <c:pt idx="978">
                  <c:v>49.970962999999998</c:v>
                </c:pt>
                <c:pt idx="979">
                  <c:v>50.148758000000001</c:v>
                </c:pt>
                <c:pt idx="980">
                  <c:v>50.178390999999998</c:v>
                </c:pt>
                <c:pt idx="981">
                  <c:v>48.859729999999999</c:v>
                </c:pt>
                <c:pt idx="982">
                  <c:v>47.977322000000001</c:v>
                </c:pt>
                <c:pt idx="983">
                  <c:v>48.016983000000003</c:v>
                </c:pt>
                <c:pt idx="984">
                  <c:v>49.375298000000001</c:v>
                </c:pt>
                <c:pt idx="985">
                  <c:v>49.910693999999999</c:v>
                </c:pt>
                <c:pt idx="986">
                  <c:v>50.941825999999999</c:v>
                </c:pt>
                <c:pt idx="987">
                  <c:v>50.703868999999997</c:v>
                </c:pt>
                <c:pt idx="988">
                  <c:v>49.900779999999997</c:v>
                </c:pt>
                <c:pt idx="989">
                  <c:v>49.504192000000003</c:v>
                </c:pt>
                <c:pt idx="990">
                  <c:v>49.325726000000003</c:v>
                </c:pt>
                <c:pt idx="991">
                  <c:v>49.553764000000001</c:v>
                </c:pt>
                <c:pt idx="992">
                  <c:v>49.861117999999998</c:v>
                </c:pt>
                <c:pt idx="993">
                  <c:v>49.573593000000002</c:v>
                </c:pt>
                <c:pt idx="994">
                  <c:v>48.016983000000003</c:v>
                </c:pt>
                <c:pt idx="995">
                  <c:v>46.817303000000003</c:v>
                </c:pt>
                <c:pt idx="996">
                  <c:v>47.035423000000002</c:v>
                </c:pt>
                <c:pt idx="997">
                  <c:v>47.907921000000002</c:v>
                </c:pt>
                <c:pt idx="998">
                  <c:v>49.295982000000002</c:v>
                </c:pt>
                <c:pt idx="999">
                  <c:v>49.266235000000002</c:v>
                </c:pt>
                <c:pt idx="1000">
                  <c:v>49.236491999999998</c:v>
                </c:pt>
                <c:pt idx="1001">
                  <c:v>49.286064000000003</c:v>
                </c:pt>
                <c:pt idx="1002">
                  <c:v>49.038196999999997</c:v>
                </c:pt>
                <c:pt idx="1003">
                  <c:v>48.978713999999997</c:v>
                </c:pt>
                <c:pt idx="1004">
                  <c:v>49.543849999999999</c:v>
                </c:pt>
                <c:pt idx="1005">
                  <c:v>49.295982000000002</c:v>
                </c:pt>
                <c:pt idx="1006">
                  <c:v>48.334251000000002</c:v>
                </c:pt>
                <c:pt idx="1007">
                  <c:v>49.236491999999998</c:v>
                </c:pt>
                <c:pt idx="1008">
                  <c:v>49.414954999999999</c:v>
                </c:pt>
                <c:pt idx="1009">
                  <c:v>50.089157</c:v>
                </c:pt>
                <c:pt idx="1010">
                  <c:v>49.454616999999999</c:v>
                </c:pt>
                <c:pt idx="1011">
                  <c:v>48.502803999999998</c:v>
                </c:pt>
                <c:pt idx="1012">
                  <c:v>47.699711000000001</c:v>
                </c:pt>
                <c:pt idx="1013">
                  <c:v>48.998539000000001</c:v>
                </c:pt>
                <c:pt idx="1014">
                  <c:v>49.335636000000001</c:v>
                </c:pt>
                <c:pt idx="1015">
                  <c:v>48.889476999999999</c:v>
                </c:pt>
                <c:pt idx="1016">
                  <c:v>49.077857999999999</c:v>
                </c:pt>
                <c:pt idx="1017">
                  <c:v>48.948962999999999</c:v>
                </c:pt>
                <c:pt idx="1018">
                  <c:v>48.066555000000001</c:v>
                </c:pt>
                <c:pt idx="1019">
                  <c:v>48.145873999999999</c:v>
                </c:pt>
                <c:pt idx="1020">
                  <c:v>48.542461000000003</c:v>
                </c:pt>
                <c:pt idx="1021">
                  <c:v>47.868259000000002</c:v>
                </c:pt>
                <c:pt idx="1022">
                  <c:v>47.352694999999997</c:v>
                </c:pt>
                <c:pt idx="1023">
                  <c:v>48.106216000000003</c:v>
                </c:pt>
                <c:pt idx="1024">
                  <c:v>49.613250999999998</c:v>
                </c:pt>
                <c:pt idx="1025">
                  <c:v>49.434787999999998</c:v>
                </c:pt>
                <c:pt idx="1026">
                  <c:v>49.771889000000002</c:v>
                </c:pt>
                <c:pt idx="1027">
                  <c:v>49.196835</c:v>
                </c:pt>
                <c:pt idx="1028">
                  <c:v>49.940437000000003</c:v>
                </c:pt>
                <c:pt idx="1029">
                  <c:v>48.859729999999999</c:v>
                </c:pt>
                <c:pt idx="1030">
                  <c:v>49.167088</c:v>
                </c:pt>
                <c:pt idx="1031">
                  <c:v>48.978713999999997</c:v>
                </c:pt>
                <c:pt idx="1032">
                  <c:v>49.177002000000002</c:v>
                </c:pt>
                <c:pt idx="1033">
                  <c:v>48.126044999999998</c:v>
                </c:pt>
                <c:pt idx="1034">
                  <c:v>48.076473</c:v>
                </c:pt>
                <c:pt idx="1035">
                  <c:v>51.031055000000002</c:v>
                </c:pt>
                <c:pt idx="1036">
                  <c:v>52.032440000000001</c:v>
                </c:pt>
                <c:pt idx="1037">
                  <c:v>51.903548999999998</c:v>
                </c:pt>
                <c:pt idx="1038">
                  <c:v>52.260478999999997</c:v>
                </c:pt>
                <c:pt idx="1039">
                  <c:v>52.240650000000002</c:v>
                </c:pt>
                <c:pt idx="1040">
                  <c:v>52.250565000000002</c:v>
                </c:pt>
                <c:pt idx="1041">
                  <c:v>52.548008000000003</c:v>
                </c:pt>
                <c:pt idx="1042">
                  <c:v>52.617663999999998</c:v>
                </c:pt>
                <c:pt idx="1043">
                  <c:v>52.189796000000001</c:v>
                </c:pt>
                <c:pt idx="1044">
                  <c:v>52.000736000000003</c:v>
                </c:pt>
                <c:pt idx="1045">
                  <c:v>49.602691999999998</c:v>
                </c:pt>
                <c:pt idx="1046">
                  <c:v>49.473339000000003</c:v>
                </c:pt>
                <c:pt idx="1047">
                  <c:v>49.343983000000001</c:v>
                </c:pt>
                <c:pt idx="1048">
                  <c:v>49.473339000000003</c:v>
                </c:pt>
                <c:pt idx="1049">
                  <c:v>49.990760999999999</c:v>
                </c:pt>
                <c:pt idx="1050">
                  <c:v>50.299221000000003</c:v>
                </c:pt>
                <c:pt idx="1051">
                  <c:v>50.418624999999999</c:v>
                </c:pt>
                <c:pt idx="1052">
                  <c:v>50.149966999999997</c:v>
                </c:pt>
                <c:pt idx="1053">
                  <c:v>50.020611000000002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C6-4A14-B614-B6ED64FA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767008"/>
        <c:axId val="1507692352"/>
      </c:scatterChart>
      <c:valAx>
        <c:axId val="150576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7692352"/>
        <c:crosses val="autoZero"/>
        <c:crossBetween val="midCat"/>
      </c:valAx>
      <c:valAx>
        <c:axId val="150769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57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416238</xdr:colOff>
      <xdr:row>56</xdr:row>
      <xdr:rowOff>108859</xdr:rowOff>
    </xdr:from>
    <xdr:to>
      <xdr:col>15</xdr:col>
      <xdr:colOff>108856</xdr:colOff>
      <xdr:row>78</xdr:row>
      <xdr:rowOff>83912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12211</xdr:colOff>
      <xdr:row>60</xdr:row>
      <xdr:rowOff>48846</xdr:rowOff>
    </xdr:from>
    <xdr:to>
      <xdr:col>5</xdr:col>
      <xdr:colOff>641333</xdr:colOff>
      <xdr:row>62</xdr:row>
      <xdr:rowOff>130954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34423" y="12284808"/>
          <a:ext cx="1386237" cy="472877"/>
        </a:xfrm>
        <a:prstGeom prst="rect">
          <a:avLst/>
        </a:prstGeom>
      </xdr:spPr>
    </xdr:pic>
    <xdr:clientData/>
  </xdr:twoCellAnchor>
  <xdr:twoCellAnchor editAs="oneCell">
    <xdr:from>
      <xdr:col>0</xdr:col>
      <xdr:colOff>293077</xdr:colOff>
      <xdr:row>62</xdr:row>
      <xdr:rowOff>158750</xdr:rowOff>
    </xdr:from>
    <xdr:to>
      <xdr:col>0</xdr:col>
      <xdr:colOff>713737</xdr:colOff>
      <xdr:row>63</xdr:row>
      <xdr:rowOff>188245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077" y="12785481"/>
          <a:ext cx="420660" cy="224879"/>
        </a:xfrm>
        <a:prstGeom prst="rect">
          <a:avLst/>
        </a:prstGeom>
      </xdr:spPr>
    </xdr:pic>
    <xdr:clientData/>
  </xdr:twoCellAnchor>
  <xdr:oneCellAnchor>
    <xdr:from>
      <xdr:col>1</xdr:col>
      <xdr:colOff>256442</xdr:colOff>
      <xdr:row>62</xdr:row>
      <xdr:rowOff>158750</xdr:rowOff>
    </xdr:from>
    <xdr:ext cx="419100" cy="235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/>
            <xdr:cNvSpPr txBox="1"/>
          </xdr:nvSpPr>
          <xdr:spPr>
            <a:xfrm>
              <a:off x="1221154" y="12785481"/>
              <a:ext cx="419100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1" i="1">
                            <a:latin typeface="Cambria Math" panose="02040503050406030204" pitchFamily="18" charset="0"/>
                          </a:rPr>
                          <m:t>𝒓</m:t>
                        </m:r>
                      </m:e>
                      <m:sub>
                        <m:r>
                          <a:rPr lang="es-MX" sz="14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</m:sSub>
                  </m:oMath>
                </m:oMathPara>
              </a14:m>
              <a:endParaRPr lang="es-MX" sz="1400" b="1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1221154" y="12785481"/>
              <a:ext cx="419100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1" i="0">
                  <a:latin typeface="Cambria Math" panose="02040503050406030204" pitchFamily="18" charset="0"/>
                </a:rPr>
                <a:t>𝒓_𝒑</a:t>
              </a:r>
              <a:endParaRPr lang="es-MX" sz="1400" b="1"/>
            </a:p>
          </xdr:txBody>
        </xdr:sp>
      </mc:Fallback>
    </mc:AlternateContent>
    <xdr:clientData/>
  </xdr:oneCellAnchor>
  <xdr:oneCellAnchor>
    <xdr:from>
      <xdr:col>1</xdr:col>
      <xdr:colOff>680356</xdr:colOff>
      <xdr:row>89</xdr:row>
      <xdr:rowOff>95250</xdr:rowOff>
    </xdr:from>
    <xdr:ext cx="2095500" cy="4619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9"/>
            <xdr:cNvSpPr txBox="1"/>
          </xdr:nvSpPr>
          <xdr:spPr>
            <a:xfrm>
              <a:off x="1646463" y="18138321"/>
              <a:ext cx="2095500" cy="461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3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3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𝝈</m:t>
                        </m:r>
                      </m:e>
                      <m:sub>
                        <m:r>
                          <a:rPr lang="es-MX" sz="1300" b="1" i="1">
                            <a:latin typeface="Cambria Math" panose="02040503050406030204" pitchFamily="18" charset="0"/>
                          </a:rPr>
                          <m:t>𝑷𝒇</m:t>
                        </m:r>
                      </m:sub>
                    </m:sSub>
                    <m:r>
                      <a:rPr lang="es-MX" sz="1300" b="1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3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3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3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𝒓</m:t>
                            </m:r>
                          </m:e>
                          <m:sub>
                            <m:r>
                              <a:rPr lang="es-MX" sz="13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𝑷𝒇</m:t>
                            </m:r>
                          </m:sub>
                        </m:sSub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MX" sz="13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3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𝒓</m:t>
                            </m:r>
                          </m:e>
                          <m:sub>
                            <m:r>
                              <a:rPr lang="es-MX" sz="13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</m:sub>
                        </m:sSub>
                      </m:e>
                    </m:d>
                    <m:d>
                      <m:dPr>
                        <m:ctrlPr>
                          <a:rPr lang="es-MX" sz="13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3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MX" sz="13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3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𝝈</m:t>
                                </m:r>
                              </m:e>
                              <m:sub>
                                <m:r>
                                  <a:rPr lang="es-MX" sz="1300" b="1" i="1">
                                    <a:latin typeface="Cambria Math" panose="02040503050406030204" pitchFamily="18" charset="0"/>
                                  </a:rPr>
                                  <m:t>𝒎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MX" sz="13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3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𝒓</m:t>
                                </m:r>
                              </m:e>
                              <m:sub>
                                <m:r>
                                  <a:rPr lang="es-MX" sz="13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𝒎</m:t>
                                </m:r>
                              </m:sub>
                            </m:sSub>
                            <m:r>
                              <a:rPr lang="es-MX" sz="13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MX" sz="13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3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𝒓</m:t>
                                </m:r>
                              </m:e>
                              <m:sub>
                                <m:r>
                                  <a:rPr lang="es-MX" sz="13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𝒇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s-MX" sz="1300" b="1"/>
            </a:p>
          </xdr:txBody>
        </xdr:sp>
      </mc:Choice>
      <mc:Fallback xmlns="">
        <xdr:sp macro="" textlink="">
          <xdr:nvSpPr>
            <xdr:cNvPr id="9" name="CuadroTexto 9"/>
            <xdr:cNvSpPr txBox="1"/>
          </xdr:nvSpPr>
          <xdr:spPr>
            <a:xfrm>
              <a:off x="1646463" y="18138321"/>
              <a:ext cx="2095500" cy="461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MX" sz="13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𝝈_</a:t>
              </a:r>
              <a:r>
                <a:rPr lang="es-MX" sz="1300" b="1" i="0">
                  <a:latin typeface="Cambria Math" panose="02040503050406030204" pitchFamily="18" charset="0"/>
                </a:rPr>
                <a:t>𝑷𝒇=(</a:t>
              </a:r>
              <a:r>
                <a:rPr lang="es-MX" sz="13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𝒓_𝑷𝒇−𝒓_𝒇 )</a:t>
              </a:r>
              <a:r>
                <a:rPr lang="es-MX" sz="1300" b="1" i="0">
                  <a:latin typeface="Cambria Math" panose="02040503050406030204" pitchFamily="18" charset="0"/>
                </a:rPr>
                <a:t>(</a:t>
              </a:r>
              <a:r>
                <a:rPr lang="es-MX" sz="13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𝝈_</a:t>
              </a:r>
              <a:r>
                <a:rPr lang="es-MX" sz="1300" b="1" i="0">
                  <a:latin typeface="Cambria Math" panose="02040503050406030204" pitchFamily="18" charset="0"/>
                </a:rPr>
                <a:t>𝒎/(</a:t>
              </a:r>
              <a:r>
                <a:rPr lang="es-MX" sz="13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𝒓_𝒎−𝒓_𝒇 ))</a:t>
              </a:r>
              <a:endParaRPr lang="es-MX" sz="1300" b="1"/>
            </a:p>
          </xdr:txBody>
        </xdr:sp>
      </mc:Fallback>
    </mc:AlternateContent>
    <xdr:clientData/>
  </xdr:oneCellAnchor>
  <xdr:oneCellAnchor>
    <xdr:from>
      <xdr:col>1</xdr:col>
      <xdr:colOff>209550</xdr:colOff>
      <xdr:row>91</xdr:row>
      <xdr:rowOff>152401</xdr:rowOff>
    </xdr:from>
    <xdr:ext cx="304800" cy="266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/>
            <xdr:cNvSpPr txBox="1"/>
          </xdr:nvSpPr>
          <xdr:spPr>
            <a:xfrm>
              <a:off x="1771650" y="17240251"/>
              <a:ext cx="304800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3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3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𝝈</m:t>
                        </m:r>
                      </m:e>
                      <m:sub>
                        <m:r>
                          <a:rPr lang="es-MX" sz="1300" b="1" i="1">
                            <a:latin typeface="Cambria Math" panose="02040503050406030204" pitchFamily="18" charset="0"/>
                          </a:rPr>
                          <m:t>𝑷𝒇</m:t>
                        </m:r>
                      </m:sub>
                    </m:sSub>
                  </m:oMath>
                </m:oMathPara>
              </a14:m>
              <a:endParaRPr lang="es-MX" sz="1300" b="1"/>
            </a:p>
          </xdr:txBody>
        </xdr:sp>
      </mc:Choice>
      <mc:Fallback xmlns="">
        <xdr:sp macro="" textlink="">
          <xdr:nvSpPr>
            <xdr:cNvPr id="11" name="CuadroTexto 10"/>
            <xdr:cNvSpPr txBox="1"/>
          </xdr:nvSpPr>
          <xdr:spPr>
            <a:xfrm>
              <a:off x="1771650" y="17240251"/>
              <a:ext cx="304800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MX" sz="13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𝝈_</a:t>
              </a:r>
              <a:r>
                <a:rPr lang="es-MX" sz="1300" b="1" i="0">
                  <a:latin typeface="Cambria Math" panose="02040503050406030204" pitchFamily="18" charset="0"/>
                </a:rPr>
                <a:t>𝑷𝒇</a:t>
              </a:r>
              <a:endParaRPr lang="es-MX" sz="1300" b="1"/>
            </a:p>
          </xdr:txBody>
        </xdr:sp>
      </mc:Fallback>
    </mc:AlternateContent>
    <xdr:clientData/>
  </xdr:oneCellAnchor>
  <xdr:oneCellAnchor>
    <xdr:from>
      <xdr:col>1</xdr:col>
      <xdr:colOff>244929</xdr:colOff>
      <xdr:row>94</xdr:row>
      <xdr:rowOff>13608</xdr:rowOff>
    </xdr:from>
    <xdr:ext cx="2036846" cy="571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/>
            <xdr:cNvSpPr txBox="1"/>
          </xdr:nvSpPr>
          <xdr:spPr>
            <a:xfrm>
              <a:off x="1211036" y="19036394"/>
              <a:ext cx="2036846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𝒓</m:t>
                        </m:r>
                      </m:e>
                      <m:sub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𝑷𝒇</m:t>
                        </m:r>
                      </m:sub>
                    </m:sSub>
                    <m:r>
                      <a:rPr lang="es-MX" sz="13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𝒘</m:t>
                        </m:r>
                      </m:e>
                      <m:sub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b>
                    </m:sSub>
                    <m:sSub>
                      <m:sSubPr>
                        <m:ctrlP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𝒓</m:t>
                        </m:r>
                      </m:e>
                      <m:sub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𝑷</m:t>
                        </m:r>
                      </m:sub>
                    </m:sSub>
                    <m:r>
                      <a:rPr lang="es-MX" sz="13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𝒘</m:t>
                        </m:r>
                      </m:e>
                      <m:sub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sSub>
                      <m:sSubPr>
                        <m:ctrlP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𝒓</m:t>
                        </m:r>
                      </m:e>
                      <m:sub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𝒇</m:t>
                        </m:r>
                      </m:sub>
                    </m:sSub>
                  </m:oMath>
                </m:oMathPara>
              </a14:m>
              <a:endParaRPr lang="es-MX" sz="13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𝑷𝒇</m:t>
                        </m:r>
                      </m:sub>
                    </m:sSub>
                    <m:r>
                      <a:rPr lang="es-MX" sz="13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𝒘</m:t>
                        </m:r>
                      </m:e>
                      <m:sub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b>
                    </m:sSub>
                    <m:sSub>
                      <m:sSubPr>
                        <m:ctrlP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s-MX" sz="13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𝑷</m:t>
                        </m:r>
                      </m:sub>
                    </m:sSub>
                  </m:oMath>
                </m:oMathPara>
              </a14:m>
              <a:endParaRPr lang="es-MX" sz="1300"/>
            </a:p>
            <a:p>
              <a:endParaRPr lang="es-MX" sz="1300"/>
            </a:p>
            <a:p>
              <a:endParaRPr lang="es-MX" sz="1300"/>
            </a:p>
            <a:p>
              <a:endParaRPr lang="es-MX" sz="1300"/>
            </a:p>
          </xdr:txBody>
        </xdr:sp>
      </mc:Choice>
      <mc:Fallback xmlns="">
        <xdr:sp macro="" textlink="">
          <xdr:nvSpPr>
            <xdr:cNvPr id="12" name="CuadroTexto 11"/>
            <xdr:cNvSpPr txBox="1"/>
          </xdr:nvSpPr>
          <xdr:spPr>
            <a:xfrm>
              <a:off x="1211036" y="19036394"/>
              <a:ext cx="2036846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/>
              <a:r>
                <a:rPr lang="es-MX" sz="13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𝒓_𝑷𝒇=𝒘_𝟏 𝒓_𝑷+𝒘_𝟐 𝒓_𝒇</a:t>
              </a:r>
              <a:endParaRPr lang="es-MX" sz="13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algn="l"/>
              <a:r>
                <a:rPr lang="es-MX" sz="13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𝝈_𝑷𝒇</a:t>
              </a:r>
              <a:r>
                <a:rPr lang="es-MX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s-MX" sz="13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𝒘_𝟏 𝝈_𝑷</a:t>
              </a:r>
              <a:endParaRPr lang="es-MX" sz="1300"/>
            </a:p>
            <a:p>
              <a:endParaRPr lang="es-MX" sz="1300"/>
            </a:p>
            <a:p>
              <a:endParaRPr lang="es-MX" sz="1300"/>
            </a:p>
            <a:p>
              <a:endParaRPr lang="es-MX" sz="13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82550</xdr:colOff>
      <xdr:row>1</xdr:row>
      <xdr:rowOff>23286</xdr:rowOff>
    </xdr:from>
    <xdr:to>
      <xdr:col>14</xdr:col>
      <xdr:colOff>82550</xdr:colOff>
      <xdr:row>15</xdr:row>
      <xdr:rowOff>99486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690562</xdr:colOff>
      <xdr:row>1</xdr:row>
      <xdr:rowOff>149225</xdr:rowOff>
    </xdr:from>
    <xdr:to>
      <xdr:col>13</xdr:col>
      <xdr:colOff>690562</xdr:colOff>
      <xdr:row>16</xdr:row>
      <xdr:rowOff>34925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2198</xdr:rowOff>
    </xdr:from>
    <xdr:to>
      <xdr:col>13</xdr:col>
      <xdr:colOff>95250</xdr:colOff>
      <xdr:row>16</xdr:row>
      <xdr:rowOff>78398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s-us.finanzas.yaho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es-us.finanzas.yahoo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es-us.finanzas.yahoo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nxico.org.mx/SieInternet/consultarDirectorioInternetAction.do?accion=consultarCuadro&amp;idCuadro=CF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P115"/>
  <sheetViews>
    <sheetView tabSelected="1" zoomScale="70" zoomScaleNormal="70" workbookViewId="0">
      <selection activeCell="M13" sqref="M13"/>
    </sheetView>
  </sheetViews>
  <sheetFormatPr baseColWidth="10" defaultRowHeight="15" x14ac:dyDescent="0.25"/>
  <cols>
    <col min="1" max="1" width="14.42578125" bestFit="1" customWidth="1"/>
    <col min="2" max="2" width="19.140625" bestFit="1" customWidth="1"/>
    <col min="3" max="3" width="20.7109375" bestFit="1" customWidth="1"/>
    <col min="4" max="4" width="20.140625" customWidth="1"/>
    <col min="7" max="7" width="14.42578125" bestFit="1" customWidth="1"/>
    <col min="8" max="8" width="14.140625" bestFit="1" customWidth="1"/>
  </cols>
  <sheetData>
    <row r="1" spans="1:16" ht="15.75" thickBot="1" x14ac:dyDescent="0.3"/>
    <row r="2" spans="1:16" ht="15.75" thickBot="1" x14ac:dyDescent="0.3">
      <c r="A2" s="44" t="s">
        <v>69</v>
      </c>
      <c r="B2" s="10" t="str">
        <f>Estimadores!P2</f>
        <v>ASURB.MX</v>
      </c>
      <c r="C2" s="10" t="str">
        <f>Estimadores!Q2</f>
        <v>GFNORTEO.MX</v>
      </c>
      <c r="D2" s="10" t="str">
        <f>Estimadores!R2</f>
        <v>WALMEX.MX</v>
      </c>
      <c r="F2" s="39"/>
      <c r="G2" s="10" t="str">
        <f>A3</f>
        <v>ASURB.MX</v>
      </c>
      <c r="H2" s="56">
        <f>Estimadores!P26</f>
        <v>0.1866929011923904</v>
      </c>
      <c r="K2" s="60">
        <v>1</v>
      </c>
      <c r="N2" s="63">
        <f t="array" ref="N2:P4">MINVERSE(B3:D5)</f>
        <v>19.385807619458539</v>
      </c>
      <c r="O2" s="64">
        <v>-4.7438462802983627</v>
      </c>
      <c r="P2" s="65">
        <v>-1.826656185247294</v>
      </c>
    </row>
    <row r="3" spans="1:16" ht="25.5" x14ac:dyDescent="0.25">
      <c r="A3" s="55" t="str">
        <f>Estimadores!O16</f>
        <v>ASURB.MX</v>
      </c>
      <c r="B3" s="106">
        <f>Estimadores!P22</f>
        <v>5.7854880805033322E-2</v>
      </c>
      <c r="C3" s="107">
        <f>Estimadores!Q22</f>
        <v>2.164343729826991E-2</v>
      </c>
      <c r="D3" s="108">
        <f>Estimadores!R22</f>
        <v>1.0341546354140415E-2</v>
      </c>
      <c r="F3" s="59" t="s">
        <v>71</v>
      </c>
      <c r="G3" s="10" t="str">
        <f>A4</f>
        <v>GFNORTEO.MX</v>
      </c>
      <c r="H3" s="57">
        <f>Estimadores!P27</f>
        <v>0.11102879427351128</v>
      </c>
      <c r="J3" s="27">
        <v>1</v>
      </c>
      <c r="K3" s="61">
        <v>1</v>
      </c>
      <c r="M3" s="27" t="s">
        <v>76</v>
      </c>
      <c r="N3" s="66">
        <v>-4.7438462802983619</v>
      </c>
      <c r="O3" s="67">
        <v>14.756639114879976</v>
      </c>
      <c r="P3" s="68">
        <v>-4.3445854975113134</v>
      </c>
    </row>
    <row r="4" spans="1:16" ht="15.75" thickBot="1" x14ac:dyDescent="0.3">
      <c r="A4" s="94" t="str">
        <f>Estimadores!O17</f>
        <v>GFNORTEO.MX</v>
      </c>
      <c r="B4" s="109">
        <f>Estimadores!P23</f>
        <v>2.164343729826991E-2</v>
      </c>
      <c r="C4" s="110">
        <f>Estimadores!Q23</f>
        <v>8.0669778386907171E-2</v>
      </c>
      <c r="D4" s="111">
        <f>Estimadores!R23</f>
        <v>2.0195636076888217E-2</v>
      </c>
      <c r="F4" s="39"/>
      <c r="G4" s="10" t="str">
        <f>A5</f>
        <v>WALMEX.MX</v>
      </c>
      <c r="H4" s="58">
        <f>Estimadores!P28</f>
        <v>0.19223409664151178</v>
      </c>
      <c r="K4" s="62">
        <v>1</v>
      </c>
      <c r="N4" s="69">
        <v>-1.8266561852472938</v>
      </c>
      <c r="O4" s="70">
        <v>-4.3445854975113134</v>
      </c>
      <c r="P4" s="71">
        <v>19.311690228189089</v>
      </c>
    </row>
    <row r="5" spans="1:16" ht="15.75" thickBot="1" x14ac:dyDescent="0.3">
      <c r="A5" s="94" t="str">
        <f>Estimadores!O18</f>
        <v>WALMEX.MX</v>
      </c>
      <c r="B5" s="112">
        <f>Estimadores!P24</f>
        <v>1.0341546354140415E-2</v>
      </c>
      <c r="C5" s="113">
        <f>Estimadores!Q24</f>
        <v>2.0195636076888217E-2</v>
      </c>
      <c r="D5" s="114">
        <f>Estimadores!R24</f>
        <v>5.7303742145269954E-2</v>
      </c>
    </row>
    <row r="8" spans="1:16" ht="15.75" thickBot="1" x14ac:dyDescent="0.3"/>
    <row r="9" spans="1:16" ht="18.75" thickBot="1" x14ac:dyDescent="0.3">
      <c r="A9" s="87" t="s">
        <v>41</v>
      </c>
      <c r="B9" s="88" t="s">
        <v>1</v>
      </c>
      <c r="C9" s="89" t="s">
        <v>2</v>
      </c>
      <c r="D9" s="90" t="s">
        <v>73</v>
      </c>
      <c r="E9" s="91" t="s">
        <v>74</v>
      </c>
      <c r="F9" s="92" t="s">
        <v>75</v>
      </c>
      <c r="G9" s="92" t="s">
        <v>82</v>
      </c>
      <c r="H9" s="93" t="s">
        <v>83</v>
      </c>
    </row>
    <row r="10" spans="1:16" ht="15.75" thickBot="1" x14ac:dyDescent="0.3">
      <c r="A10" s="85">
        <v>-1</v>
      </c>
      <c r="B10" s="80">
        <f>E10*$B$39+F10*$E$39</f>
        <v>-6.4371643542414141</v>
      </c>
      <c r="C10" s="81">
        <f>E10*$B$40+F10*$E$40</f>
        <v>15.120979131411275</v>
      </c>
      <c r="D10" s="82">
        <f>E10*$B$41+F10*$E$41</f>
        <v>-7.6838147771698644</v>
      </c>
      <c r="E10" s="86">
        <f t="array" ref="E10">($C$44*$C$46-$C$45*A10*$C$44)/($C$44*$C$46-($C$45^2))</f>
        <v>77.982917134307002</v>
      </c>
      <c r="F10" s="83">
        <f>1-E10</f>
        <v>-76.982917134307002</v>
      </c>
      <c r="G10" s="117">
        <f t="array" ref="G10">SQRT(MMULT(B10:D10,MMULT($B$3:$D$5,TRANSPOSE(B10:D10))))</f>
        <v>4.0425218398549578</v>
      </c>
      <c r="H10" s="84">
        <f t="array" ref="H10">MMULT(B10:D10,$H$2:$H$4)</f>
        <v>-0.99999999999999822</v>
      </c>
    </row>
    <row r="11" spans="1:16" ht="15.75" thickBot="1" x14ac:dyDescent="0.3">
      <c r="A11" s="84">
        <f>A10+0.1</f>
        <v>-0.9</v>
      </c>
      <c r="B11" s="80">
        <f t="shared" ref="B11:B30" si="0">E11*$B$39+F11*$E$39</f>
        <v>-5.8550468156175945</v>
      </c>
      <c r="C11" s="81">
        <f t="shared" ref="C11:C30" si="1">E11*$B$40+F11*$E$40</f>
        <v>13.849810574115779</v>
      </c>
      <c r="D11" s="82">
        <f t="shared" ref="D11:D30" si="2">E11*$B$41+F11*$E$41</f>
        <v>-6.9947637584981806</v>
      </c>
      <c r="E11" s="86">
        <f t="shared" ref="E11:E30" si="3">($C$44*$C$46-$C$45*A11*$C$44)/($C$44*$C$46-($C$45^2))</f>
        <v>71.433595930508247</v>
      </c>
      <c r="F11" s="83">
        <f t="shared" ref="F11:F30" si="4">1-E11</f>
        <v>-70.433595930508247</v>
      </c>
      <c r="G11" s="117">
        <f t="array" ref="G11">SQRT(MMULT(B11:D11,MMULT($B$3:$D$5,TRANSPOSE(B11:D11))))</f>
        <v>3.6993006708494263</v>
      </c>
      <c r="H11" s="84">
        <f t="array" ref="H11">MMULT(B11:D11,$H$2:$H$4)</f>
        <v>-0.89999999999999702</v>
      </c>
    </row>
    <row r="12" spans="1:16" ht="15.75" thickBot="1" x14ac:dyDescent="0.3">
      <c r="A12" s="84">
        <f t="shared" ref="A12:A30" si="5">A11+0.1</f>
        <v>-0.8</v>
      </c>
      <c r="B12" s="80">
        <f t="shared" si="0"/>
        <v>-5.2729292769937786</v>
      </c>
      <c r="C12" s="81">
        <f t="shared" si="1"/>
        <v>12.578642016820279</v>
      </c>
      <c r="D12" s="82">
        <f t="shared" si="2"/>
        <v>-6.3057127398265003</v>
      </c>
      <c r="E12" s="86">
        <f t="shared" si="3"/>
        <v>64.884274726709478</v>
      </c>
      <c r="F12" s="83">
        <f t="shared" si="4"/>
        <v>-63.884274726709478</v>
      </c>
      <c r="G12" s="117">
        <f t="array" ref="G12">SQRT(MMULT(B12:D12,MMULT($B$3:$D$5,TRANSPOSE(B12:D12))))</f>
        <v>3.3561538797452242</v>
      </c>
      <c r="H12" s="84">
        <f t="array" ref="H12">MMULT(B12:D12,$H$2:$H$4)</f>
        <v>-0.79999999999999771</v>
      </c>
    </row>
    <row r="13" spans="1:16" ht="15.75" thickBot="1" x14ac:dyDescent="0.3">
      <c r="A13" s="84">
        <f t="shared" si="5"/>
        <v>-0.70000000000000007</v>
      </c>
      <c r="B13" s="80">
        <f t="shared" si="0"/>
        <v>-4.690811738369959</v>
      </c>
      <c r="C13" s="81">
        <f t="shared" si="1"/>
        <v>11.307473459524784</v>
      </c>
      <c r="D13" s="82">
        <f t="shared" si="2"/>
        <v>-5.6166617211548271</v>
      </c>
      <c r="E13" s="86">
        <f t="shared" si="3"/>
        <v>58.33495352291073</v>
      </c>
      <c r="F13" s="83">
        <f t="shared" si="4"/>
        <v>-57.33495352291073</v>
      </c>
      <c r="G13" s="117">
        <f t="array" ref="G13">SQRT(MMULT(B13:D13,MMULT($B$3:$D$5,TRANSPOSE(B13:D13))))</f>
        <v>3.013106878165797</v>
      </c>
      <c r="H13" s="84">
        <f t="array" ref="H13">MMULT(B13:D13,$H$2:$H$4)</f>
        <v>-0.69999999999999851</v>
      </c>
    </row>
    <row r="14" spans="1:16" ht="15.75" thickBot="1" x14ac:dyDescent="0.3">
      <c r="A14" s="84">
        <f t="shared" si="5"/>
        <v>-0.60000000000000009</v>
      </c>
      <c r="B14" s="80">
        <f t="shared" si="0"/>
        <v>-4.108694199746143</v>
      </c>
      <c r="C14" s="81">
        <f t="shared" si="1"/>
        <v>10.036304902229288</v>
      </c>
      <c r="D14" s="82">
        <f t="shared" si="2"/>
        <v>-4.9276107024831433</v>
      </c>
      <c r="E14" s="86">
        <f t="shared" si="3"/>
        <v>51.785632319111976</v>
      </c>
      <c r="F14" s="83">
        <f t="shared" si="4"/>
        <v>-50.785632319111976</v>
      </c>
      <c r="G14" s="117">
        <f t="array" ref="G14">SQRT(MMULT(B14:D14,MMULT($B$3:$D$5,TRANSPOSE(B14:D14))))</f>
        <v>2.6701981270142383</v>
      </c>
      <c r="H14" s="84">
        <f t="array" ref="H14">MMULT(B14:D14,$H$2:$H$4)</f>
        <v>-0.5999999999999982</v>
      </c>
    </row>
    <row r="15" spans="1:16" ht="15.75" thickBot="1" x14ac:dyDescent="0.3">
      <c r="A15" s="84">
        <f t="shared" si="5"/>
        <v>-0.50000000000000011</v>
      </c>
      <c r="B15" s="80">
        <f t="shared" si="0"/>
        <v>-3.5265766611223235</v>
      </c>
      <c r="C15" s="81">
        <f t="shared" si="1"/>
        <v>8.76513634493379</v>
      </c>
      <c r="D15" s="82">
        <f t="shared" si="2"/>
        <v>-4.2385596838114665</v>
      </c>
      <c r="E15" s="86">
        <f t="shared" si="3"/>
        <v>45.236311115313214</v>
      </c>
      <c r="F15" s="83">
        <f t="shared" si="4"/>
        <v>-44.236311115313214</v>
      </c>
      <c r="G15" s="117">
        <f t="array" ref="G15">SQRT(MMULT(B15:D15,MMULT($B$3:$D$5,TRANSPOSE(B15:D15))))</f>
        <v>2.3274887323701168</v>
      </c>
      <c r="H15" s="84">
        <f t="array" ref="H15">MMULT(B15:D15,$H$2:$H$4)</f>
        <v>-0.49999999999999867</v>
      </c>
    </row>
    <row r="16" spans="1:16" ht="15.75" thickBot="1" x14ac:dyDescent="0.3">
      <c r="A16" s="84">
        <f>A15+0.1</f>
        <v>-0.40000000000000013</v>
      </c>
      <c r="B16" s="80">
        <f t="shared" si="0"/>
        <v>-2.9444591224985057</v>
      </c>
      <c r="C16" s="81">
        <f t="shared" si="1"/>
        <v>7.4939677876382929</v>
      </c>
      <c r="D16" s="82">
        <f t="shared" si="2"/>
        <v>-3.5495086651397862</v>
      </c>
      <c r="E16" s="86">
        <f t="shared" si="3"/>
        <v>38.686989911514459</v>
      </c>
      <c r="F16" s="83">
        <f t="shared" si="4"/>
        <v>-37.686989911514459</v>
      </c>
      <c r="G16" s="117">
        <f t="array" ref="G16">SQRT(MMULT(B16:D16,MMULT($B$3:$D$5,TRANSPOSE(B16:D16))))</f>
        <v>1.9850819491014879</v>
      </c>
      <c r="H16" s="84">
        <f t="array" ref="H16">MMULT(B16:D16,$H$2:$H$4)</f>
        <v>-0.39999999999999869</v>
      </c>
    </row>
    <row r="17" spans="1:8" ht="15.75" thickBot="1" x14ac:dyDescent="0.3">
      <c r="A17" s="84">
        <f t="shared" si="5"/>
        <v>-0.30000000000000016</v>
      </c>
      <c r="B17" s="80">
        <f t="shared" si="0"/>
        <v>-2.3623415838746897</v>
      </c>
      <c r="C17" s="81">
        <f t="shared" si="1"/>
        <v>6.2227992303427957</v>
      </c>
      <c r="D17" s="82">
        <f t="shared" si="2"/>
        <v>-2.860457646468106</v>
      </c>
      <c r="E17" s="86">
        <f t="shared" si="3"/>
        <v>32.137668707715697</v>
      </c>
      <c r="F17" s="83">
        <f t="shared" si="4"/>
        <v>-31.137668707715697</v>
      </c>
      <c r="G17" s="117">
        <f t="array" ref="G17">SQRT(MMULT(B17:D17,MMULT($B$3:$D$5,TRANSPOSE(B17:D17))))</f>
        <v>1.6431669645919955</v>
      </c>
      <c r="H17" s="84">
        <f t="array" ref="H17">MMULT(B17:D17,$H$2:$H$4)</f>
        <v>-0.29999999999999916</v>
      </c>
    </row>
    <row r="18" spans="1:8" ht="15.75" thickBot="1" x14ac:dyDescent="0.3">
      <c r="A18" s="84">
        <f t="shared" si="5"/>
        <v>-0.20000000000000015</v>
      </c>
      <c r="B18" s="80">
        <f t="shared" si="0"/>
        <v>-1.7802240452508702</v>
      </c>
      <c r="C18" s="81">
        <f t="shared" si="1"/>
        <v>4.9516306730472985</v>
      </c>
      <c r="D18" s="82">
        <f t="shared" si="2"/>
        <v>-2.1714066277964275</v>
      </c>
      <c r="E18" s="86">
        <f t="shared" si="3"/>
        <v>25.588347503916939</v>
      </c>
      <c r="F18" s="83">
        <f t="shared" si="4"/>
        <v>-24.588347503916939</v>
      </c>
      <c r="G18" s="117">
        <f t="array" ref="G18">SQRT(MMULT(B18:D18,MMULT($B$3:$D$5,TRANSPOSE(B18:D18))))</f>
        <v>1.3021312475874243</v>
      </c>
      <c r="H18" s="84">
        <f t="array" ref="H18">MMULT(B18:D18,$H$2:$H$4)</f>
        <v>-0.19999999999999912</v>
      </c>
    </row>
    <row r="19" spans="1:8" ht="15.75" thickBot="1" x14ac:dyDescent="0.3">
      <c r="A19" s="84">
        <f t="shared" si="5"/>
        <v>-0.10000000000000014</v>
      </c>
      <c r="B19" s="80">
        <f t="shared" si="0"/>
        <v>-1.1981065066270524</v>
      </c>
      <c r="C19" s="81">
        <f t="shared" si="1"/>
        <v>3.6804621157518009</v>
      </c>
      <c r="D19" s="82">
        <f t="shared" si="2"/>
        <v>-1.482355609124749</v>
      </c>
      <c r="E19" s="86">
        <f t="shared" si="3"/>
        <v>19.039026300118181</v>
      </c>
      <c r="F19" s="83">
        <f t="shared" si="4"/>
        <v>-18.039026300118181</v>
      </c>
      <c r="G19" s="117">
        <f t="array" ref="G19">SQRT(MMULT(B19:D19,MMULT($B$3:$D$5,TRANSPOSE(B19:D19))))</f>
        <v>0.9629094879062573</v>
      </c>
      <c r="H19" s="84">
        <f t="array" ref="H19">MMULT(B19:D19,$H$2:$H$4)</f>
        <v>-9.9999999999999589E-2</v>
      </c>
    </row>
    <row r="20" spans="1:8" ht="15.75" thickBot="1" x14ac:dyDescent="0.3">
      <c r="A20" s="84">
        <f t="shared" si="5"/>
        <v>-1.3877787807814457E-16</v>
      </c>
      <c r="B20" s="80">
        <f t="shared" si="0"/>
        <v>-0.61598896800323466</v>
      </c>
      <c r="C20" s="81">
        <f t="shared" si="1"/>
        <v>2.4092935584563033</v>
      </c>
      <c r="D20" s="82">
        <f t="shared" si="2"/>
        <v>-0.79330459045306956</v>
      </c>
      <c r="E20" s="86">
        <f t="shared" si="3"/>
        <v>12.489705096319421</v>
      </c>
      <c r="F20" s="83">
        <f t="shared" si="4"/>
        <v>-11.489705096319421</v>
      </c>
      <c r="G20" s="117">
        <f t="array" ref="G20">SQRT(MMULT(B20:D20,MMULT($B$3:$D$5,TRANSPOSE(B20:D20))))</f>
        <v>0.62844598924283057</v>
      </c>
      <c r="H20" s="84">
        <f t="array" ref="H20">MMULT(B20:D20,$H$2:$H$4)</f>
        <v>1.1102230246251565E-16</v>
      </c>
    </row>
    <row r="21" spans="1:8" ht="15.75" thickBot="1" x14ac:dyDescent="0.3">
      <c r="A21" s="84">
        <f>A20+0.1</f>
        <v>9.9999999999999867E-2</v>
      </c>
      <c r="B21" s="80">
        <f t="shared" si="0"/>
        <v>-3.3871429379416451E-2</v>
      </c>
      <c r="C21" s="81">
        <f t="shared" si="1"/>
        <v>1.1381250011608066</v>
      </c>
      <c r="D21" s="82">
        <f t="shared" si="2"/>
        <v>-0.10425357178138972</v>
      </c>
      <c r="E21" s="86">
        <f t="shared" si="3"/>
        <v>5.9403838925206633</v>
      </c>
      <c r="F21" s="83">
        <f t="shared" si="4"/>
        <v>-4.9403838925206633</v>
      </c>
      <c r="G21" s="117">
        <f t="array" ref="G21">SQRT(MMULT(B21:D21,MMULT($B$3:$D$5,TRANSPOSE(B21:D21))))</f>
        <v>0.31431643996156061</v>
      </c>
      <c r="H21" s="84">
        <f t="array" ref="H21">MMULT(B21:D21,$H$2:$H$4)</f>
        <v>0.10000000000000012</v>
      </c>
    </row>
    <row r="22" spans="1:8" ht="15.75" thickBot="1" x14ac:dyDescent="0.3">
      <c r="A22" s="84">
        <f t="shared" si="5"/>
        <v>0.19999999999999987</v>
      </c>
      <c r="B22" s="80">
        <f t="shared" si="0"/>
        <v>0.54824610924440154</v>
      </c>
      <c r="C22" s="81">
        <f t="shared" si="1"/>
        <v>-0.1330435561346909</v>
      </c>
      <c r="D22" s="82">
        <f t="shared" si="2"/>
        <v>0.58479744689028956</v>
      </c>
      <c r="E22" s="86">
        <f t="shared" si="3"/>
        <v>-0.60893731127809692</v>
      </c>
      <c r="F22" s="83">
        <f t="shared" si="4"/>
        <v>1.6089373112780969</v>
      </c>
      <c r="G22" s="117">
        <f t="array" ref="G22">SQRT(MMULT(B22:D22,MMULT($B$3:$D$5,TRANSPOSE(B22:D22))))</f>
        <v>0.19684021693754183</v>
      </c>
      <c r="H22" s="84">
        <f t="array" ref="H22">MMULT(B22:D22,$H$2:$H$4)</f>
        <v>0.19999999999999987</v>
      </c>
    </row>
    <row r="23" spans="1:8" ht="15.75" thickBot="1" x14ac:dyDescent="0.3">
      <c r="A23" s="84">
        <f t="shared" si="5"/>
        <v>0.29999999999999988</v>
      </c>
      <c r="B23" s="80">
        <f t="shared" si="0"/>
        <v>1.1303636478682195</v>
      </c>
      <c r="C23" s="81">
        <f t="shared" si="1"/>
        <v>-1.4042121134301884</v>
      </c>
      <c r="D23" s="82">
        <f t="shared" si="2"/>
        <v>1.2738484655619686</v>
      </c>
      <c r="E23" s="86">
        <f t="shared" si="3"/>
        <v>-7.1582585150768567</v>
      </c>
      <c r="F23" s="83">
        <f t="shared" si="4"/>
        <v>8.1582585150768558</v>
      </c>
      <c r="G23" s="117">
        <f t="array" ref="G23">SQRT(MMULT(B23:D23,MMULT($B$3:$D$5,TRANSPOSE(B23:D23))))</f>
        <v>0.46346316047462477</v>
      </c>
      <c r="H23" s="84">
        <f t="array" ref="H23">MMULT(B23:D23,$H$2:$H$4)</f>
        <v>0.2999999999999996</v>
      </c>
    </row>
    <row r="24" spans="1:8" ht="15.75" thickBot="1" x14ac:dyDescent="0.3">
      <c r="A24" s="84">
        <f t="shared" si="5"/>
        <v>0.39999999999999991</v>
      </c>
      <c r="B24" s="80">
        <f t="shared" si="0"/>
        <v>1.7124811864920373</v>
      </c>
      <c r="C24" s="81">
        <f t="shared" si="1"/>
        <v>-2.6753806707256862</v>
      </c>
      <c r="D24" s="82">
        <f t="shared" si="2"/>
        <v>1.962899484233648</v>
      </c>
      <c r="E24" s="86">
        <f t="shared" si="3"/>
        <v>-13.707579718875618</v>
      </c>
      <c r="F24" s="83">
        <f t="shared" si="4"/>
        <v>14.707579718875618</v>
      </c>
      <c r="G24" s="117">
        <f t="array" ref="G24">SQRT(MMULT(B24:D24,MMULT($B$3:$D$5,TRANSPOSE(B24:D24))))</f>
        <v>0.79180232051278887</v>
      </c>
      <c r="H24" s="84">
        <f t="array" ref="H24">MMULT(B24:D24,$H$2:$H$4)</f>
        <v>0.3999999999999993</v>
      </c>
    </row>
    <row r="25" spans="1:8" ht="15.75" thickBot="1" x14ac:dyDescent="0.3">
      <c r="A25" s="84">
        <f t="shared" si="5"/>
        <v>0.49999999999999989</v>
      </c>
      <c r="B25" s="80">
        <f t="shared" si="0"/>
        <v>2.2945987251158559</v>
      </c>
      <c r="C25" s="81">
        <f t="shared" si="1"/>
        <v>-3.9465492280211838</v>
      </c>
      <c r="D25" s="82">
        <f t="shared" si="2"/>
        <v>2.6519505029053274</v>
      </c>
      <c r="E25" s="86">
        <f t="shared" si="3"/>
        <v>-20.256900922674379</v>
      </c>
      <c r="F25" s="83">
        <f t="shared" si="4"/>
        <v>21.256900922674379</v>
      </c>
      <c r="G25" s="117">
        <f t="array" ref="G25">SQRT(MMULT(B25:D25,MMULT($B$3:$D$5,TRANSPOSE(B25:D25))))</f>
        <v>1.129249534850888</v>
      </c>
      <c r="H25" s="84">
        <f t="array" ref="H25">MMULT(B25:D25,$H$2:$H$4)</f>
        <v>0.49999999999999922</v>
      </c>
    </row>
    <row r="26" spans="1:8" ht="15.75" thickBot="1" x14ac:dyDescent="0.3">
      <c r="A26" s="84">
        <f t="shared" si="5"/>
        <v>0.59999999999999987</v>
      </c>
      <c r="B26" s="80">
        <f t="shared" si="0"/>
        <v>2.8767162637396737</v>
      </c>
      <c r="C26" s="81">
        <f t="shared" si="1"/>
        <v>-5.2177177853166805</v>
      </c>
      <c r="D26" s="82">
        <f t="shared" si="2"/>
        <v>3.3410015215770077</v>
      </c>
      <c r="E26" s="86">
        <f t="shared" si="3"/>
        <v>-26.806222126473134</v>
      </c>
      <c r="F26" s="83">
        <f t="shared" si="4"/>
        <v>27.806222126473134</v>
      </c>
      <c r="G26" s="117">
        <f t="array" ref="G26">SQRT(MMULT(B26:D26,MMULT($B$3:$D$5,TRANSPOSE(B26:D26))))</f>
        <v>1.4695437702537668</v>
      </c>
      <c r="H26" s="84">
        <f t="array" ref="H26">MMULT(B26:D26,$H$2:$H$4)</f>
        <v>0.5999999999999992</v>
      </c>
    </row>
    <row r="27" spans="1:8" ht="15.75" thickBot="1" x14ac:dyDescent="0.3">
      <c r="A27" s="84">
        <f t="shared" si="5"/>
        <v>0.69999999999999984</v>
      </c>
      <c r="B27" s="80">
        <f t="shared" si="0"/>
        <v>3.4588338023634932</v>
      </c>
      <c r="C27" s="81">
        <f t="shared" si="1"/>
        <v>-6.4888863426121759</v>
      </c>
      <c r="D27" s="82">
        <f t="shared" si="2"/>
        <v>4.0300525402486862</v>
      </c>
      <c r="E27" s="86">
        <f t="shared" si="3"/>
        <v>-33.355543330271885</v>
      </c>
      <c r="F27" s="83">
        <f t="shared" si="4"/>
        <v>34.355543330271885</v>
      </c>
      <c r="G27" s="117">
        <f t="array" ref="G27">SQRT(MMULT(B27:D27,MMULT($B$3:$D$5,TRANSPOSE(B27:D27))))</f>
        <v>1.8110809084526192</v>
      </c>
      <c r="H27" s="84">
        <f t="array" ref="H27">MMULT(B27:D27,$H$2:$H$4)</f>
        <v>0.6999999999999994</v>
      </c>
    </row>
    <row r="28" spans="1:8" ht="15.75" thickBot="1" x14ac:dyDescent="0.3">
      <c r="A28" s="84">
        <f t="shared" si="5"/>
        <v>0.79999999999999982</v>
      </c>
      <c r="B28" s="80">
        <f t="shared" si="0"/>
        <v>4.0409513409873092</v>
      </c>
      <c r="C28" s="81">
        <f t="shared" si="1"/>
        <v>-7.7600548999076739</v>
      </c>
      <c r="D28" s="82">
        <f t="shared" si="2"/>
        <v>4.7191035589203665</v>
      </c>
      <c r="E28" s="86">
        <f t="shared" si="3"/>
        <v>-39.904864534070647</v>
      </c>
      <c r="F28" s="83">
        <f t="shared" si="4"/>
        <v>40.904864534070647</v>
      </c>
      <c r="G28" s="117">
        <f t="array" ref="G28">SQRT(MMULT(B28:D28,MMULT($B$3:$D$5,TRANSPOSE(B28:D28))))</f>
        <v>2.1532696080079412</v>
      </c>
      <c r="H28" s="84">
        <f t="array" ref="H28">MMULT(B28:D28,$H$2:$H$4)</f>
        <v>0.79999999999999882</v>
      </c>
    </row>
    <row r="29" spans="1:8" ht="15.75" thickBot="1" x14ac:dyDescent="0.3">
      <c r="A29" s="84">
        <f t="shared" si="5"/>
        <v>0.8999999999999998</v>
      </c>
      <c r="B29" s="80">
        <f t="shared" si="0"/>
        <v>4.6230688796111252</v>
      </c>
      <c r="C29" s="81">
        <f t="shared" si="1"/>
        <v>-9.031223457203172</v>
      </c>
      <c r="D29" s="82">
        <f t="shared" si="2"/>
        <v>5.4081545775920432</v>
      </c>
      <c r="E29" s="86">
        <f t="shared" si="3"/>
        <v>-46.454185737869409</v>
      </c>
      <c r="F29" s="83">
        <f t="shared" si="4"/>
        <v>47.454185737869409</v>
      </c>
      <c r="G29" s="117">
        <f t="array" ref="G29">SQRT(MMULT(B29:D29,MMULT($B$3:$D$5,TRANSPOSE(B29:D29))))</f>
        <v>2.4958418892467891</v>
      </c>
      <c r="H29" s="84">
        <f t="array" ref="H29">MMULT(B29:D29,$H$2:$H$4)</f>
        <v>0.8999999999999978</v>
      </c>
    </row>
    <row r="30" spans="1:8" ht="15.75" thickBot="1" x14ac:dyDescent="0.3">
      <c r="A30" s="84">
        <f t="shared" si="5"/>
        <v>0.99999999999999978</v>
      </c>
      <c r="B30" s="80">
        <f t="shared" si="0"/>
        <v>5.2051864182349448</v>
      </c>
      <c r="C30" s="81">
        <f t="shared" si="1"/>
        <v>-10.30239201449867</v>
      </c>
      <c r="D30" s="82">
        <f t="shared" si="2"/>
        <v>6.097205596263727</v>
      </c>
      <c r="E30" s="86">
        <f t="shared" si="3"/>
        <v>-53.003506941668171</v>
      </c>
      <c r="F30" s="83">
        <f t="shared" si="4"/>
        <v>54.003506941668171</v>
      </c>
      <c r="G30" s="117">
        <f t="array" ref="G30">SQRT(MMULT(B30:D30,MMULT($B$3:$D$5,TRANSPOSE(B30:D30))))</f>
        <v>2.8386588824665946</v>
      </c>
      <c r="H30" s="84">
        <f t="array" ref="H30">MMULT(B30:D30,$H$2:$H$4)</f>
        <v>0.99999999999999856</v>
      </c>
    </row>
    <row r="32" spans="1:8" ht="15.75" thickBot="1" x14ac:dyDescent="0.3"/>
    <row r="33" spans="1:8" ht="15" customHeight="1" x14ac:dyDescent="0.25">
      <c r="A33" s="145" t="s">
        <v>3</v>
      </c>
      <c r="B33" s="17">
        <f t="array" ref="B33:B35">MMULT(N2:P4,K2:K4)</f>
        <v>12.815305153912881</v>
      </c>
      <c r="D33" s="145" t="s">
        <v>42</v>
      </c>
      <c r="E33" s="17">
        <f t="array" ref="E33:E35">MMULT(N2:P4,H2:H4)</f>
        <v>2.7413435320682096</v>
      </c>
    </row>
    <row r="34" spans="1:8" ht="15" customHeight="1" x14ac:dyDescent="0.25">
      <c r="A34" s="145"/>
      <c r="B34" s="78">
        <v>5.6682073370703003</v>
      </c>
      <c r="D34" s="145"/>
      <c r="E34" s="78">
        <v>-8.2408044821072668E-2</v>
      </c>
    </row>
    <row r="35" spans="1:8" ht="15.75" thickBot="1" x14ac:dyDescent="0.3">
      <c r="A35" s="145"/>
      <c r="B35" s="18">
        <v>13.140448545430482</v>
      </c>
      <c r="D35" s="145"/>
      <c r="E35" s="18">
        <v>2.8889674935249339</v>
      </c>
    </row>
    <row r="36" spans="1:8" ht="15.75" thickBot="1" x14ac:dyDescent="0.3"/>
    <row r="37" spans="1:8" ht="18" thickBot="1" x14ac:dyDescent="0.3">
      <c r="A37" s="27" t="s">
        <v>4</v>
      </c>
      <c r="B37" s="11">
        <f t="array" ref="B37">MMULT(TRANSPOSE(K2:K4),MMULT(N2:P4,K2:K4))</f>
        <v>31.623961036413661</v>
      </c>
      <c r="D37" s="27" t="s">
        <v>72</v>
      </c>
      <c r="E37" s="11">
        <f t="array" ref="E37">MMULT(TRANSPOSE(K2:K4),MMULT(N2:P4,H2:H4))</f>
        <v>5.5479029807720703</v>
      </c>
    </row>
    <row r="38" spans="1:8" ht="15.75" thickBot="1" x14ac:dyDescent="0.3">
      <c r="G38" s="76" t="s">
        <v>44</v>
      </c>
      <c r="H38" s="19">
        <f t="array" ref="H38">MMULT(TRANSPOSE(E39:E41),H2:H4)</f>
        <v>0.19070228360574365</v>
      </c>
    </row>
    <row r="39" spans="1:8" x14ac:dyDescent="0.25">
      <c r="B39" s="72">
        <f>B33/$B$37</f>
        <v>0.40524035364060168</v>
      </c>
      <c r="E39" s="103">
        <f>E33/$E$37</f>
        <v>0.49412247142193394</v>
      </c>
      <c r="G39" s="9" t="s">
        <v>45</v>
      </c>
      <c r="H39" s="19">
        <f t="array" ref="H39">SQRT(MMULT(TRANSPOSE(E39:E41),MMULT(B3:D5,E39:E41)))</f>
        <v>0.18540161716383619</v>
      </c>
    </row>
    <row r="40" spans="1:8" ht="18" x14ac:dyDescent="0.35">
      <c r="A40" s="28" t="s">
        <v>77</v>
      </c>
      <c r="B40" s="73">
        <f>B34/$B$37</f>
        <v>0.17923774098202302</v>
      </c>
      <c r="D40" s="28" t="s">
        <v>43</v>
      </c>
      <c r="E40" s="104">
        <f>E34/$E$37</f>
        <v>-1.485390878439702E-2</v>
      </c>
      <c r="G40" s="20" t="s">
        <v>88</v>
      </c>
      <c r="H40" s="21">
        <f>H38/H39</f>
        <v>1.0285901845032093</v>
      </c>
    </row>
    <row r="41" spans="1:8" ht="15.75" thickBot="1" x14ac:dyDescent="0.3">
      <c r="B41" s="74">
        <f>B35/$B$37</f>
        <v>0.41552190537737538</v>
      </c>
      <c r="E41" s="105">
        <f>E35/$E$37</f>
        <v>0.52073143736246319</v>
      </c>
    </row>
    <row r="42" spans="1:8" x14ac:dyDescent="0.25">
      <c r="B42" s="1">
        <f>SUM(B39:B41)</f>
        <v>1</v>
      </c>
      <c r="E42" s="1">
        <f>SUM(E39:E41)</f>
        <v>1</v>
      </c>
      <c r="G42" s="76" t="s">
        <v>86</v>
      </c>
      <c r="H42" s="6">
        <f t="array" ref="H42">MMULT(TRANSPOSE(B39:B41),H2:H4)</f>
        <v>0.17543352568591561</v>
      </c>
    </row>
    <row r="43" spans="1:8" ht="15.75" thickBot="1" x14ac:dyDescent="0.3">
      <c r="G43" s="9" t="s">
        <v>87</v>
      </c>
      <c r="H43" s="6">
        <f t="array" ref="H43">SQRT(MMULT(TRANSPOSE(B39:B41),MMULT(B3:D5,B39:B41)))</f>
        <v>0.17782461081446346</v>
      </c>
    </row>
    <row r="44" spans="1:8" ht="18.75" thickBot="1" x14ac:dyDescent="0.4">
      <c r="A44" s="38" t="s">
        <v>79</v>
      </c>
      <c r="B44" s="27" t="s">
        <v>4</v>
      </c>
      <c r="C44" s="79">
        <f>B37</f>
        <v>31.623961036413661</v>
      </c>
      <c r="G44" s="9" t="s">
        <v>89</v>
      </c>
      <c r="H44" s="21">
        <f>H42/H43</f>
        <v>0.98655368839219537</v>
      </c>
    </row>
    <row r="45" spans="1:8" ht="18" thickBot="1" x14ac:dyDescent="0.3">
      <c r="A45" s="38" t="s">
        <v>80</v>
      </c>
      <c r="B45" s="27" t="s">
        <v>72</v>
      </c>
      <c r="C45" s="79">
        <f>E37</f>
        <v>5.5479029807720703</v>
      </c>
    </row>
    <row r="46" spans="1:8" ht="18" thickBot="1" x14ac:dyDescent="0.3">
      <c r="A46" s="38" t="s">
        <v>81</v>
      </c>
      <c r="B46" s="27" t="s">
        <v>78</v>
      </c>
      <c r="C46" s="79">
        <f t="array" ref="C46">MMULT(TRANSPOSE(H2:H4),MMULT(N2:P4,H2:H4))</f>
        <v>1.0579977676563459</v>
      </c>
    </row>
    <row r="48" spans="1:8" ht="15.75" thickBot="1" x14ac:dyDescent="0.3"/>
    <row r="49" spans="1:8" ht="18.75" thickBot="1" x14ac:dyDescent="0.4">
      <c r="A49" s="95" t="s">
        <v>85</v>
      </c>
      <c r="C49" s="97">
        <f>'Cetes libre de riesgo'!E4001/100</f>
        <v>8.0833039999999995E-2</v>
      </c>
    </row>
    <row r="51" spans="1:8" x14ac:dyDescent="0.25">
      <c r="A51" t="s">
        <v>84</v>
      </c>
    </row>
    <row r="52" spans="1:8" ht="15.75" thickBot="1" x14ac:dyDescent="0.3"/>
    <row r="53" spans="1:8" ht="18" thickBot="1" x14ac:dyDescent="0.3">
      <c r="A53" s="146" t="s">
        <v>47</v>
      </c>
      <c r="B53" s="22">
        <f>H2-$C$49</f>
        <v>0.10585986119239041</v>
      </c>
      <c r="D53" s="145" t="s">
        <v>46</v>
      </c>
      <c r="E53" s="4">
        <f t="array" ref="E53:E55">MMULT(N2:P4,B53:B55)</f>
        <v>1.7054434579497637</v>
      </c>
      <c r="G53" s="75" t="s">
        <v>51</v>
      </c>
      <c r="H53" s="24">
        <f t="array" ref="H53">MMULT(TRANSPOSE(K2:K4),MMULT(N2:P4,B53:B55))</f>
        <v>2.991642073357204</v>
      </c>
    </row>
    <row r="54" spans="1:8" x14ac:dyDescent="0.25">
      <c r="A54" s="146"/>
      <c r="B54" s="98">
        <f>H3-$C$49</f>
        <v>3.0195754273511288E-2</v>
      </c>
      <c r="D54" s="145"/>
      <c r="E54" s="99">
        <v>-0.54058647522676972</v>
      </c>
    </row>
    <row r="55" spans="1:8" ht="15.75" thickBot="1" x14ac:dyDescent="0.3">
      <c r="A55" s="146"/>
      <c r="B55" s="23">
        <f>H4-$C$49</f>
        <v>0.11140105664151179</v>
      </c>
      <c r="D55" s="145"/>
      <c r="E55" s="5">
        <v>1.82678509063421</v>
      </c>
    </row>
    <row r="57" spans="1:8" ht="15.75" thickBot="1" x14ac:dyDescent="0.3"/>
    <row r="58" spans="1:8" ht="15" customHeight="1" x14ac:dyDescent="0.25">
      <c r="A58" s="145" t="s">
        <v>50</v>
      </c>
      <c r="B58" s="100">
        <f t="array" ref="B58:B60">E53:E55/H53</f>
        <v>0.57006935192481922</v>
      </c>
      <c r="D58" s="75" t="s">
        <v>91</v>
      </c>
      <c r="E58" s="116">
        <f t="array" ref="E58">MMULT(TRANSPOSE(B58:B60),H2:H4)</f>
        <v>0.20374894093244619</v>
      </c>
    </row>
    <row r="59" spans="1:8" x14ac:dyDescent="0.25">
      <c r="A59" s="145"/>
      <c r="B59" s="101">
        <v>-0.18069891449952988</v>
      </c>
      <c r="D59" s="115" t="s">
        <v>87</v>
      </c>
      <c r="E59" s="116">
        <f t="array" ref="E59">SQRT(MMULT(TRANSPOSE(B58:B60),MMULT(B3:D5,B58:B60)))</f>
        <v>0.20269788547128448</v>
      </c>
    </row>
    <row r="60" spans="1:8" ht="18.75" thickBot="1" x14ac:dyDescent="0.3">
      <c r="A60" s="145"/>
      <c r="B60" s="102">
        <v>0.61062956257471068</v>
      </c>
      <c r="D60" s="115" t="s">
        <v>90</v>
      </c>
      <c r="E60" s="21">
        <f>E58/E59</f>
        <v>1.0051853301711458</v>
      </c>
    </row>
    <row r="61" spans="1:8" x14ac:dyDescent="0.25">
      <c r="B61" s="77">
        <f>SUM(B58:B60)</f>
        <v>1</v>
      </c>
    </row>
    <row r="62" spans="1:8" x14ac:dyDescent="0.25">
      <c r="A62" s="14" t="s">
        <v>96</v>
      </c>
    </row>
    <row r="64" spans="1:8" ht="15.75" thickBot="1" x14ac:dyDescent="0.3"/>
    <row r="65" spans="1:2" x14ac:dyDescent="0.25">
      <c r="A65" s="128">
        <v>0</v>
      </c>
      <c r="B65" s="131">
        <f>$C$49+(($E$58-$C$49)/$E$59)*A65</f>
        <v>8.0833039999999995E-2</v>
      </c>
    </row>
    <row r="66" spans="1:2" x14ac:dyDescent="0.25">
      <c r="A66" s="129">
        <v>0.05</v>
      </c>
      <c r="B66" s="131">
        <f t="shared" ref="B66:B85" si="6">$C$49+(($E$58-$C$49)/$E$59)*A66</f>
        <v>0.11115301611782173</v>
      </c>
    </row>
    <row r="67" spans="1:2" x14ac:dyDescent="0.25">
      <c r="A67" s="129">
        <v>0.1</v>
      </c>
      <c r="B67" s="131">
        <f t="shared" si="6"/>
        <v>0.14147299223564347</v>
      </c>
    </row>
    <row r="68" spans="1:2" x14ac:dyDescent="0.25">
      <c r="A68" s="129">
        <v>0.15</v>
      </c>
      <c r="B68" s="131">
        <f t="shared" si="6"/>
        <v>0.17179296835346519</v>
      </c>
    </row>
    <row r="69" spans="1:2" x14ac:dyDescent="0.25">
      <c r="A69" s="130">
        <v>0.2</v>
      </c>
      <c r="B69" s="131">
        <f t="shared" si="6"/>
        <v>0.20211294447128694</v>
      </c>
    </row>
    <row r="70" spans="1:2" x14ac:dyDescent="0.25">
      <c r="A70" s="129">
        <v>0.25</v>
      </c>
      <c r="B70" s="131">
        <f t="shared" si="6"/>
        <v>0.23243292058910867</v>
      </c>
    </row>
    <row r="71" spans="1:2" x14ac:dyDescent="0.25">
      <c r="A71" s="129">
        <v>0.3</v>
      </c>
      <c r="B71" s="131">
        <f t="shared" si="6"/>
        <v>0.26275289670693036</v>
      </c>
    </row>
    <row r="72" spans="1:2" x14ac:dyDescent="0.25">
      <c r="A72" s="129">
        <v>0.35</v>
      </c>
      <c r="B72" s="131">
        <f t="shared" si="6"/>
        <v>0.29307287282475214</v>
      </c>
    </row>
    <row r="73" spans="1:2" x14ac:dyDescent="0.25">
      <c r="A73" s="129">
        <v>0.4</v>
      </c>
      <c r="B73" s="131">
        <f t="shared" si="6"/>
        <v>0.32339284894257392</v>
      </c>
    </row>
    <row r="74" spans="1:2" x14ac:dyDescent="0.25">
      <c r="A74" s="129">
        <v>0.45</v>
      </c>
      <c r="B74" s="131">
        <f t="shared" si="6"/>
        <v>0.35371282506039559</v>
      </c>
    </row>
    <row r="75" spans="1:2" x14ac:dyDescent="0.25">
      <c r="A75" s="129">
        <v>0.5</v>
      </c>
      <c r="B75" s="131">
        <f t="shared" si="6"/>
        <v>0.38403280117821736</v>
      </c>
    </row>
    <row r="76" spans="1:2" x14ac:dyDescent="0.25">
      <c r="A76" s="129">
        <v>0.55000000000000004</v>
      </c>
      <c r="B76" s="131">
        <f t="shared" si="6"/>
        <v>0.41435277729603914</v>
      </c>
    </row>
    <row r="77" spans="1:2" x14ac:dyDescent="0.25">
      <c r="A77" s="129">
        <v>0.6</v>
      </c>
      <c r="B77" s="131">
        <f t="shared" si="6"/>
        <v>0.44467275341386081</v>
      </c>
    </row>
    <row r="78" spans="1:2" x14ac:dyDescent="0.25">
      <c r="A78" s="129">
        <v>0.65</v>
      </c>
      <c r="B78" s="131">
        <f t="shared" si="6"/>
        <v>0.47499272953168259</v>
      </c>
    </row>
    <row r="79" spans="1:2" x14ac:dyDescent="0.25">
      <c r="A79" s="129">
        <v>0.7</v>
      </c>
      <c r="B79" s="131">
        <f t="shared" si="6"/>
        <v>0.50531270564950426</v>
      </c>
    </row>
    <row r="80" spans="1:2" x14ac:dyDescent="0.25">
      <c r="A80" s="129">
        <v>0.75</v>
      </c>
      <c r="B80" s="131">
        <f t="shared" si="6"/>
        <v>0.53563268176732604</v>
      </c>
    </row>
    <row r="81" spans="1:8" x14ac:dyDescent="0.25">
      <c r="A81" s="129">
        <v>0.8</v>
      </c>
      <c r="B81" s="131">
        <f t="shared" si="6"/>
        <v>0.56595265788514781</v>
      </c>
    </row>
    <row r="82" spans="1:8" x14ac:dyDescent="0.25">
      <c r="A82" s="129">
        <v>0.85</v>
      </c>
      <c r="B82" s="131">
        <f t="shared" si="6"/>
        <v>0.59627263400296948</v>
      </c>
    </row>
    <row r="83" spans="1:8" x14ac:dyDescent="0.25">
      <c r="A83" s="129">
        <v>0.9</v>
      </c>
      <c r="B83" s="131">
        <f t="shared" si="6"/>
        <v>0.62659261012079126</v>
      </c>
    </row>
    <row r="84" spans="1:8" x14ac:dyDescent="0.25">
      <c r="A84" s="129">
        <v>0.95</v>
      </c>
      <c r="B84" s="131">
        <f t="shared" si="6"/>
        <v>0.65691258623861293</v>
      </c>
    </row>
    <row r="85" spans="1:8" x14ac:dyDescent="0.25">
      <c r="A85" s="129">
        <v>1</v>
      </c>
      <c r="B85" s="131">
        <f t="shared" si="6"/>
        <v>0.68723256235643471</v>
      </c>
    </row>
    <row r="87" spans="1:8" ht="15.75" thickBot="1" x14ac:dyDescent="0.3">
      <c r="A87" s="143" t="s">
        <v>97</v>
      </c>
      <c r="B87" s="143"/>
      <c r="C87" s="143"/>
      <c r="D87" s="143"/>
      <c r="E87" s="143"/>
      <c r="F87" s="143"/>
      <c r="G87" s="143"/>
      <c r="H87" s="143"/>
    </row>
    <row r="88" spans="1:8" ht="15.75" thickBot="1" x14ac:dyDescent="0.3">
      <c r="B88" s="132" t="s">
        <v>98</v>
      </c>
      <c r="C88" s="133">
        <f>E58-2%</f>
        <v>0.1837489409324462</v>
      </c>
    </row>
    <row r="89" spans="1:8" x14ac:dyDescent="0.25">
      <c r="A89" s="14" t="s">
        <v>48</v>
      </c>
    </row>
    <row r="92" spans="1:8" ht="15.75" thickBot="1" x14ac:dyDescent="0.3"/>
    <row r="93" spans="1:8" ht="15.75" thickBot="1" x14ac:dyDescent="0.3">
      <c r="B93" s="134"/>
      <c r="C93" s="135">
        <f>(C88-C49)*E59/(E58-C49)</f>
        <v>0.16971632914966814</v>
      </c>
    </row>
    <row r="94" spans="1:8" x14ac:dyDescent="0.25">
      <c r="A94" s="14" t="s">
        <v>99</v>
      </c>
    </row>
    <row r="97" spans="1:7" ht="15.75" thickBot="1" x14ac:dyDescent="0.3"/>
    <row r="98" spans="1:7" ht="15.75" thickBot="1" x14ac:dyDescent="0.3">
      <c r="A98" s="136" t="s">
        <v>1</v>
      </c>
      <c r="B98" s="137" t="s">
        <v>2</v>
      </c>
      <c r="C98" s="128">
        <f>E58</f>
        <v>0.20374894093244619</v>
      </c>
      <c r="D98" s="138">
        <f>C49</f>
        <v>8.0833039999999995E-2</v>
      </c>
      <c r="E98" s="144" t="s">
        <v>49</v>
      </c>
      <c r="F98" s="139">
        <f>C88</f>
        <v>0.1837489409324462</v>
      </c>
      <c r="G98" s="140">
        <f>C93</f>
        <v>0.16971632914966814</v>
      </c>
    </row>
    <row r="99" spans="1:7" ht="15.75" thickBot="1" x14ac:dyDescent="0.3">
      <c r="A99" s="14"/>
      <c r="B99" s="14"/>
      <c r="C99" s="141">
        <f>E58</f>
        <v>0.20374894093244619</v>
      </c>
      <c r="D99" s="142">
        <v>0</v>
      </c>
      <c r="E99" s="144"/>
      <c r="F99" s="14"/>
      <c r="G99" s="14"/>
    </row>
    <row r="100" spans="1:7" ht="15.75" thickBot="1" x14ac:dyDescent="0.3"/>
    <row r="101" spans="1:7" ht="15.75" thickBot="1" x14ac:dyDescent="0.3">
      <c r="A101" s="139">
        <f>C88</f>
        <v>0.1837489409324462</v>
      </c>
      <c r="B101" s="140">
        <f>C93</f>
        <v>0.16971632914966814</v>
      </c>
      <c r="C101" s="149">
        <f t="array" ref="C101:D102">MINVERSE(C98:D99)</f>
        <v>5.4489756832319221E-16</v>
      </c>
      <c r="D101" s="150">
        <v>4.9080009713108348</v>
      </c>
      <c r="E101" s="144" t="s">
        <v>49</v>
      </c>
      <c r="F101" s="153">
        <f t="array" ref="F101">MMULT(A101:B101,C101:D102)</f>
        <v>2.0995910725325699</v>
      </c>
      <c r="G101" s="154">
        <f>1-F101</f>
        <v>-1.0995910725325699</v>
      </c>
    </row>
    <row r="102" spans="1:7" ht="16.5" thickBot="1" x14ac:dyDescent="0.3">
      <c r="A102" s="155"/>
      <c r="B102" s="156"/>
      <c r="C102" s="151">
        <v>12.371178913968842</v>
      </c>
      <c r="D102" s="152">
        <v>-12.371178913968842</v>
      </c>
      <c r="E102" s="144"/>
      <c r="F102" s="155"/>
      <c r="G102" s="155"/>
    </row>
    <row r="103" spans="1:7" x14ac:dyDescent="0.25">
      <c r="G103" s="157">
        <f>SUM(F101:G101)</f>
        <v>1</v>
      </c>
    </row>
    <row r="104" spans="1:7" x14ac:dyDescent="0.25">
      <c r="A104" s="14" t="s">
        <v>100</v>
      </c>
    </row>
    <row r="107" spans="1:7" x14ac:dyDescent="0.25">
      <c r="B107" s="7" t="s">
        <v>52</v>
      </c>
    </row>
    <row r="108" spans="1:7" x14ac:dyDescent="0.25">
      <c r="B108" s="34" t="s">
        <v>53</v>
      </c>
      <c r="C108" s="35">
        <v>1000000</v>
      </c>
      <c r="D108" s="31"/>
    </row>
    <row r="110" spans="1:7" x14ac:dyDescent="0.25">
      <c r="B110" s="7" t="s">
        <v>54</v>
      </c>
      <c r="C110" s="7"/>
      <c r="D110" s="8">
        <f>C108*F101</f>
        <v>2099591.07253257</v>
      </c>
    </row>
    <row r="111" spans="1:7" x14ac:dyDescent="0.25">
      <c r="C111" s="29" t="s">
        <v>56</v>
      </c>
      <c r="D111" s="30">
        <f>D110*B58</f>
        <v>1196912.5220257782</v>
      </c>
      <c r="E111" s="36" t="str">
        <f>IF(D111&gt;0,"Compra","Venta en corto")</f>
        <v>Compra</v>
      </c>
    </row>
    <row r="112" spans="1:7" x14ac:dyDescent="0.25">
      <c r="C112" s="29" t="s">
        <v>57</v>
      </c>
      <c r="D112" s="30">
        <f>D110*B59</f>
        <v>-379393.82769953908</v>
      </c>
      <c r="E112" s="36" t="str">
        <f>IF(D112&gt;0,"Compra","Venta en corto")</f>
        <v>Venta en corto</v>
      </c>
    </row>
    <row r="113" spans="2:5" x14ac:dyDescent="0.25">
      <c r="C113" s="29" t="s">
        <v>101</v>
      </c>
      <c r="D113" s="158">
        <f>D110*B60</f>
        <v>1282072.3782063308</v>
      </c>
      <c r="E113" s="36" t="str">
        <f>IF(D113&gt;0,"Compra","Venta en corto")</f>
        <v>Compra</v>
      </c>
    </row>
    <row r="114" spans="2:5" x14ac:dyDescent="0.25">
      <c r="B114" s="32" t="s">
        <v>55</v>
      </c>
      <c r="C114" s="32"/>
      <c r="D114" s="33">
        <f>C108*G101</f>
        <v>-1099591.07253257</v>
      </c>
      <c r="E114" s="37" t="str">
        <f>IF(D114&lt;0,"Es necesario vender bonos libres de riesgo o pedir prestado a tasa libre de riesgo","Es necesario comprar bonos libres de riesgo o prestar a tasa libre de riesgo")</f>
        <v>Es necesario vender bonos libres de riesgo o pedir prestado a tasa libre de riesgo</v>
      </c>
    </row>
    <row r="115" spans="2:5" x14ac:dyDescent="0.25">
      <c r="B115" s="7" t="s">
        <v>63</v>
      </c>
      <c r="D115" s="8">
        <f>D114+D110</f>
        <v>1000000</v>
      </c>
    </row>
  </sheetData>
  <mergeCells count="8">
    <mergeCell ref="E101:E102"/>
    <mergeCell ref="A87:H87"/>
    <mergeCell ref="E98:E99"/>
    <mergeCell ref="A58:A60"/>
    <mergeCell ref="A33:A35"/>
    <mergeCell ref="D33:D35"/>
    <mergeCell ref="A53:A55"/>
    <mergeCell ref="D53:D5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1290"/>
  <sheetViews>
    <sheetView zoomScale="110" zoomScaleNormal="110" workbookViewId="0">
      <selection activeCell="A2" sqref="A2"/>
    </sheetView>
  </sheetViews>
  <sheetFormatPr baseColWidth="10" defaultRowHeight="15" x14ac:dyDescent="0.25"/>
  <sheetData>
    <row r="1" spans="1:8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s="13" t="s">
        <v>12</v>
      </c>
    </row>
    <row r="2" spans="1:8" x14ac:dyDescent="0.25">
      <c r="A2" s="12">
        <v>42006</v>
      </c>
      <c r="B2">
        <v>195.070007</v>
      </c>
      <c r="C2">
        <v>197.949997</v>
      </c>
      <c r="D2">
        <v>190.320007</v>
      </c>
      <c r="E2">
        <v>191.41999799999999</v>
      </c>
      <c r="F2">
        <v>176.73092700000001</v>
      </c>
      <c r="G2">
        <v>324351</v>
      </c>
    </row>
    <row r="3" spans="1:8" x14ac:dyDescent="0.25">
      <c r="A3" s="12">
        <v>42009</v>
      </c>
      <c r="B3">
        <v>190.490005</v>
      </c>
      <c r="C3">
        <v>190.820007</v>
      </c>
      <c r="D3">
        <v>186.71000699999999</v>
      </c>
      <c r="E3">
        <v>188.86000100000001</v>
      </c>
      <c r="F3">
        <v>174.36738600000001</v>
      </c>
      <c r="G3">
        <v>359054</v>
      </c>
    </row>
    <row r="4" spans="1:8" x14ac:dyDescent="0.25">
      <c r="A4" s="12">
        <v>42010</v>
      </c>
      <c r="B4">
        <v>190.029999</v>
      </c>
      <c r="C4">
        <v>191.520004</v>
      </c>
      <c r="D4">
        <v>186.83000200000001</v>
      </c>
      <c r="E4">
        <v>187.990005</v>
      </c>
      <c r="F4">
        <v>173.56416300000001</v>
      </c>
      <c r="G4">
        <v>299719</v>
      </c>
    </row>
    <row r="5" spans="1:8" x14ac:dyDescent="0.25">
      <c r="A5" s="12">
        <v>42011</v>
      </c>
      <c r="B5">
        <v>190</v>
      </c>
      <c r="C5">
        <v>191.11999499999999</v>
      </c>
      <c r="D5">
        <v>186.240005</v>
      </c>
      <c r="E5">
        <v>190.550003</v>
      </c>
      <c r="F5">
        <v>175.92768899999999</v>
      </c>
      <c r="G5">
        <v>501475</v>
      </c>
    </row>
    <row r="6" spans="1:8" x14ac:dyDescent="0.25">
      <c r="A6" s="12">
        <v>42012</v>
      </c>
      <c r="B6">
        <v>192</v>
      </c>
      <c r="C6">
        <v>194.509995</v>
      </c>
      <c r="D6">
        <v>188.71000699999999</v>
      </c>
      <c r="E6">
        <v>193.479996</v>
      </c>
      <c r="F6">
        <v>178.63284300000001</v>
      </c>
      <c r="G6">
        <v>277762</v>
      </c>
    </row>
    <row r="7" spans="1:8" x14ac:dyDescent="0.25">
      <c r="A7" s="12">
        <v>42013</v>
      </c>
      <c r="B7">
        <v>193.479996</v>
      </c>
      <c r="C7">
        <v>194.820007</v>
      </c>
      <c r="D7">
        <v>189.35000600000001</v>
      </c>
      <c r="E7">
        <v>189.91999799999999</v>
      </c>
      <c r="F7">
        <v>175.34603899999999</v>
      </c>
      <c r="G7">
        <v>248021</v>
      </c>
    </row>
    <row r="8" spans="1:8" x14ac:dyDescent="0.25">
      <c r="A8" s="12">
        <v>42016</v>
      </c>
      <c r="B8">
        <v>189.91999799999999</v>
      </c>
      <c r="C8">
        <v>191.800003</v>
      </c>
      <c r="D8">
        <v>189.03999300000001</v>
      </c>
      <c r="E8">
        <v>189.91999799999999</v>
      </c>
      <c r="F8">
        <v>175.34603899999999</v>
      </c>
      <c r="G8">
        <v>591440</v>
      </c>
    </row>
    <row r="9" spans="1:8" x14ac:dyDescent="0.25">
      <c r="A9" s="12">
        <v>42017</v>
      </c>
      <c r="B9">
        <v>193.08999600000001</v>
      </c>
      <c r="C9">
        <v>195.88999899999999</v>
      </c>
      <c r="D9">
        <v>189.949997</v>
      </c>
      <c r="E9">
        <v>195.029999</v>
      </c>
      <c r="F9">
        <v>180.06393399999999</v>
      </c>
      <c r="G9">
        <v>330818</v>
      </c>
    </row>
    <row r="10" spans="1:8" x14ac:dyDescent="0.25">
      <c r="A10" s="12">
        <v>42018</v>
      </c>
      <c r="B10">
        <v>190.970001</v>
      </c>
      <c r="C10">
        <v>195.009995</v>
      </c>
      <c r="D10">
        <v>188.529999</v>
      </c>
      <c r="E10">
        <v>189.429993</v>
      </c>
      <c r="F10">
        <v>174.89364599999999</v>
      </c>
      <c r="G10">
        <v>496331</v>
      </c>
    </row>
    <row r="11" spans="1:8" x14ac:dyDescent="0.25">
      <c r="A11" s="12">
        <v>42019</v>
      </c>
      <c r="B11">
        <v>189.08999600000001</v>
      </c>
      <c r="C11">
        <v>190</v>
      </c>
      <c r="D11">
        <v>185.25</v>
      </c>
      <c r="E11">
        <v>186.63000500000001</v>
      </c>
      <c r="F11">
        <v>172.30851699999999</v>
      </c>
      <c r="G11">
        <v>269189</v>
      </c>
    </row>
    <row r="12" spans="1:8" x14ac:dyDescent="0.25">
      <c r="A12" s="12">
        <v>42020</v>
      </c>
      <c r="B12">
        <v>183.88000500000001</v>
      </c>
      <c r="C12">
        <v>194.03999300000001</v>
      </c>
      <c r="D12">
        <v>183.88000500000001</v>
      </c>
      <c r="E12">
        <v>193.179993</v>
      </c>
      <c r="F12">
        <v>178.35588100000001</v>
      </c>
      <c r="G12">
        <v>181198</v>
      </c>
    </row>
    <row r="13" spans="1:8" x14ac:dyDescent="0.25">
      <c r="A13" s="12">
        <v>42023</v>
      </c>
      <c r="B13">
        <v>193.240005</v>
      </c>
      <c r="C13">
        <v>195</v>
      </c>
      <c r="D13">
        <v>192.86000100000001</v>
      </c>
      <c r="E13">
        <v>193.929993</v>
      </c>
      <c r="F13">
        <v>179.04830899999999</v>
      </c>
      <c r="G13">
        <v>58488</v>
      </c>
    </row>
    <row r="14" spans="1:8" x14ac:dyDescent="0.25">
      <c r="A14" s="12">
        <v>42024</v>
      </c>
      <c r="B14">
        <v>194.05999800000001</v>
      </c>
      <c r="C14">
        <v>200.55999800000001</v>
      </c>
      <c r="D14">
        <v>193.929993</v>
      </c>
      <c r="E14">
        <v>199.61999499999999</v>
      </c>
      <c r="F14">
        <v>184.30169699999999</v>
      </c>
      <c r="G14">
        <v>406053</v>
      </c>
    </row>
    <row r="15" spans="1:8" x14ac:dyDescent="0.25">
      <c r="A15" s="12">
        <v>42025</v>
      </c>
      <c r="B15">
        <v>199.529999</v>
      </c>
      <c r="C15">
        <v>204</v>
      </c>
      <c r="D15">
        <v>199.229996</v>
      </c>
      <c r="E15">
        <v>201.63999899999999</v>
      </c>
      <c r="F15">
        <v>186.166687</v>
      </c>
      <c r="G15">
        <v>379078</v>
      </c>
    </row>
    <row r="16" spans="1:8" x14ac:dyDescent="0.25">
      <c r="A16" s="12">
        <v>42026</v>
      </c>
      <c r="B16">
        <v>206.80999800000001</v>
      </c>
      <c r="C16">
        <v>206.80999800000001</v>
      </c>
      <c r="D16">
        <v>200.699997</v>
      </c>
      <c r="E16">
        <v>201.25</v>
      </c>
      <c r="F16">
        <v>185.80661000000001</v>
      </c>
      <c r="G16">
        <v>333698</v>
      </c>
    </row>
    <row r="17" spans="1:7" x14ac:dyDescent="0.25">
      <c r="A17" s="12">
        <v>42027</v>
      </c>
      <c r="B17">
        <v>200.44000199999999</v>
      </c>
      <c r="C17">
        <v>202.179993</v>
      </c>
      <c r="D17">
        <v>195.5</v>
      </c>
      <c r="E17">
        <v>196.61000100000001</v>
      </c>
      <c r="F17">
        <v>181.522659</v>
      </c>
      <c r="G17">
        <v>300015</v>
      </c>
    </row>
    <row r="18" spans="1:7" x14ac:dyDescent="0.25">
      <c r="A18" s="12">
        <v>42030</v>
      </c>
      <c r="B18">
        <v>199.33999600000001</v>
      </c>
      <c r="C18">
        <v>204.94000199999999</v>
      </c>
      <c r="D18">
        <v>197.44000199999999</v>
      </c>
      <c r="E18">
        <v>203.30999800000001</v>
      </c>
      <c r="F18">
        <v>187.708527</v>
      </c>
      <c r="G18">
        <v>295332</v>
      </c>
    </row>
    <row r="19" spans="1:7" x14ac:dyDescent="0.25">
      <c r="A19" s="12">
        <v>42031</v>
      </c>
      <c r="B19">
        <v>203.30999800000001</v>
      </c>
      <c r="C19">
        <v>204.699997</v>
      </c>
      <c r="D19">
        <v>201.009995</v>
      </c>
      <c r="E19">
        <v>203.58999600000001</v>
      </c>
      <c r="F19">
        <v>187.967026</v>
      </c>
      <c r="G19">
        <v>440993</v>
      </c>
    </row>
    <row r="20" spans="1:7" x14ac:dyDescent="0.25">
      <c r="A20" s="12">
        <v>42032</v>
      </c>
      <c r="B20">
        <v>204.14999399999999</v>
      </c>
      <c r="C20">
        <v>205</v>
      </c>
      <c r="D20">
        <v>199.16000399999999</v>
      </c>
      <c r="E20">
        <v>200.53999300000001</v>
      </c>
      <c r="F20">
        <v>185.151093</v>
      </c>
      <c r="G20">
        <v>121752</v>
      </c>
    </row>
    <row r="21" spans="1:7" x14ac:dyDescent="0.25">
      <c r="A21" s="12">
        <v>42033</v>
      </c>
      <c r="B21">
        <v>203.13000500000001</v>
      </c>
      <c r="C21">
        <v>203.13000500000001</v>
      </c>
      <c r="D21">
        <v>198.300003</v>
      </c>
      <c r="E21">
        <v>199.94000199999999</v>
      </c>
      <c r="F21">
        <v>184.597137</v>
      </c>
      <c r="G21">
        <v>463307</v>
      </c>
    </row>
    <row r="22" spans="1:7" x14ac:dyDescent="0.25">
      <c r="A22" s="12">
        <v>42034</v>
      </c>
      <c r="B22">
        <v>200.029999</v>
      </c>
      <c r="C22">
        <v>203.35000600000001</v>
      </c>
      <c r="D22">
        <v>193.279999</v>
      </c>
      <c r="E22">
        <v>195.979996</v>
      </c>
      <c r="F22">
        <v>180.94099399999999</v>
      </c>
      <c r="G22">
        <v>568201</v>
      </c>
    </row>
    <row r="23" spans="1:7" x14ac:dyDescent="0.25">
      <c r="A23" s="12">
        <v>42038</v>
      </c>
      <c r="B23">
        <v>202.490005</v>
      </c>
      <c r="C23">
        <v>202.490005</v>
      </c>
      <c r="D23">
        <v>192</v>
      </c>
      <c r="E23">
        <v>192.509995</v>
      </c>
      <c r="F23">
        <v>177.737289</v>
      </c>
      <c r="G23">
        <v>330279</v>
      </c>
    </row>
    <row r="24" spans="1:7" x14ac:dyDescent="0.25">
      <c r="A24" s="12">
        <v>42039</v>
      </c>
      <c r="B24">
        <v>197.279999</v>
      </c>
      <c r="C24">
        <v>197.279999</v>
      </c>
      <c r="D24">
        <v>192</v>
      </c>
      <c r="E24">
        <v>193.949997</v>
      </c>
      <c r="F24">
        <v>179.066788</v>
      </c>
      <c r="G24">
        <v>306224</v>
      </c>
    </row>
    <row r="25" spans="1:7" x14ac:dyDescent="0.25">
      <c r="A25" s="12">
        <v>42040</v>
      </c>
      <c r="B25">
        <v>195.529999</v>
      </c>
      <c r="C25">
        <v>197.96000699999999</v>
      </c>
      <c r="D25">
        <v>193.08000200000001</v>
      </c>
      <c r="E25">
        <v>194.36999499999999</v>
      </c>
      <c r="F25">
        <v>179.45455899999999</v>
      </c>
      <c r="G25">
        <v>392601</v>
      </c>
    </row>
    <row r="26" spans="1:7" x14ac:dyDescent="0.25">
      <c r="A26" s="12">
        <v>42041</v>
      </c>
      <c r="B26">
        <v>197.050003</v>
      </c>
      <c r="C26">
        <v>200.60000600000001</v>
      </c>
      <c r="D26">
        <v>194.949997</v>
      </c>
      <c r="E26">
        <v>199.759995</v>
      </c>
      <c r="F26">
        <v>184.43095400000001</v>
      </c>
      <c r="G26">
        <v>380569</v>
      </c>
    </row>
    <row r="27" spans="1:7" x14ac:dyDescent="0.25">
      <c r="A27" s="12">
        <v>42044</v>
      </c>
      <c r="B27">
        <v>197.96000699999999</v>
      </c>
      <c r="C27">
        <v>199.46000699999999</v>
      </c>
      <c r="D27">
        <v>197.479996</v>
      </c>
      <c r="E27">
        <v>197.86999499999999</v>
      </c>
      <c r="F27">
        <v>182.68598900000001</v>
      </c>
      <c r="G27">
        <v>165335</v>
      </c>
    </row>
    <row r="28" spans="1:7" x14ac:dyDescent="0.25">
      <c r="A28" s="12">
        <v>42045</v>
      </c>
      <c r="B28">
        <v>200.64999399999999</v>
      </c>
      <c r="C28">
        <v>200.64999399999999</v>
      </c>
      <c r="D28">
        <v>196.279999</v>
      </c>
      <c r="E28">
        <v>197.08000200000001</v>
      </c>
      <c r="F28">
        <v>181.95661899999999</v>
      </c>
      <c r="G28">
        <v>303939</v>
      </c>
    </row>
    <row r="29" spans="1:7" x14ac:dyDescent="0.25">
      <c r="A29" s="12">
        <v>42046</v>
      </c>
      <c r="B29">
        <v>198.990005</v>
      </c>
      <c r="C29">
        <v>199.58999600000001</v>
      </c>
      <c r="D29">
        <v>192.029999</v>
      </c>
      <c r="E29">
        <v>193.16000399999999</v>
      </c>
      <c r="F29">
        <v>178.33741800000001</v>
      </c>
      <c r="G29">
        <v>277817</v>
      </c>
    </row>
    <row r="30" spans="1:7" x14ac:dyDescent="0.25">
      <c r="A30" s="12">
        <v>42047</v>
      </c>
      <c r="B30">
        <v>194.11999499999999</v>
      </c>
      <c r="C30">
        <v>199.5</v>
      </c>
      <c r="D30">
        <v>192.44000199999999</v>
      </c>
      <c r="E30">
        <v>198.44000199999999</v>
      </c>
      <c r="F30">
        <v>183.212234</v>
      </c>
      <c r="G30">
        <v>164817</v>
      </c>
    </row>
    <row r="31" spans="1:7" x14ac:dyDescent="0.25">
      <c r="A31" s="12">
        <v>42048</v>
      </c>
      <c r="B31">
        <v>199.33999600000001</v>
      </c>
      <c r="C31">
        <v>199.759995</v>
      </c>
      <c r="D31">
        <v>196.229996</v>
      </c>
      <c r="E31">
        <v>197.16000399999999</v>
      </c>
      <c r="F31">
        <v>182.030472</v>
      </c>
      <c r="G31">
        <v>133122</v>
      </c>
    </row>
    <row r="32" spans="1:7" x14ac:dyDescent="0.25">
      <c r="A32" s="12">
        <v>42051</v>
      </c>
      <c r="B32">
        <v>196.520004</v>
      </c>
      <c r="C32">
        <v>199.970001</v>
      </c>
      <c r="D32">
        <v>195.53999300000001</v>
      </c>
      <c r="E32">
        <v>196.33999600000001</v>
      </c>
      <c r="F32">
        <v>181.273392</v>
      </c>
      <c r="G32">
        <v>30183</v>
      </c>
    </row>
    <row r="33" spans="1:7" x14ac:dyDescent="0.25">
      <c r="A33" s="12">
        <v>42052</v>
      </c>
      <c r="B33">
        <v>196.429993</v>
      </c>
      <c r="C33">
        <v>201.66000399999999</v>
      </c>
      <c r="D33">
        <v>195.979996</v>
      </c>
      <c r="E33">
        <v>199.13000500000001</v>
      </c>
      <c r="F33">
        <v>183.84930399999999</v>
      </c>
      <c r="G33">
        <v>137714</v>
      </c>
    </row>
    <row r="34" spans="1:7" x14ac:dyDescent="0.25">
      <c r="A34" s="12">
        <v>42053</v>
      </c>
      <c r="B34">
        <v>198.10000600000001</v>
      </c>
      <c r="C34">
        <v>200.08999600000001</v>
      </c>
      <c r="D34">
        <v>194</v>
      </c>
      <c r="E34">
        <v>196.240005</v>
      </c>
      <c r="F34">
        <v>181.18107599999999</v>
      </c>
      <c r="G34">
        <v>479372</v>
      </c>
    </row>
    <row r="35" spans="1:7" x14ac:dyDescent="0.25">
      <c r="A35" s="12">
        <v>42054</v>
      </c>
      <c r="B35">
        <v>196.21000699999999</v>
      </c>
      <c r="C35">
        <v>198.949997</v>
      </c>
      <c r="D35">
        <v>196.21000699999999</v>
      </c>
      <c r="E35">
        <v>198.479996</v>
      </c>
      <c r="F35">
        <v>183.24917600000001</v>
      </c>
      <c r="G35">
        <v>305141</v>
      </c>
    </row>
    <row r="36" spans="1:7" x14ac:dyDescent="0.25">
      <c r="A36" s="12">
        <v>42055</v>
      </c>
      <c r="B36">
        <v>198.479996</v>
      </c>
      <c r="C36">
        <v>199.5</v>
      </c>
      <c r="D36">
        <v>196.679993</v>
      </c>
      <c r="E36">
        <v>199.28999300000001</v>
      </c>
      <c r="F36">
        <v>183.99700899999999</v>
      </c>
      <c r="G36">
        <v>148791</v>
      </c>
    </row>
    <row r="37" spans="1:7" x14ac:dyDescent="0.25">
      <c r="A37" s="12">
        <v>42058</v>
      </c>
      <c r="B37">
        <v>200</v>
      </c>
      <c r="C37">
        <v>202.41999799999999</v>
      </c>
      <c r="D37">
        <v>198.240005</v>
      </c>
      <c r="E37">
        <v>201.91999799999999</v>
      </c>
      <c r="F37">
        <v>186.42520099999999</v>
      </c>
      <c r="G37">
        <v>503351</v>
      </c>
    </row>
    <row r="38" spans="1:7" x14ac:dyDescent="0.25">
      <c r="A38" s="12">
        <v>42059</v>
      </c>
      <c r="B38">
        <v>202</v>
      </c>
      <c r="C38">
        <v>203.08999600000001</v>
      </c>
      <c r="D38">
        <v>201.39999399999999</v>
      </c>
      <c r="E38">
        <v>202.550003</v>
      </c>
      <c r="F38">
        <v>187.00685100000001</v>
      </c>
      <c r="G38">
        <v>1227495</v>
      </c>
    </row>
    <row r="39" spans="1:7" x14ac:dyDescent="0.25">
      <c r="A39" s="12">
        <v>42060</v>
      </c>
      <c r="B39">
        <v>202.550003</v>
      </c>
      <c r="C39">
        <v>203</v>
      </c>
      <c r="D39">
        <v>201.38000500000001</v>
      </c>
      <c r="E39">
        <v>202.509995</v>
      </c>
      <c r="F39">
        <v>186.96992499999999</v>
      </c>
      <c r="G39">
        <v>471464</v>
      </c>
    </row>
    <row r="40" spans="1:7" x14ac:dyDescent="0.25">
      <c r="A40" s="12">
        <v>42061</v>
      </c>
      <c r="B40">
        <v>202.179993</v>
      </c>
      <c r="C40">
        <v>203.5</v>
      </c>
      <c r="D40">
        <v>202</v>
      </c>
      <c r="E40">
        <v>203.020004</v>
      </c>
      <c r="F40">
        <v>187.44078099999999</v>
      </c>
      <c r="G40">
        <v>204033</v>
      </c>
    </row>
    <row r="41" spans="1:7" x14ac:dyDescent="0.25">
      <c r="A41" s="12">
        <v>42062</v>
      </c>
      <c r="B41">
        <v>203.33999600000001</v>
      </c>
      <c r="C41">
        <v>205.75</v>
      </c>
      <c r="D41">
        <v>202.720001</v>
      </c>
      <c r="E41">
        <v>205.029999</v>
      </c>
      <c r="F41">
        <v>189.296539</v>
      </c>
      <c r="G41">
        <v>374922</v>
      </c>
    </row>
    <row r="42" spans="1:7" x14ac:dyDescent="0.25">
      <c r="A42" s="12">
        <v>42065</v>
      </c>
      <c r="B42">
        <v>204</v>
      </c>
      <c r="C42">
        <v>206</v>
      </c>
      <c r="D42">
        <v>202.41000399999999</v>
      </c>
      <c r="E42">
        <v>204.729996</v>
      </c>
      <c r="F42">
        <v>189.01956200000001</v>
      </c>
      <c r="G42">
        <v>476462</v>
      </c>
    </row>
    <row r="43" spans="1:7" x14ac:dyDescent="0.25">
      <c r="A43" s="12">
        <v>42066</v>
      </c>
      <c r="B43">
        <v>205.990005</v>
      </c>
      <c r="C43">
        <v>205.990005</v>
      </c>
      <c r="D43">
        <v>202.36999499999999</v>
      </c>
      <c r="E43">
        <v>203.80999800000001</v>
      </c>
      <c r="F43">
        <v>188.170151</v>
      </c>
      <c r="G43">
        <v>245713</v>
      </c>
    </row>
    <row r="44" spans="1:7" x14ac:dyDescent="0.25">
      <c r="A44" s="12">
        <v>42067</v>
      </c>
      <c r="B44">
        <v>202.44000199999999</v>
      </c>
      <c r="C44">
        <v>205.19000199999999</v>
      </c>
      <c r="D44">
        <v>200.86999499999999</v>
      </c>
      <c r="E44">
        <v>202.490005</v>
      </c>
      <c r="F44">
        <v>186.95146199999999</v>
      </c>
      <c r="G44">
        <v>509825</v>
      </c>
    </row>
    <row r="45" spans="1:7" x14ac:dyDescent="0.25">
      <c r="A45" s="12">
        <v>42068</v>
      </c>
      <c r="B45">
        <v>202.490005</v>
      </c>
      <c r="C45">
        <v>205</v>
      </c>
      <c r="D45">
        <v>199.10000600000001</v>
      </c>
      <c r="E45">
        <v>199.71000699999999</v>
      </c>
      <c r="F45">
        <v>184.38479599999999</v>
      </c>
      <c r="G45">
        <v>1018211</v>
      </c>
    </row>
    <row r="46" spans="1:7" x14ac:dyDescent="0.25">
      <c r="A46" s="12">
        <v>42069</v>
      </c>
      <c r="B46">
        <v>201.550003</v>
      </c>
      <c r="C46">
        <v>202.64999399999999</v>
      </c>
      <c r="D46">
        <v>196.63999899999999</v>
      </c>
      <c r="E46">
        <v>200.05999800000001</v>
      </c>
      <c r="F46">
        <v>184.70791600000001</v>
      </c>
      <c r="G46">
        <v>293767</v>
      </c>
    </row>
    <row r="47" spans="1:7" x14ac:dyDescent="0.25">
      <c r="A47" s="12">
        <v>42072</v>
      </c>
      <c r="B47">
        <v>200.5</v>
      </c>
      <c r="C47">
        <v>200.5</v>
      </c>
      <c r="D47">
        <v>196.83000200000001</v>
      </c>
      <c r="E47">
        <v>197.28999300000001</v>
      </c>
      <c r="F47">
        <v>182.15048200000001</v>
      </c>
      <c r="G47">
        <v>226416</v>
      </c>
    </row>
    <row r="48" spans="1:7" x14ac:dyDescent="0.25">
      <c r="A48" s="12">
        <v>42073</v>
      </c>
      <c r="B48">
        <v>195</v>
      </c>
      <c r="C48">
        <v>199.66000399999999</v>
      </c>
      <c r="D48">
        <v>194.929993</v>
      </c>
      <c r="E48">
        <v>196.88999899999999</v>
      </c>
      <c r="F48">
        <v>181.78118900000001</v>
      </c>
      <c r="G48">
        <v>345144</v>
      </c>
    </row>
    <row r="49" spans="1:7" x14ac:dyDescent="0.25">
      <c r="A49" s="12">
        <v>42074</v>
      </c>
      <c r="B49">
        <v>195.60000600000001</v>
      </c>
      <c r="C49">
        <v>199.11999499999999</v>
      </c>
      <c r="D49">
        <v>195.60000600000001</v>
      </c>
      <c r="E49">
        <v>196.990005</v>
      </c>
      <c r="F49">
        <v>181.87350499999999</v>
      </c>
      <c r="G49">
        <v>258092</v>
      </c>
    </row>
    <row r="50" spans="1:7" x14ac:dyDescent="0.25">
      <c r="A50" s="12">
        <v>42075</v>
      </c>
      <c r="B50">
        <v>198</v>
      </c>
      <c r="C50">
        <v>205.88000500000001</v>
      </c>
      <c r="D50">
        <v>198</v>
      </c>
      <c r="E50">
        <v>204.740005</v>
      </c>
      <c r="F50">
        <v>189.02879300000001</v>
      </c>
      <c r="G50">
        <v>264341</v>
      </c>
    </row>
    <row r="51" spans="1:7" x14ac:dyDescent="0.25">
      <c r="A51" s="12">
        <v>42076</v>
      </c>
      <c r="B51">
        <v>205.279999</v>
      </c>
      <c r="C51">
        <v>206</v>
      </c>
      <c r="D51">
        <v>199.970001</v>
      </c>
      <c r="E51">
        <v>200.83999600000001</v>
      </c>
      <c r="F51">
        <v>185.428055</v>
      </c>
      <c r="G51">
        <v>269978</v>
      </c>
    </row>
    <row r="52" spans="1:7" x14ac:dyDescent="0.25">
      <c r="A52" s="12">
        <v>42080</v>
      </c>
      <c r="B52">
        <v>199.990005</v>
      </c>
      <c r="C52">
        <v>203.60000600000001</v>
      </c>
      <c r="D52">
        <v>198.88999899999999</v>
      </c>
      <c r="E52">
        <v>201.699997</v>
      </c>
      <c r="F52">
        <v>186.22207599999999</v>
      </c>
      <c r="G52">
        <v>1365368</v>
      </c>
    </row>
    <row r="53" spans="1:7" x14ac:dyDescent="0.25">
      <c r="A53" s="12">
        <v>42081</v>
      </c>
      <c r="B53">
        <v>199.990005</v>
      </c>
      <c r="C53">
        <v>207.279999</v>
      </c>
      <c r="D53">
        <v>197.970001</v>
      </c>
      <c r="E53">
        <v>204.449997</v>
      </c>
      <c r="F53">
        <v>188.76106300000001</v>
      </c>
      <c r="G53">
        <v>516810</v>
      </c>
    </row>
    <row r="54" spans="1:7" x14ac:dyDescent="0.25">
      <c r="A54" s="12">
        <v>42082</v>
      </c>
      <c r="B54">
        <v>204.41999799999999</v>
      </c>
      <c r="C54">
        <v>209</v>
      </c>
      <c r="D54">
        <v>203</v>
      </c>
      <c r="E54">
        <v>203.490005</v>
      </c>
      <c r="F54">
        <v>187.87472500000001</v>
      </c>
      <c r="G54">
        <v>417471</v>
      </c>
    </row>
    <row r="55" spans="1:7" x14ac:dyDescent="0.25">
      <c r="A55" s="12">
        <v>42083</v>
      </c>
      <c r="B55">
        <v>202.88999899999999</v>
      </c>
      <c r="C55">
        <v>208.820007</v>
      </c>
      <c r="D55">
        <v>201.740005</v>
      </c>
      <c r="E55">
        <v>207.83999600000001</v>
      </c>
      <c r="F55">
        <v>191.89091500000001</v>
      </c>
      <c r="G55">
        <v>741729</v>
      </c>
    </row>
    <row r="56" spans="1:7" x14ac:dyDescent="0.25">
      <c r="A56" s="12">
        <v>42086</v>
      </c>
      <c r="B56">
        <v>208.86999499999999</v>
      </c>
      <c r="C56">
        <v>209</v>
      </c>
      <c r="D56">
        <v>203.71000699999999</v>
      </c>
      <c r="E56">
        <v>204.990005</v>
      </c>
      <c r="F56">
        <v>189.259613</v>
      </c>
      <c r="G56">
        <v>428278</v>
      </c>
    </row>
    <row r="57" spans="1:7" x14ac:dyDescent="0.25">
      <c r="A57" s="12">
        <v>42087</v>
      </c>
      <c r="B57">
        <v>203.30999800000001</v>
      </c>
      <c r="C57">
        <v>208.979996</v>
      </c>
      <c r="D57">
        <v>203.30999800000001</v>
      </c>
      <c r="E57">
        <v>205.78999300000001</v>
      </c>
      <c r="F57">
        <v>189.99821499999999</v>
      </c>
      <c r="G57">
        <v>448408</v>
      </c>
    </row>
    <row r="58" spans="1:7" x14ac:dyDescent="0.25">
      <c r="A58" s="12">
        <v>42088</v>
      </c>
      <c r="B58">
        <v>205.10000600000001</v>
      </c>
      <c r="C58">
        <v>208.28999300000001</v>
      </c>
      <c r="D58">
        <v>204</v>
      </c>
      <c r="E58">
        <v>205.759995</v>
      </c>
      <c r="F58">
        <v>189.97051999999999</v>
      </c>
      <c r="G58">
        <v>390516</v>
      </c>
    </row>
    <row r="59" spans="1:7" x14ac:dyDescent="0.25">
      <c r="A59" s="12">
        <v>42089</v>
      </c>
      <c r="B59">
        <v>203.050003</v>
      </c>
      <c r="C59">
        <v>208</v>
      </c>
      <c r="D59">
        <v>203.050003</v>
      </c>
      <c r="E59">
        <v>206.60000600000001</v>
      </c>
      <c r="F59">
        <v>190.74607800000001</v>
      </c>
      <c r="G59">
        <v>315868</v>
      </c>
    </row>
    <row r="60" spans="1:7" x14ac:dyDescent="0.25">
      <c r="A60" s="12">
        <v>42090</v>
      </c>
      <c r="B60">
        <v>208.300003</v>
      </c>
      <c r="C60">
        <v>211.08000200000001</v>
      </c>
      <c r="D60">
        <v>203.800003</v>
      </c>
      <c r="E60">
        <v>210.44000199999999</v>
      </c>
      <c r="F60">
        <v>194.29139699999999</v>
      </c>
      <c r="G60">
        <v>519688</v>
      </c>
    </row>
    <row r="61" spans="1:7" x14ac:dyDescent="0.25">
      <c r="A61" s="12">
        <v>42093</v>
      </c>
      <c r="B61">
        <v>210</v>
      </c>
      <c r="C61">
        <v>213.41000399999999</v>
      </c>
      <c r="D61">
        <v>207</v>
      </c>
      <c r="E61">
        <v>208.179993</v>
      </c>
      <c r="F61">
        <v>192.204803</v>
      </c>
      <c r="G61">
        <v>249078</v>
      </c>
    </row>
    <row r="62" spans="1:7" x14ac:dyDescent="0.25">
      <c r="A62" s="12">
        <v>42094</v>
      </c>
      <c r="B62">
        <v>207.5</v>
      </c>
      <c r="C62">
        <v>210.75</v>
      </c>
      <c r="D62">
        <v>205</v>
      </c>
      <c r="E62">
        <v>205.520004</v>
      </c>
      <c r="F62">
        <v>189.74894699999999</v>
      </c>
      <c r="G62">
        <v>434795</v>
      </c>
    </row>
    <row r="63" spans="1:7" x14ac:dyDescent="0.25">
      <c r="A63" s="12">
        <v>42095</v>
      </c>
      <c r="B63">
        <v>205.520004</v>
      </c>
      <c r="C63">
        <v>214.070007</v>
      </c>
      <c r="D63">
        <v>205.470001</v>
      </c>
      <c r="E63">
        <v>213.28999300000001</v>
      </c>
      <c r="F63">
        <v>196.922684</v>
      </c>
      <c r="G63">
        <v>371435</v>
      </c>
    </row>
    <row r="64" spans="1:7" x14ac:dyDescent="0.25">
      <c r="A64" s="12">
        <v>42100</v>
      </c>
      <c r="B64">
        <v>212.16000399999999</v>
      </c>
      <c r="C64">
        <v>212.449997</v>
      </c>
      <c r="D64">
        <v>207.990005</v>
      </c>
      <c r="E64">
        <v>208.89999399999999</v>
      </c>
      <c r="F64">
        <v>192.86956799999999</v>
      </c>
      <c r="G64">
        <v>258137</v>
      </c>
    </row>
    <row r="65" spans="1:7" x14ac:dyDescent="0.25">
      <c r="A65" s="12">
        <v>42101</v>
      </c>
      <c r="B65">
        <v>208.89999399999999</v>
      </c>
      <c r="C65">
        <v>214.80999800000001</v>
      </c>
      <c r="D65">
        <v>208.5</v>
      </c>
      <c r="E65">
        <v>213.46000699999999</v>
      </c>
      <c r="F65">
        <v>197.07965100000001</v>
      </c>
      <c r="G65">
        <v>791735</v>
      </c>
    </row>
    <row r="66" spans="1:7" x14ac:dyDescent="0.25">
      <c r="A66" s="12">
        <v>42102</v>
      </c>
      <c r="B66">
        <v>214.529999</v>
      </c>
      <c r="C66">
        <v>219</v>
      </c>
      <c r="D66">
        <v>213.270004</v>
      </c>
      <c r="E66">
        <v>218.19000199999999</v>
      </c>
      <c r="F66">
        <v>201.446686</v>
      </c>
      <c r="G66">
        <v>553167</v>
      </c>
    </row>
    <row r="67" spans="1:7" x14ac:dyDescent="0.25">
      <c r="A67" s="12">
        <v>42103</v>
      </c>
      <c r="B67">
        <v>218</v>
      </c>
      <c r="C67">
        <v>218.88999899999999</v>
      </c>
      <c r="D67">
        <v>214.63999899999999</v>
      </c>
      <c r="E67">
        <v>217.770004</v>
      </c>
      <c r="F67">
        <v>201.05891399999999</v>
      </c>
      <c r="G67">
        <v>179708</v>
      </c>
    </row>
    <row r="68" spans="1:7" x14ac:dyDescent="0.25">
      <c r="A68" s="12">
        <v>42104</v>
      </c>
      <c r="B68">
        <v>217.66999799999999</v>
      </c>
      <c r="C68">
        <v>220.199997</v>
      </c>
      <c r="D68">
        <v>217.66000399999999</v>
      </c>
      <c r="E68">
        <v>219.66999799999999</v>
      </c>
      <c r="F68">
        <v>202.81310999999999</v>
      </c>
      <c r="G68">
        <v>332116</v>
      </c>
    </row>
    <row r="69" spans="1:7" x14ac:dyDescent="0.25">
      <c r="A69" s="12">
        <v>42107</v>
      </c>
      <c r="B69">
        <v>220.009995</v>
      </c>
      <c r="C69">
        <v>220.990005</v>
      </c>
      <c r="D69">
        <v>215.35000600000001</v>
      </c>
      <c r="E69">
        <v>216.41999799999999</v>
      </c>
      <c r="F69">
        <v>199.8125</v>
      </c>
      <c r="G69">
        <v>171463</v>
      </c>
    </row>
    <row r="70" spans="1:7" x14ac:dyDescent="0.25">
      <c r="A70" s="12">
        <v>42108</v>
      </c>
      <c r="B70">
        <v>217.5</v>
      </c>
      <c r="C70">
        <v>217.5</v>
      </c>
      <c r="D70">
        <v>212.10000600000001</v>
      </c>
      <c r="E70">
        <v>213.08999600000001</v>
      </c>
      <c r="F70">
        <v>196.738022</v>
      </c>
      <c r="G70">
        <v>327397</v>
      </c>
    </row>
    <row r="71" spans="1:7" x14ac:dyDescent="0.25">
      <c r="A71" s="12">
        <v>42109</v>
      </c>
      <c r="B71">
        <v>214.13000500000001</v>
      </c>
      <c r="C71">
        <v>217.33999600000001</v>
      </c>
      <c r="D71">
        <v>212.53999300000001</v>
      </c>
      <c r="E71">
        <v>216.820007</v>
      </c>
      <c r="F71">
        <v>200.18182400000001</v>
      </c>
      <c r="G71">
        <v>283794</v>
      </c>
    </row>
    <row r="72" spans="1:7" x14ac:dyDescent="0.25">
      <c r="A72" s="12">
        <v>42110</v>
      </c>
      <c r="B72">
        <v>216</v>
      </c>
      <c r="C72">
        <v>217.229996</v>
      </c>
      <c r="D72">
        <v>212.19000199999999</v>
      </c>
      <c r="E72">
        <v>214.5</v>
      </c>
      <c r="F72">
        <v>198.03982500000001</v>
      </c>
      <c r="G72">
        <v>258319</v>
      </c>
    </row>
    <row r="73" spans="1:7" x14ac:dyDescent="0.25">
      <c r="A73" s="12">
        <v>42111</v>
      </c>
      <c r="B73">
        <v>214.5</v>
      </c>
      <c r="C73">
        <v>216.86000100000001</v>
      </c>
      <c r="D73">
        <v>213.070007</v>
      </c>
      <c r="E73">
        <v>214.520004</v>
      </c>
      <c r="F73">
        <v>198.05830399999999</v>
      </c>
      <c r="G73">
        <v>290922</v>
      </c>
    </row>
    <row r="74" spans="1:7" x14ac:dyDescent="0.25">
      <c r="A74" s="12">
        <v>42114</v>
      </c>
      <c r="B74">
        <v>215.75</v>
      </c>
      <c r="C74">
        <v>218.5</v>
      </c>
      <c r="D74">
        <v>215.179993</v>
      </c>
      <c r="E74">
        <v>216.070007</v>
      </c>
      <c r="F74">
        <v>199.48938000000001</v>
      </c>
      <c r="G74">
        <v>226553</v>
      </c>
    </row>
    <row r="75" spans="1:7" x14ac:dyDescent="0.25">
      <c r="A75" s="12">
        <v>42115</v>
      </c>
      <c r="B75">
        <v>217.89999399999999</v>
      </c>
      <c r="C75">
        <v>219.28999300000001</v>
      </c>
      <c r="D75">
        <v>215.490005</v>
      </c>
      <c r="E75">
        <v>219.03999300000001</v>
      </c>
      <c r="F75">
        <v>202.23142999999999</v>
      </c>
      <c r="G75">
        <v>340810</v>
      </c>
    </row>
    <row r="76" spans="1:7" x14ac:dyDescent="0.25">
      <c r="A76" s="12">
        <v>42116</v>
      </c>
      <c r="B76">
        <v>219.08999600000001</v>
      </c>
      <c r="C76">
        <v>224</v>
      </c>
      <c r="D76">
        <v>216.729996</v>
      </c>
      <c r="E76">
        <v>222.66000399999999</v>
      </c>
      <c r="F76">
        <v>205.573669</v>
      </c>
      <c r="G76">
        <v>351244</v>
      </c>
    </row>
    <row r="77" spans="1:7" x14ac:dyDescent="0.25">
      <c r="A77" s="12">
        <v>42117</v>
      </c>
      <c r="B77">
        <v>222</v>
      </c>
      <c r="C77">
        <v>231.63999899999999</v>
      </c>
      <c r="D77">
        <v>220.75</v>
      </c>
      <c r="E77">
        <v>230.550003</v>
      </c>
      <c r="F77">
        <v>212.85820000000001</v>
      </c>
      <c r="G77">
        <v>241355</v>
      </c>
    </row>
    <row r="78" spans="1:7" x14ac:dyDescent="0.25">
      <c r="A78" s="12">
        <v>42118</v>
      </c>
      <c r="B78">
        <v>224</v>
      </c>
      <c r="C78">
        <v>234.320007</v>
      </c>
      <c r="D78">
        <v>224</v>
      </c>
      <c r="E78">
        <v>232.13999899999999</v>
      </c>
      <c r="F78">
        <v>214.32620199999999</v>
      </c>
      <c r="G78">
        <v>373826</v>
      </c>
    </row>
    <row r="79" spans="1:7" x14ac:dyDescent="0.25">
      <c r="A79" s="12">
        <v>42121</v>
      </c>
      <c r="B79">
        <v>225.259995</v>
      </c>
      <c r="C79">
        <v>237.05999800000001</v>
      </c>
      <c r="D79">
        <v>225.259995</v>
      </c>
      <c r="E79">
        <v>233.720001</v>
      </c>
      <c r="F79">
        <v>215.78495799999999</v>
      </c>
      <c r="G79">
        <v>292554</v>
      </c>
    </row>
    <row r="80" spans="1:7" x14ac:dyDescent="0.25">
      <c r="A80" s="12">
        <v>42122</v>
      </c>
      <c r="B80">
        <v>240.729996</v>
      </c>
      <c r="C80">
        <v>240.729996</v>
      </c>
      <c r="D80">
        <v>224</v>
      </c>
      <c r="E80">
        <v>225.33000200000001</v>
      </c>
      <c r="F80">
        <v>212.67965699999999</v>
      </c>
      <c r="G80">
        <v>384192</v>
      </c>
    </row>
    <row r="81" spans="1:7" x14ac:dyDescent="0.25">
      <c r="A81" s="12">
        <v>42123</v>
      </c>
      <c r="B81">
        <v>225.33999600000001</v>
      </c>
      <c r="C81">
        <v>226.970001</v>
      </c>
      <c r="D81">
        <v>220.63999899999999</v>
      </c>
      <c r="E81">
        <v>222.770004</v>
      </c>
      <c r="F81">
        <v>210.26336699999999</v>
      </c>
      <c r="G81">
        <v>316866</v>
      </c>
    </row>
    <row r="82" spans="1:7" x14ac:dyDescent="0.25">
      <c r="A82" s="12">
        <v>42124</v>
      </c>
      <c r="B82">
        <v>222.60000600000001</v>
      </c>
      <c r="C82">
        <v>222.75</v>
      </c>
      <c r="D82">
        <v>216.300003</v>
      </c>
      <c r="E82">
        <v>217.14999399999999</v>
      </c>
      <c r="F82">
        <v>204.958878</v>
      </c>
      <c r="G82">
        <v>682089</v>
      </c>
    </row>
    <row r="83" spans="1:7" x14ac:dyDescent="0.25">
      <c r="A83" s="12">
        <v>42128</v>
      </c>
      <c r="B83">
        <v>217.5</v>
      </c>
      <c r="C83">
        <v>225.83999600000001</v>
      </c>
      <c r="D83">
        <v>217.5</v>
      </c>
      <c r="E83">
        <v>222.05999800000001</v>
      </c>
      <c r="F83">
        <v>209.593231</v>
      </c>
      <c r="G83">
        <v>331679</v>
      </c>
    </row>
    <row r="84" spans="1:7" x14ac:dyDescent="0.25">
      <c r="A84" s="12">
        <v>42129</v>
      </c>
      <c r="B84">
        <v>222.05999800000001</v>
      </c>
      <c r="C84">
        <v>229.199997</v>
      </c>
      <c r="D84">
        <v>221.41999799999999</v>
      </c>
      <c r="E84">
        <v>227.5</v>
      </c>
      <c r="F84">
        <v>214.72782900000001</v>
      </c>
      <c r="G84">
        <v>478610</v>
      </c>
    </row>
    <row r="85" spans="1:7" x14ac:dyDescent="0.25">
      <c r="A85" s="12">
        <v>42130</v>
      </c>
      <c r="B85">
        <v>228.240005</v>
      </c>
      <c r="C85">
        <v>230</v>
      </c>
      <c r="D85">
        <v>225</v>
      </c>
      <c r="E85">
        <v>229.550003</v>
      </c>
      <c r="F85">
        <v>216.66272000000001</v>
      </c>
      <c r="G85">
        <v>329575</v>
      </c>
    </row>
    <row r="86" spans="1:7" x14ac:dyDescent="0.25">
      <c r="A86" s="12">
        <v>42131</v>
      </c>
      <c r="B86">
        <v>229.570007</v>
      </c>
      <c r="C86">
        <v>231.19000199999999</v>
      </c>
      <c r="D86">
        <v>226.88000500000001</v>
      </c>
      <c r="E86">
        <v>227.490005</v>
      </c>
      <c r="F86">
        <v>214.71839900000001</v>
      </c>
      <c r="G86">
        <v>251638</v>
      </c>
    </row>
    <row r="87" spans="1:7" x14ac:dyDescent="0.25">
      <c r="A87" s="12">
        <v>42132</v>
      </c>
      <c r="B87">
        <v>230</v>
      </c>
      <c r="C87">
        <v>230.80999800000001</v>
      </c>
      <c r="D87">
        <v>226</v>
      </c>
      <c r="E87">
        <v>226.80999800000001</v>
      </c>
      <c r="F87">
        <v>214.07655299999999</v>
      </c>
      <c r="G87">
        <v>448557</v>
      </c>
    </row>
    <row r="88" spans="1:7" x14ac:dyDescent="0.25">
      <c r="A88" s="12">
        <v>42135</v>
      </c>
      <c r="B88">
        <v>230</v>
      </c>
      <c r="C88">
        <v>230</v>
      </c>
      <c r="D88">
        <v>225.990005</v>
      </c>
      <c r="E88">
        <v>228.770004</v>
      </c>
      <c r="F88">
        <v>215.926514</v>
      </c>
      <c r="G88">
        <v>200603</v>
      </c>
    </row>
    <row r="89" spans="1:7" x14ac:dyDescent="0.25">
      <c r="A89" s="12">
        <v>42136</v>
      </c>
      <c r="B89">
        <v>229.96000699999999</v>
      </c>
      <c r="C89">
        <v>229.96000699999999</v>
      </c>
      <c r="D89">
        <v>223.550003</v>
      </c>
      <c r="E89">
        <v>224.990005</v>
      </c>
      <c r="F89">
        <v>212.35874899999999</v>
      </c>
      <c r="G89">
        <v>260995</v>
      </c>
    </row>
    <row r="90" spans="1:7" x14ac:dyDescent="0.25">
      <c r="A90" s="12">
        <v>42137</v>
      </c>
      <c r="B90">
        <v>220</v>
      </c>
      <c r="C90">
        <v>226.83000200000001</v>
      </c>
      <c r="D90">
        <v>220</v>
      </c>
      <c r="E90">
        <v>223.89999399999999</v>
      </c>
      <c r="F90">
        <v>211.32991000000001</v>
      </c>
      <c r="G90">
        <v>254460</v>
      </c>
    </row>
    <row r="91" spans="1:7" x14ac:dyDescent="0.25">
      <c r="A91" s="12">
        <v>42138</v>
      </c>
      <c r="B91">
        <v>224.300003</v>
      </c>
      <c r="C91">
        <v>231.449997</v>
      </c>
      <c r="D91">
        <v>223.91999799999999</v>
      </c>
      <c r="E91">
        <v>227.320007</v>
      </c>
      <c r="F91">
        <v>214.55793800000001</v>
      </c>
      <c r="G91">
        <v>213914</v>
      </c>
    </row>
    <row r="92" spans="1:7" x14ac:dyDescent="0.25">
      <c r="A92" s="12">
        <v>42139</v>
      </c>
      <c r="B92">
        <v>229.94000199999999</v>
      </c>
      <c r="C92">
        <v>230.820007</v>
      </c>
      <c r="D92">
        <v>226.949997</v>
      </c>
      <c r="E92">
        <v>229.96000699999999</v>
      </c>
      <c r="F92">
        <v>217.049713</v>
      </c>
      <c r="G92">
        <v>376539</v>
      </c>
    </row>
    <row r="93" spans="1:7" x14ac:dyDescent="0.25">
      <c r="A93" s="12">
        <v>42142</v>
      </c>
      <c r="B93">
        <v>230.320007</v>
      </c>
      <c r="C93">
        <v>231.490005</v>
      </c>
      <c r="D93">
        <v>227.80999800000001</v>
      </c>
      <c r="E93">
        <v>230.21000699999999</v>
      </c>
      <c r="F93">
        <v>217.285675</v>
      </c>
      <c r="G93">
        <v>236526</v>
      </c>
    </row>
    <row r="94" spans="1:7" x14ac:dyDescent="0.25">
      <c r="A94" s="12">
        <v>42143</v>
      </c>
      <c r="B94">
        <v>230.19000199999999</v>
      </c>
      <c r="C94">
        <v>231.5</v>
      </c>
      <c r="D94">
        <v>228</v>
      </c>
      <c r="E94">
        <v>228.46000699999999</v>
      </c>
      <c r="F94">
        <v>215.633926</v>
      </c>
      <c r="G94">
        <v>339454</v>
      </c>
    </row>
    <row r="95" spans="1:7" x14ac:dyDescent="0.25">
      <c r="A95" s="12">
        <v>42144</v>
      </c>
      <c r="B95">
        <v>230.60000600000001</v>
      </c>
      <c r="C95">
        <v>230.990005</v>
      </c>
      <c r="D95">
        <v>224.10000600000001</v>
      </c>
      <c r="E95">
        <v>227.30999800000001</v>
      </c>
      <c r="F95">
        <v>214.54849200000001</v>
      </c>
      <c r="G95">
        <v>194471</v>
      </c>
    </row>
    <row r="96" spans="1:7" x14ac:dyDescent="0.25">
      <c r="A96" s="12">
        <v>42145</v>
      </c>
      <c r="B96">
        <v>227.63999899999999</v>
      </c>
      <c r="C96">
        <v>229.36000100000001</v>
      </c>
      <c r="D96">
        <v>225.970001</v>
      </c>
      <c r="E96">
        <v>228.16999799999999</v>
      </c>
      <c r="F96">
        <v>215.36019899999999</v>
      </c>
      <c r="G96">
        <v>124093</v>
      </c>
    </row>
    <row r="97" spans="1:7" x14ac:dyDescent="0.25">
      <c r="A97" s="12">
        <v>42146</v>
      </c>
      <c r="B97">
        <v>228.19000199999999</v>
      </c>
      <c r="C97">
        <v>231</v>
      </c>
      <c r="D97">
        <v>226.66000399999999</v>
      </c>
      <c r="E97">
        <v>227.740005</v>
      </c>
      <c r="F97">
        <v>214.95436100000001</v>
      </c>
      <c r="G97">
        <v>183833</v>
      </c>
    </row>
    <row r="98" spans="1:7" x14ac:dyDescent="0.25">
      <c r="A98" s="12">
        <v>42149</v>
      </c>
      <c r="B98">
        <v>228</v>
      </c>
      <c r="C98">
        <v>228</v>
      </c>
      <c r="D98">
        <v>224</v>
      </c>
      <c r="E98">
        <v>225.520004</v>
      </c>
      <c r="F98">
        <v>212.85897800000001</v>
      </c>
      <c r="G98">
        <v>93510</v>
      </c>
    </row>
    <row r="99" spans="1:7" x14ac:dyDescent="0.25">
      <c r="A99" s="12">
        <v>42150</v>
      </c>
      <c r="B99">
        <v>224</v>
      </c>
      <c r="C99">
        <v>229</v>
      </c>
      <c r="D99">
        <v>223.16999799999999</v>
      </c>
      <c r="E99">
        <v>224.990005</v>
      </c>
      <c r="F99">
        <v>212.35874899999999</v>
      </c>
      <c r="G99">
        <v>371793</v>
      </c>
    </row>
    <row r="100" spans="1:7" x14ac:dyDescent="0.25">
      <c r="A100" s="12">
        <v>42151</v>
      </c>
      <c r="B100">
        <v>222.220001</v>
      </c>
      <c r="C100">
        <v>229.91000399999999</v>
      </c>
      <c r="D100">
        <v>222.220001</v>
      </c>
      <c r="E100">
        <v>228.979996</v>
      </c>
      <c r="F100">
        <v>216.12472500000001</v>
      </c>
      <c r="G100">
        <v>278129</v>
      </c>
    </row>
    <row r="101" spans="1:7" x14ac:dyDescent="0.25">
      <c r="A101" s="12">
        <v>42152</v>
      </c>
      <c r="B101">
        <v>229.66999799999999</v>
      </c>
      <c r="C101">
        <v>231.5</v>
      </c>
      <c r="D101">
        <v>224.270004</v>
      </c>
      <c r="E101">
        <v>225.83000200000001</v>
      </c>
      <c r="F101">
        <v>213.15158099999999</v>
      </c>
      <c r="G101">
        <v>308175</v>
      </c>
    </row>
    <row r="102" spans="1:7" x14ac:dyDescent="0.25">
      <c r="A102" s="12">
        <v>42153</v>
      </c>
      <c r="B102">
        <v>225</v>
      </c>
      <c r="C102">
        <v>227.41000399999999</v>
      </c>
      <c r="D102">
        <v>221.30999800000001</v>
      </c>
      <c r="E102">
        <v>222.16999799999999</v>
      </c>
      <c r="F102">
        <v>209.69705200000001</v>
      </c>
      <c r="G102">
        <v>892051</v>
      </c>
    </row>
    <row r="103" spans="1:7" x14ac:dyDescent="0.25">
      <c r="A103" s="12">
        <v>42156</v>
      </c>
      <c r="B103">
        <v>221</v>
      </c>
      <c r="C103">
        <v>223.66000399999999</v>
      </c>
      <c r="D103">
        <v>220.5</v>
      </c>
      <c r="E103">
        <v>222.55999800000001</v>
      </c>
      <c r="F103">
        <v>210.065155</v>
      </c>
      <c r="G103">
        <v>240693</v>
      </c>
    </row>
    <row r="104" spans="1:7" x14ac:dyDescent="0.25">
      <c r="A104" s="12">
        <v>42157</v>
      </c>
      <c r="B104">
        <v>222.55999800000001</v>
      </c>
      <c r="C104">
        <v>224.21000699999999</v>
      </c>
      <c r="D104">
        <v>220.679993</v>
      </c>
      <c r="E104">
        <v>223.28999300000001</v>
      </c>
      <c r="F104">
        <v>210.75418099999999</v>
      </c>
      <c r="G104">
        <v>458642</v>
      </c>
    </row>
    <row r="105" spans="1:7" x14ac:dyDescent="0.25">
      <c r="A105" s="12">
        <v>42158</v>
      </c>
      <c r="B105">
        <v>223.320007</v>
      </c>
      <c r="C105">
        <v>226.009995</v>
      </c>
      <c r="D105">
        <v>223.30999800000001</v>
      </c>
      <c r="E105">
        <v>225.03999300000001</v>
      </c>
      <c r="F105">
        <v>212.40593000000001</v>
      </c>
      <c r="G105">
        <v>319182</v>
      </c>
    </row>
    <row r="106" spans="1:7" x14ac:dyDescent="0.25">
      <c r="A106" s="12">
        <v>42159</v>
      </c>
      <c r="B106">
        <v>224.63000500000001</v>
      </c>
      <c r="C106">
        <v>225</v>
      </c>
      <c r="D106">
        <v>219.300003</v>
      </c>
      <c r="E106">
        <v>220.91000399999999</v>
      </c>
      <c r="F106">
        <v>208.50779700000001</v>
      </c>
      <c r="G106">
        <v>253271</v>
      </c>
    </row>
    <row r="107" spans="1:7" x14ac:dyDescent="0.25">
      <c r="A107" s="12">
        <v>42160</v>
      </c>
      <c r="B107">
        <v>225.03999300000001</v>
      </c>
      <c r="C107">
        <v>225.03999300000001</v>
      </c>
      <c r="D107">
        <v>217</v>
      </c>
      <c r="E107">
        <v>220.30999800000001</v>
      </c>
      <c r="F107">
        <v>207.94146699999999</v>
      </c>
      <c r="G107">
        <v>244144</v>
      </c>
    </row>
    <row r="108" spans="1:7" x14ac:dyDescent="0.25">
      <c r="A108" s="12">
        <v>42163</v>
      </c>
      <c r="B108">
        <v>220.970001</v>
      </c>
      <c r="C108">
        <v>221.259995</v>
      </c>
      <c r="D108">
        <v>217</v>
      </c>
      <c r="E108">
        <v>219.94000199999999</v>
      </c>
      <c r="F108">
        <v>207.59223900000001</v>
      </c>
      <c r="G108">
        <v>266262</v>
      </c>
    </row>
    <row r="109" spans="1:7" x14ac:dyDescent="0.25">
      <c r="A109" s="12">
        <v>42164</v>
      </c>
      <c r="B109">
        <v>221.03999300000001</v>
      </c>
      <c r="C109">
        <v>222.929993</v>
      </c>
      <c r="D109">
        <v>217.14999399999999</v>
      </c>
      <c r="E109">
        <v>217.720001</v>
      </c>
      <c r="F109">
        <v>205.49690200000001</v>
      </c>
      <c r="G109">
        <v>377376</v>
      </c>
    </row>
    <row r="110" spans="1:7" x14ac:dyDescent="0.25">
      <c r="A110" s="12">
        <v>42165</v>
      </c>
      <c r="B110">
        <v>217.91999799999999</v>
      </c>
      <c r="C110">
        <v>218.720001</v>
      </c>
      <c r="D110">
        <v>215.490005</v>
      </c>
      <c r="E110">
        <v>217.199997</v>
      </c>
      <c r="F110">
        <v>205.00607299999999</v>
      </c>
      <c r="G110">
        <v>856603</v>
      </c>
    </row>
    <row r="111" spans="1:7" x14ac:dyDescent="0.25">
      <c r="A111" s="12">
        <v>42166</v>
      </c>
      <c r="B111">
        <v>218.78999300000001</v>
      </c>
      <c r="C111">
        <v>218.78999300000001</v>
      </c>
      <c r="D111">
        <v>215.46000699999999</v>
      </c>
      <c r="E111">
        <v>217.259995</v>
      </c>
      <c r="F111">
        <v>205.062714</v>
      </c>
      <c r="G111">
        <v>484741</v>
      </c>
    </row>
    <row r="112" spans="1:7" x14ac:dyDescent="0.25">
      <c r="A112" s="12">
        <v>42167</v>
      </c>
      <c r="B112">
        <v>219</v>
      </c>
      <c r="C112">
        <v>222.970001</v>
      </c>
      <c r="D112">
        <v>217.11999499999999</v>
      </c>
      <c r="E112">
        <v>221.13000500000001</v>
      </c>
      <c r="F112">
        <v>208.71545399999999</v>
      </c>
      <c r="G112">
        <v>379775</v>
      </c>
    </row>
    <row r="113" spans="1:7" x14ac:dyDescent="0.25">
      <c r="A113" s="12">
        <v>42170</v>
      </c>
      <c r="B113">
        <v>217.570007</v>
      </c>
      <c r="C113">
        <v>217.720001</v>
      </c>
      <c r="D113">
        <v>213.61000100000001</v>
      </c>
      <c r="E113">
        <v>215.41000399999999</v>
      </c>
      <c r="F113">
        <v>203.316574</v>
      </c>
      <c r="G113">
        <v>251284</v>
      </c>
    </row>
    <row r="114" spans="1:7" x14ac:dyDescent="0.25">
      <c r="A114" s="12">
        <v>42171</v>
      </c>
      <c r="B114">
        <v>214.199997</v>
      </c>
      <c r="C114">
        <v>219.479996</v>
      </c>
      <c r="D114">
        <v>214.199997</v>
      </c>
      <c r="E114">
        <v>219.009995</v>
      </c>
      <c r="F114">
        <v>206.714462</v>
      </c>
      <c r="G114">
        <v>509460</v>
      </c>
    </row>
    <row r="115" spans="1:7" x14ac:dyDescent="0.25">
      <c r="A115" s="12">
        <v>42172</v>
      </c>
      <c r="B115">
        <v>219.199997</v>
      </c>
      <c r="C115">
        <v>222.770004</v>
      </c>
      <c r="D115">
        <v>216.85000600000001</v>
      </c>
      <c r="E115">
        <v>217.60000600000001</v>
      </c>
      <c r="F115">
        <v>205.383636</v>
      </c>
      <c r="G115">
        <v>596484</v>
      </c>
    </row>
    <row r="116" spans="1:7" x14ac:dyDescent="0.25">
      <c r="A116" s="12">
        <v>42173</v>
      </c>
      <c r="B116">
        <v>217.60000600000001</v>
      </c>
      <c r="C116">
        <v>219.509995</v>
      </c>
      <c r="D116">
        <v>216</v>
      </c>
      <c r="E116">
        <v>217.21000699999999</v>
      </c>
      <c r="F116">
        <v>205.015533</v>
      </c>
      <c r="G116">
        <v>338540</v>
      </c>
    </row>
    <row r="117" spans="1:7" x14ac:dyDescent="0.25">
      <c r="A117" s="12">
        <v>42174</v>
      </c>
      <c r="B117">
        <v>216.25</v>
      </c>
      <c r="C117">
        <v>219</v>
      </c>
      <c r="D117">
        <v>214.5</v>
      </c>
      <c r="E117">
        <v>215.14999399999999</v>
      </c>
      <c r="F117">
        <v>203.07115200000001</v>
      </c>
      <c r="G117">
        <v>952956</v>
      </c>
    </row>
    <row r="118" spans="1:7" x14ac:dyDescent="0.25">
      <c r="A118" s="12">
        <v>42177</v>
      </c>
      <c r="B118">
        <v>216.220001</v>
      </c>
      <c r="C118">
        <v>220.25</v>
      </c>
      <c r="D118">
        <v>214.83999600000001</v>
      </c>
      <c r="E118">
        <v>219.60000600000001</v>
      </c>
      <c r="F118">
        <v>207.27134699999999</v>
      </c>
      <c r="G118">
        <v>408615</v>
      </c>
    </row>
    <row r="119" spans="1:7" x14ac:dyDescent="0.25">
      <c r="A119" s="12">
        <v>42178</v>
      </c>
      <c r="B119">
        <v>220.58000200000001</v>
      </c>
      <c r="C119">
        <v>221</v>
      </c>
      <c r="D119">
        <v>219.08000200000001</v>
      </c>
      <c r="E119">
        <v>220.679993</v>
      </c>
      <c r="F119">
        <v>208.290695</v>
      </c>
      <c r="G119">
        <v>225828</v>
      </c>
    </row>
    <row r="120" spans="1:7" x14ac:dyDescent="0.25">
      <c r="A120" s="12">
        <v>42179</v>
      </c>
      <c r="B120">
        <v>219.75</v>
      </c>
      <c r="C120">
        <v>221</v>
      </c>
      <c r="D120">
        <v>217.779999</v>
      </c>
      <c r="E120">
        <v>220.64999399999999</v>
      </c>
      <c r="F120">
        <v>208.26237499999999</v>
      </c>
      <c r="G120">
        <v>311178</v>
      </c>
    </row>
    <row r="121" spans="1:7" x14ac:dyDescent="0.25">
      <c r="A121" s="12">
        <v>42180</v>
      </c>
      <c r="B121">
        <v>219</v>
      </c>
      <c r="C121">
        <v>225</v>
      </c>
      <c r="D121">
        <v>219</v>
      </c>
      <c r="E121">
        <v>224.050003</v>
      </c>
      <c r="F121">
        <v>211.471497</v>
      </c>
      <c r="G121">
        <v>377636</v>
      </c>
    </row>
    <row r="122" spans="1:7" x14ac:dyDescent="0.25">
      <c r="A122" s="12">
        <v>42181</v>
      </c>
      <c r="B122">
        <v>224.11999499999999</v>
      </c>
      <c r="C122">
        <v>225.33000200000001</v>
      </c>
      <c r="D122">
        <v>223.66000399999999</v>
      </c>
      <c r="E122">
        <v>224.550003</v>
      </c>
      <c r="F122">
        <v>211.94343599999999</v>
      </c>
      <c r="G122">
        <v>230283</v>
      </c>
    </row>
    <row r="123" spans="1:7" x14ac:dyDescent="0.25">
      <c r="A123" s="12">
        <v>42184</v>
      </c>
      <c r="B123">
        <v>223.41999799999999</v>
      </c>
      <c r="C123">
        <v>224.60000600000001</v>
      </c>
      <c r="D123">
        <v>218.10000600000001</v>
      </c>
      <c r="E123">
        <v>218.990005</v>
      </c>
      <c r="F123">
        <v>206.69558699999999</v>
      </c>
      <c r="G123">
        <v>262119</v>
      </c>
    </row>
    <row r="124" spans="1:7" x14ac:dyDescent="0.25">
      <c r="A124" s="12">
        <v>42185</v>
      </c>
      <c r="B124">
        <v>219.029999</v>
      </c>
      <c r="C124">
        <v>223.529999</v>
      </c>
      <c r="D124">
        <v>219.029999</v>
      </c>
      <c r="E124">
        <v>223.21000699999999</v>
      </c>
      <c r="F124">
        <v>210.67868000000001</v>
      </c>
      <c r="G124">
        <v>888969</v>
      </c>
    </row>
    <row r="125" spans="1:7" x14ac:dyDescent="0.25">
      <c r="A125" s="12">
        <v>42186</v>
      </c>
      <c r="B125">
        <v>222</v>
      </c>
      <c r="C125">
        <v>224.490005</v>
      </c>
      <c r="D125">
        <v>218.41000399999999</v>
      </c>
      <c r="E125">
        <v>222.009995</v>
      </c>
      <c r="F125">
        <v>209.54603599999999</v>
      </c>
      <c r="G125">
        <v>357733</v>
      </c>
    </row>
    <row r="126" spans="1:7" x14ac:dyDescent="0.25">
      <c r="A126" s="12">
        <v>42187</v>
      </c>
      <c r="B126">
        <v>220</v>
      </c>
      <c r="C126">
        <v>225.729996</v>
      </c>
      <c r="D126">
        <v>220</v>
      </c>
      <c r="E126">
        <v>224.78999300000001</v>
      </c>
      <c r="F126">
        <v>212.16996800000001</v>
      </c>
      <c r="G126">
        <v>314684</v>
      </c>
    </row>
    <row r="127" spans="1:7" x14ac:dyDescent="0.25">
      <c r="A127" s="12">
        <v>42188</v>
      </c>
      <c r="B127">
        <v>220.050003</v>
      </c>
      <c r="C127">
        <v>226</v>
      </c>
      <c r="D127">
        <v>220.009995</v>
      </c>
      <c r="E127">
        <v>224.929993</v>
      </c>
      <c r="F127">
        <v>212.30209400000001</v>
      </c>
      <c r="G127">
        <v>60260</v>
      </c>
    </row>
    <row r="128" spans="1:7" x14ac:dyDescent="0.25">
      <c r="A128" s="12">
        <v>42191</v>
      </c>
      <c r="B128">
        <v>224.10000600000001</v>
      </c>
      <c r="C128">
        <v>225.990005</v>
      </c>
      <c r="D128">
        <v>222.10000600000001</v>
      </c>
      <c r="E128">
        <v>224.36000100000001</v>
      </c>
      <c r="F128">
        <v>211.76409899999999</v>
      </c>
      <c r="G128">
        <v>212926</v>
      </c>
    </row>
    <row r="129" spans="1:7" x14ac:dyDescent="0.25">
      <c r="A129" s="12">
        <v>42192</v>
      </c>
      <c r="B129">
        <v>222.60000600000001</v>
      </c>
      <c r="C129">
        <v>228.08999600000001</v>
      </c>
      <c r="D129">
        <v>221.770004</v>
      </c>
      <c r="E129">
        <v>226.770004</v>
      </c>
      <c r="F129">
        <v>214.03881799999999</v>
      </c>
      <c r="G129">
        <v>333558</v>
      </c>
    </row>
    <row r="130" spans="1:7" x14ac:dyDescent="0.25">
      <c r="A130" s="12">
        <v>42193</v>
      </c>
      <c r="B130">
        <v>226.770004</v>
      </c>
      <c r="C130">
        <v>229.44000199999999</v>
      </c>
      <c r="D130">
        <v>224.38000500000001</v>
      </c>
      <c r="E130">
        <v>227.36999499999999</v>
      </c>
      <c r="F130">
        <v>214.605118</v>
      </c>
      <c r="G130">
        <v>366420</v>
      </c>
    </row>
    <row r="131" spans="1:7" x14ac:dyDescent="0.25">
      <c r="A131" s="12">
        <v>42194</v>
      </c>
      <c r="B131">
        <v>228.259995</v>
      </c>
      <c r="C131">
        <v>233.5</v>
      </c>
      <c r="D131">
        <v>228.259995</v>
      </c>
      <c r="E131">
        <v>230.300003</v>
      </c>
      <c r="F131">
        <v>217.370621</v>
      </c>
      <c r="G131">
        <v>475855</v>
      </c>
    </row>
    <row r="132" spans="1:7" x14ac:dyDescent="0.25">
      <c r="A132" s="12">
        <v>42195</v>
      </c>
      <c r="B132">
        <v>230.300003</v>
      </c>
      <c r="C132">
        <v>233.39999399999999</v>
      </c>
      <c r="D132">
        <v>229.33000200000001</v>
      </c>
      <c r="E132">
        <v>231.38000500000001</v>
      </c>
      <c r="F132">
        <v>218.389984</v>
      </c>
      <c r="G132">
        <v>522326</v>
      </c>
    </row>
    <row r="133" spans="1:7" x14ac:dyDescent="0.25">
      <c r="A133" s="12">
        <v>42198</v>
      </c>
      <c r="B133">
        <v>232.199997</v>
      </c>
      <c r="C133">
        <v>235.16000399999999</v>
      </c>
      <c r="D133">
        <v>232.199997</v>
      </c>
      <c r="E133">
        <v>234.229996</v>
      </c>
      <c r="F133">
        <v>221.07998699999999</v>
      </c>
      <c r="G133">
        <v>274771</v>
      </c>
    </row>
    <row r="134" spans="1:7" x14ac:dyDescent="0.25">
      <c r="A134" s="12">
        <v>42199</v>
      </c>
      <c r="B134">
        <v>234.25</v>
      </c>
      <c r="C134">
        <v>235</v>
      </c>
      <c r="D134">
        <v>233.740005</v>
      </c>
      <c r="E134">
        <v>234.720001</v>
      </c>
      <c r="F134">
        <v>221.54248000000001</v>
      </c>
      <c r="G134">
        <v>436462</v>
      </c>
    </row>
    <row r="135" spans="1:7" x14ac:dyDescent="0.25">
      <c r="A135" s="12">
        <v>42200</v>
      </c>
      <c r="B135">
        <v>234.13999899999999</v>
      </c>
      <c r="C135">
        <v>238.30999800000001</v>
      </c>
      <c r="D135">
        <v>233.520004</v>
      </c>
      <c r="E135">
        <v>237.020004</v>
      </c>
      <c r="F135">
        <v>223.71336400000001</v>
      </c>
      <c r="G135">
        <v>376771</v>
      </c>
    </row>
    <row r="136" spans="1:7" x14ac:dyDescent="0.25">
      <c r="A136" s="12">
        <v>42201</v>
      </c>
      <c r="B136">
        <v>239</v>
      </c>
      <c r="C136">
        <v>240.699997</v>
      </c>
      <c r="D136">
        <v>236.69000199999999</v>
      </c>
      <c r="E136">
        <v>239.699997</v>
      </c>
      <c r="F136">
        <v>226.24288899999999</v>
      </c>
      <c r="G136">
        <v>390207</v>
      </c>
    </row>
    <row r="137" spans="1:7" x14ac:dyDescent="0.25">
      <c r="A137" s="12">
        <v>42202</v>
      </c>
      <c r="B137">
        <v>239.33000200000001</v>
      </c>
      <c r="C137">
        <v>240.58000200000001</v>
      </c>
      <c r="D137">
        <v>237.240005</v>
      </c>
      <c r="E137">
        <v>238.96000699999999</v>
      </c>
      <c r="F137">
        <v>225.54444899999999</v>
      </c>
      <c r="G137">
        <v>228223</v>
      </c>
    </row>
    <row r="138" spans="1:7" x14ac:dyDescent="0.25">
      <c r="A138" s="12">
        <v>42205</v>
      </c>
      <c r="B138">
        <v>240.89999399999999</v>
      </c>
      <c r="C138">
        <v>241.21000699999999</v>
      </c>
      <c r="D138">
        <v>238.050003</v>
      </c>
      <c r="E138">
        <v>239.83999600000001</v>
      </c>
      <c r="F138">
        <v>226.375046</v>
      </c>
      <c r="G138">
        <v>224615</v>
      </c>
    </row>
    <row r="139" spans="1:7" x14ac:dyDescent="0.25">
      <c r="A139" s="12">
        <v>42206</v>
      </c>
      <c r="B139">
        <v>239.029999</v>
      </c>
      <c r="C139">
        <v>240.800003</v>
      </c>
      <c r="D139">
        <v>239.029999</v>
      </c>
      <c r="E139">
        <v>239.58999600000001</v>
      </c>
      <c r="F139">
        <v>226.13906900000001</v>
      </c>
      <c r="G139">
        <v>287735</v>
      </c>
    </row>
    <row r="140" spans="1:7" x14ac:dyDescent="0.25">
      <c r="A140" s="12">
        <v>42207</v>
      </c>
      <c r="B140">
        <v>245</v>
      </c>
      <c r="C140">
        <v>245</v>
      </c>
      <c r="D140">
        <v>235</v>
      </c>
      <c r="E140">
        <v>236.55999800000001</v>
      </c>
      <c r="F140">
        <v>223.27917500000001</v>
      </c>
      <c r="G140">
        <v>488276</v>
      </c>
    </row>
    <row r="141" spans="1:7" x14ac:dyDescent="0.25">
      <c r="A141" s="12">
        <v>42208</v>
      </c>
      <c r="B141">
        <v>229.699997</v>
      </c>
      <c r="C141">
        <v>243.990005</v>
      </c>
      <c r="D141">
        <v>229.699997</v>
      </c>
      <c r="E141">
        <v>242.78999300000001</v>
      </c>
      <c r="F141">
        <v>229.159424</v>
      </c>
      <c r="G141">
        <v>359296</v>
      </c>
    </row>
    <row r="142" spans="1:7" x14ac:dyDescent="0.25">
      <c r="A142" s="12">
        <v>42209</v>
      </c>
      <c r="B142">
        <v>242.429993</v>
      </c>
      <c r="C142">
        <v>244.5</v>
      </c>
      <c r="D142">
        <v>235.94000199999999</v>
      </c>
      <c r="E142">
        <v>239.21000699999999</v>
      </c>
      <c r="F142">
        <v>225.78041099999999</v>
      </c>
      <c r="G142">
        <v>311564</v>
      </c>
    </row>
    <row r="143" spans="1:7" x14ac:dyDescent="0.25">
      <c r="A143" s="12">
        <v>42212</v>
      </c>
      <c r="B143">
        <v>237.11999499999999</v>
      </c>
      <c r="C143">
        <v>239.11000100000001</v>
      </c>
      <c r="D143">
        <v>234.699997</v>
      </c>
      <c r="E143">
        <v>236.429993</v>
      </c>
      <c r="F143">
        <v>223.156464</v>
      </c>
      <c r="G143">
        <v>217438</v>
      </c>
    </row>
    <row r="144" spans="1:7" x14ac:dyDescent="0.25">
      <c r="A144" s="12">
        <v>42213</v>
      </c>
      <c r="B144">
        <v>235.85000600000001</v>
      </c>
      <c r="C144">
        <v>244.05999800000001</v>
      </c>
      <c r="D144">
        <v>235.520004</v>
      </c>
      <c r="E144">
        <v>240.86000100000001</v>
      </c>
      <c r="F144">
        <v>227.33776900000001</v>
      </c>
      <c r="G144">
        <v>350441</v>
      </c>
    </row>
    <row r="145" spans="1:7" x14ac:dyDescent="0.25">
      <c r="A145" s="12">
        <v>42214</v>
      </c>
      <c r="B145">
        <v>239</v>
      </c>
      <c r="C145">
        <v>239.83000200000001</v>
      </c>
      <c r="D145">
        <v>237.30999800000001</v>
      </c>
      <c r="E145">
        <v>238.44000199999999</v>
      </c>
      <c r="F145">
        <v>225.05363500000001</v>
      </c>
      <c r="G145">
        <v>511700</v>
      </c>
    </row>
    <row r="146" spans="1:7" x14ac:dyDescent="0.25">
      <c r="A146" s="12">
        <v>42215</v>
      </c>
      <c r="B146">
        <v>240.25</v>
      </c>
      <c r="C146">
        <v>240.990005</v>
      </c>
      <c r="D146">
        <v>235.990005</v>
      </c>
      <c r="E146">
        <v>238.509995</v>
      </c>
      <c r="F146">
        <v>225.11968999999999</v>
      </c>
      <c r="G146">
        <v>221045</v>
      </c>
    </row>
    <row r="147" spans="1:7" x14ac:dyDescent="0.25">
      <c r="A147" s="12">
        <v>42216</v>
      </c>
      <c r="B147">
        <v>236.39999399999999</v>
      </c>
      <c r="C147">
        <v>241.979996</v>
      </c>
      <c r="D147">
        <v>235.229996</v>
      </c>
      <c r="E147">
        <v>241.13000500000001</v>
      </c>
      <c r="F147">
        <v>227.59262100000001</v>
      </c>
      <c r="G147">
        <v>679496</v>
      </c>
    </row>
    <row r="148" spans="1:7" x14ac:dyDescent="0.25">
      <c r="A148" s="12">
        <v>42219</v>
      </c>
      <c r="B148">
        <v>240.5</v>
      </c>
      <c r="C148">
        <v>249.14999399999999</v>
      </c>
      <c r="D148">
        <v>239.38000500000001</v>
      </c>
      <c r="E148">
        <v>248.58999600000001</v>
      </c>
      <c r="F148">
        <v>234.633804</v>
      </c>
      <c r="G148">
        <v>284786</v>
      </c>
    </row>
    <row r="149" spans="1:7" x14ac:dyDescent="0.25">
      <c r="A149" s="12">
        <v>42220</v>
      </c>
      <c r="B149">
        <v>250</v>
      </c>
      <c r="C149">
        <v>250.83999600000001</v>
      </c>
      <c r="D149">
        <v>247.83999600000001</v>
      </c>
      <c r="E149">
        <v>249.070007</v>
      </c>
      <c r="F149">
        <v>235.08685299999999</v>
      </c>
      <c r="G149">
        <v>395728</v>
      </c>
    </row>
    <row r="150" spans="1:7" x14ac:dyDescent="0.25">
      <c r="A150" s="12">
        <v>42221</v>
      </c>
      <c r="B150">
        <v>252.38999899999999</v>
      </c>
      <c r="C150">
        <v>257.57000699999998</v>
      </c>
      <c r="D150">
        <v>248</v>
      </c>
      <c r="E150">
        <v>254.38000500000001</v>
      </c>
      <c r="F150">
        <v>240.098724</v>
      </c>
      <c r="G150">
        <v>707724</v>
      </c>
    </row>
    <row r="151" spans="1:7" x14ac:dyDescent="0.25">
      <c r="A151" s="12">
        <v>42222</v>
      </c>
      <c r="B151">
        <v>253.240005</v>
      </c>
      <c r="C151">
        <v>255.029999</v>
      </c>
      <c r="D151">
        <v>249.55999800000001</v>
      </c>
      <c r="E151">
        <v>250.479996</v>
      </c>
      <c r="F151">
        <v>236.41767899999999</v>
      </c>
      <c r="G151">
        <v>206431</v>
      </c>
    </row>
    <row r="152" spans="1:7" x14ac:dyDescent="0.25">
      <c r="A152" s="12">
        <v>42223</v>
      </c>
      <c r="B152">
        <v>250.33999600000001</v>
      </c>
      <c r="C152">
        <v>254.320007</v>
      </c>
      <c r="D152">
        <v>249.13999899999999</v>
      </c>
      <c r="E152">
        <v>252.33999600000001</v>
      </c>
      <c r="F152">
        <v>238.17326399999999</v>
      </c>
      <c r="G152">
        <v>228964</v>
      </c>
    </row>
    <row r="153" spans="1:7" x14ac:dyDescent="0.25">
      <c r="A153" s="12">
        <v>42226</v>
      </c>
      <c r="B153">
        <v>252</v>
      </c>
      <c r="C153">
        <v>255.779999</v>
      </c>
      <c r="D153">
        <v>251.220001</v>
      </c>
      <c r="E153">
        <v>251.61999499999999</v>
      </c>
      <c r="F153">
        <v>237.49369799999999</v>
      </c>
      <c r="G153">
        <v>76218</v>
      </c>
    </row>
    <row r="154" spans="1:7" x14ac:dyDescent="0.25">
      <c r="A154" s="12">
        <v>42227</v>
      </c>
      <c r="B154">
        <v>252.30999800000001</v>
      </c>
      <c r="C154">
        <v>252.30999800000001</v>
      </c>
      <c r="D154">
        <v>249.89999399999999</v>
      </c>
      <c r="E154">
        <v>250.75</v>
      </c>
      <c r="F154">
        <v>236.67254600000001</v>
      </c>
      <c r="G154">
        <v>302293</v>
      </c>
    </row>
    <row r="155" spans="1:7" x14ac:dyDescent="0.25">
      <c r="A155" s="12">
        <v>42228</v>
      </c>
      <c r="B155">
        <v>256.20001200000002</v>
      </c>
      <c r="C155">
        <v>256.20001200000002</v>
      </c>
      <c r="D155">
        <v>246.070007</v>
      </c>
      <c r="E155">
        <v>250.86999499999999</v>
      </c>
      <c r="F155">
        <v>236.785797</v>
      </c>
      <c r="G155">
        <v>334676</v>
      </c>
    </row>
    <row r="156" spans="1:7" x14ac:dyDescent="0.25">
      <c r="A156" s="12">
        <v>42229</v>
      </c>
      <c r="B156">
        <v>250</v>
      </c>
      <c r="C156">
        <v>253.479996</v>
      </c>
      <c r="D156">
        <v>248</v>
      </c>
      <c r="E156">
        <v>252.53999300000001</v>
      </c>
      <c r="F156">
        <v>238.36204499999999</v>
      </c>
      <c r="G156">
        <v>353554</v>
      </c>
    </row>
    <row r="157" spans="1:7" x14ac:dyDescent="0.25">
      <c r="A157" s="12">
        <v>42230</v>
      </c>
      <c r="B157">
        <v>252</v>
      </c>
      <c r="C157">
        <v>255.470001</v>
      </c>
      <c r="D157">
        <v>251.36000100000001</v>
      </c>
      <c r="E157">
        <v>254.71000699999999</v>
      </c>
      <c r="F157">
        <v>240.41021699999999</v>
      </c>
      <c r="G157">
        <v>171861</v>
      </c>
    </row>
    <row r="158" spans="1:7" x14ac:dyDescent="0.25">
      <c r="A158" s="12">
        <v>42233</v>
      </c>
      <c r="B158">
        <v>254.83000200000001</v>
      </c>
      <c r="C158">
        <v>255.08000200000001</v>
      </c>
      <c r="D158">
        <v>249.759995</v>
      </c>
      <c r="E158">
        <v>251.240005</v>
      </c>
      <c r="F158">
        <v>237.13504</v>
      </c>
      <c r="G158">
        <v>230644</v>
      </c>
    </row>
    <row r="159" spans="1:7" x14ac:dyDescent="0.25">
      <c r="A159" s="12">
        <v>42234</v>
      </c>
      <c r="B159">
        <v>251.5</v>
      </c>
      <c r="C159">
        <v>251.5</v>
      </c>
      <c r="D159">
        <v>248.270004</v>
      </c>
      <c r="E159">
        <v>248.63999899999999</v>
      </c>
      <c r="F159">
        <v>234.680984</v>
      </c>
      <c r="G159">
        <v>344383</v>
      </c>
    </row>
    <row r="160" spans="1:7" x14ac:dyDescent="0.25">
      <c r="A160" s="12">
        <v>42235</v>
      </c>
      <c r="B160">
        <v>245</v>
      </c>
      <c r="C160">
        <v>248.89999399999999</v>
      </c>
      <c r="D160">
        <v>242.009995</v>
      </c>
      <c r="E160">
        <v>243.83000200000001</v>
      </c>
      <c r="F160">
        <v>230.14103700000001</v>
      </c>
      <c r="G160">
        <v>410424</v>
      </c>
    </row>
    <row r="161" spans="1:7" x14ac:dyDescent="0.25">
      <c r="A161" s="12">
        <v>42236</v>
      </c>
      <c r="B161">
        <v>243.89999399999999</v>
      </c>
      <c r="C161">
        <v>246.60000600000001</v>
      </c>
      <c r="D161">
        <v>243.33999600000001</v>
      </c>
      <c r="E161">
        <v>245.21000699999999</v>
      </c>
      <c r="F161">
        <v>231.44357299999999</v>
      </c>
      <c r="G161">
        <v>355567</v>
      </c>
    </row>
    <row r="162" spans="1:7" x14ac:dyDescent="0.25">
      <c r="A162" s="12">
        <v>42237</v>
      </c>
      <c r="B162">
        <v>243.979996</v>
      </c>
      <c r="C162">
        <v>246.449997</v>
      </c>
      <c r="D162">
        <v>238.729996</v>
      </c>
      <c r="E162">
        <v>240.13999899999999</v>
      </c>
      <c r="F162">
        <v>226.658188</v>
      </c>
      <c r="G162">
        <v>278103</v>
      </c>
    </row>
    <row r="163" spans="1:7" x14ac:dyDescent="0.25">
      <c r="A163" s="12">
        <v>42240</v>
      </c>
      <c r="B163">
        <v>238.220001</v>
      </c>
      <c r="C163">
        <v>239.33999600000001</v>
      </c>
      <c r="D163">
        <v>226.39999399999999</v>
      </c>
      <c r="E163">
        <v>237.46000699999999</v>
      </c>
      <c r="F163">
        <v>224.12866199999999</v>
      </c>
      <c r="G163">
        <v>491864</v>
      </c>
    </row>
    <row r="164" spans="1:7" x14ac:dyDescent="0.25">
      <c r="A164" s="12">
        <v>42241</v>
      </c>
      <c r="B164">
        <v>240</v>
      </c>
      <c r="C164">
        <v>243.979996</v>
      </c>
      <c r="D164">
        <v>240</v>
      </c>
      <c r="E164">
        <v>241.929993</v>
      </c>
      <c r="F164">
        <v>228.347702</v>
      </c>
      <c r="G164">
        <v>350100</v>
      </c>
    </row>
    <row r="165" spans="1:7" x14ac:dyDescent="0.25">
      <c r="A165" s="12">
        <v>42242</v>
      </c>
      <c r="B165">
        <v>243.89999399999999</v>
      </c>
      <c r="C165">
        <v>245.929993</v>
      </c>
      <c r="D165">
        <v>241.5</v>
      </c>
      <c r="E165">
        <v>244.58000200000001</v>
      </c>
      <c r="F165">
        <v>230.848938</v>
      </c>
      <c r="G165">
        <v>310635</v>
      </c>
    </row>
    <row r="166" spans="1:7" x14ac:dyDescent="0.25">
      <c r="A166" s="12">
        <v>42243</v>
      </c>
      <c r="B166">
        <v>245.800003</v>
      </c>
      <c r="C166">
        <v>246.58999600000001</v>
      </c>
      <c r="D166">
        <v>243</v>
      </c>
      <c r="E166">
        <v>245.33999600000001</v>
      </c>
      <c r="F166">
        <v>231.56626900000001</v>
      </c>
      <c r="G166">
        <v>687497</v>
      </c>
    </row>
    <row r="167" spans="1:7" x14ac:dyDescent="0.25">
      <c r="A167" s="12">
        <v>42244</v>
      </c>
      <c r="B167">
        <v>246</v>
      </c>
      <c r="C167">
        <v>247</v>
      </c>
      <c r="D167">
        <v>243.10000600000001</v>
      </c>
      <c r="E167">
        <v>243.86000100000001</v>
      </c>
      <c r="F167">
        <v>230.169342</v>
      </c>
      <c r="G167">
        <v>612644</v>
      </c>
    </row>
    <row r="168" spans="1:7" x14ac:dyDescent="0.25">
      <c r="A168" s="12">
        <v>42247</v>
      </c>
      <c r="B168">
        <v>245.029999</v>
      </c>
      <c r="C168">
        <v>246</v>
      </c>
      <c r="D168">
        <v>242.13000500000001</v>
      </c>
      <c r="E168">
        <v>243.800003</v>
      </c>
      <c r="F168">
        <v>230.11273199999999</v>
      </c>
      <c r="G168">
        <v>1034572</v>
      </c>
    </row>
    <row r="169" spans="1:7" x14ac:dyDescent="0.25">
      <c r="A169" s="12">
        <v>42248</v>
      </c>
      <c r="B169">
        <v>243.800003</v>
      </c>
      <c r="C169">
        <v>245.96000699999999</v>
      </c>
      <c r="D169">
        <v>240.259995</v>
      </c>
      <c r="E169">
        <v>244.94000199999999</v>
      </c>
      <c r="F169">
        <v>231.188705</v>
      </c>
      <c r="G169">
        <v>461692</v>
      </c>
    </row>
    <row r="170" spans="1:7" x14ac:dyDescent="0.25">
      <c r="A170" s="12">
        <v>42249</v>
      </c>
      <c r="B170">
        <v>246.16000399999999</v>
      </c>
      <c r="C170">
        <v>246.36999499999999</v>
      </c>
      <c r="D170">
        <v>243.800003</v>
      </c>
      <c r="E170">
        <v>245.16000399999999</v>
      </c>
      <c r="F170">
        <v>231.39636200000001</v>
      </c>
      <c r="G170">
        <v>406081</v>
      </c>
    </row>
    <row r="171" spans="1:7" x14ac:dyDescent="0.25">
      <c r="A171" s="12">
        <v>42250</v>
      </c>
      <c r="B171">
        <v>246.5</v>
      </c>
      <c r="C171">
        <v>247.050003</v>
      </c>
      <c r="D171">
        <v>242.86000100000001</v>
      </c>
      <c r="E171">
        <v>244.990005</v>
      </c>
      <c r="F171">
        <v>231.235916</v>
      </c>
      <c r="G171">
        <v>469702</v>
      </c>
    </row>
    <row r="172" spans="1:7" x14ac:dyDescent="0.25">
      <c r="A172" s="12">
        <v>42251</v>
      </c>
      <c r="B172">
        <v>245</v>
      </c>
      <c r="C172">
        <v>247.33000200000001</v>
      </c>
      <c r="D172">
        <v>241.429993</v>
      </c>
      <c r="E172">
        <v>246.449997</v>
      </c>
      <c r="F172">
        <v>232.61393699999999</v>
      </c>
      <c r="G172">
        <v>230967</v>
      </c>
    </row>
    <row r="173" spans="1:7" x14ac:dyDescent="0.25">
      <c r="A173" s="12">
        <v>42254</v>
      </c>
      <c r="B173">
        <v>239.300003</v>
      </c>
      <c r="C173">
        <v>251.429993</v>
      </c>
      <c r="D173">
        <v>239.300003</v>
      </c>
      <c r="E173">
        <v>250.550003</v>
      </c>
      <c r="F173">
        <v>236.48376500000001</v>
      </c>
      <c r="G173">
        <v>69046</v>
      </c>
    </row>
    <row r="174" spans="1:7" x14ac:dyDescent="0.25">
      <c r="A174" s="12">
        <v>42255</v>
      </c>
      <c r="B174">
        <v>251.5</v>
      </c>
      <c r="C174">
        <v>251.5</v>
      </c>
      <c r="D174">
        <v>246.96000699999999</v>
      </c>
      <c r="E174">
        <v>248.050003</v>
      </c>
      <c r="F174">
        <v>234.12413000000001</v>
      </c>
      <c r="G174">
        <v>464487</v>
      </c>
    </row>
    <row r="175" spans="1:7" x14ac:dyDescent="0.25">
      <c r="A175" s="12">
        <v>42256</v>
      </c>
      <c r="B175">
        <v>248.94000199999999</v>
      </c>
      <c r="C175">
        <v>250.25</v>
      </c>
      <c r="D175">
        <v>244.38000500000001</v>
      </c>
      <c r="E175">
        <v>244.86999499999999</v>
      </c>
      <c r="F175">
        <v>231.12264999999999</v>
      </c>
      <c r="G175">
        <v>377365</v>
      </c>
    </row>
    <row r="176" spans="1:7" x14ac:dyDescent="0.25">
      <c r="A176" s="12">
        <v>42257</v>
      </c>
      <c r="B176">
        <v>246.05999800000001</v>
      </c>
      <c r="C176">
        <v>250.990005</v>
      </c>
      <c r="D176">
        <v>244.53999300000001</v>
      </c>
      <c r="E176">
        <v>250.44000199999999</v>
      </c>
      <c r="F176">
        <v>236.37994399999999</v>
      </c>
      <c r="G176">
        <v>549336</v>
      </c>
    </row>
    <row r="177" spans="1:7" x14ac:dyDescent="0.25">
      <c r="A177" s="12">
        <v>42258</v>
      </c>
      <c r="B177">
        <v>250.64999399999999</v>
      </c>
      <c r="C177">
        <v>252.08000200000001</v>
      </c>
      <c r="D177">
        <v>247.429993</v>
      </c>
      <c r="E177">
        <v>250.16999799999999</v>
      </c>
      <c r="F177">
        <v>236.125092</v>
      </c>
      <c r="G177">
        <v>1279693</v>
      </c>
    </row>
    <row r="178" spans="1:7" x14ac:dyDescent="0.25">
      <c r="A178" s="12">
        <v>42261</v>
      </c>
      <c r="B178">
        <v>249.41999799999999</v>
      </c>
      <c r="C178">
        <v>252.30999800000001</v>
      </c>
      <c r="D178">
        <v>249.14999399999999</v>
      </c>
      <c r="E178">
        <v>250.33999600000001</v>
      </c>
      <c r="F178">
        <v>236.28555299999999</v>
      </c>
      <c r="G178">
        <v>237589</v>
      </c>
    </row>
    <row r="179" spans="1:7" x14ac:dyDescent="0.25">
      <c r="A179" s="12">
        <v>42262</v>
      </c>
      <c r="B179">
        <v>252.070007</v>
      </c>
      <c r="C179">
        <v>257.30999800000001</v>
      </c>
      <c r="D179">
        <v>249.679993</v>
      </c>
      <c r="E179">
        <v>256.29998799999998</v>
      </c>
      <c r="F179">
        <v>241.910934</v>
      </c>
      <c r="G179">
        <v>328881</v>
      </c>
    </row>
    <row r="180" spans="1:7" x14ac:dyDescent="0.25">
      <c r="A180" s="12">
        <v>42264</v>
      </c>
      <c r="B180">
        <v>256.29998799999998</v>
      </c>
      <c r="C180">
        <v>263.91000400000001</v>
      </c>
      <c r="D180">
        <v>256.29998799999998</v>
      </c>
      <c r="E180">
        <v>260.66000400000001</v>
      </c>
      <c r="F180">
        <v>246.02616900000001</v>
      </c>
      <c r="G180">
        <v>697159</v>
      </c>
    </row>
    <row r="181" spans="1:7" x14ac:dyDescent="0.25">
      <c r="A181" s="12">
        <v>42265</v>
      </c>
      <c r="B181">
        <v>260.66000400000001</v>
      </c>
      <c r="C181">
        <v>263.10000600000001</v>
      </c>
      <c r="D181">
        <v>257.209991</v>
      </c>
      <c r="E181">
        <v>262.32000699999998</v>
      </c>
      <c r="F181">
        <v>247.59298699999999</v>
      </c>
      <c r="G181">
        <v>889556</v>
      </c>
    </row>
    <row r="182" spans="1:7" x14ac:dyDescent="0.25">
      <c r="A182" s="12">
        <v>42268</v>
      </c>
      <c r="B182">
        <v>262.57998700000002</v>
      </c>
      <c r="C182">
        <v>263.69000199999999</v>
      </c>
      <c r="D182">
        <v>258.70001200000002</v>
      </c>
      <c r="E182">
        <v>259.76998900000001</v>
      </c>
      <c r="F182">
        <v>245.186127</v>
      </c>
      <c r="G182">
        <v>158841</v>
      </c>
    </row>
    <row r="183" spans="1:7" x14ac:dyDescent="0.25">
      <c r="A183" s="12">
        <v>42269</v>
      </c>
      <c r="B183">
        <v>260</v>
      </c>
      <c r="C183">
        <v>261.540009</v>
      </c>
      <c r="D183">
        <v>257.55999800000001</v>
      </c>
      <c r="E183">
        <v>259.89999399999999</v>
      </c>
      <c r="F183">
        <v>245.30883800000001</v>
      </c>
      <c r="G183">
        <v>335073</v>
      </c>
    </row>
    <row r="184" spans="1:7" x14ac:dyDescent="0.25">
      <c r="A184" s="12">
        <v>42270</v>
      </c>
      <c r="B184">
        <v>265</v>
      </c>
      <c r="C184">
        <v>265</v>
      </c>
      <c r="D184">
        <v>258.23001099999999</v>
      </c>
      <c r="E184">
        <v>261.64001500000001</v>
      </c>
      <c r="F184">
        <v>246.95115699999999</v>
      </c>
      <c r="G184">
        <v>246601</v>
      </c>
    </row>
    <row r="185" spans="1:7" x14ac:dyDescent="0.25">
      <c r="A185" s="12">
        <v>42271</v>
      </c>
      <c r="B185">
        <v>261.25</v>
      </c>
      <c r="C185">
        <v>262.48001099999999</v>
      </c>
      <c r="D185">
        <v>258.040009</v>
      </c>
      <c r="E185">
        <v>259.69000199999999</v>
      </c>
      <c r="F185">
        <v>245.110626</v>
      </c>
      <c r="G185">
        <v>190968</v>
      </c>
    </row>
    <row r="186" spans="1:7" x14ac:dyDescent="0.25">
      <c r="A186" s="12">
        <v>42272</v>
      </c>
      <c r="B186">
        <v>260.98001099999999</v>
      </c>
      <c r="C186">
        <v>261.10000600000001</v>
      </c>
      <c r="D186">
        <v>257.88000499999998</v>
      </c>
      <c r="E186">
        <v>258.32998700000002</v>
      </c>
      <c r="F186">
        <v>243.826965</v>
      </c>
      <c r="G186">
        <v>270334</v>
      </c>
    </row>
    <row r="187" spans="1:7" x14ac:dyDescent="0.25">
      <c r="A187" s="12">
        <v>42275</v>
      </c>
      <c r="B187">
        <v>257.75</v>
      </c>
      <c r="C187">
        <v>259.04998799999998</v>
      </c>
      <c r="D187">
        <v>253.19000199999999</v>
      </c>
      <c r="E187">
        <v>258.33999599999999</v>
      </c>
      <c r="F187">
        <v>243.836411</v>
      </c>
      <c r="G187">
        <v>310381</v>
      </c>
    </row>
    <row r="188" spans="1:7" x14ac:dyDescent="0.25">
      <c r="A188" s="12">
        <v>42276</v>
      </c>
      <c r="B188">
        <v>259.60000600000001</v>
      </c>
      <c r="C188">
        <v>259.67001299999998</v>
      </c>
      <c r="D188">
        <v>252</v>
      </c>
      <c r="E188">
        <v>252.53999300000001</v>
      </c>
      <c r="F188">
        <v>238.36204499999999</v>
      </c>
      <c r="G188">
        <v>369450</v>
      </c>
    </row>
    <row r="189" spans="1:7" x14ac:dyDescent="0.25">
      <c r="A189" s="12">
        <v>42277</v>
      </c>
      <c r="B189">
        <v>258</v>
      </c>
      <c r="C189">
        <v>258.57998700000002</v>
      </c>
      <c r="D189">
        <v>251</v>
      </c>
      <c r="E189">
        <v>258.27999899999998</v>
      </c>
      <c r="F189">
        <v>243.77979999999999</v>
      </c>
      <c r="G189">
        <v>790988</v>
      </c>
    </row>
    <row r="190" spans="1:7" x14ac:dyDescent="0.25">
      <c r="A190" s="12">
        <v>42278</v>
      </c>
      <c r="B190">
        <v>259.57000699999998</v>
      </c>
      <c r="C190">
        <v>262</v>
      </c>
      <c r="D190">
        <v>253.21000699999999</v>
      </c>
      <c r="E190">
        <v>258.23001099999999</v>
      </c>
      <c r="F190">
        <v>243.73260500000001</v>
      </c>
      <c r="G190">
        <v>386120</v>
      </c>
    </row>
    <row r="191" spans="1:7" x14ac:dyDescent="0.25">
      <c r="A191" s="12">
        <v>42279</v>
      </c>
      <c r="B191">
        <v>261.5</v>
      </c>
      <c r="C191">
        <v>261.5</v>
      </c>
      <c r="D191">
        <v>254.33000200000001</v>
      </c>
      <c r="E191">
        <v>260.54998799999998</v>
      </c>
      <c r="F191">
        <v>245.92233300000001</v>
      </c>
      <c r="G191">
        <v>243068</v>
      </c>
    </row>
    <row r="192" spans="1:7" x14ac:dyDescent="0.25">
      <c r="A192" s="12">
        <v>42282</v>
      </c>
      <c r="B192">
        <v>265</v>
      </c>
      <c r="C192">
        <v>265</v>
      </c>
      <c r="D192">
        <v>260.60998499999999</v>
      </c>
      <c r="E192">
        <v>262.790009</v>
      </c>
      <c r="F192">
        <v>248.03659099999999</v>
      </c>
      <c r="G192">
        <v>332821</v>
      </c>
    </row>
    <row r="193" spans="1:7" x14ac:dyDescent="0.25">
      <c r="A193" s="12">
        <v>42283</v>
      </c>
      <c r="B193">
        <v>262.85000600000001</v>
      </c>
      <c r="C193">
        <v>263.57998700000002</v>
      </c>
      <c r="D193">
        <v>258.79998799999998</v>
      </c>
      <c r="E193">
        <v>259.92999300000002</v>
      </c>
      <c r="F193">
        <v>245.337143</v>
      </c>
      <c r="G193">
        <v>235619</v>
      </c>
    </row>
    <row r="194" spans="1:7" x14ac:dyDescent="0.25">
      <c r="A194" s="12">
        <v>42284</v>
      </c>
      <c r="B194">
        <v>258.63000499999998</v>
      </c>
      <c r="C194">
        <v>264</v>
      </c>
      <c r="D194">
        <v>258.63000499999998</v>
      </c>
      <c r="E194">
        <v>262.17001299999998</v>
      </c>
      <c r="F194">
        <v>247.451401</v>
      </c>
      <c r="G194">
        <v>349216</v>
      </c>
    </row>
    <row r="195" spans="1:7" x14ac:dyDescent="0.25">
      <c r="A195" s="12">
        <v>42285</v>
      </c>
      <c r="B195">
        <v>263.07998700000002</v>
      </c>
      <c r="C195">
        <v>263.07998700000002</v>
      </c>
      <c r="D195">
        <v>255.570007</v>
      </c>
      <c r="E195">
        <v>259.33999599999999</v>
      </c>
      <c r="F195">
        <v>244.78027299999999</v>
      </c>
      <c r="G195">
        <v>427251</v>
      </c>
    </row>
    <row r="196" spans="1:7" x14ac:dyDescent="0.25">
      <c r="A196" s="12">
        <v>42286</v>
      </c>
      <c r="B196">
        <v>261</v>
      </c>
      <c r="C196">
        <v>262.44000199999999</v>
      </c>
      <c r="D196">
        <v>259.10000600000001</v>
      </c>
      <c r="E196">
        <v>260.98001099999999</v>
      </c>
      <c r="F196">
        <v>246.328217</v>
      </c>
      <c r="G196">
        <v>194401</v>
      </c>
    </row>
    <row r="197" spans="1:7" x14ac:dyDescent="0.25">
      <c r="A197" s="12">
        <v>42289</v>
      </c>
      <c r="B197">
        <v>261.790009</v>
      </c>
      <c r="C197">
        <v>264.38000499999998</v>
      </c>
      <c r="D197">
        <v>258.17001299999998</v>
      </c>
      <c r="E197">
        <v>263.70001200000002</v>
      </c>
      <c r="F197">
        <v>248.89550800000001</v>
      </c>
      <c r="G197">
        <v>306853</v>
      </c>
    </row>
    <row r="198" spans="1:7" x14ac:dyDescent="0.25">
      <c r="A198" s="12">
        <v>42290</v>
      </c>
      <c r="B198">
        <v>264.22000100000002</v>
      </c>
      <c r="C198">
        <v>264.22000100000002</v>
      </c>
      <c r="D198">
        <v>262.25</v>
      </c>
      <c r="E198">
        <v>263.42999300000002</v>
      </c>
      <c r="F198">
        <v>248.64063999999999</v>
      </c>
      <c r="G198">
        <v>263874</v>
      </c>
    </row>
    <row r="199" spans="1:7" x14ac:dyDescent="0.25">
      <c r="A199" s="12">
        <v>42291</v>
      </c>
      <c r="B199">
        <v>263.42999300000002</v>
      </c>
      <c r="C199">
        <v>265</v>
      </c>
      <c r="D199">
        <v>260.66000400000001</v>
      </c>
      <c r="E199">
        <v>263.959991</v>
      </c>
      <c r="F199">
        <v>249.140884</v>
      </c>
      <c r="G199">
        <v>249719</v>
      </c>
    </row>
    <row r="200" spans="1:7" x14ac:dyDescent="0.25">
      <c r="A200" s="12">
        <v>42292</v>
      </c>
      <c r="B200">
        <v>264.23001099999999</v>
      </c>
      <c r="C200">
        <v>265</v>
      </c>
      <c r="D200">
        <v>260.45001200000002</v>
      </c>
      <c r="E200">
        <v>262.64001500000001</v>
      </c>
      <c r="F200">
        <v>247.89501999999999</v>
      </c>
      <c r="G200">
        <v>255859</v>
      </c>
    </row>
    <row r="201" spans="1:7" x14ac:dyDescent="0.25">
      <c r="A201" s="12">
        <v>42293</v>
      </c>
      <c r="B201">
        <v>265</v>
      </c>
      <c r="C201">
        <v>265.39999399999999</v>
      </c>
      <c r="D201">
        <v>260</v>
      </c>
      <c r="E201">
        <v>264.040009</v>
      </c>
      <c r="F201">
        <v>249.21639999999999</v>
      </c>
      <c r="G201">
        <v>248139</v>
      </c>
    </row>
    <row r="202" spans="1:7" x14ac:dyDescent="0.25">
      <c r="A202" s="12">
        <v>42296</v>
      </c>
      <c r="B202">
        <v>263.73998999999998</v>
      </c>
      <c r="C202">
        <v>265.94000199999999</v>
      </c>
      <c r="D202">
        <v>261.51001000000002</v>
      </c>
      <c r="E202">
        <v>264.23001099999999</v>
      </c>
      <c r="F202">
        <v>249.39576700000001</v>
      </c>
      <c r="G202">
        <v>133129</v>
      </c>
    </row>
    <row r="203" spans="1:7" x14ac:dyDescent="0.25">
      <c r="A203" s="12">
        <v>42297</v>
      </c>
      <c r="B203">
        <v>265.5</v>
      </c>
      <c r="C203">
        <v>272.02999899999998</v>
      </c>
      <c r="D203">
        <v>262.540009</v>
      </c>
      <c r="E203">
        <v>271.48001099999999</v>
      </c>
      <c r="F203">
        <v>256.23873900000001</v>
      </c>
      <c r="G203">
        <v>273185</v>
      </c>
    </row>
    <row r="204" spans="1:7" x14ac:dyDescent="0.25">
      <c r="A204" s="12">
        <v>42298</v>
      </c>
      <c r="B204">
        <v>267.41000400000001</v>
      </c>
      <c r="C204">
        <v>272.07998700000002</v>
      </c>
      <c r="D204">
        <v>265.73998999999998</v>
      </c>
      <c r="E204">
        <v>267.39001500000001</v>
      </c>
      <c r="F204">
        <v>252.37835699999999</v>
      </c>
      <c r="G204">
        <v>279899</v>
      </c>
    </row>
    <row r="205" spans="1:7" x14ac:dyDescent="0.25">
      <c r="A205" s="12">
        <v>42299</v>
      </c>
      <c r="B205">
        <v>272.5</v>
      </c>
      <c r="C205">
        <v>277.10000600000001</v>
      </c>
      <c r="D205">
        <v>266.86999500000002</v>
      </c>
      <c r="E205">
        <v>272.98998999999998</v>
      </c>
      <c r="F205">
        <v>257.66394000000003</v>
      </c>
      <c r="G205">
        <v>354078</v>
      </c>
    </row>
    <row r="206" spans="1:7" x14ac:dyDescent="0.25">
      <c r="A206" s="12">
        <v>42300</v>
      </c>
      <c r="B206">
        <v>274.35000600000001</v>
      </c>
      <c r="C206">
        <v>278.48998999999998</v>
      </c>
      <c r="D206">
        <v>258.57000699999998</v>
      </c>
      <c r="E206">
        <v>262.38000499999998</v>
      </c>
      <c r="F206">
        <v>247.64961199999999</v>
      </c>
      <c r="G206">
        <v>445593</v>
      </c>
    </row>
    <row r="207" spans="1:7" x14ac:dyDescent="0.25">
      <c r="A207" s="12">
        <v>42303</v>
      </c>
      <c r="B207">
        <v>264.5</v>
      </c>
      <c r="C207">
        <v>267.38000499999998</v>
      </c>
      <c r="D207">
        <v>262.89001500000001</v>
      </c>
      <c r="E207">
        <v>266.35998499999999</v>
      </c>
      <c r="F207">
        <v>251.40614299999999</v>
      </c>
      <c r="G207">
        <v>351064</v>
      </c>
    </row>
    <row r="208" spans="1:7" x14ac:dyDescent="0.25">
      <c r="A208" s="12">
        <v>42304</v>
      </c>
      <c r="B208">
        <v>265.57998700000002</v>
      </c>
      <c r="C208">
        <v>265.57998700000002</v>
      </c>
      <c r="D208">
        <v>259.70001200000002</v>
      </c>
      <c r="E208">
        <v>262.76001000000002</v>
      </c>
      <c r="F208">
        <v>248.008286</v>
      </c>
      <c r="G208">
        <v>344167</v>
      </c>
    </row>
    <row r="209" spans="1:7" x14ac:dyDescent="0.25">
      <c r="A209" s="12">
        <v>42305</v>
      </c>
      <c r="B209">
        <v>261</v>
      </c>
      <c r="C209">
        <v>264.5</v>
      </c>
      <c r="D209">
        <v>257.29998799999998</v>
      </c>
      <c r="E209">
        <v>260.76001000000002</v>
      </c>
      <c r="F209">
        <v>246.12056000000001</v>
      </c>
      <c r="G209">
        <v>332886</v>
      </c>
    </row>
    <row r="210" spans="1:7" x14ac:dyDescent="0.25">
      <c r="A210" s="12">
        <v>42306</v>
      </c>
      <c r="B210">
        <v>259.45001200000002</v>
      </c>
      <c r="C210">
        <v>262.47000100000002</v>
      </c>
      <c r="D210">
        <v>255.86999499999999</v>
      </c>
      <c r="E210">
        <v>256.35000600000001</v>
      </c>
      <c r="F210">
        <v>241.958145</v>
      </c>
      <c r="G210">
        <v>264183</v>
      </c>
    </row>
    <row r="211" spans="1:7" x14ac:dyDescent="0.25">
      <c r="A211" s="12">
        <v>42307</v>
      </c>
      <c r="B211">
        <v>256.29998799999998</v>
      </c>
      <c r="C211">
        <v>258.94000199999999</v>
      </c>
      <c r="D211">
        <v>254.479996</v>
      </c>
      <c r="E211">
        <v>255.820007</v>
      </c>
      <c r="F211">
        <v>241.45790099999999</v>
      </c>
      <c r="G211">
        <v>480207</v>
      </c>
    </row>
    <row r="212" spans="1:7" x14ac:dyDescent="0.25">
      <c r="A212" s="12">
        <v>42311</v>
      </c>
      <c r="B212">
        <v>255.85000600000001</v>
      </c>
      <c r="C212">
        <v>264.10998499999999</v>
      </c>
      <c r="D212">
        <v>255.83999600000001</v>
      </c>
      <c r="E212">
        <v>263.42001299999998</v>
      </c>
      <c r="F212">
        <v>248.63124099999999</v>
      </c>
      <c r="G212">
        <v>365925</v>
      </c>
    </row>
    <row r="213" spans="1:7" x14ac:dyDescent="0.25">
      <c r="A213" s="12">
        <v>42312</v>
      </c>
      <c r="B213">
        <v>264.5</v>
      </c>
      <c r="C213">
        <v>266.92999300000002</v>
      </c>
      <c r="D213">
        <v>262</v>
      </c>
      <c r="E213">
        <v>264.61999500000002</v>
      </c>
      <c r="F213">
        <v>249.76385500000001</v>
      </c>
      <c r="G213">
        <v>208175</v>
      </c>
    </row>
    <row r="214" spans="1:7" x14ac:dyDescent="0.25">
      <c r="A214" s="12">
        <v>42313</v>
      </c>
      <c r="B214">
        <v>265.290009</v>
      </c>
      <c r="C214">
        <v>266.39001500000001</v>
      </c>
      <c r="D214">
        <v>262.61999500000002</v>
      </c>
      <c r="E214">
        <v>264.82998700000002</v>
      </c>
      <c r="F214">
        <v>249.96206699999999</v>
      </c>
      <c r="G214">
        <v>210292</v>
      </c>
    </row>
    <row r="215" spans="1:7" x14ac:dyDescent="0.25">
      <c r="A215" s="12">
        <v>42314</v>
      </c>
      <c r="B215">
        <v>264.82998700000002</v>
      </c>
      <c r="C215">
        <v>269.55999800000001</v>
      </c>
      <c r="D215">
        <v>263.94000199999999</v>
      </c>
      <c r="E215">
        <v>268.60998499999999</v>
      </c>
      <c r="F215">
        <v>253.52984599999999</v>
      </c>
      <c r="G215">
        <v>269008</v>
      </c>
    </row>
    <row r="216" spans="1:7" x14ac:dyDescent="0.25">
      <c r="A216" s="12">
        <v>42317</v>
      </c>
      <c r="B216">
        <v>267.82998700000002</v>
      </c>
      <c r="C216">
        <v>268.57000699999998</v>
      </c>
      <c r="D216">
        <v>258</v>
      </c>
      <c r="E216">
        <v>259.48998999999998</v>
      </c>
      <c r="F216">
        <v>244.92186000000001</v>
      </c>
      <c r="G216">
        <v>202580</v>
      </c>
    </row>
    <row r="217" spans="1:7" x14ac:dyDescent="0.25">
      <c r="A217" s="12">
        <v>42318</v>
      </c>
      <c r="B217">
        <v>258</v>
      </c>
      <c r="C217">
        <v>261.35998499999999</v>
      </c>
      <c r="D217">
        <v>257.47000100000002</v>
      </c>
      <c r="E217">
        <v>260.57000699999998</v>
      </c>
      <c r="F217">
        <v>245.94122300000001</v>
      </c>
      <c r="G217">
        <v>227596</v>
      </c>
    </row>
    <row r="218" spans="1:7" x14ac:dyDescent="0.25">
      <c r="A218" s="12">
        <v>42319</v>
      </c>
      <c r="B218">
        <v>259</v>
      </c>
      <c r="C218">
        <v>262.76998900000001</v>
      </c>
      <c r="D218">
        <v>258.52999899999998</v>
      </c>
      <c r="E218">
        <v>261.10000600000001</v>
      </c>
      <c r="F218">
        <v>246.44148300000001</v>
      </c>
      <c r="G218">
        <v>172449</v>
      </c>
    </row>
    <row r="219" spans="1:7" x14ac:dyDescent="0.25">
      <c r="A219" s="12">
        <v>42320</v>
      </c>
      <c r="B219">
        <v>258.44000199999999</v>
      </c>
      <c r="C219">
        <v>262.42001299999998</v>
      </c>
      <c r="D219">
        <v>257.13000499999998</v>
      </c>
      <c r="E219">
        <v>257.82998700000002</v>
      </c>
      <c r="F219">
        <v>243.355042</v>
      </c>
      <c r="G219">
        <v>135073</v>
      </c>
    </row>
    <row r="220" spans="1:7" x14ac:dyDescent="0.25">
      <c r="A220" s="12">
        <v>42321</v>
      </c>
      <c r="B220">
        <v>257.75</v>
      </c>
      <c r="C220">
        <v>260.14001500000001</v>
      </c>
      <c r="D220">
        <v>254.5</v>
      </c>
      <c r="E220">
        <v>258.92001299999998</v>
      </c>
      <c r="F220">
        <v>244.38386499999999</v>
      </c>
      <c r="G220">
        <v>287600</v>
      </c>
    </row>
    <row r="221" spans="1:7" x14ac:dyDescent="0.25">
      <c r="A221" s="12">
        <v>42325</v>
      </c>
      <c r="B221">
        <v>261.79998799999998</v>
      </c>
      <c r="C221">
        <v>265.5</v>
      </c>
      <c r="D221">
        <v>260.11999500000002</v>
      </c>
      <c r="E221">
        <v>263.51001000000002</v>
      </c>
      <c r="F221">
        <v>248.716171</v>
      </c>
      <c r="G221">
        <v>348880</v>
      </c>
    </row>
    <row r="222" spans="1:7" x14ac:dyDescent="0.25">
      <c r="A222" s="12">
        <v>42326</v>
      </c>
      <c r="B222">
        <v>265</v>
      </c>
      <c r="C222">
        <v>266.64001500000001</v>
      </c>
      <c r="D222">
        <v>259.69000199999999</v>
      </c>
      <c r="E222">
        <v>260.22000100000002</v>
      </c>
      <c r="F222">
        <v>245.61087000000001</v>
      </c>
      <c r="G222">
        <v>215760</v>
      </c>
    </row>
    <row r="223" spans="1:7" x14ac:dyDescent="0.25">
      <c r="A223" s="12">
        <v>42327</v>
      </c>
      <c r="B223">
        <v>260.60998499999999</v>
      </c>
      <c r="C223">
        <v>268.60000600000001</v>
      </c>
      <c r="D223">
        <v>259.60000600000001</v>
      </c>
      <c r="E223">
        <v>266.79998799999998</v>
      </c>
      <c r="F223">
        <v>251.82145700000001</v>
      </c>
      <c r="G223">
        <v>488595</v>
      </c>
    </row>
    <row r="224" spans="1:7" x14ac:dyDescent="0.25">
      <c r="A224" s="12">
        <v>42328</v>
      </c>
      <c r="B224">
        <v>266.79998799999998</v>
      </c>
      <c r="C224">
        <v>268.48998999999998</v>
      </c>
      <c r="D224">
        <v>263.79998799999998</v>
      </c>
      <c r="E224">
        <v>264.72000100000002</v>
      </c>
      <c r="F224">
        <v>249.85823099999999</v>
      </c>
      <c r="G224">
        <v>225129</v>
      </c>
    </row>
    <row r="225" spans="1:7" x14ac:dyDescent="0.25">
      <c r="A225" s="12">
        <v>42331</v>
      </c>
      <c r="B225">
        <v>268.5</v>
      </c>
      <c r="C225">
        <v>268.5</v>
      </c>
      <c r="D225">
        <v>261.95001200000002</v>
      </c>
      <c r="E225">
        <v>264.32000699999998</v>
      </c>
      <c r="F225">
        <v>249.48069799999999</v>
      </c>
      <c r="G225">
        <v>225019</v>
      </c>
    </row>
    <row r="226" spans="1:7" x14ac:dyDescent="0.25">
      <c r="A226" s="12">
        <v>42332</v>
      </c>
      <c r="B226">
        <v>263.47000100000002</v>
      </c>
      <c r="C226">
        <v>266</v>
      </c>
      <c r="D226">
        <v>259.16000400000001</v>
      </c>
      <c r="E226">
        <v>260.47000100000002</v>
      </c>
      <c r="F226">
        <v>245.84683200000001</v>
      </c>
      <c r="G226">
        <v>305798</v>
      </c>
    </row>
    <row r="227" spans="1:7" x14ac:dyDescent="0.25">
      <c r="A227" s="12">
        <v>42333</v>
      </c>
      <c r="B227">
        <v>259.01001000000002</v>
      </c>
      <c r="C227">
        <v>263.42001299999998</v>
      </c>
      <c r="D227">
        <v>252.75</v>
      </c>
      <c r="E227">
        <v>254.490005</v>
      </c>
      <c r="F227">
        <v>240.20257599999999</v>
      </c>
      <c r="G227">
        <v>354530</v>
      </c>
    </row>
    <row r="228" spans="1:7" x14ac:dyDescent="0.25">
      <c r="A228" s="12">
        <v>42334</v>
      </c>
      <c r="B228">
        <v>255</v>
      </c>
      <c r="C228">
        <v>257.35998499999999</v>
      </c>
      <c r="D228">
        <v>255</v>
      </c>
      <c r="E228">
        <v>256.82000699999998</v>
      </c>
      <c r="F228">
        <v>242.40176400000001</v>
      </c>
      <c r="G228">
        <v>63965</v>
      </c>
    </row>
    <row r="229" spans="1:7" x14ac:dyDescent="0.25">
      <c r="A229" s="12">
        <v>42335</v>
      </c>
      <c r="B229">
        <v>258.209991</v>
      </c>
      <c r="C229">
        <v>259</v>
      </c>
      <c r="D229">
        <v>253.69000199999999</v>
      </c>
      <c r="E229">
        <v>258.10998499999999</v>
      </c>
      <c r="F229">
        <v>243.61932400000001</v>
      </c>
      <c r="G229">
        <v>233042</v>
      </c>
    </row>
    <row r="230" spans="1:7" x14ac:dyDescent="0.25">
      <c r="A230" s="12">
        <v>42338</v>
      </c>
      <c r="B230">
        <v>256.58999599999999</v>
      </c>
      <c r="C230">
        <v>256.58999599999999</v>
      </c>
      <c r="D230">
        <v>250.28999300000001</v>
      </c>
      <c r="E230">
        <v>251.009995</v>
      </c>
      <c r="F230">
        <v>236.917923</v>
      </c>
      <c r="G230">
        <v>1397718</v>
      </c>
    </row>
    <row r="231" spans="1:7" x14ac:dyDescent="0.25">
      <c r="A231" s="12">
        <v>42339</v>
      </c>
      <c r="B231">
        <v>250.5</v>
      </c>
      <c r="C231">
        <v>254.36000100000001</v>
      </c>
      <c r="D231">
        <v>248.66999799999999</v>
      </c>
      <c r="E231">
        <v>252.30999800000001</v>
      </c>
      <c r="F231">
        <v>238.144958</v>
      </c>
      <c r="G231">
        <v>831009</v>
      </c>
    </row>
    <row r="232" spans="1:7" x14ac:dyDescent="0.25">
      <c r="A232" s="12">
        <v>42340</v>
      </c>
      <c r="B232">
        <v>251.029999</v>
      </c>
      <c r="C232">
        <v>252.80999800000001</v>
      </c>
      <c r="D232">
        <v>245.64999399999999</v>
      </c>
      <c r="E232">
        <v>248.38000500000001</v>
      </c>
      <c r="F232">
        <v>234.43559300000001</v>
      </c>
      <c r="G232">
        <v>435732</v>
      </c>
    </row>
    <row r="233" spans="1:7" x14ac:dyDescent="0.25">
      <c r="A233" s="12">
        <v>42341</v>
      </c>
      <c r="B233">
        <v>251</v>
      </c>
      <c r="C233">
        <v>252.10000600000001</v>
      </c>
      <c r="D233">
        <v>242.14999399999999</v>
      </c>
      <c r="E233">
        <v>242.78999300000001</v>
      </c>
      <c r="F233">
        <v>229.159424</v>
      </c>
      <c r="G233">
        <v>491433</v>
      </c>
    </row>
    <row r="234" spans="1:7" x14ac:dyDescent="0.25">
      <c r="A234" s="12">
        <v>42342</v>
      </c>
      <c r="B234">
        <v>243</v>
      </c>
      <c r="C234">
        <v>249.75</v>
      </c>
      <c r="D234">
        <v>241.509995</v>
      </c>
      <c r="E234">
        <v>247.88000500000001</v>
      </c>
      <c r="F234">
        <v>233.96366900000001</v>
      </c>
      <c r="G234">
        <v>386842</v>
      </c>
    </row>
    <row r="235" spans="1:7" x14ac:dyDescent="0.25">
      <c r="A235" s="12">
        <v>42345</v>
      </c>
      <c r="B235">
        <v>247</v>
      </c>
      <c r="C235">
        <v>250.10000600000001</v>
      </c>
      <c r="D235">
        <v>245.679993</v>
      </c>
      <c r="E235">
        <v>246.429993</v>
      </c>
      <c r="F235">
        <v>232.59506200000001</v>
      </c>
      <c r="G235">
        <v>347549</v>
      </c>
    </row>
    <row r="236" spans="1:7" x14ac:dyDescent="0.25">
      <c r="A236" s="12">
        <v>42346</v>
      </c>
      <c r="B236">
        <v>246.300003</v>
      </c>
      <c r="C236">
        <v>249.11999499999999</v>
      </c>
      <c r="D236">
        <v>243.050003</v>
      </c>
      <c r="E236">
        <v>248.30999800000001</v>
      </c>
      <c r="F236">
        <v>234.369507</v>
      </c>
      <c r="G236">
        <v>857519</v>
      </c>
    </row>
    <row r="237" spans="1:7" x14ac:dyDescent="0.25">
      <c r="A237" s="12">
        <v>42347</v>
      </c>
      <c r="B237">
        <v>244.009995</v>
      </c>
      <c r="C237">
        <v>252.179993</v>
      </c>
      <c r="D237">
        <v>244.009995</v>
      </c>
      <c r="E237">
        <v>249.429993</v>
      </c>
      <c r="F237">
        <v>235.42662000000001</v>
      </c>
      <c r="G237">
        <v>276734</v>
      </c>
    </row>
    <row r="238" spans="1:7" x14ac:dyDescent="0.25">
      <c r="A238" s="12">
        <v>42348</v>
      </c>
      <c r="B238">
        <v>249.820007</v>
      </c>
      <c r="C238">
        <v>250.179993</v>
      </c>
      <c r="D238">
        <v>247.050003</v>
      </c>
      <c r="E238">
        <v>247.86000100000001</v>
      </c>
      <c r="F238">
        <v>233.94477800000001</v>
      </c>
      <c r="G238">
        <v>304362</v>
      </c>
    </row>
    <row r="239" spans="1:7" x14ac:dyDescent="0.25">
      <c r="A239" s="12">
        <v>42349</v>
      </c>
      <c r="B239">
        <v>248</v>
      </c>
      <c r="C239">
        <v>248</v>
      </c>
      <c r="D239">
        <v>241.13000500000001</v>
      </c>
      <c r="E239">
        <v>242.070007</v>
      </c>
      <c r="F239">
        <v>228.47984299999999</v>
      </c>
      <c r="G239">
        <v>467402</v>
      </c>
    </row>
    <row r="240" spans="1:7" x14ac:dyDescent="0.25">
      <c r="A240" s="12">
        <v>42352</v>
      </c>
      <c r="B240">
        <v>242.5</v>
      </c>
      <c r="C240">
        <v>243.55999800000001</v>
      </c>
      <c r="D240">
        <v>241.270004</v>
      </c>
      <c r="E240">
        <v>242.759995</v>
      </c>
      <c r="F240">
        <v>229.13110399999999</v>
      </c>
      <c r="G240">
        <v>301460</v>
      </c>
    </row>
    <row r="241" spans="1:7" x14ac:dyDescent="0.25">
      <c r="A241" s="12">
        <v>42353</v>
      </c>
      <c r="B241">
        <v>244.979996</v>
      </c>
      <c r="C241">
        <v>248.820007</v>
      </c>
      <c r="D241">
        <v>241.88999899999999</v>
      </c>
      <c r="E241">
        <v>248.33000200000001</v>
      </c>
      <c r="F241">
        <v>234.388397</v>
      </c>
      <c r="G241">
        <v>485911</v>
      </c>
    </row>
    <row r="242" spans="1:7" x14ac:dyDescent="0.25">
      <c r="A242" s="12">
        <v>42354</v>
      </c>
      <c r="B242">
        <v>250</v>
      </c>
      <c r="C242">
        <v>254.08000200000001</v>
      </c>
      <c r="D242">
        <v>247.490005</v>
      </c>
      <c r="E242">
        <v>247.94000199999999</v>
      </c>
      <c r="F242">
        <v>234.02027899999999</v>
      </c>
      <c r="G242">
        <v>347675</v>
      </c>
    </row>
    <row r="243" spans="1:7" x14ac:dyDescent="0.25">
      <c r="A243" s="12">
        <v>42355</v>
      </c>
      <c r="B243">
        <v>249.800003</v>
      </c>
      <c r="C243">
        <v>249.800003</v>
      </c>
      <c r="D243">
        <v>244.479996</v>
      </c>
      <c r="E243">
        <v>245.55999800000001</v>
      </c>
      <c r="F243">
        <v>231.77389500000001</v>
      </c>
      <c r="G243">
        <v>268069</v>
      </c>
    </row>
    <row r="244" spans="1:7" x14ac:dyDescent="0.25">
      <c r="A244" s="12">
        <v>42356</v>
      </c>
      <c r="B244">
        <v>245.55999800000001</v>
      </c>
      <c r="C244">
        <v>245.55999800000001</v>
      </c>
      <c r="D244">
        <v>241.990005</v>
      </c>
      <c r="E244">
        <v>244.53999300000001</v>
      </c>
      <c r="F244">
        <v>230.81115700000001</v>
      </c>
      <c r="G244">
        <v>452862</v>
      </c>
    </row>
    <row r="245" spans="1:7" x14ac:dyDescent="0.25">
      <c r="A245" s="12">
        <v>42359</v>
      </c>
      <c r="B245">
        <v>246.14999399999999</v>
      </c>
      <c r="C245">
        <v>248.970001</v>
      </c>
      <c r="D245">
        <v>244.88999899999999</v>
      </c>
      <c r="E245">
        <v>246.36999499999999</v>
      </c>
      <c r="F245">
        <v>232.53843699999999</v>
      </c>
      <c r="G245">
        <v>236796</v>
      </c>
    </row>
    <row r="246" spans="1:7" x14ac:dyDescent="0.25">
      <c r="A246" s="12">
        <v>42360</v>
      </c>
      <c r="B246">
        <v>249.60000600000001</v>
      </c>
      <c r="C246">
        <v>251.429993</v>
      </c>
      <c r="D246">
        <v>246.80999800000001</v>
      </c>
      <c r="E246">
        <v>249.429993</v>
      </c>
      <c r="F246">
        <v>235.42662000000001</v>
      </c>
      <c r="G246">
        <v>290735</v>
      </c>
    </row>
    <row r="247" spans="1:7" x14ac:dyDescent="0.25">
      <c r="A247" s="12">
        <v>42361</v>
      </c>
      <c r="B247">
        <v>248.11999499999999</v>
      </c>
      <c r="C247">
        <v>250.36000100000001</v>
      </c>
      <c r="D247">
        <v>246.009995</v>
      </c>
      <c r="E247">
        <v>249.729996</v>
      </c>
      <c r="F247">
        <v>235.709778</v>
      </c>
      <c r="G247">
        <v>205924</v>
      </c>
    </row>
    <row r="248" spans="1:7" x14ac:dyDescent="0.25">
      <c r="A248" s="12">
        <v>42362</v>
      </c>
      <c r="B248">
        <v>249.699997</v>
      </c>
      <c r="C248">
        <v>251.63000500000001</v>
      </c>
      <c r="D248">
        <v>248.11999499999999</v>
      </c>
      <c r="E248">
        <v>249.53999300000001</v>
      </c>
      <c r="F248">
        <v>235.53045700000001</v>
      </c>
      <c r="G248">
        <v>45940</v>
      </c>
    </row>
    <row r="249" spans="1:7" x14ac:dyDescent="0.25">
      <c r="A249" s="12">
        <v>42366</v>
      </c>
      <c r="B249">
        <v>250.89999399999999</v>
      </c>
      <c r="C249">
        <v>250.89999399999999</v>
      </c>
      <c r="D249">
        <v>246.179993</v>
      </c>
      <c r="E249">
        <v>247.61000100000001</v>
      </c>
      <c r="F249">
        <v>233.70881700000001</v>
      </c>
      <c r="G249">
        <v>154992</v>
      </c>
    </row>
    <row r="250" spans="1:7" x14ac:dyDescent="0.25">
      <c r="A250" s="12">
        <v>42367</v>
      </c>
      <c r="B250">
        <v>248.83999600000001</v>
      </c>
      <c r="C250">
        <v>248.83999600000001</v>
      </c>
      <c r="D250">
        <v>246.83000200000001</v>
      </c>
      <c r="E250">
        <v>247.740005</v>
      </c>
      <c r="F250">
        <v>233.83152799999999</v>
      </c>
      <c r="G250">
        <v>90793</v>
      </c>
    </row>
    <row r="251" spans="1:7" x14ac:dyDescent="0.25">
      <c r="A251" s="12">
        <v>42368</v>
      </c>
      <c r="B251">
        <v>247.729996</v>
      </c>
      <c r="C251">
        <v>251.39999399999999</v>
      </c>
      <c r="D251">
        <v>243.5</v>
      </c>
      <c r="E251">
        <v>244.509995</v>
      </c>
      <c r="F251">
        <v>230.78285199999999</v>
      </c>
      <c r="G251">
        <v>177665</v>
      </c>
    </row>
    <row r="252" spans="1:7" x14ac:dyDescent="0.25">
      <c r="A252" s="12">
        <v>42369</v>
      </c>
      <c r="B252">
        <v>244</v>
      </c>
      <c r="C252">
        <v>245.300003</v>
      </c>
      <c r="D252">
        <v>241.39999399999999</v>
      </c>
      <c r="E252">
        <v>243.88999899999999</v>
      </c>
      <c r="F252">
        <v>230.197678</v>
      </c>
      <c r="G252">
        <v>173785</v>
      </c>
    </row>
    <row r="253" spans="1:7" x14ac:dyDescent="0.25">
      <c r="A253" s="12">
        <v>42373</v>
      </c>
      <c r="B253">
        <v>241.10000600000001</v>
      </c>
      <c r="C253">
        <v>241.10000600000001</v>
      </c>
      <c r="D253">
        <v>235.94000199999999</v>
      </c>
      <c r="E253">
        <v>238.28999300000001</v>
      </c>
      <c r="F253">
        <v>224.91203300000001</v>
      </c>
      <c r="G253">
        <v>239002</v>
      </c>
    </row>
    <row r="254" spans="1:7" x14ac:dyDescent="0.25">
      <c r="A254" s="12">
        <v>42374</v>
      </c>
      <c r="B254">
        <v>238.490005</v>
      </c>
      <c r="C254">
        <v>240.800003</v>
      </c>
      <c r="D254">
        <v>232.61000100000001</v>
      </c>
      <c r="E254">
        <v>233.029999</v>
      </c>
      <c r="F254">
        <v>219.94735700000001</v>
      </c>
      <c r="G254">
        <v>359533</v>
      </c>
    </row>
    <row r="255" spans="1:7" x14ac:dyDescent="0.25">
      <c r="A255" s="12">
        <v>42375</v>
      </c>
      <c r="B255">
        <v>233.13999899999999</v>
      </c>
      <c r="C255">
        <v>235.60000600000001</v>
      </c>
      <c r="D255">
        <v>231.46000699999999</v>
      </c>
      <c r="E255">
        <v>231.970001</v>
      </c>
      <c r="F255">
        <v>218.94686899999999</v>
      </c>
      <c r="G255">
        <v>424944</v>
      </c>
    </row>
    <row r="256" spans="1:7" x14ac:dyDescent="0.25">
      <c r="A256" s="12">
        <v>42376</v>
      </c>
      <c r="B256">
        <v>230.990005</v>
      </c>
      <c r="C256">
        <v>233.699997</v>
      </c>
      <c r="D256">
        <v>227.970001</v>
      </c>
      <c r="E256">
        <v>230.71000699999999</v>
      </c>
      <c r="F256">
        <v>217.757599</v>
      </c>
      <c r="G256">
        <v>414515</v>
      </c>
    </row>
    <row r="257" spans="1:7" x14ac:dyDescent="0.25">
      <c r="A257" s="12">
        <v>42377</v>
      </c>
      <c r="B257">
        <v>231.36999499999999</v>
      </c>
      <c r="C257">
        <v>234.320007</v>
      </c>
      <c r="D257">
        <v>229.14999399999999</v>
      </c>
      <c r="E257">
        <v>229.759995</v>
      </c>
      <c r="F257">
        <v>216.86093099999999</v>
      </c>
      <c r="G257">
        <v>568791</v>
      </c>
    </row>
    <row r="258" spans="1:7" x14ac:dyDescent="0.25">
      <c r="A258" s="12">
        <v>42380</v>
      </c>
      <c r="B258">
        <v>229.60000600000001</v>
      </c>
      <c r="C258">
        <v>232.570007</v>
      </c>
      <c r="D258">
        <v>227.050003</v>
      </c>
      <c r="E258">
        <v>227.83000200000001</v>
      </c>
      <c r="F258">
        <v>215.03930700000001</v>
      </c>
      <c r="G258">
        <v>337422</v>
      </c>
    </row>
    <row r="259" spans="1:7" x14ac:dyDescent="0.25">
      <c r="A259" s="12">
        <v>42381</v>
      </c>
      <c r="B259">
        <v>229.96000699999999</v>
      </c>
      <c r="C259">
        <v>233.53999300000001</v>
      </c>
      <c r="D259">
        <v>226.729996</v>
      </c>
      <c r="E259">
        <v>231.80999800000001</v>
      </c>
      <c r="F259">
        <v>218.79585299999999</v>
      </c>
      <c r="G259">
        <v>334565</v>
      </c>
    </row>
    <row r="260" spans="1:7" x14ac:dyDescent="0.25">
      <c r="A260" s="12">
        <v>42382</v>
      </c>
      <c r="B260">
        <v>232</v>
      </c>
      <c r="C260">
        <v>233.070007</v>
      </c>
      <c r="D260">
        <v>225</v>
      </c>
      <c r="E260">
        <v>226.71000699999999</v>
      </c>
      <c r="F260">
        <v>213.982193</v>
      </c>
      <c r="G260">
        <v>403886</v>
      </c>
    </row>
    <row r="261" spans="1:7" x14ac:dyDescent="0.25">
      <c r="A261" s="12">
        <v>42383</v>
      </c>
      <c r="B261">
        <v>226.759995</v>
      </c>
      <c r="C261">
        <v>227.78999300000001</v>
      </c>
      <c r="D261">
        <v>221.35000600000001</v>
      </c>
      <c r="E261">
        <v>225.28999300000001</v>
      </c>
      <c r="F261">
        <v>212.64189099999999</v>
      </c>
      <c r="G261">
        <v>275356</v>
      </c>
    </row>
    <row r="262" spans="1:7" x14ac:dyDescent="0.25">
      <c r="A262" s="12">
        <v>42384</v>
      </c>
      <c r="B262">
        <v>224</v>
      </c>
      <c r="C262">
        <v>225.64999399999999</v>
      </c>
      <c r="D262">
        <v>220</v>
      </c>
      <c r="E262">
        <v>223.320007</v>
      </c>
      <c r="F262">
        <v>210.782501</v>
      </c>
      <c r="G262">
        <v>761104</v>
      </c>
    </row>
    <row r="263" spans="1:7" x14ac:dyDescent="0.25">
      <c r="A263" s="12">
        <v>42387</v>
      </c>
      <c r="B263">
        <v>223.320007</v>
      </c>
      <c r="C263">
        <v>226.699997</v>
      </c>
      <c r="D263">
        <v>221.11000100000001</v>
      </c>
      <c r="E263">
        <v>225.66999799999999</v>
      </c>
      <c r="F263">
        <v>213.00056499999999</v>
      </c>
      <c r="G263">
        <v>92369</v>
      </c>
    </row>
    <row r="264" spans="1:7" x14ac:dyDescent="0.25">
      <c r="A264" s="12">
        <v>42388</v>
      </c>
      <c r="B264">
        <v>227.39999399999999</v>
      </c>
      <c r="C264">
        <v>228.949997</v>
      </c>
      <c r="D264">
        <v>218</v>
      </c>
      <c r="E264">
        <v>227.44000199999999</v>
      </c>
      <c r="F264">
        <v>214.671188</v>
      </c>
      <c r="G264">
        <v>665273</v>
      </c>
    </row>
    <row r="265" spans="1:7" x14ac:dyDescent="0.25">
      <c r="A265" s="12">
        <v>42389</v>
      </c>
      <c r="B265">
        <v>227</v>
      </c>
      <c r="C265">
        <v>227.740005</v>
      </c>
      <c r="D265">
        <v>220</v>
      </c>
      <c r="E265">
        <v>226.929993</v>
      </c>
      <c r="F265">
        <v>214.189819</v>
      </c>
      <c r="G265">
        <v>460505</v>
      </c>
    </row>
    <row r="266" spans="1:7" x14ac:dyDescent="0.25">
      <c r="A266" s="12">
        <v>42390</v>
      </c>
      <c r="B266">
        <v>224</v>
      </c>
      <c r="C266">
        <v>232.10000600000001</v>
      </c>
      <c r="D266">
        <v>223.520004</v>
      </c>
      <c r="E266">
        <v>231.14999399999999</v>
      </c>
      <c r="F266">
        <v>218.17289700000001</v>
      </c>
      <c r="G266">
        <v>960</v>
      </c>
    </row>
    <row r="267" spans="1:7" x14ac:dyDescent="0.25">
      <c r="A267" s="12">
        <v>42391</v>
      </c>
      <c r="B267">
        <v>231.83999600000001</v>
      </c>
      <c r="C267">
        <v>236</v>
      </c>
      <c r="D267">
        <v>231.75</v>
      </c>
      <c r="E267">
        <v>233.38000500000001</v>
      </c>
      <c r="F267">
        <v>220.27771000000001</v>
      </c>
      <c r="G267">
        <v>474009</v>
      </c>
    </row>
    <row r="268" spans="1:7" x14ac:dyDescent="0.25">
      <c r="A268" s="12">
        <v>42394</v>
      </c>
      <c r="B268">
        <v>233.729996</v>
      </c>
      <c r="C268">
        <v>238.94000199999999</v>
      </c>
      <c r="D268">
        <v>231.83999600000001</v>
      </c>
      <c r="E268">
        <v>237.979996</v>
      </c>
      <c r="F268">
        <v>224.619461</v>
      </c>
      <c r="G268">
        <v>414576</v>
      </c>
    </row>
    <row r="269" spans="1:7" x14ac:dyDescent="0.25">
      <c r="A269" s="12">
        <v>42395</v>
      </c>
      <c r="B269">
        <v>238.88999899999999</v>
      </c>
      <c r="C269">
        <v>241.88999899999999</v>
      </c>
      <c r="D269">
        <v>236.19000199999999</v>
      </c>
      <c r="E269">
        <v>240.71000699999999</v>
      </c>
      <c r="F269">
        <v>227.19619800000001</v>
      </c>
      <c r="G269">
        <v>364371</v>
      </c>
    </row>
    <row r="270" spans="1:7" x14ac:dyDescent="0.25">
      <c r="A270" s="12">
        <v>42396</v>
      </c>
      <c r="B270">
        <v>242.300003</v>
      </c>
      <c r="C270">
        <v>242.5</v>
      </c>
      <c r="D270">
        <v>235.699997</v>
      </c>
      <c r="E270">
        <v>237.25</v>
      </c>
      <c r="F270">
        <v>223.93043499999999</v>
      </c>
      <c r="G270">
        <v>426821</v>
      </c>
    </row>
    <row r="271" spans="1:7" x14ac:dyDescent="0.25">
      <c r="A271" s="12">
        <v>42397</v>
      </c>
      <c r="B271">
        <v>238</v>
      </c>
      <c r="C271">
        <v>240.05999800000001</v>
      </c>
      <c r="D271">
        <v>233.5</v>
      </c>
      <c r="E271">
        <v>239.55999800000001</v>
      </c>
      <c r="F271">
        <v>226.11076399999999</v>
      </c>
      <c r="G271">
        <v>416504</v>
      </c>
    </row>
    <row r="272" spans="1:7" x14ac:dyDescent="0.25">
      <c r="A272" s="12">
        <v>42398</v>
      </c>
      <c r="B272">
        <v>241.229996</v>
      </c>
      <c r="C272">
        <v>249.60000600000001</v>
      </c>
      <c r="D272">
        <v>239.63999899999999</v>
      </c>
      <c r="E272">
        <v>247.949997</v>
      </c>
      <c r="F272">
        <v>234.02972399999999</v>
      </c>
      <c r="G272">
        <v>1136531</v>
      </c>
    </row>
    <row r="273" spans="1:7" x14ac:dyDescent="0.25">
      <c r="A273" s="12">
        <v>42402</v>
      </c>
      <c r="B273">
        <v>247.949997</v>
      </c>
      <c r="C273">
        <v>247.949997</v>
      </c>
      <c r="D273">
        <v>241.85000600000001</v>
      </c>
      <c r="E273">
        <v>244.509995</v>
      </c>
      <c r="F273">
        <v>230.78285199999999</v>
      </c>
      <c r="G273">
        <v>618633</v>
      </c>
    </row>
    <row r="274" spans="1:7" x14ac:dyDescent="0.25">
      <c r="A274" s="12">
        <v>42403</v>
      </c>
      <c r="B274">
        <v>242.070007</v>
      </c>
      <c r="C274">
        <v>244.199997</v>
      </c>
      <c r="D274">
        <v>240.30999800000001</v>
      </c>
      <c r="E274">
        <v>240.86000100000001</v>
      </c>
      <c r="F274">
        <v>227.33776900000001</v>
      </c>
      <c r="G274">
        <v>740456</v>
      </c>
    </row>
    <row r="275" spans="1:7" x14ac:dyDescent="0.25">
      <c r="A275" s="12">
        <v>42404</v>
      </c>
      <c r="B275">
        <v>243.41000399999999</v>
      </c>
      <c r="C275">
        <v>246.800003</v>
      </c>
      <c r="D275">
        <v>239.5</v>
      </c>
      <c r="E275">
        <v>245.33999600000001</v>
      </c>
      <c r="F275">
        <v>231.56626900000001</v>
      </c>
      <c r="G275">
        <v>477128</v>
      </c>
    </row>
    <row r="276" spans="1:7" x14ac:dyDescent="0.25">
      <c r="A276" s="12">
        <v>42405</v>
      </c>
      <c r="B276">
        <v>245</v>
      </c>
      <c r="C276">
        <v>246.11000100000001</v>
      </c>
      <c r="D276">
        <v>242.30999800000001</v>
      </c>
      <c r="E276">
        <v>244.949997</v>
      </c>
      <c r="F276">
        <v>231.198151</v>
      </c>
      <c r="G276">
        <v>258464</v>
      </c>
    </row>
    <row r="277" spans="1:7" x14ac:dyDescent="0.25">
      <c r="A277" s="12">
        <v>42408</v>
      </c>
      <c r="B277">
        <v>244.58000200000001</v>
      </c>
      <c r="C277">
        <v>244.699997</v>
      </c>
      <c r="D277">
        <v>240.86999499999999</v>
      </c>
      <c r="E277">
        <v>243.449997</v>
      </c>
      <c r="F277">
        <v>229.782364</v>
      </c>
      <c r="G277">
        <v>259919</v>
      </c>
    </row>
    <row r="278" spans="1:7" x14ac:dyDescent="0.25">
      <c r="A278" s="12">
        <v>42409</v>
      </c>
      <c r="B278">
        <v>245.63000500000001</v>
      </c>
      <c r="C278">
        <v>245.63000500000001</v>
      </c>
      <c r="D278">
        <v>240.970001</v>
      </c>
      <c r="E278">
        <v>244.86000100000001</v>
      </c>
      <c r="F278">
        <v>231.11319</v>
      </c>
      <c r="G278">
        <v>333556</v>
      </c>
    </row>
    <row r="279" spans="1:7" x14ac:dyDescent="0.25">
      <c r="A279" s="12">
        <v>42410</v>
      </c>
      <c r="B279">
        <v>245.75</v>
      </c>
      <c r="C279">
        <v>250</v>
      </c>
      <c r="D279">
        <v>244.320007</v>
      </c>
      <c r="E279">
        <v>249.050003</v>
      </c>
      <c r="F279">
        <v>235.067993</v>
      </c>
      <c r="G279">
        <v>394408</v>
      </c>
    </row>
    <row r="280" spans="1:7" x14ac:dyDescent="0.25">
      <c r="A280" s="12">
        <v>42411</v>
      </c>
      <c r="B280">
        <v>248</v>
      </c>
      <c r="C280">
        <v>252</v>
      </c>
      <c r="D280">
        <v>245.91999799999999</v>
      </c>
      <c r="E280">
        <v>250.46000699999999</v>
      </c>
      <c r="F280">
        <v>236.39883399999999</v>
      </c>
      <c r="G280">
        <v>576825</v>
      </c>
    </row>
    <row r="281" spans="1:7" x14ac:dyDescent="0.25">
      <c r="A281" s="12">
        <v>42412</v>
      </c>
      <c r="B281">
        <v>251.25</v>
      </c>
      <c r="C281">
        <v>251.740005</v>
      </c>
      <c r="D281">
        <v>246.729996</v>
      </c>
      <c r="E281">
        <v>250.070007</v>
      </c>
      <c r="F281">
        <v>236.03071600000001</v>
      </c>
      <c r="G281">
        <v>496247</v>
      </c>
    </row>
    <row r="282" spans="1:7" x14ac:dyDescent="0.25">
      <c r="A282" s="12">
        <v>42415</v>
      </c>
      <c r="B282">
        <v>249.300003</v>
      </c>
      <c r="C282">
        <v>251.5</v>
      </c>
      <c r="D282">
        <v>247</v>
      </c>
      <c r="E282">
        <v>249.05999800000001</v>
      </c>
      <c r="F282">
        <v>235.07740799999999</v>
      </c>
      <c r="G282">
        <v>78422</v>
      </c>
    </row>
    <row r="283" spans="1:7" x14ac:dyDescent="0.25">
      <c r="A283" s="12">
        <v>42416</v>
      </c>
      <c r="B283">
        <v>251.699997</v>
      </c>
      <c r="C283">
        <v>255</v>
      </c>
      <c r="D283">
        <v>248.449997</v>
      </c>
      <c r="E283">
        <v>253.94000199999999</v>
      </c>
      <c r="F283">
        <v>239.68344099999999</v>
      </c>
      <c r="G283">
        <v>437692</v>
      </c>
    </row>
    <row r="284" spans="1:7" x14ac:dyDescent="0.25">
      <c r="A284" s="12">
        <v>42417</v>
      </c>
      <c r="B284">
        <v>251.83000200000001</v>
      </c>
      <c r="C284">
        <v>258</v>
      </c>
      <c r="D284">
        <v>249.05999800000001</v>
      </c>
      <c r="E284">
        <v>256.89999399999999</v>
      </c>
      <c r="F284">
        <v>242.47726399999999</v>
      </c>
      <c r="G284">
        <v>856913</v>
      </c>
    </row>
    <row r="285" spans="1:7" x14ac:dyDescent="0.25">
      <c r="A285" s="12">
        <v>42418</v>
      </c>
      <c r="B285">
        <v>256.85000600000001</v>
      </c>
      <c r="C285">
        <v>256.85000600000001</v>
      </c>
      <c r="D285">
        <v>251.570007</v>
      </c>
      <c r="E285">
        <v>254.11000100000001</v>
      </c>
      <c r="F285">
        <v>239.84390300000001</v>
      </c>
      <c r="G285">
        <v>497149</v>
      </c>
    </row>
    <row r="286" spans="1:7" x14ac:dyDescent="0.25">
      <c r="A286" s="12">
        <v>42419</v>
      </c>
      <c r="B286">
        <v>254.490005</v>
      </c>
      <c r="C286">
        <v>255</v>
      </c>
      <c r="D286">
        <v>249.05999800000001</v>
      </c>
      <c r="E286">
        <v>250.21000699999999</v>
      </c>
      <c r="F286">
        <v>236.16287199999999</v>
      </c>
      <c r="G286">
        <v>329340</v>
      </c>
    </row>
    <row r="287" spans="1:7" x14ac:dyDescent="0.25">
      <c r="A287" s="12">
        <v>42422</v>
      </c>
      <c r="B287">
        <v>250.229996</v>
      </c>
      <c r="C287">
        <v>254.699997</v>
      </c>
      <c r="D287">
        <v>249.58999600000001</v>
      </c>
      <c r="E287">
        <v>252.759995</v>
      </c>
      <c r="F287">
        <v>238.56968699999999</v>
      </c>
      <c r="G287">
        <v>177615</v>
      </c>
    </row>
    <row r="288" spans="1:7" x14ac:dyDescent="0.25">
      <c r="A288" s="12">
        <v>42423</v>
      </c>
      <c r="B288">
        <v>253.60000600000001</v>
      </c>
      <c r="C288">
        <v>254.699997</v>
      </c>
      <c r="D288">
        <v>251.5</v>
      </c>
      <c r="E288">
        <v>254.220001</v>
      </c>
      <c r="F288">
        <v>239.94770800000001</v>
      </c>
      <c r="G288">
        <v>256350</v>
      </c>
    </row>
    <row r="289" spans="1:7" x14ac:dyDescent="0.25">
      <c r="A289" s="12">
        <v>42424</v>
      </c>
      <c r="B289">
        <v>256.10000600000001</v>
      </c>
      <c r="C289">
        <v>256.10000600000001</v>
      </c>
      <c r="D289">
        <v>250</v>
      </c>
      <c r="E289">
        <v>251.61999499999999</v>
      </c>
      <c r="F289">
        <v>237.49369799999999</v>
      </c>
      <c r="G289">
        <v>599414</v>
      </c>
    </row>
    <row r="290" spans="1:7" x14ac:dyDescent="0.25">
      <c r="A290" s="12">
        <v>42425</v>
      </c>
      <c r="B290">
        <v>250.270004</v>
      </c>
      <c r="C290">
        <v>254.300003</v>
      </c>
      <c r="D290">
        <v>250.270004</v>
      </c>
      <c r="E290">
        <v>253.800003</v>
      </c>
      <c r="F290">
        <v>239.5513</v>
      </c>
      <c r="G290">
        <v>329004</v>
      </c>
    </row>
    <row r="291" spans="1:7" x14ac:dyDescent="0.25">
      <c r="A291" s="12">
        <v>42426</v>
      </c>
      <c r="B291">
        <v>252.91000399999999</v>
      </c>
      <c r="C291">
        <v>257</v>
      </c>
      <c r="D291">
        <v>251</v>
      </c>
      <c r="E291">
        <v>255.58000200000001</v>
      </c>
      <c r="F291">
        <v>241.23138399999999</v>
      </c>
      <c r="G291">
        <v>248923</v>
      </c>
    </row>
    <row r="292" spans="1:7" x14ac:dyDescent="0.25">
      <c r="A292" s="12">
        <v>42429</v>
      </c>
      <c r="B292">
        <v>255.94000199999999</v>
      </c>
      <c r="C292">
        <v>255.94000199999999</v>
      </c>
      <c r="D292">
        <v>252.19000199999999</v>
      </c>
      <c r="E292">
        <v>253.820007</v>
      </c>
      <c r="F292">
        <v>239.57019</v>
      </c>
      <c r="G292">
        <v>480025</v>
      </c>
    </row>
    <row r="293" spans="1:7" x14ac:dyDescent="0.25">
      <c r="A293" s="12">
        <v>42430</v>
      </c>
      <c r="B293">
        <v>251.509995</v>
      </c>
      <c r="C293">
        <v>256.35998499999999</v>
      </c>
      <c r="D293">
        <v>251.509995</v>
      </c>
      <c r="E293">
        <v>255.070007</v>
      </c>
      <c r="F293">
        <v>240.75</v>
      </c>
      <c r="G293">
        <v>368408</v>
      </c>
    </row>
    <row r="294" spans="1:7" x14ac:dyDescent="0.25">
      <c r="A294" s="12">
        <v>42431</v>
      </c>
      <c r="B294">
        <v>254.58000200000001</v>
      </c>
      <c r="C294">
        <v>259.07998700000002</v>
      </c>
      <c r="D294">
        <v>254.259995</v>
      </c>
      <c r="E294">
        <v>258.70001200000002</v>
      </c>
      <c r="F294">
        <v>244.17622399999999</v>
      </c>
      <c r="G294">
        <v>557977</v>
      </c>
    </row>
    <row r="295" spans="1:7" x14ac:dyDescent="0.25">
      <c r="A295" s="12">
        <v>42432</v>
      </c>
      <c r="B295">
        <v>259.20001200000002</v>
      </c>
      <c r="C295">
        <v>260.07998700000002</v>
      </c>
      <c r="D295">
        <v>254.78999300000001</v>
      </c>
      <c r="E295">
        <v>255.5</v>
      </c>
      <c r="F295">
        <v>241.155869</v>
      </c>
      <c r="G295">
        <v>323389</v>
      </c>
    </row>
    <row r="296" spans="1:7" x14ac:dyDescent="0.25">
      <c r="A296" s="12">
        <v>42433</v>
      </c>
      <c r="B296">
        <v>255.5</v>
      </c>
      <c r="C296">
        <v>256.35998499999999</v>
      </c>
      <c r="D296">
        <v>250.5</v>
      </c>
      <c r="E296">
        <v>250.929993</v>
      </c>
      <c r="F296">
        <v>236.842422</v>
      </c>
      <c r="G296">
        <v>551324</v>
      </c>
    </row>
    <row r="297" spans="1:7" x14ac:dyDescent="0.25">
      <c r="A297" s="12">
        <v>42436</v>
      </c>
      <c r="B297">
        <v>251.050003</v>
      </c>
      <c r="C297">
        <v>251.050003</v>
      </c>
      <c r="D297">
        <v>248</v>
      </c>
      <c r="E297">
        <v>249.36999499999999</v>
      </c>
      <c r="F297">
        <v>235.37001000000001</v>
      </c>
      <c r="G297">
        <v>388394</v>
      </c>
    </row>
    <row r="298" spans="1:7" x14ac:dyDescent="0.25">
      <c r="A298" s="12">
        <v>42437</v>
      </c>
      <c r="B298">
        <v>255.89999399999999</v>
      </c>
      <c r="C298">
        <v>255.89999399999999</v>
      </c>
      <c r="D298">
        <v>245.44000199999999</v>
      </c>
      <c r="E298">
        <v>252.58999600000001</v>
      </c>
      <c r="F298">
        <v>238.40921</v>
      </c>
      <c r="G298">
        <v>511250</v>
      </c>
    </row>
    <row r="299" spans="1:7" x14ac:dyDescent="0.25">
      <c r="A299" s="12">
        <v>42438</v>
      </c>
      <c r="B299">
        <v>252.58999600000001</v>
      </c>
      <c r="C299">
        <v>253.28999300000001</v>
      </c>
      <c r="D299">
        <v>248.39999399999999</v>
      </c>
      <c r="E299">
        <v>249.41000399999999</v>
      </c>
      <c r="F299">
        <v>235.40776099999999</v>
      </c>
      <c r="G299">
        <v>454050</v>
      </c>
    </row>
    <row r="300" spans="1:7" x14ac:dyDescent="0.25">
      <c r="A300" s="12">
        <v>42439</v>
      </c>
      <c r="B300">
        <v>246.39999399999999</v>
      </c>
      <c r="C300">
        <v>251.779999</v>
      </c>
      <c r="D300">
        <v>244.30999800000001</v>
      </c>
      <c r="E300">
        <v>246.83000200000001</v>
      </c>
      <c r="F300">
        <v>232.97261</v>
      </c>
      <c r="G300">
        <v>468127</v>
      </c>
    </row>
    <row r="301" spans="1:7" x14ac:dyDescent="0.25">
      <c r="A301" s="12">
        <v>42440</v>
      </c>
      <c r="B301">
        <v>247.800003</v>
      </c>
      <c r="C301">
        <v>252.21000699999999</v>
      </c>
      <c r="D301">
        <v>246</v>
      </c>
      <c r="E301">
        <v>251.64999399999999</v>
      </c>
      <c r="F301">
        <v>237.52200300000001</v>
      </c>
      <c r="G301">
        <v>441031</v>
      </c>
    </row>
    <row r="302" spans="1:7" x14ac:dyDescent="0.25">
      <c r="A302" s="12">
        <v>42443</v>
      </c>
      <c r="B302">
        <v>248.11999499999999</v>
      </c>
      <c r="C302">
        <v>254.020004</v>
      </c>
      <c r="D302">
        <v>247.970001</v>
      </c>
      <c r="E302">
        <v>251.58999600000001</v>
      </c>
      <c r="F302">
        <v>237.465363</v>
      </c>
      <c r="G302">
        <v>396521</v>
      </c>
    </row>
    <row r="303" spans="1:7" x14ac:dyDescent="0.25">
      <c r="A303" s="12">
        <v>42444</v>
      </c>
      <c r="B303">
        <v>253</v>
      </c>
      <c r="C303">
        <v>254.240005</v>
      </c>
      <c r="D303">
        <v>248</v>
      </c>
      <c r="E303">
        <v>250.779999</v>
      </c>
      <c r="F303">
        <v>236.700851</v>
      </c>
      <c r="G303">
        <v>402609</v>
      </c>
    </row>
    <row r="304" spans="1:7" x14ac:dyDescent="0.25">
      <c r="A304" s="12">
        <v>42445</v>
      </c>
      <c r="B304">
        <v>251.66000399999999</v>
      </c>
      <c r="C304">
        <v>253.990005</v>
      </c>
      <c r="D304">
        <v>250</v>
      </c>
      <c r="E304">
        <v>251.050003</v>
      </c>
      <c r="F304">
        <v>236.95567299999999</v>
      </c>
      <c r="G304">
        <v>380679</v>
      </c>
    </row>
    <row r="305" spans="1:7" x14ac:dyDescent="0.25">
      <c r="A305" s="12">
        <v>42446</v>
      </c>
      <c r="B305">
        <v>250.80999800000001</v>
      </c>
      <c r="C305">
        <v>256.05999800000001</v>
      </c>
      <c r="D305">
        <v>250.08999600000001</v>
      </c>
      <c r="E305">
        <v>254.66999799999999</v>
      </c>
      <c r="F305">
        <v>240.37245200000001</v>
      </c>
      <c r="G305">
        <v>681109</v>
      </c>
    </row>
    <row r="306" spans="1:7" x14ac:dyDescent="0.25">
      <c r="A306" s="12">
        <v>42447</v>
      </c>
      <c r="B306">
        <v>254.479996</v>
      </c>
      <c r="C306">
        <v>259.60998499999999</v>
      </c>
      <c r="D306">
        <v>251.83000200000001</v>
      </c>
      <c r="E306">
        <v>258.20001200000002</v>
      </c>
      <c r="F306">
        <v>243.70429999999999</v>
      </c>
      <c r="G306">
        <v>1007331</v>
      </c>
    </row>
    <row r="307" spans="1:7" x14ac:dyDescent="0.25">
      <c r="A307" s="12">
        <v>42451</v>
      </c>
      <c r="B307">
        <v>256.76998900000001</v>
      </c>
      <c r="C307">
        <v>262.67999300000002</v>
      </c>
      <c r="D307">
        <v>256.48001099999999</v>
      </c>
      <c r="E307">
        <v>260.80999800000001</v>
      </c>
      <c r="F307">
        <v>246.167755</v>
      </c>
      <c r="G307">
        <v>477845</v>
      </c>
    </row>
    <row r="308" spans="1:7" x14ac:dyDescent="0.25">
      <c r="A308" s="12">
        <v>42452</v>
      </c>
      <c r="B308">
        <v>262</v>
      </c>
      <c r="C308">
        <v>262</v>
      </c>
      <c r="D308">
        <v>256.05999800000001</v>
      </c>
      <c r="E308">
        <v>258.209991</v>
      </c>
      <c r="F308">
        <v>243.71369899999999</v>
      </c>
      <c r="G308">
        <v>297681</v>
      </c>
    </row>
    <row r="309" spans="1:7" x14ac:dyDescent="0.25">
      <c r="A309" s="12">
        <v>42457</v>
      </c>
      <c r="B309">
        <v>260</v>
      </c>
      <c r="C309">
        <v>262.17001299999998</v>
      </c>
      <c r="D309">
        <v>257.01998900000001</v>
      </c>
      <c r="E309">
        <v>259.29998799999998</v>
      </c>
      <c r="F309">
        <v>244.74250799999999</v>
      </c>
      <c r="G309">
        <v>142089</v>
      </c>
    </row>
    <row r="310" spans="1:7" x14ac:dyDescent="0.25">
      <c r="A310" s="12">
        <v>42458</v>
      </c>
      <c r="B310">
        <v>259.32998700000002</v>
      </c>
      <c r="C310">
        <v>264</v>
      </c>
      <c r="D310">
        <v>258.85000600000001</v>
      </c>
      <c r="E310">
        <v>260.95001200000002</v>
      </c>
      <c r="F310">
        <v>246.29989599999999</v>
      </c>
      <c r="G310">
        <v>405123</v>
      </c>
    </row>
    <row r="311" spans="1:7" x14ac:dyDescent="0.25">
      <c r="A311" s="12">
        <v>42459</v>
      </c>
      <c r="B311">
        <v>260.77999899999998</v>
      </c>
      <c r="C311">
        <v>262.44000199999999</v>
      </c>
      <c r="D311">
        <v>254.33999600000001</v>
      </c>
      <c r="E311">
        <v>254.86000100000001</v>
      </c>
      <c r="F311">
        <v>240.551804</v>
      </c>
      <c r="G311">
        <v>534818</v>
      </c>
    </row>
    <row r="312" spans="1:7" x14ac:dyDescent="0.25">
      <c r="A312" s="12">
        <v>42460</v>
      </c>
      <c r="B312">
        <v>255</v>
      </c>
      <c r="C312">
        <v>261.32000699999998</v>
      </c>
      <c r="D312">
        <v>255</v>
      </c>
      <c r="E312">
        <v>260.23998999999998</v>
      </c>
      <c r="F312">
        <v>245.62974500000001</v>
      </c>
      <c r="G312">
        <v>792133</v>
      </c>
    </row>
    <row r="313" spans="1:7" x14ac:dyDescent="0.25">
      <c r="A313" s="12">
        <v>42461</v>
      </c>
      <c r="B313">
        <v>261.11999500000002</v>
      </c>
      <c r="C313">
        <v>261.11999500000002</v>
      </c>
      <c r="D313">
        <v>255.80999800000001</v>
      </c>
      <c r="E313">
        <v>256.57998700000002</v>
      </c>
      <c r="F313">
        <v>242.175217</v>
      </c>
      <c r="G313">
        <v>351372</v>
      </c>
    </row>
    <row r="314" spans="1:7" x14ac:dyDescent="0.25">
      <c r="A314" s="12">
        <v>42464</v>
      </c>
      <c r="B314">
        <v>256.60000600000001</v>
      </c>
      <c r="C314">
        <v>260.33999599999999</v>
      </c>
      <c r="D314">
        <v>252.800003</v>
      </c>
      <c r="E314">
        <v>254.61000100000001</v>
      </c>
      <c r="F314">
        <v>240.31582599999999</v>
      </c>
      <c r="G314">
        <v>327325</v>
      </c>
    </row>
    <row r="315" spans="1:7" x14ac:dyDescent="0.25">
      <c r="A315" s="12">
        <v>42465</v>
      </c>
      <c r="B315">
        <v>254.61000100000001</v>
      </c>
      <c r="C315">
        <v>256.98998999999998</v>
      </c>
      <c r="D315">
        <v>252.520004</v>
      </c>
      <c r="E315">
        <v>253.529999</v>
      </c>
      <c r="F315">
        <v>239.296448</v>
      </c>
      <c r="G315">
        <v>138228</v>
      </c>
    </row>
    <row r="316" spans="1:7" x14ac:dyDescent="0.25">
      <c r="A316" s="12">
        <v>42466</v>
      </c>
      <c r="B316">
        <v>253.5</v>
      </c>
      <c r="C316">
        <v>257.11999500000002</v>
      </c>
      <c r="D316">
        <v>252.10000600000001</v>
      </c>
      <c r="E316">
        <v>255.020004</v>
      </c>
      <c r="F316">
        <v>240.70282</v>
      </c>
      <c r="G316">
        <v>450448</v>
      </c>
    </row>
    <row r="317" spans="1:7" x14ac:dyDescent="0.25">
      <c r="A317" s="12">
        <v>42467</v>
      </c>
      <c r="B317">
        <v>254.89999399999999</v>
      </c>
      <c r="C317">
        <v>261.89001500000001</v>
      </c>
      <c r="D317">
        <v>254.820007</v>
      </c>
      <c r="E317">
        <v>261.60000600000001</v>
      </c>
      <c r="F317">
        <v>246.913422</v>
      </c>
      <c r="G317">
        <v>489083</v>
      </c>
    </row>
    <row r="318" spans="1:7" x14ac:dyDescent="0.25">
      <c r="A318" s="12">
        <v>42468</v>
      </c>
      <c r="B318">
        <v>260</v>
      </c>
      <c r="C318">
        <v>263.30999800000001</v>
      </c>
      <c r="D318">
        <v>260</v>
      </c>
      <c r="E318">
        <v>261.55999800000001</v>
      </c>
      <c r="F318">
        <v>246.875641</v>
      </c>
      <c r="G318">
        <v>428591</v>
      </c>
    </row>
    <row r="319" spans="1:7" x14ac:dyDescent="0.25">
      <c r="A319" s="12">
        <v>42471</v>
      </c>
      <c r="B319">
        <v>261</v>
      </c>
      <c r="C319">
        <v>261.55999800000001</v>
      </c>
      <c r="D319">
        <v>257.19000199999999</v>
      </c>
      <c r="E319">
        <v>257.73001099999999</v>
      </c>
      <c r="F319">
        <v>243.26068100000001</v>
      </c>
      <c r="G319">
        <v>170348</v>
      </c>
    </row>
    <row r="320" spans="1:7" x14ac:dyDescent="0.25">
      <c r="A320" s="12">
        <v>42472</v>
      </c>
      <c r="B320">
        <v>256.44000199999999</v>
      </c>
      <c r="C320">
        <v>261.01001000000002</v>
      </c>
      <c r="D320">
        <v>255.970001</v>
      </c>
      <c r="E320">
        <v>257.29998799999998</v>
      </c>
      <c r="F320">
        <v>242.854782</v>
      </c>
      <c r="G320">
        <v>262122</v>
      </c>
    </row>
    <row r="321" spans="1:7" x14ac:dyDescent="0.25">
      <c r="A321" s="12">
        <v>42473</v>
      </c>
      <c r="B321">
        <v>255.58999600000001</v>
      </c>
      <c r="C321">
        <v>261.02999899999998</v>
      </c>
      <c r="D321">
        <v>255.58999600000001</v>
      </c>
      <c r="E321">
        <v>258.85998499999999</v>
      </c>
      <c r="F321">
        <v>244.32720900000001</v>
      </c>
      <c r="G321">
        <v>387776</v>
      </c>
    </row>
    <row r="322" spans="1:7" x14ac:dyDescent="0.25">
      <c r="A322" s="12">
        <v>42474</v>
      </c>
      <c r="B322">
        <v>258.86999500000002</v>
      </c>
      <c r="C322">
        <v>262.20001200000002</v>
      </c>
      <c r="D322">
        <v>257.60000600000001</v>
      </c>
      <c r="E322">
        <v>258.33999599999999</v>
      </c>
      <c r="F322">
        <v>243.836411</v>
      </c>
      <c r="G322">
        <v>396339</v>
      </c>
    </row>
    <row r="323" spans="1:7" x14ac:dyDescent="0.25">
      <c r="A323" s="12">
        <v>42475</v>
      </c>
      <c r="B323">
        <v>257.01001000000002</v>
      </c>
      <c r="C323">
        <v>265.02999899999998</v>
      </c>
      <c r="D323">
        <v>257.01001000000002</v>
      </c>
      <c r="E323">
        <v>262.98001099999999</v>
      </c>
      <c r="F323">
        <v>248.215958</v>
      </c>
      <c r="G323">
        <v>390100</v>
      </c>
    </row>
    <row r="324" spans="1:7" x14ac:dyDescent="0.25">
      <c r="A324" s="12">
        <v>42478</v>
      </c>
      <c r="B324">
        <v>261.97000100000002</v>
      </c>
      <c r="C324">
        <v>264.58999599999999</v>
      </c>
      <c r="D324">
        <v>254.5</v>
      </c>
      <c r="E324">
        <v>255.050003</v>
      </c>
      <c r="F324">
        <v>240.73112499999999</v>
      </c>
      <c r="G324">
        <v>583189</v>
      </c>
    </row>
    <row r="325" spans="1:7" x14ac:dyDescent="0.25">
      <c r="A325" s="12">
        <v>42479</v>
      </c>
      <c r="B325">
        <v>255.550003</v>
      </c>
      <c r="C325">
        <v>261</v>
      </c>
      <c r="D325">
        <v>255.520004</v>
      </c>
      <c r="E325">
        <v>257.75</v>
      </c>
      <c r="F325">
        <v>243.27954099999999</v>
      </c>
      <c r="G325">
        <v>296776</v>
      </c>
    </row>
    <row r="326" spans="1:7" x14ac:dyDescent="0.25">
      <c r="A326" s="12">
        <v>42480</v>
      </c>
      <c r="B326">
        <v>257.82000699999998</v>
      </c>
      <c r="C326">
        <v>260.25</v>
      </c>
      <c r="D326">
        <v>256</v>
      </c>
      <c r="E326">
        <v>256.26998900000001</v>
      </c>
      <c r="F326">
        <v>241.88262900000001</v>
      </c>
      <c r="G326">
        <v>331190</v>
      </c>
    </row>
    <row r="327" spans="1:7" x14ac:dyDescent="0.25">
      <c r="A327" s="12">
        <v>42481</v>
      </c>
      <c r="B327">
        <v>256</v>
      </c>
      <c r="C327">
        <v>257.19000199999999</v>
      </c>
      <c r="D327">
        <v>249.83999600000001</v>
      </c>
      <c r="E327">
        <v>250.470001</v>
      </c>
      <c r="F327">
        <v>236.40824900000001</v>
      </c>
      <c r="G327">
        <v>426336</v>
      </c>
    </row>
    <row r="328" spans="1:7" x14ac:dyDescent="0.25">
      <c r="A328" s="12">
        <v>42482</v>
      </c>
      <c r="B328">
        <v>250.470001</v>
      </c>
      <c r="C328">
        <v>252.259995</v>
      </c>
      <c r="D328">
        <v>248.5</v>
      </c>
      <c r="E328">
        <v>251.94000199999999</v>
      </c>
      <c r="F328">
        <v>237.79573099999999</v>
      </c>
      <c r="G328">
        <v>306040</v>
      </c>
    </row>
    <row r="329" spans="1:7" x14ac:dyDescent="0.25">
      <c r="A329" s="12">
        <v>42485</v>
      </c>
      <c r="B329">
        <v>252</v>
      </c>
      <c r="C329">
        <v>256.91000400000001</v>
      </c>
      <c r="D329">
        <v>252</v>
      </c>
      <c r="E329">
        <v>256.35000600000001</v>
      </c>
      <c r="F329">
        <v>241.958145</v>
      </c>
      <c r="G329">
        <v>232857</v>
      </c>
    </row>
    <row r="330" spans="1:7" x14ac:dyDescent="0.25">
      <c r="A330" s="12">
        <v>42486</v>
      </c>
      <c r="B330">
        <v>257</v>
      </c>
      <c r="C330">
        <v>257.69000199999999</v>
      </c>
      <c r="D330">
        <v>254.41000399999999</v>
      </c>
      <c r="E330">
        <v>256.91000400000001</v>
      </c>
      <c r="F330">
        <v>242.48670999999999</v>
      </c>
      <c r="G330">
        <v>261224</v>
      </c>
    </row>
    <row r="331" spans="1:7" x14ac:dyDescent="0.25">
      <c r="A331" s="12">
        <v>42487</v>
      </c>
      <c r="B331">
        <v>256.91000400000001</v>
      </c>
      <c r="C331">
        <v>263.42999300000002</v>
      </c>
      <c r="D331">
        <v>256.91000400000001</v>
      </c>
      <c r="E331">
        <v>262.85000600000001</v>
      </c>
      <c r="F331">
        <v>248.093231</v>
      </c>
      <c r="G331">
        <v>289473</v>
      </c>
    </row>
    <row r="332" spans="1:7" x14ac:dyDescent="0.25">
      <c r="A332" s="12">
        <v>42488</v>
      </c>
      <c r="B332">
        <v>263.5</v>
      </c>
      <c r="C332">
        <v>266.19000199999999</v>
      </c>
      <c r="D332">
        <v>259.959991</v>
      </c>
      <c r="E332">
        <v>265.19000199999999</v>
      </c>
      <c r="F332">
        <v>250.301849</v>
      </c>
      <c r="G332">
        <v>274515</v>
      </c>
    </row>
    <row r="333" spans="1:7" x14ac:dyDescent="0.25">
      <c r="A333" s="12">
        <v>42489</v>
      </c>
      <c r="B333">
        <v>266</v>
      </c>
      <c r="C333">
        <v>267.57998700000002</v>
      </c>
      <c r="D333">
        <v>262.94000199999999</v>
      </c>
      <c r="E333">
        <v>264.209991</v>
      </c>
      <c r="F333">
        <v>249.37687700000001</v>
      </c>
      <c r="G333">
        <v>252060</v>
      </c>
    </row>
    <row r="334" spans="1:7" x14ac:dyDescent="0.25">
      <c r="A334" s="12">
        <v>42492</v>
      </c>
      <c r="B334">
        <v>265.52999899999998</v>
      </c>
      <c r="C334">
        <v>272.02999899999998</v>
      </c>
      <c r="D334">
        <v>264.23998999999998</v>
      </c>
      <c r="E334">
        <v>271.58999599999999</v>
      </c>
      <c r="F334">
        <v>256.34252900000001</v>
      </c>
      <c r="G334">
        <v>300560</v>
      </c>
    </row>
    <row r="335" spans="1:7" x14ac:dyDescent="0.25">
      <c r="A335" s="12">
        <v>42493</v>
      </c>
      <c r="B335">
        <v>271.58999599999999</v>
      </c>
      <c r="C335">
        <v>274.64001500000001</v>
      </c>
      <c r="D335">
        <v>269.67001299999998</v>
      </c>
      <c r="E335">
        <v>274.07000699999998</v>
      </c>
      <c r="F335">
        <v>258.68335000000002</v>
      </c>
      <c r="G335">
        <v>285422</v>
      </c>
    </row>
    <row r="336" spans="1:7" x14ac:dyDescent="0.25">
      <c r="A336" s="12">
        <v>42494</v>
      </c>
      <c r="B336">
        <v>271</v>
      </c>
      <c r="C336">
        <v>274.10000600000001</v>
      </c>
      <c r="D336">
        <v>269.10998499999999</v>
      </c>
      <c r="E336">
        <v>270.51001000000002</v>
      </c>
      <c r="F336">
        <v>255.323196</v>
      </c>
      <c r="G336">
        <v>392877</v>
      </c>
    </row>
    <row r="337" spans="1:7" x14ac:dyDescent="0.25">
      <c r="A337" s="12">
        <v>42495</v>
      </c>
      <c r="B337">
        <v>271.07000699999998</v>
      </c>
      <c r="C337">
        <v>272.10998499999999</v>
      </c>
      <c r="D337">
        <v>269.07998700000002</v>
      </c>
      <c r="E337">
        <v>271.45001200000002</v>
      </c>
      <c r="F337">
        <v>256.210419</v>
      </c>
      <c r="G337">
        <v>377920</v>
      </c>
    </row>
    <row r="338" spans="1:7" x14ac:dyDescent="0.25">
      <c r="A338" s="12">
        <v>42496</v>
      </c>
      <c r="B338">
        <v>271</v>
      </c>
      <c r="C338">
        <v>273.5</v>
      </c>
      <c r="D338">
        <v>268.88000499999998</v>
      </c>
      <c r="E338">
        <v>270.36999500000002</v>
      </c>
      <c r="F338">
        <v>255.19103999999999</v>
      </c>
      <c r="G338">
        <v>611438</v>
      </c>
    </row>
    <row r="339" spans="1:7" x14ac:dyDescent="0.25">
      <c r="A339" s="12">
        <v>42499</v>
      </c>
      <c r="B339">
        <v>270.36999500000002</v>
      </c>
      <c r="C339">
        <v>273.75</v>
      </c>
      <c r="D339">
        <v>270.36999500000002</v>
      </c>
      <c r="E339">
        <v>273.14001500000001</v>
      </c>
      <c r="F339">
        <v>257.80551100000002</v>
      </c>
      <c r="G339">
        <v>304453</v>
      </c>
    </row>
    <row r="340" spans="1:7" x14ac:dyDescent="0.25">
      <c r="A340" s="12">
        <v>42500</v>
      </c>
      <c r="B340">
        <v>274.5</v>
      </c>
      <c r="C340">
        <v>280.29998799999998</v>
      </c>
      <c r="D340">
        <v>273.27999899999998</v>
      </c>
      <c r="E340">
        <v>279.77999899999998</v>
      </c>
      <c r="F340">
        <v>264.072723</v>
      </c>
      <c r="G340">
        <v>570666</v>
      </c>
    </row>
    <row r="341" spans="1:7" x14ac:dyDescent="0.25">
      <c r="A341" s="12">
        <v>42501</v>
      </c>
      <c r="B341">
        <v>279.77999899999998</v>
      </c>
      <c r="C341">
        <v>283.08999599999999</v>
      </c>
      <c r="D341">
        <v>277.64001500000001</v>
      </c>
      <c r="E341">
        <v>279.91000400000001</v>
      </c>
      <c r="F341">
        <v>264.19543499999997</v>
      </c>
      <c r="G341">
        <v>667195</v>
      </c>
    </row>
    <row r="342" spans="1:7" x14ac:dyDescent="0.25">
      <c r="A342" s="12">
        <v>42502</v>
      </c>
      <c r="B342">
        <v>281.19000199999999</v>
      </c>
      <c r="C342">
        <v>285</v>
      </c>
      <c r="D342">
        <v>280.05999800000001</v>
      </c>
      <c r="E342">
        <v>284.10000600000001</v>
      </c>
      <c r="F342">
        <v>268.150238</v>
      </c>
      <c r="G342">
        <v>444054</v>
      </c>
    </row>
    <row r="343" spans="1:7" x14ac:dyDescent="0.25">
      <c r="A343" s="12">
        <v>42503</v>
      </c>
      <c r="B343">
        <v>280.01001000000002</v>
      </c>
      <c r="C343">
        <v>285.07000699999998</v>
      </c>
      <c r="D343">
        <v>279.89001500000001</v>
      </c>
      <c r="E343">
        <v>282.52999899999998</v>
      </c>
      <c r="F343">
        <v>266.66836499999999</v>
      </c>
      <c r="G343">
        <v>450667</v>
      </c>
    </row>
    <row r="344" spans="1:7" x14ac:dyDescent="0.25">
      <c r="A344" s="12">
        <v>42506</v>
      </c>
      <c r="B344">
        <v>283.5</v>
      </c>
      <c r="C344">
        <v>290.45001200000002</v>
      </c>
      <c r="D344">
        <v>282.97000100000002</v>
      </c>
      <c r="E344">
        <v>290.26001000000002</v>
      </c>
      <c r="F344">
        <v>273.96438599999999</v>
      </c>
      <c r="G344">
        <v>719212</v>
      </c>
    </row>
    <row r="345" spans="1:7" x14ac:dyDescent="0.25">
      <c r="A345" s="12">
        <v>42507</v>
      </c>
      <c r="B345">
        <v>291</v>
      </c>
      <c r="C345">
        <v>291.58999599999999</v>
      </c>
      <c r="D345">
        <v>284.70001200000002</v>
      </c>
      <c r="E345">
        <v>287.540009</v>
      </c>
      <c r="F345">
        <v>271.39709499999998</v>
      </c>
      <c r="G345">
        <v>617163</v>
      </c>
    </row>
    <row r="346" spans="1:7" x14ac:dyDescent="0.25">
      <c r="A346" s="12">
        <v>42508</v>
      </c>
      <c r="B346">
        <v>288</v>
      </c>
      <c r="C346">
        <v>288.73998999999998</v>
      </c>
      <c r="D346">
        <v>284.459991</v>
      </c>
      <c r="E346">
        <v>286.29998799999998</v>
      </c>
      <c r="F346">
        <v>270.22671500000001</v>
      </c>
      <c r="G346">
        <v>580566</v>
      </c>
    </row>
    <row r="347" spans="1:7" x14ac:dyDescent="0.25">
      <c r="A347" s="12">
        <v>42509</v>
      </c>
      <c r="B347">
        <v>287.73001099999999</v>
      </c>
      <c r="C347">
        <v>287.73998999999998</v>
      </c>
      <c r="D347">
        <v>283</v>
      </c>
      <c r="E347">
        <v>284.32000699999998</v>
      </c>
      <c r="F347">
        <v>268.35788000000002</v>
      </c>
      <c r="G347">
        <v>423890</v>
      </c>
    </row>
    <row r="348" spans="1:7" x14ac:dyDescent="0.25">
      <c r="A348" s="12">
        <v>42510</v>
      </c>
      <c r="B348">
        <v>284.75</v>
      </c>
      <c r="C348">
        <v>285.51001000000002</v>
      </c>
      <c r="D348">
        <v>283.22000100000002</v>
      </c>
      <c r="E348">
        <v>284.959991</v>
      </c>
      <c r="F348">
        <v>268.96191399999998</v>
      </c>
      <c r="G348">
        <v>351754</v>
      </c>
    </row>
    <row r="349" spans="1:7" x14ac:dyDescent="0.25">
      <c r="A349" s="12">
        <v>42513</v>
      </c>
      <c r="B349">
        <v>285.33999599999999</v>
      </c>
      <c r="C349">
        <v>286.48998999999998</v>
      </c>
      <c r="D349">
        <v>281.67999300000002</v>
      </c>
      <c r="E349">
        <v>282.01998900000001</v>
      </c>
      <c r="F349">
        <v>266.18701199999998</v>
      </c>
      <c r="G349">
        <v>253554</v>
      </c>
    </row>
    <row r="350" spans="1:7" x14ac:dyDescent="0.25">
      <c r="A350" s="12">
        <v>42514</v>
      </c>
      <c r="B350">
        <v>285.39999399999999</v>
      </c>
      <c r="C350">
        <v>286.5</v>
      </c>
      <c r="D350">
        <v>281.23998999999998</v>
      </c>
      <c r="E350">
        <v>282.80999800000001</v>
      </c>
      <c r="F350">
        <v>266.93264799999997</v>
      </c>
      <c r="G350">
        <v>408135</v>
      </c>
    </row>
    <row r="351" spans="1:7" x14ac:dyDescent="0.25">
      <c r="A351" s="12">
        <v>42515</v>
      </c>
      <c r="B351">
        <v>285.07998700000002</v>
      </c>
      <c r="C351">
        <v>285.959991</v>
      </c>
      <c r="D351">
        <v>279.39001500000001</v>
      </c>
      <c r="E351">
        <v>281.39999399999999</v>
      </c>
      <c r="F351">
        <v>265.60180700000001</v>
      </c>
      <c r="G351">
        <v>375275</v>
      </c>
    </row>
    <row r="352" spans="1:7" x14ac:dyDescent="0.25">
      <c r="A352" s="12">
        <v>42516</v>
      </c>
      <c r="B352">
        <v>280.10000600000001</v>
      </c>
      <c r="C352">
        <v>285.70001200000002</v>
      </c>
      <c r="D352">
        <v>279.82998700000002</v>
      </c>
      <c r="E352">
        <v>284.67999300000002</v>
      </c>
      <c r="F352">
        <v>268.69766199999998</v>
      </c>
      <c r="G352">
        <v>478658</v>
      </c>
    </row>
    <row r="353" spans="1:7" x14ac:dyDescent="0.25">
      <c r="A353" s="12">
        <v>42517</v>
      </c>
      <c r="B353">
        <v>286.5</v>
      </c>
      <c r="C353">
        <v>291</v>
      </c>
      <c r="D353">
        <v>285.70001200000002</v>
      </c>
      <c r="E353">
        <v>289.95001200000002</v>
      </c>
      <c r="F353">
        <v>273.67181399999998</v>
      </c>
      <c r="G353">
        <v>425554</v>
      </c>
    </row>
    <row r="354" spans="1:7" x14ac:dyDescent="0.25">
      <c r="A354" s="12">
        <v>42520</v>
      </c>
      <c r="B354">
        <v>289.51998900000001</v>
      </c>
      <c r="C354">
        <v>291.20001200000002</v>
      </c>
      <c r="D354">
        <v>288</v>
      </c>
      <c r="E354">
        <v>289.98998999999998</v>
      </c>
      <c r="F354">
        <v>273.70953400000002</v>
      </c>
      <c r="G354">
        <v>73892</v>
      </c>
    </row>
    <row r="355" spans="1:7" x14ac:dyDescent="0.25">
      <c r="A355" s="12">
        <v>42521</v>
      </c>
      <c r="B355">
        <v>292</v>
      </c>
      <c r="C355">
        <v>294.23001099999999</v>
      </c>
      <c r="D355">
        <v>289.25</v>
      </c>
      <c r="E355">
        <v>291.040009</v>
      </c>
      <c r="F355">
        <v>274.70059199999997</v>
      </c>
      <c r="G355">
        <v>999162</v>
      </c>
    </row>
    <row r="356" spans="1:7" x14ac:dyDescent="0.25">
      <c r="A356" s="12">
        <v>42522</v>
      </c>
      <c r="B356">
        <v>290.5</v>
      </c>
      <c r="C356">
        <v>290.64999399999999</v>
      </c>
      <c r="D356">
        <v>286.790009</v>
      </c>
      <c r="E356">
        <v>289.01001000000002</v>
      </c>
      <c r="F356">
        <v>272.78457600000002</v>
      </c>
      <c r="G356">
        <v>474512</v>
      </c>
    </row>
    <row r="357" spans="1:7" x14ac:dyDescent="0.25">
      <c r="A357" s="12">
        <v>42523</v>
      </c>
      <c r="B357">
        <v>289.01001000000002</v>
      </c>
      <c r="C357">
        <v>291.5</v>
      </c>
      <c r="D357">
        <v>287.14999399999999</v>
      </c>
      <c r="E357">
        <v>289.05999800000001</v>
      </c>
      <c r="F357">
        <v>272.83175699999998</v>
      </c>
      <c r="G357">
        <v>292553</v>
      </c>
    </row>
    <row r="358" spans="1:7" x14ac:dyDescent="0.25">
      <c r="A358" s="12">
        <v>42524</v>
      </c>
      <c r="B358">
        <v>291.5</v>
      </c>
      <c r="C358">
        <v>294.04998799999998</v>
      </c>
      <c r="D358">
        <v>287.14999399999999</v>
      </c>
      <c r="E358">
        <v>290.86999500000002</v>
      </c>
      <c r="F358">
        <v>274.54016100000001</v>
      </c>
      <c r="G358">
        <v>222186</v>
      </c>
    </row>
    <row r="359" spans="1:7" x14ac:dyDescent="0.25">
      <c r="A359" s="12">
        <v>42527</v>
      </c>
      <c r="B359">
        <v>288</v>
      </c>
      <c r="C359">
        <v>291.5</v>
      </c>
      <c r="D359">
        <v>288</v>
      </c>
      <c r="E359">
        <v>289.89001500000001</v>
      </c>
      <c r="F359">
        <v>273.61514299999999</v>
      </c>
      <c r="G359">
        <v>1036171</v>
      </c>
    </row>
    <row r="360" spans="1:7" x14ac:dyDescent="0.25">
      <c r="A360" s="12">
        <v>42528</v>
      </c>
      <c r="B360">
        <v>289.89001500000001</v>
      </c>
      <c r="C360">
        <v>292.67001299999998</v>
      </c>
      <c r="D360">
        <v>286.709991</v>
      </c>
      <c r="E360">
        <v>287.85000600000001</v>
      </c>
      <c r="F360">
        <v>271.68969700000002</v>
      </c>
      <c r="G360">
        <v>241398</v>
      </c>
    </row>
    <row r="361" spans="1:7" x14ac:dyDescent="0.25">
      <c r="A361" s="12">
        <v>42529</v>
      </c>
      <c r="B361">
        <v>286.80999800000001</v>
      </c>
      <c r="C361">
        <v>290.27999899999998</v>
      </c>
      <c r="D361">
        <v>286.79998799999998</v>
      </c>
      <c r="E361">
        <v>288.51001000000002</v>
      </c>
      <c r="F361">
        <v>272.31262199999998</v>
      </c>
      <c r="G361">
        <v>420013</v>
      </c>
    </row>
    <row r="362" spans="1:7" x14ac:dyDescent="0.25">
      <c r="A362" s="12">
        <v>42530</v>
      </c>
      <c r="B362">
        <v>290</v>
      </c>
      <c r="C362">
        <v>291.47000100000002</v>
      </c>
      <c r="D362">
        <v>288.02999899999998</v>
      </c>
      <c r="E362">
        <v>289.91000400000001</v>
      </c>
      <c r="F362">
        <v>273.63403299999999</v>
      </c>
      <c r="G362">
        <v>191549</v>
      </c>
    </row>
    <row r="363" spans="1:7" x14ac:dyDescent="0.25">
      <c r="A363" s="12">
        <v>42531</v>
      </c>
      <c r="B363">
        <v>286.98998999999998</v>
      </c>
      <c r="C363">
        <v>288.86999500000002</v>
      </c>
      <c r="D363">
        <v>285</v>
      </c>
      <c r="E363">
        <v>287.27999899999998</v>
      </c>
      <c r="F363">
        <v>276.502228</v>
      </c>
      <c r="G363">
        <v>273533</v>
      </c>
    </row>
    <row r="364" spans="1:7" x14ac:dyDescent="0.25">
      <c r="A364" s="12">
        <v>42534</v>
      </c>
      <c r="B364">
        <v>286.79998799999998</v>
      </c>
      <c r="C364">
        <v>287.22000100000002</v>
      </c>
      <c r="D364">
        <v>280.07000699999998</v>
      </c>
      <c r="E364">
        <v>285.35000600000001</v>
      </c>
      <c r="F364">
        <v>274.64462300000002</v>
      </c>
      <c r="G364">
        <v>247591</v>
      </c>
    </row>
    <row r="365" spans="1:7" x14ac:dyDescent="0.25">
      <c r="A365" s="12">
        <v>42535</v>
      </c>
      <c r="B365">
        <v>283.04998799999998</v>
      </c>
      <c r="C365">
        <v>286.98998999999998</v>
      </c>
      <c r="D365">
        <v>281.01998900000001</v>
      </c>
      <c r="E365">
        <v>286.42001299999998</v>
      </c>
      <c r="F365">
        <v>275.67450000000002</v>
      </c>
      <c r="G365">
        <v>345730</v>
      </c>
    </row>
    <row r="366" spans="1:7" x14ac:dyDescent="0.25">
      <c r="A366" s="12">
        <v>42536</v>
      </c>
      <c r="B366">
        <v>286.89999399999999</v>
      </c>
      <c r="C366">
        <v>289.95001200000002</v>
      </c>
      <c r="D366">
        <v>281.5</v>
      </c>
      <c r="E366">
        <v>288.209991</v>
      </c>
      <c r="F366">
        <v>277.39733899999999</v>
      </c>
      <c r="G366">
        <v>375447</v>
      </c>
    </row>
    <row r="367" spans="1:7" x14ac:dyDescent="0.25">
      <c r="A367" s="12">
        <v>42537</v>
      </c>
      <c r="B367">
        <v>287.95001200000002</v>
      </c>
      <c r="C367">
        <v>287.95001200000002</v>
      </c>
      <c r="D367">
        <v>277.72000100000002</v>
      </c>
      <c r="E367">
        <v>283.51001000000002</v>
      </c>
      <c r="F367">
        <v>272.87368800000002</v>
      </c>
      <c r="G367">
        <v>419263</v>
      </c>
    </row>
    <row r="368" spans="1:7" x14ac:dyDescent="0.25">
      <c r="A368" s="12">
        <v>42538</v>
      </c>
      <c r="B368">
        <v>283.88000499999998</v>
      </c>
      <c r="C368">
        <v>289.88000499999998</v>
      </c>
      <c r="D368">
        <v>282.20001200000002</v>
      </c>
      <c r="E368">
        <v>285.77999899999998</v>
      </c>
      <c r="F368">
        <v>275.05850199999998</v>
      </c>
      <c r="G368">
        <v>423125</v>
      </c>
    </row>
    <row r="369" spans="1:7" x14ac:dyDescent="0.25">
      <c r="A369" s="12">
        <v>42541</v>
      </c>
      <c r="B369">
        <v>287</v>
      </c>
      <c r="C369">
        <v>295</v>
      </c>
      <c r="D369">
        <v>285.02999899999998</v>
      </c>
      <c r="E369">
        <v>290.95001200000002</v>
      </c>
      <c r="F369">
        <v>280.03457600000002</v>
      </c>
      <c r="G369">
        <v>545773</v>
      </c>
    </row>
    <row r="370" spans="1:7" x14ac:dyDescent="0.25">
      <c r="A370" s="12">
        <v>42542</v>
      </c>
      <c r="B370">
        <v>289.48998999999998</v>
      </c>
      <c r="C370">
        <v>294.57000699999998</v>
      </c>
      <c r="D370">
        <v>287.35000600000001</v>
      </c>
      <c r="E370">
        <v>294.04998799999998</v>
      </c>
      <c r="F370">
        <v>283.01821899999999</v>
      </c>
      <c r="G370">
        <v>747306</v>
      </c>
    </row>
    <row r="371" spans="1:7" x14ac:dyDescent="0.25">
      <c r="A371" s="12">
        <v>42543</v>
      </c>
      <c r="B371">
        <v>292.540009</v>
      </c>
      <c r="C371">
        <v>294.35000600000001</v>
      </c>
      <c r="D371">
        <v>288.709991</v>
      </c>
      <c r="E371">
        <v>291.91000400000001</v>
      </c>
      <c r="F371">
        <v>280.958527</v>
      </c>
      <c r="G371">
        <v>419263</v>
      </c>
    </row>
    <row r="372" spans="1:7" x14ac:dyDescent="0.25">
      <c r="A372" s="12">
        <v>42544</v>
      </c>
      <c r="B372">
        <v>293.35998499999999</v>
      </c>
      <c r="C372">
        <v>294</v>
      </c>
      <c r="D372">
        <v>287.91000400000001</v>
      </c>
      <c r="E372">
        <v>292.11999500000002</v>
      </c>
      <c r="F372">
        <v>281.16064499999999</v>
      </c>
      <c r="G372">
        <v>504267</v>
      </c>
    </row>
    <row r="373" spans="1:7" x14ac:dyDescent="0.25">
      <c r="A373" s="12">
        <v>42545</v>
      </c>
      <c r="B373">
        <v>288.89999399999999</v>
      </c>
      <c r="C373">
        <v>292</v>
      </c>
      <c r="D373">
        <v>283.83999599999999</v>
      </c>
      <c r="E373">
        <v>287.29998799999998</v>
      </c>
      <c r="F373">
        <v>276.52148399999999</v>
      </c>
      <c r="G373">
        <v>349963</v>
      </c>
    </row>
    <row r="374" spans="1:7" x14ac:dyDescent="0.25">
      <c r="A374" s="12">
        <v>42548</v>
      </c>
      <c r="B374">
        <v>287.35000600000001</v>
      </c>
      <c r="C374">
        <v>287.98998999999998</v>
      </c>
      <c r="D374">
        <v>276.73998999999998</v>
      </c>
      <c r="E374">
        <v>285.52999899999998</v>
      </c>
      <c r="F374">
        <v>274.817902</v>
      </c>
      <c r="G374">
        <v>360906</v>
      </c>
    </row>
    <row r="375" spans="1:7" x14ac:dyDescent="0.25">
      <c r="A375" s="12">
        <v>42549</v>
      </c>
      <c r="B375">
        <v>286.79998799999998</v>
      </c>
      <c r="C375">
        <v>287.98001099999999</v>
      </c>
      <c r="D375">
        <v>280.79998799999998</v>
      </c>
      <c r="E375">
        <v>285.05999800000001</v>
      </c>
      <c r="F375">
        <v>274.36550899999997</v>
      </c>
      <c r="G375">
        <v>305493</v>
      </c>
    </row>
    <row r="376" spans="1:7" x14ac:dyDescent="0.25">
      <c r="A376" s="12">
        <v>42550</v>
      </c>
      <c r="B376">
        <v>287.86999500000002</v>
      </c>
      <c r="C376">
        <v>288.5</v>
      </c>
      <c r="D376">
        <v>284.79998799999998</v>
      </c>
      <c r="E376">
        <v>287.64001500000001</v>
      </c>
      <c r="F376">
        <v>276.848724</v>
      </c>
      <c r="G376">
        <v>323229</v>
      </c>
    </row>
    <row r="377" spans="1:7" x14ac:dyDescent="0.25">
      <c r="A377" s="12">
        <v>42551</v>
      </c>
      <c r="B377">
        <v>289</v>
      </c>
      <c r="C377">
        <v>292.5</v>
      </c>
      <c r="D377">
        <v>286.26998900000001</v>
      </c>
      <c r="E377">
        <v>290.45001200000002</v>
      </c>
      <c r="F377">
        <v>279.553314</v>
      </c>
      <c r="G377">
        <v>945644</v>
      </c>
    </row>
    <row r="378" spans="1:7" x14ac:dyDescent="0.25">
      <c r="A378" s="12">
        <v>42552</v>
      </c>
      <c r="B378">
        <v>292.209991</v>
      </c>
      <c r="C378">
        <v>292.209991</v>
      </c>
      <c r="D378">
        <v>285.05999800000001</v>
      </c>
      <c r="E378">
        <v>285.790009</v>
      </c>
      <c r="F378">
        <v>275.06814600000001</v>
      </c>
      <c r="G378">
        <v>246395</v>
      </c>
    </row>
    <row r="379" spans="1:7" x14ac:dyDescent="0.25">
      <c r="A379" s="12">
        <v>42555</v>
      </c>
      <c r="B379">
        <v>285.790009</v>
      </c>
      <c r="C379">
        <v>290.72000100000002</v>
      </c>
      <c r="D379">
        <v>285.07000699999998</v>
      </c>
      <c r="E379">
        <v>289.60000600000001</v>
      </c>
      <c r="F379">
        <v>278.73519900000002</v>
      </c>
      <c r="G379">
        <v>62698</v>
      </c>
    </row>
    <row r="380" spans="1:7" x14ac:dyDescent="0.25">
      <c r="A380" s="12">
        <v>42556</v>
      </c>
      <c r="B380">
        <v>289.61999500000002</v>
      </c>
      <c r="C380">
        <v>290.76998900000001</v>
      </c>
      <c r="D380">
        <v>285.69000199999999</v>
      </c>
      <c r="E380">
        <v>290.57000699999998</v>
      </c>
      <c r="F380">
        <v>279.66879299999999</v>
      </c>
      <c r="G380">
        <v>285320</v>
      </c>
    </row>
    <row r="381" spans="1:7" x14ac:dyDescent="0.25">
      <c r="A381" s="12">
        <v>42557</v>
      </c>
      <c r="B381">
        <v>290.73001099999999</v>
      </c>
      <c r="C381">
        <v>290.98998999999998</v>
      </c>
      <c r="D381">
        <v>281.29998799999998</v>
      </c>
      <c r="E381">
        <v>283.26998900000001</v>
      </c>
      <c r="F381">
        <v>272.64267000000001</v>
      </c>
      <c r="G381">
        <v>393847</v>
      </c>
    </row>
    <row r="382" spans="1:7" x14ac:dyDescent="0.25">
      <c r="A382" s="12">
        <v>42558</v>
      </c>
      <c r="B382">
        <v>284.67999300000002</v>
      </c>
      <c r="C382">
        <v>287.76998900000001</v>
      </c>
      <c r="D382">
        <v>281.51001000000002</v>
      </c>
      <c r="E382">
        <v>282.60000600000001</v>
      </c>
      <c r="F382">
        <v>271.99783300000001</v>
      </c>
      <c r="G382">
        <v>231961</v>
      </c>
    </row>
    <row r="383" spans="1:7" x14ac:dyDescent="0.25">
      <c r="A383" s="12">
        <v>42559</v>
      </c>
      <c r="B383">
        <v>286.959991</v>
      </c>
      <c r="C383">
        <v>286.959991</v>
      </c>
      <c r="D383">
        <v>281.42999300000002</v>
      </c>
      <c r="E383">
        <v>283.39001500000001</v>
      </c>
      <c r="F383">
        <v>272.75820900000002</v>
      </c>
      <c r="G383">
        <v>441052</v>
      </c>
    </row>
    <row r="384" spans="1:7" x14ac:dyDescent="0.25">
      <c r="A384" s="12">
        <v>42562</v>
      </c>
      <c r="B384">
        <v>283.64001500000001</v>
      </c>
      <c r="C384">
        <v>287.17001299999998</v>
      </c>
      <c r="D384">
        <v>282.5</v>
      </c>
      <c r="E384">
        <v>285.23998999999998</v>
      </c>
      <c r="F384">
        <v>274.53875699999998</v>
      </c>
      <c r="G384">
        <v>288920</v>
      </c>
    </row>
    <row r="385" spans="1:7" x14ac:dyDescent="0.25">
      <c r="A385" s="12">
        <v>42563</v>
      </c>
      <c r="B385">
        <v>285.5</v>
      </c>
      <c r="C385">
        <v>286.32000699999998</v>
      </c>
      <c r="D385">
        <v>283.25</v>
      </c>
      <c r="E385">
        <v>286</v>
      </c>
      <c r="F385">
        <v>275.270264</v>
      </c>
      <c r="G385">
        <v>297900</v>
      </c>
    </row>
    <row r="386" spans="1:7" x14ac:dyDescent="0.25">
      <c r="A386" s="12">
        <v>42564</v>
      </c>
      <c r="B386">
        <v>286</v>
      </c>
      <c r="C386">
        <v>286.39001500000001</v>
      </c>
      <c r="D386">
        <v>283.98001099999999</v>
      </c>
      <c r="E386">
        <v>284.39999399999999</v>
      </c>
      <c r="F386">
        <v>273.73028599999998</v>
      </c>
      <c r="G386">
        <v>482659</v>
      </c>
    </row>
    <row r="387" spans="1:7" x14ac:dyDescent="0.25">
      <c r="A387" s="12">
        <v>42565</v>
      </c>
      <c r="B387">
        <v>285</v>
      </c>
      <c r="C387">
        <v>285.95001200000002</v>
      </c>
      <c r="D387">
        <v>282.60000600000001</v>
      </c>
      <c r="E387">
        <v>285.55999800000001</v>
      </c>
      <c r="F387">
        <v>274.84677099999999</v>
      </c>
      <c r="G387">
        <v>330293</v>
      </c>
    </row>
    <row r="388" spans="1:7" x14ac:dyDescent="0.25">
      <c r="A388" s="12">
        <v>42566</v>
      </c>
      <c r="B388">
        <v>286.25</v>
      </c>
      <c r="C388">
        <v>287.5</v>
      </c>
      <c r="D388">
        <v>285.11999500000002</v>
      </c>
      <c r="E388">
        <v>286.07000699999998</v>
      </c>
      <c r="F388">
        <v>275.33761600000003</v>
      </c>
      <c r="G388">
        <v>252261</v>
      </c>
    </row>
    <row r="389" spans="1:7" x14ac:dyDescent="0.25">
      <c r="A389" s="12">
        <v>42569</v>
      </c>
      <c r="B389">
        <v>286.13000499999998</v>
      </c>
      <c r="C389">
        <v>288.70001200000002</v>
      </c>
      <c r="D389">
        <v>285.32998700000002</v>
      </c>
      <c r="E389">
        <v>287.48998999999998</v>
      </c>
      <c r="F389">
        <v>276.70434599999999</v>
      </c>
      <c r="G389">
        <v>346600</v>
      </c>
    </row>
    <row r="390" spans="1:7" x14ac:dyDescent="0.25">
      <c r="A390" s="12">
        <v>42570</v>
      </c>
      <c r="B390">
        <v>285</v>
      </c>
      <c r="C390">
        <v>288.60000600000001</v>
      </c>
      <c r="D390">
        <v>285</v>
      </c>
      <c r="E390">
        <v>286.790009</v>
      </c>
      <c r="F390">
        <v>276.03060900000003</v>
      </c>
      <c r="G390">
        <v>259191</v>
      </c>
    </row>
    <row r="391" spans="1:7" x14ac:dyDescent="0.25">
      <c r="A391" s="12">
        <v>42571</v>
      </c>
      <c r="B391">
        <v>286</v>
      </c>
      <c r="C391">
        <v>296.25</v>
      </c>
      <c r="D391">
        <v>286</v>
      </c>
      <c r="E391">
        <v>295.11999500000002</v>
      </c>
      <c r="F391">
        <v>284.04809599999999</v>
      </c>
      <c r="G391">
        <v>607073</v>
      </c>
    </row>
    <row r="392" spans="1:7" x14ac:dyDescent="0.25">
      <c r="A392" s="12">
        <v>42572</v>
      </c>
      <c r="B392">
        <v>296</v>
      </c>
      <c r="C392">
        <v>299</v>
      </c>
      <c r="D392">
        <v>294.85000600000001</v>
      </c>
      <c r="E392">
        <v>295.91000400000001</v>
      </c>
      <c r="F392">
        <v>284.80847199999999</v>
      </c>
      <c r="G392">
        <v>383441</v>
      </c>
    </row>
    <row r="393" spans="1:7" x14ac:dyDescent="0.25">
      <c r="A393" s="12">
        <v>42573</v>
      </c>
      <c r="B393">
        <v>296.98998999999998</v>
      </c>
      <c r="C393">
        <v>299</v>
      </c>
      <c r="D393">
        <v>295.98998999999998</v>
      </c>
      <c r="E393">
        <v>296.64999399999999</v>
      </c>
      <c r="F393">
        <v>285.520691</v>
      </c>
      <c r="G393">
        <v>247786</v>
      </c>
    </row>
    <row r="394" spans="1:7" x14ac:dyDescent="0.25">
      <c r="A394" s="12">
        <v>42576</v>
      </c>
      <c r="B394">
        <v>296.79998799999998</v>
      </c>
      <c r="C394">
        <v>298.85000600000001</v>
      </c>
      <c r="D394">
        <v>285.39999399999999</v>
      </c>
      <c r="E394">
        <v>286.30999800000001</v>
      </c>
      <c r="F394">
        <v>275.56860399999999</v>
      </c>
      <c r="G394">
        <v>349870</v>
      </c>
    </row>
    <row r="395" spans="1:7" x14ac:dyDescent="0.25">
      <c r="A395" s="12">
        <v>42577</v>
      </c>
      <c r="B395">
        <v>287.73998999999998</v>
      </c>
      <c r="C395">
        <v>291.33999599999999</v>
      </c>
      <c r="D395">
        <v>285.07000699999998</v>
      </c>
      <c r="E395">
        <v>285.52999899999998</v>
      </c>
      <c r="F395">
        <v>274.817902</v>
      </c>
      <c r="G395">
        <v>394481</v>
      </c>
    </row>
    <row r="396" spans="1:7" x14ac:dyDescent="0.25">
      <c r="A396" s="12">
        <v>42578</v>
      </c>
      <c r="B396">
        <v>290</v>
      </c>
      <c r="C396">
        <v>290</v>
      </c>
      <c r="D396">
        <v>279.45001200000002</v>
      </c>
      <c r="E396">
        <v>281.76001000000002</v>
      </c>
      <c r="F396">
        <v>271.18933099999998</v>
      </c>
      <c r="G396">
        <v>417855</v>
      </c>
    </row>
    <row r="397" spans="1:7" x14ac:dyDescent="0.25">
      <c r="A397" s="12">
        <v>42579</v>
      </c>
      <c r="B397">
        <v>281.76998900000001</v>
      </c>
      <c r="C397">
        <v>282.85998499999999</v>
      </c>
      <c r="D397">
        <v>279.10998499999999</v>
      </c>
      <c r="E397">
        <v>282.11999500000002</v>
      </c>
      <c r="F397">
        <v>271.53582799999998</v>
      </c>
      <c r="G397">
        <v>481268</v>
      </c>
    </row>
    <row r="398" spans="1:7" x14ac:dyDescent="0.25">
      <c r="A398" s="12">
        <v>42580</v>
      </c>
      <c r="B398">
        <v>280.98001099999999</v>
      </c>
      <c r="C398">
        <v>289.959991</v>
      </c>
      <c r="D398">
        <v>280.98001099999999</v>
      </c>
      <c r="E398">
        <v>288.14999399999999</v>
      </c>
      <c r="F398">
        <v>277.33956899999998</v>
      </c>
      <c r="G398">
        <v>416929</v>
      </c>
    </row>
    <row r="399" spans="1:7" x14ac:dyDescent="0.25">
      <c r="A399" s="12">
        <v>42583</v>
      </c>
      <c r="B399">
        <v>289.98998999999998</v>
      </c>
      <c r="C399">
        <v>290.5</v>
      </c>
      <c r="D399">
        <v>286.22000100000002</v>
      </c>
      <c r="E399">
        <v>287.16000400000001</v>
      </c>
      <c r="F399">
        <v>276.38671900000003</v>
      </c>
      <c r="G399">
        <v>168876</v>
      </c>
    </row>
    <row r="400" spans="1:7" x14ac:dyDescent="0.25">
      <c r="A400" s="12">
        <v>42584</v>
      </c>
      <c r="B400">
        <v>287</v>
      </c>
      <c r="C400">
        <v>287</v>
      </c>
      <c r="D400">
        <v>279</v>
      </c>
      <c r="E400">
        <v>282.30999800000001</v>
      </c>
      <c r="F400">
        <v>271.71868899999998</v>
      </c>
      <c r="G400">
        <v>302234</v>
      </c>
    </row>
    <row r="401" spans="1:7" x14ac:dyDescent="0.25">
      <c r="A401" s="12">
        <v>42585</v>
      </c>
      <c r="B401">
        <v>282.5</v>
      </c>
      <c r="C401">
        <v>287.89999399999999</v>
      </c>
      <c r="D401">
        <v>281.42999300000002</v>
      </c>
      <c r="E401">
        <v>286.69000199999999</v>
      </c>
      <c r="F401">
        <v>275.93438700000002</v>
      </c>
      <c r="G401">
        <v>650652</v>
      </c>
    </row>
    <row r="402" spans="1:7" x14ac:dyDescent="0.25">
      <c r="A402" s="12">
        <v>42586</v>
      </c>
      <c r="B402">
        <v>287.86999500000002</v>
      </c>
      <c r="C402">
        <v>288.54998799999998</v>
      </c>
      <c r="D402">
        <v>283.51001000000002</v>
      </c>
      <c r="E402">
        <v>288.17001299999998</v>
      </c>
      <c r="F402">
        <v>277.358856</v>
      </c>
      <c r="G402">
        <v>288368</v>
      </c>
    </row>
    <row r="403" spans="1:7" x14ac:dyDescent="0.25">
      <c r="A403" s="12">
        <v>42587</v>
      </c>
      <c r="B403">
        <v>286.72000100000002</v>
      </c>
      <c r="C403">
        <v>290</v>
      </c>
      <c r="D403">
        <v>286.72000100000002</v>
      </c>
      <c r="E403">
        <v>289.66000400000001</v>
      </c>
      <c r="F403">
        <v>278.79296900000003</v>
      </c>
      <c r="G403">
        <v>293560</v>
      </c>
    </row>
    <row r="404" spans="1:7" x14ac:dyDescent="0.25">
      <c r="A404" s="12">
        <v>42590</v>
      </c>
      <c r="B404">
        <v>290.20001200000002</v>
      </c>
      <c r="C404">
        <v>292.5</v>
      </c>
      <c r="D404">
        <v>283.64001500000001</v>
      </c>
      <c r="E404">
        <v>284.35998499999999</v>
      </c>
      <c r="F404">
        <v>273.69177200000001</v>
      </c>
      <c r="G404">
        <v>340315</v>
      </c>
    </row>
    <row r="405" spans="1:7" x14ac:dyDescent="0.25">
      <c r="A405" s="12">
        <v>42591</v>
      </c>
      <c r="B405">
        <v>289</v>
      </c>
      <c r="C405">
        <v>289</v>
      </c>
      <c r="D405">
        <v>284.25</v>
      </c>
      <c r="E405">
        <v>287.33999599999999</v>
      </c>
      <c r="F405">
        <v>276.55996699999997</v>
      </c>
      <c r="G405">
        <v>359250</v>
      </c>
    </row>
    <row r="406" spans="1:7" x14ac:dyDescent="0.25">
      <c r="A406" s="12">
        <v>42592</v>
      </c>
      <c r="B406">
        <v>289</v>
      </c>
      <c r="C406">
        <v>291.10000600000001</v>
      </c>
      <c r="D406">
        <v>283.5</v>
      </c>
      <c r="E406">
        <v>287.80999800000001</v>
      </c>
      <c r="F406">
        <v>277.01236</v>
      </c>
      <c r="G406">
        <v>216991</v>
      </c>
    </row>
    <row r="407" spans="1:7" x14ac:dyDescent="0.25">
      <c r="A407" s="12">
        <v>42593</v>
      </c>
      <c r="B407">
        <v>287.82000699999998</v>
      </c>
      <c r="C407">
        <v>290.69000199999999</v>
      </c>
      <c r="D407">
        <v>286.16000400000001</v>
      </c>
      <c r="E407">
        <v>289.17999300000002</v>
      </c>
      <c r="F407">
        <v>278.330963</v>
      </c>
      <c r="G407">
        <v>316955</v>
      </c>
    </row>
    <row r="408" spans="1:7" x14ac:dyDescent="0.25">
      <c r="A408" s="12">
        <v>42594</v>
      </c>
      <c r="B408">
        <v>289.23998999999998</v>
      </c>
      <c r="C408">
        <v>290.98001099999999</v>
      </c>
      <c r="D408">
        <v>286.23001099999999</v>
      </c>
      <c r="E408">
        <v>289.89001500000001</v>
      </c>
      <c r="F408">
        <v>279.01431300000002</v>
      </c>
      <c r="G408">
        <v>268386</v>
      </c>
    </row>
    <row r="409" spans="1:7" x14ac:dyDescent="0.25">
      <c r="A409" s="12">
        <v>42597</v>
      </c>
      <c r="B409">
        <v>289.86999500000002</v>
      </c>
      <c r="C409">
        <v>296.38000499999998</v>
      </c>
      <c r="D409">
        <v>287.01998900000001</v>
      </c>
      <c r="E409">
        <v>292.47000100000002</v>
      </c>
      <c r="F409">
        <v>281.49752799999999</v>
      </c>
      <c r="G409">
        <v>448684</v>
      </c>
    </row>
    <row r="410" spans="1:7" x14ac:dyDescent="0.25">
      <c r="A410" s="12">
        <v>42598</v>
      </c>
      <c r="B410">
        <v>292.36999500000002</v>
      </c>
      <c r="C410">
        <v>294.42001299999998</v>
      </c>
      <c r="D410">
        <v>285.17001299999998</v>
      </c>
      <c r="E410">
        <v>288.040009</v>
      </c>
      <c r="F410">
        <v>277.23370399999999</v>
      </c>
      <c r="G410">
        <v>197743</v>
      </c>
    </row>
    <row r="411" spans="1:7" x14ac:dyDescent="0.25">
      <c r="A411" s="12">
        <v>42599</v>
      </c>
      <c r="B411">
        <v>285</v>
      </c>
      <c r="C411">
        <v>297.67001299999998</v>
      </c>
      <c r="D411">
        <v>285</v>
      </c>
      <c r="E411">
        <v>293.97000100000002</v>
      </c>
      <c r="F411">
        <v>282.94125400000001</v>
      </c>
      <c r="G411">
        <v>321124</v>
      </c>
    </row>
    <row r="412" spans="1:7" x14ac:dyDescent="0.25">
      <c r="A412" s="12">
        <v>42600</v>
      </c>
      <c r="B412">
        <v>293.97000100000002</v>
      </c>
      <c r="C412">
        <v>299.52999899999998</v>
      </c>
      <c r="D412">
        <v>290.32000699999998</v>
      </c>
      <c r="E412">
        <v>298.02999899999998</v>
      </c>
      <c r="F412">
        <v>286.848907</v>
      </c>
      <c r="G412">
        <v>403795</v>
      </c>
    </row>
    <row r="413" spans="1:7" x14ac:dyDescent="0.25">
      <c r="A413" s="12">
        <v>42601</v>
      </c>
      <c r="B413">
        <v>298.02999899999998</v>
      </c>
      <c r="C413">
        <v>298.98998999999998</v>
      </c>
      <c r="D413">
        <v>294</v>
      </c>
      <c r="E413">
        <v>295.44000199999999</v>
      </c>
      <c r="F413">
        <v>284.35611</v>
      </c>
      <c r="G413">
        <v>268802</v>
      </c>
    </row>
    <row r="414" spans="1:7" x14ac:dyDescent="0.25">
      <c r="A414" s="12">
        <v>42604</v>
      </c>
      <c r="B414">
        <v>295.459991</v>
      </c>
      <c r="C414">
        <v>297.39001500000001</v>
      </c>
      <c r="D414">
        <v>292.47000100000002</v>
      </c>
      <c r="E414">
        <v>295.95001200000002</v>
      </c>
      <c r="F414">
        <v>284.84695399999998</v>
      </c>
      <c r="G414">
        <v>344266</v>
      </c>
    </row>
    <row r="415" spans="1:7" x14ac:dyDescent="0.25">
      <c r="A415" s="12">
        <v>42605</v>
      </c>
      <c r="B415">
        <v>296.75</v>
      </c>
      <c r="C415">
        <v>296.89999399999999</v>
      </c>
      <c r="D415">
        <v>288.22000100000002</v>
      </c>
      <c r="E415">
        <v>289.51001000000002</v>
      </c>
      <c r="F415">
        <v>278.64859000000001</v>
      </c>
      <c r="G415">
        <v>366456</v>
      </c>
    </row>
    <row r="416" spans="1:7" x14ac:dyDescent="0.25">
      <c r="A416" s="12">
        <v>42606</v>
      </c>
      <c r="B416">
        <v>289.75</v>
      </c>
      <c r="C416">
        <v>293.02999899999998</v>
      </c>
      <c r="D416">
        <v>286.97000100000002</v>
      </c>
      <c r="E416">
        <v>291.94000199999999</v>
      </c>
      <c r="F416">
        <v>280.98742700000003</v>
      </c>
      <c r="G416">
        <v>164182</v>
      </c>
    </row>
    <row r="417" spans="1:7" x14ac:dyDescent="0.25">
      <c r="A417" s="12">
        <v>42607</v>
      </c>
      <c r="B417">
        <v>291.32000699999998</v>
      </c>
      <c r="C417">
        <v>294.23001099999999</v>
      </c>
      <c r="D417">
        <v>287.52999899999998</v>
      </c>
      <c r="E417">
        <v>291.19000199999999</v>
      </c>
      <c r="F417">
        <v>280.26556399999998</v>
      </c>
      <c r="G417">
        <v>234009</v>
      </c>
    </row>
    <row r="418" spans="1:7" x14ac:dyDescent="0.25">
      <c r="A418" s="12">
        <v>42608</v>
      </c>
      <c r="B418">
        <v>294.23001099999999</v>
      </c>
      <c r="C418">
        <v>294.23001099999999</v>
      </c>
      <c r="D418">
        <v>284.51001000000002</v>
      </c>
      <c r="E418">
        <v>285.91000400000001</v>
      </c>
      <c r="F418">
        <v>275.18362400000001</v>
      </c>
      <c r="G418">
        <v>283760</v>
      </c>
    </row>
    <row r="419" spans="1:7" x14ac:dyDescent="0.25">
      <c r="A419" s="12">
        <v>42611</v>
      </c>
      <c r="B419">
        <v>286</v>
      </c>
      <c r="C419">
        <v>290.89999399999999</v>
      </c>
      <c r="D419">
        <v>284.66000400000001</v>
      </c>
      <c r="E419">
        <v>287.45001200000002</v>
      </c>
      <c r="F419">
        <v>276.665863</v>
      </c>
      <c r="G419">
        <v>173771</v>
      </c>
    </row>
    <row r="420" spans="1:7" x14ac:dyDescent="0.25">
      <c r="A420" s="12">
        <v>42612</v>
      </c>
      <c r="B420">
        <v>286.88000499999998</v>
      </c>
      <c r="C420">
        <v>291.39999399999999</v>
      </c>
      <c r="D420">
        <v>285.64999399999999</v>
      </c>
      <c r="E420">
        <v>290.32998700000002</v>
      </c>
      <c r="F420">
        <v>279.43777499999999</v>
      </c>
      <c r="G420">
        <v>137749</v>
      </c>
    </row>
    <row r="421" spans="1:7" x14ac:dyDescent="0.25">
      <c r="A421" s="12">
        <v>42613</v>
      </c>
      <c r="B421">
        <v>290.11999500000002</v>
      </c>
      <c r="C421">
        <v>293.32998700000002</v>
      </c>
      <c r="D421">
        <v>283</v>
      </c>
      <c r="E421">
        <v>286.75</v>
      </c>
      <c r="F421">
        <v>275.992096</v>
      </c>
      <c r="G421">
        <v>707855</v>
      </c>
    </row>
    <row r="422" spans="1:7" x14ac:dyDescent="0.25">
      <c r="A422" s="12">
        <v>42614</v>
      </c>
      <c r="B422">
        <v>289</v>
      </c>
      <c r="C422">
        <v>293.02999899999998</v>
      </c>
      <c r="D422">
        <v>287.52999899999998</v>
      </c>
      <c r="E422">
        <v>292.5</v>
      </c>
      <c r="F422">
        <v>281.52639799999997</v>
      </c>
      <c r="G422">
        <v>356344</v>
      </c>
    </row>
    <row r="423" spans="1:7" x14ac:dyDescent="0.25">
      <c r="A423" s="12">
        <v>42615</v>
      </c>
      <c r="B423">
        <v>288.17999300000002</v>
      </c>
      <c r="C423">
        <v>294.23001099999999</v>
      </c>
      <c r="D423">
        <v>288.17999300000002</v>
      </c>
      <c r="E423">
        <v>292.61999500000002</v>
      </c>
      <c r="F423">
        <v>281.641907</v>
      </c>
      <c r="G423">
        <v>110045</v>
      </c>
    </row>
    <row r="424" spans="1:7" x14ac:dyDescent="0.25">
      <c r="A424" s="12">
        <v>42618</v>
      </c>
      <c r="B424">
        <v>294.07998700000002</v>
      </c>
      <c r="C424">
        <v>294.19000199999999</v>
      </c>
      <c r="D424">
        <v>291.22000100000002</v>
      </c>
      <c r="E424">
        <v>292.5</v>
      </c>
      <c r="F424">
        <v>281.52639799999997</v>
      </c>
      <c r="G424">
        <v>36342</v>
      </c>
    </row>
    <row r="425" spans="1:7" x14ac:dyDescent="0.25">
      <c r="A425" s="12">
        <v>42619</v>
      </c>
      <c r="B425">
        <v>292.70001200000002</v>
      </c>
      <c r="C425">
        <v>294.22000100000002</v>
      </c>
      <c r="D425">
        <v>288.04998799999998</v>
      </c>
      <c r="E425">
        <v>291.54998799999998</v>
      </c>
      <c r="F425">
        <v>280.61203</v>
      </c>
      <c r="G425">
        <v>273004</v>
      </c>
    </row>
    <row r="426" spans="1:7" x14ac:dyDescent="0.25">
      <c r="A426" s="12">
        <v>42620</v>
      </c>
      <c r="B426">
        <v>288</v>
      </c>
      <c r="C426">
        <v>293.44000199999999</v>
      </c>
      <c r="D426">
        <v>285</v>
      </c>
      <c r="E426">
        <v>288.83999599999999</v>
      </c>
      <c r="F426">
        <v>278.003693</v>
      </c>
      <c r="G426">
        <v>262710</v>
      </c>
    </row>
    <row r="427" spans="1:7" x14ac:dyDescent="0.25">
      <c r="A427" s="12">
        <v>42621</v>
      </c>
      <c r="B427">
        <v>289.57998700000002</v>
      </c>
      <c r="C427">
        <v>290.98998999999998</v>
      </c>
      <c r="D427">
        <v>285.98998999999998</v>
      </c>
      <c r="E427">
        <v>289.57000699999998</v>
      </c>
      <c r="F427">
        <v>278.70632899999998</v>
      </c>
      <c r="G427">
        <v>122787</v>
      </c>
    </row>
    <row r="428" spans="1:7" x14ac:dyDescent="0.25">
      <c r="A428" s="12">
        <v>42622</v>
      </c>
      <c r="B428">
        <v>288</v>
      </c>
      <c r="C428">
        <v>290.82000699999998</v>
      </c>
      <c r="D428">
        <v>280.48998999999998</v>
      </c>
      <c r="E428">
        <v>282.39001500000001</v>
      </c>
      <c r="F428">
        <v>271.79571499999997</v>
      </c>
      <c r="G428">
        <v>476085</v>
      </c>
    </row>
    <row r="429" spans="1:7" x14ac:dyDescent="0.25">
      <c r="A429" s="12">
        <v>42625</v>
      </c>
      <c r="B429">
        <v>283.79998799999998</v>
      </c>
      <c r="C429">
        <v>285.01998900000001</v>
      </c>
      <c r="D429">
        <v>273</v>
      </c>
      <c r="E429">
        <v>277</v>
      </c>
      <c r="F429">
        <v>266.60791</v>
      </c>
      <c r="G429">
        <v>677332</v>
      </c>
    </row>
    <row r="430" spans="1:7" x14ac:dyDescent="0.25">
      <c r="A430" s="12">
        <v>42626</v>
      </c>
      <c r="B430">
        <v>277.42001299999998</v>
      </c>
      <c r="C430">
        <v>279.64999399999999</v>
      </c>
      <c r="D430">
        <v>274.20001200000002</v>
      </c>
      <c r="E430">
        <v>278.57000699999998</v>
      </c>
      <c r="F430">
        <v>268.118988</v>
      </c>
      <c r="G430">
        <v>523054</v>
      </c>
    </row>
    <row r="431" spans="1:7" x14ac:dyDescent="0.25">
      <c r="A431" s="12">
        <v>42627</v>
      </c>
      <c r="B431">
        <v>275.73998999999998</v>
      </c>
      <c r="C431">
        <v>282.60998499999999</v>
      </c>
      <c r="D431">
        <v>274.67001299999998</v>
      </c>
      <c r="E431">
        <v>277.04998799999998</v>
      </c>
      <c r="F431">
        <v>266.65603599999997</v>
      </c>
      <c r="G431">
        <v>475662</v>
      </c>
    </row>
    <row r="432" spans="1:7" x14ac:dyDescent="0.25">
      <c r="A432" s="12">
        <v>42628</v>
      </c>
      <c r="B432">
        <v>276.42001299999998</v>
      </c>
      <c r="C432">
        <v>277.60998499999999</v>
      </c>
      <c r="D432">
        <v>274.47000100000002</v>
      </c>
      <c r="E432">
        <v>277.01001000000002</v>
      </c>
      <c r="F432">
        <v>266.61755399999998</v>
      </c>
      <c r="G432">
        <v>806707</v>
      </c>
    </row>
    <row r="433" spans="1:7" x14ac:dyDescent="0.25">
      <c r="A433" s="12">
        <v>42632</v>
      </c>
      <c r="B433">
        <v>276.86999500000002</v>
      </c>
      <c r="C433">
        <v>280.540009</v>
      </c>
      <c r="D433">
        <v>275.01001000000002</v>
      </c>
      <c r="E433">
        <v>276.290009</v>
      </c>
      <c r="F433">
        <v>265.92456099999998</v>
      </c>
      <c r="G433">
        <v>298223</v>
      </c>
    </row>
    <row r="434" spans="1:7" x14ac:dyDescent="0.25">
      <c r="A434" s="12">
        <v>42633</v>
      </c>
      <c r="B434">
        <v>276.26001000000002</v>
      </c>
      <c r="C434">
        <v>281.58999599999999</v>
      </c>
      <c r="D434">
        <v>275.89999399999999</v>
      </c>
      <c r="E434">
        <v>278.70001200000002</v>
      </c>
      <c r="F434">
        <v>268.24414100000001</v>
      </c>
      <c r="G434">
        <v>436585</v>
      </c>
    </row>
    <row r="435" spans="1:7" x14ac:dyDescent="0.25">
      <c r="A435" s="12">
        <v>42634</v>
      </c>
      <c r="B435">
        <v>279</v>
      </c>
      <c r="C435">
        <v>282.45001200000002</v>
      </c>
      <c r="D435">
        <v>275.75</v>
      </c>
      <c r="E435">
        <v>281.22000100000002</v>
      </c>
      <c r="F435">
        <v>270.66958599999998</v>
      </c>
      <c r="G435">
        <v>372328</v>
      </c>
    </row>
    <row r="436" spans="1:7" x14ac:dyDescent="0.25">
      <c r="A436" s="12">
        <v>42635</v>
      </c>
      <c r="B436">
        <v>282.45001200000002</v>
      </c>
      <c r="C436">
        <v>287</v>
      </c>
      <c r="D436">
        <v>279.32998700000002</v>
      </c>
      <c r="E436">
        <v>286.13000499999998</v>
      </c>
      <c r="F436">
        <v>275.39538599999997</v>
      </c>
      <c r="G436">
        <v>611855</v>
      </c>
    </row>
    <row r="437" spans="1:7" x14ac:dyDescent="0.25">
      <c r="A437" s="12">
        <v>42636</v>
      </c>
      <c r="B437">
        <v>284.79998799999998</v>
      </c>
      <c r="C437">
        <v>286.86999500000002</v>
      </c>
      <c r="D437">
        <v>279.85998499999999</v>
      </c>
      <c r="E437">
        <v>282.30999800000001</v>
      </c>
      <c r="F437">
        <v>271.71868899999998</v>
      </c>
      <c r="G437">
        <v>622938</v>
      </c>
    </row>
    <row r="438" spans="1:7" x14ac:dyDescent="0.25">
      <c r="A438" s="12">
        <v>42639</v>
      </c>
      <c r="B438">
        <v>279.5</v>
      </c>
      <c r="C438">
        <v>283.89001500000001</v>
      </c>
      <c r="D438">
        <v>278.209991</v>
      </c>
      <c r="E438">
        <v>280.60000600000001</v>
      </c>
      <c r="F438">
        <v>270.07284499999997</v>
      </c>
      <c r="G438">
        <v>326266</v>
      </c>
    </row>
    <row r="439" spans="1:7" x14ac:dyDescent="0.25">
      <c r="A439" s="12">
        <v>42640</v>
      </c>
      <c r="B439">
        <v>276.33999599999999</v>
      </c>
      <c r="C439">
        <v>285</v>
      </c>
      <c r="D439">
        <v>276.14001500000001</v>
      </c>
      <c r="E439">
        <v>282.94000199999999</v>
      </c>
      <c r="F439">
        <v>272.32504299999999</v>
      </c>
      <c r="G439">
        <v>442254</v>
      </c>
    </row>
    <row r="440" spans="1:7" x14ac:dyDescent="0.25">
      <c r="A440" s="12">
        <v>42641</v>
      </c>
      <c r="B440">
        <v>284.01998900000001</v>
      </c>
      <c r="C440">
        <v>287.86999500000002</v>
      </c>
      <c r="D440">
        <v>282.66000400000001</v>
      </c>
      <c r="E440">
        <v>286.35998499999999</v>
      </c>
      <c r="F440">
        <v>275.61676</v>
      </c>
      <c r="G440">
        <v>252268</v>
      </c>
    </row>
    <row r="441" spans="1:7" x14ac:dyDescent="0.25">
      <c r="A441" s="12">
        <v>42642</v>
      </c>
      <c r="B441">
        <v>286.41000400000001</v>
      </c>
      <c r="C441">
        <v>289.98998999999998</v>
      </c>
      <c r="D441">
        <v>280.35000600000001</v>
      </c>
      <c r="E441">
        <v>281.80999800000001</v>
      </c>
      <c r="F441">
        <v>271.23745700000001</v>
      </c>
      <c r="G441">
        <v>171211</v>
      </c>
    </row>
    <row r="442" spans="1:7" x14ac:dyDescent="0.25">
      <c r="A442" s="12">
        <v>42643</v>
      </c>
      <c r="B442">
        <v>281.85000600000001</v>
      </c>
      <c r="C442">
        <v>286.85000600000001</v>
      </c>
      <c r="D442">
        <v>279.94000199999999</v>
      </c>
      <c r="E442">
        <v>284.26998900000001</v>
      </c>
      <c r="F442">
        <v>273.60513300000002</v>
      </c>
      <c r="G442">
        <v>415262</v>
      </c>
    </row>
    <row r="443" spans="1:7" x14ac:dyDescent="0.25">
      <c r="A443" s="12">
        <v>42646</v>
      </c>
      <c r="B443">
        <v>284</v>
      </c>
      <c r="C443">
        <v>286.66000400000001</v>
      </c>
      <c r="D443">
        <v>280.45001200000002</v>
      </c>
      <c r="E443">
        <v>281.75</v>
      </c>
      <c r="F443">
        <v>271.17971799999998</v>
      </c>
      <c r="G443">
        <v>184610</v>
      </c>
    </row>
    <row r="444" spans="1:7" x14ac:dyDescent="0.25">
      <c r="A444" s="12">
        <v>42647</v>
      </c>
      <c r="B444">
        <v>283</v>
      </c>
      <c r="C444">
        <v>293.75</v>
      </c>
      <c r="D444">
        <v>283</v>
      </c>
      <c r="E444">
        <v>292.82000699999998</v>
      </c>
      <c r="F444">
        <v>281.83438100000001</v>
      </c>
      <c r="G444">
        <v>435487</v>
      </c>
    </row>
    <row r="445" spans="1:7" x14ac:dyDescent="0.25">
      <c r="A445" s="12">
        <v>42648</v>
      </c>
      <c r="B445">
        <v>292.82000699999998</v>
      </c>
      <c r="C445">
        <v>295.95001200000002</v>
      </c>
      <c r="D445">
        <v>292.82000699999998</v>
      </c>
      <c r="E445">
        <v>294.5</v>
      </c>
      <c r="F445">
        <v>283.45135499999998</v>
      </c>
      <c r="G445">
        <v>369197</v>
      </c>
    </row>
    <row r="446" spans="1:7" x14ac:dyDescent="0.25">
      <c r="A446" s="12">
        <v>42649</v>
      </c>
      <c r="B446">
        <v>292.08999599999999</v>
      </c>
      <c r="C446">
        <v>295.98998999999998</v>
      </c>
      <c r="D446">
        <v>290.57998700000002</v>
      </c>
      <c r="E446">
        <v>293.48998999999998</v>
      </c>
      <c r="F446">
        <v>282.47924799999998</v>
      </c>
      <c r="G446">
        <v>239861</v>
      </c>
    </row>
    <row r="447" spans="1:7" x14ac:dyDescent="0.25">
      <c r="A447" s="12">
        <v>42650</v>
      </c>
      <c r="B447">
        <v>293.47000100000002</v>
      </c>
      <c r="C447">
        <v>295.47000100000002</v>
      </c>
      <c r="D447">
        <v>289.89001500000001</v>
      </c>
      <c r="E447">
        <v>291.83999599999999</v>
      </c>
      <c r="F447">
        <v>280.891144</v>
      </c>
      <c r="G447">
        <v>368464</v>
      </c>
    </row>
    <row r="448" spans="1:7" x14ac:dyDescent="0.25">
      <c r="A448" s="12">
        <v>42653</v>
      </c>
      <c r="B448">
        <v>292.20001200000002</v>
      </c>
      <c r="C448">
        <v>295.5</v>
      </c>
      <c r="D448">
        <v>286.77999899999998</v>
      </c>
      <c r="E448">
        <v>293.92001299999998</v>
      </c>
      <c r="F448">
        <v>282.89312699999999</v>
      </c>
      <c r="G448">
        <v>353091</v>
      </c>
    </row>
    <row r="449" spans="1:7" x14ac:dyDescent="0.25">
      <c r="A449" s="12">
        <v>42654</v>
      </c>
      <c r="B449">
        <v>293.92001299999998</v>
      </c>
      <c r="C449">
        <v>295.27999899999998</v>
      </c>
      <c r="D449">
        <v>291.5</v>
      </c>
      <c r="E449">
        <v>292.42999300000002</v>
      </c>
      <c r="F449">
        <v>281.45901500000002</v>
      </c>
      <c r="G449">
        <v>275547</v>
      </c>
    </row>
    <row r="450" spans="1:7" x14ac:dyDescent="0.25">
      <c r="A450" s="12">
        <v>42655</v>
      </c>
      <c r="B450">
        <v>291.94000199999999</v>
      </c>
      <c r="C450">
        <v>295.33999599999999</v>
      </c>
      <c r="D450">
        <v>290.51998900000001</v>
      </c>
      <c r="E450">
        <v>292.08999599999999</v>
      </c>
      <c r="F450">
        <v>281.131775</v>
      </c>
      <c r="G450">
        <v>162326</v>
      </c>
    </row>
    <row r="451" spans="1:7" x14ac:dyDescent="0.25">
      <c r="A451" s="12">
        <v>42656</v>
      </c>
      <c r="B451">
        <v>292.10000600000001</v>
      </c>
      <c r="C451">
        <v>292.23998999999998</v>
      </c>
      <c r="D451">
        <v>286</v>
      </c>
      <c r="E451">
        <v>286.959991</v>
      </c>
      <c r="F451">
        <v>276.19421399999999</v>
      </c>
      <c r="G451">
        <v>410010</v>
      </c>
    </row>
    <row r="452" spans="1:7" x14ac:dyDescent="0.25">
      <c r="A452" s="12">
        <v>42657</v>
      </c>
      <c r="B452">
        <v>291.48998999999998</v>
      </c>
      <c r="C452">
        <v>294.86999500000002</v>
      </c>
      <c r="D452">
        <v>287.97000100000002</v>
      </c>
      <c r="E452">
        <v>292.290009</v>
      </c>
      <c r="F452">
        <v>281.32427999999999</v>
      </c>
      <c r="G452">
        <v>330181</v>
      </c>
    </row>
    <row r="453" spans="1:7" x14ac:dyDescent="0.25">
      <c r="A453" s="12">
        <v>42660</v>
      </c>
      <c r="B453">
        <v>292.290009</v>
      </c>
      <c r="C453">
        <v>293</v>
      </c>
      <c r="D453">
        <v>289.77999899999998</v>
      </c>
      <c r="E453">
        <v>291.80999800000001</v>
      </c>
      <c r="F453">
        <v>280.86227400000001</v>
      </c>
      <c r="G453">
        <v>224842</v>
      </c>
    </row>
    <row r="454" spans="1:7" x14ac:dyDescent="0.25">
      <c r="A454" s="12">
        <v>42661</v>
      </c>
      <c r="B454">
        <v>295</v>
      </c>
      <c r="C454">
        <v>300</v>
      </c>
      <c r="D454">
        <v>291.48001099999999</v>
      </c>
      <c r="E454">
        <v>299.22000100000002</v>
      </c>
      <c r="F454">
        <v>287.99429300000003</v>
      </c>
      <c r="G454">
        <v>326667</v>
      </c>
    </row>
    <row r="455" spans="1:7" x14ac:dyDescent="0.25">
      <c r="A455" s="12">
        <v>42662</v>
      </c>
      <c r="B455">
        <v>299.67001299999998</v>
      </c>
      <c r="C455">
        <v>300</v>
      </c>
      <c r="D455">
        <v>296.42001299999998</v>
      </c>
      <c r="E455">
        <v>298.33999599999999</v>
      </c>
      <c r="F455">
        <v>287.14730800000001</v>
      </c>
      <c r="G455">
        <v>383568</v>
      </c>
    </row>
    <row r="456" spans="1:7" x14ac:dyDescent="0.25">
      <c r="A456" s="12">
        <v>42663</v>
      </c>
      <c r="B456">
        <v>298.01001000000002</v>
      </c>
      <c r="C456">
        <v>303.07998700000002</v>
      </c>
      <c r="D456">
        <v>298.01001000000002</v>
      </c>
      <c r="E456">
        <v>301.73001099999999</v>
      </c>
      <c r="F456">
        <v>290.41015599999997</v>
      </c>
      <c r="G456">
        <v>426293</v>
      </c>
    </row>
    <row r="457" spans="1:7" x14ac:dyDescent="0.25">
      <c r="A457" s="12">
        <v>42664</v>
      </c>
      <c r="B457">
        <v>301.73001099999999</v>
      </c>
      <c r="C457">
        <v>302.23998999999998</v>
      </c>
      <c r="D457">
        <v>298.04998799999998</v>
      </c>
      <c r="E457">
        <v>301.30999800000001</v>
      </c>
      <c r="F457">
        <v>290.00585899999999</v>
      </c>
      <c r="G457">
        <v>311748</v>
      </c>
    </row>
    <row r="458" spans="1:7" x14ac:dyDescent="0.25">
      <c r="A458" s="12">
        <v>42667</v>
      </c>
      <c r="B458">
        <v>303</v>
      </c>
      <c r="C458">
        <v>303.48998999999998</v>
      </c>
      <c r="D458">
        <v>301</v>
      </c>
      <c r="E458">
        <v>302.30999800000001</v>
      </c>
      <c r="F458">
        <v>290.96835299999998</v>
      </c>
      <c r="G458">
        <v>638681</v>
      </c>
    </row>
    <row r="459" spans="1:7" x14ac:dyDescent="0.25">
      <c r="A459" s="12">
        <v>42668</v>
      </c>
      <c r="B459">
        <v>302.30999800000001</v>
      </c>
      <c r="C459">
        <v>303.01001000000002</v>
      </c>
      <c r="D459">
        <v>300.10000600000001</v>
      </c>
      <c r="E459">
        <v>301.41000400000001</v>
      </c>
      <c r="F459">
        <v>290.10214200000001</v>
      </c>
      <c r="G459">
        <v>287392</v>
      </c>
    </row>
    <row r="460" spans="1:7" x14ac:dyDescent="0.25">
      <c r="A460" s="12">
        <v>42669</v>
      </c>
      <c r="B460">
        <v>302</v>
      </c>
      <c r="C460">
        <v>303.89999399999999</v>
      </c>
      <c r="D460">
        <v>299.79998799999998</v>
      </c>
      <c r="E460">
        <v>300.92999300000002</v>
      </c>
      <c r="F460">
        <v>289.64013699999998</v>
      </c>
      <c r="G460">
        <v>466821</v>
      </c>
    </row>
    <row r="461" spans="1:7" x14ac:dyDescent="0.25">
      <c r="A461" s="12">
        <v>42670</v>
      </c>
      <c r="B461">
        <v>299.89999399999999</v>
      </c>
      <c r="C461">
        <v>304</v>
      </c>
      <c r="D461">
        <v>299.39001500000001</v>
      </c>
      <c r="E461">
        <v>302.72000100000002</v>
      </c>
      <c r="F461">
        <v>291.362976</v>
      </c>
      <c r="G461">
        <v>158260</v>
      </c>
    </row>
    <row r="462" spans="1:7" x14ac:dyDescent="0.25">
      <c r="A462" s="12">
        <v>42671</v>
      </c>
      <c r="B462">
        <v>304</v>
      </c>
      <c r="C462">
        <v>305.63000499999998</v>
      </c>
      <c r="D462">
        <v>300.39999399999999</v>
      </c>
      <c r="E462">
        <v>302.91000400000001</v>
      </c>
      <c r="F462">
        <v>291.54586799999998</v>
      </c>
      <c r="G462">
        <v>405790</v>
      </c>
    </row>
    <row r="463" spans="1:7" x14ac:dyDescent="0.25">
      <c r="A463" s="12">
        <v>42674</v>
      </c>
      <c r="B463">
        <v>301.39001500000001</v>
      </c>
      <c r="C463">
        <v>304.63000499999998</v>
      </c>
      <c r="D463">
        <v>299.27999899999998</v>
      </c>
      <c r="E463">
        <v>300.63000499999998</v>
      </c>
      <c r="F463">
        <v>289.35137900000001</v>
      </c>
      <c r="G463">
        <v>378728</v>
      </c>
    </row>
    <row r="464" spans="1:7" x14ac:dyDescent="0.25">
      <c r="A464" s="12">
        <v>42675</v>
      </c>
      <c r="B464">
        <v>300.10998499999999</v>
      </c>
      <c r="C464">
        <v>305.64001500000001</v>
      </c>
      <c r="D464">
        <v>296.75</v>
      </c>
      <c r="E464">
        <v>298.55999800000001</v>
      </c>
      <c r="F464">
        <v>287.35906999999997</v>
      </c>
      <c r="G464">
        <v>469511</v>
      </c>
    </row>
    <row r="465" spans="1:7" x14ac:dyDescent="0.25">
      <c r="A465" s="12">
        <v>42677</v>
      </c>
      <c r="B465">
        <v>298.63000499999998</v>
      </c>
      <c r="C465">
        <v>300.27999899999998</v>
      </c>
      <c r="D465">
        <v>290.01998900000001</v>
      </c>
      <c r="E465">
        <v>291.70001200000002</v>
      </c>
      <c r="F465">
        <v>280.756439</v>
      </c>
      <c r="G465">
        <v>550056</v>
      </c>
    </row>
    <row r="466" spans="1:7" x14ac:dyDescent="0.25">
      <c r="A466" s="12">
        <v>42678</v>
      </c>
      <c r="B466">
        <v>291.70001200000002</v>
      </c>
      <c r="C466">
        <v>297.57000699999998</v>
      </c>
      <c r="D466">
        <v>287</v>
      </c>
      <c r="E466">
        <v>288.48998999999998</v>
      </c>
      <c r="F466">
        <v>277.66683999999998</v>
      </c>
      <c r="G466">
        <v>604512</v>
      </c>
    </row>
    <row r="467" spans="1:7" x14ac:dyDescent="0.25">
      <c r="A467" s="12">
        <v>42681</v>
      </c>
      <c r="B467">
        <v>294.32998700000002</v>
      </c>
      <c r="C467">
        <v>310</v>
      </c>
      <c r="D467">
        <v>294.32000699999998</v>
      </c>
      <c r="E467">
        <v>305.41000400000001</v>
      </c>
      <c r="F467">
        <v>293.95205700000002</v>
      </c>
      <c r="G467">
        <v>593246</v>
      </c>
    </row>
    <row r="468" spans="1:7" x14ac:dyDescent="0.25">
      <c r="A468" s="12">
        <v>42682</v>
      </c>
      <c r="B468">
        <v>305.23001099999999</v>
      </c>
      <c r="C468">
        <v>305.89999399999999</v>
      </c>
      <c r="D468">
        <v>300.05999800000001</v>
      </c>
      <c r="E468">
        <v>303.73001099999999</v>
      </c>
      <c r="F468">
        <v>292.335083</v>
      </c>
      <c r="G468">
        <v>332155</v>
      </c>
    </row>
    <row r="469" spans="1:7" x14ac:dyDescent="0.25">
      <c r="A469" s="12">
        <v>42683</v>
      </c>
      <c r="B469">
        <v>286.39999399999999</v>
      </c>
      <c r="C469">
        <v>317</v>
      </c>
      <c r="D469">
        <v>276</v>
      </c>
      <c r="E469">
        <v>304.38000499999998</v>
      </c>
      <c r="F469">
        <v>292.96072400000003</v>
      </c>
      <c r="G469">
        <v>1078192</v>
      </c>
    </row>
    <row r="470" spans="1:7" x14ac:dyDescent="0.25">
      <c r="A470" s="12">
        <v>42684</v>
      </c>
      <c r="B470">
        <v>304.35998499999999</v>
      </c>
      <c r="C470">
        <v>314.98998999999998</v>
      </c>
      <c r="D470">
        <v>291.66000400000001</v>
      </c>
      <c r="E470">
        <v>293.52999899999998</v>
      </c>
      <c r="F470">
        <v>282.51776100000001</v>
      </c>
      <c r="G470">
        <v>895890</v>
      </c>
    </row>
    <row r="471" spans="1:7" x14ac:dyDescent="0.25">
      <c r="A471" s="12">
        <v>42685</v>
      </c>
      <c r="B471">
        <v>300</v>
      </c>
      <c r="C471">
        <v>302.97000100000002</v>
      </c>
      <c r="D471">
        <v>280.48998999999998</v>
      </c>
      <c r="E471">
        <v>281.45001200000002</v>
      </c>
      <c r="F471">
        <v>270.890961</v>
      </c>
      <c r="G471">
        <v>774563</v>
      </c>
    </row>
    <row r="472" spans="1:7" x14ac:dyDescent="0.25">
      <c r="A472" s="12">
        <v>42688</v>
      </c>
      <c r="B472">
        <v>282.709991</v>
      </c>
      <c r="C472">
        <v>301</v>
      </c>
      <c r="D472">
        <v>282.709991</v>
      </c>
      <c r="E472">
        <v>297.19000199999999</v>
      </c>
      <c r="F472">
        <v>286.040436</v>
      </c>
      <c r="G472">
        <v>824462</v>
      </c>
    </row>
    <row r="473" spans="1:7" x14ac:dyDescent="0.25">
      <c r="A473" s="12">
        <v>42689</v>
      </c>
      <c r="B473">
        <v>296</v>
      </c>
      <c r="C473">
        <v>304.51001000000002</v>
      </c>
      <c r="D473">
        <v>296</v>
      </c>
      <c r="E473">
        <v>301.19000199999999</v>
      </c>
      <c r="F473">
        <v>289.89038099999999</v>
      </c>
      <c r="G473">
        <v>789812</v>
      </c>
    </row>
    <row r="474" spans="1:7" x14ac:dyDescent="0.25">
      <c r="A474" s="12">
        <v>42690</v>
      </c>
      <c r="B474">
        <v>300.23998999999998</v>
      </c>
      <c r="C474">
        <v>301.95001200000002</v>
      </c>
      <c r="D474">
        <v>296.83999599999999</v>
      </c>
      <c r="E474">
        <v>301.040009</v>
      </c>
      <c r="F474">
        <v>289.74600199999998</v>
      </c>
      <c r="G474">
        <v>490100</v>
      </c>
    </row>
    <row r="475" spans="1:7" x14ac:dyDescent="0.25">
      <c r="A475" s="12">
        <v>42691</v>
      </c>
      <c r="B475">
        <v>301.08999599999999</v>
      </c>
      <c r="C475">
        <v>305.10998499999999</v>
      </c>
      <c r="D475">
        <v>300.14001500000001</v>
      </c>
      <c r="E475">
        <v>303.83999599999999</v>
      </c>
      <c r="F475">
        <v>292.44094799999999</v>
      </c>
      <c r="G475">
        <v>383073</v>
      </c>
    </row>
    <row r="476" spans="1:7" x14ac:dyDescent="0.25">
      <c r="A476" s="12">
        <v>42692</v>
      </c>
      <c r="B476">
        <v>303.01001000000002</v>
      </c>
      <c r="C476">
        <v>308.32998700000002</v>
      </c>
      <c r="D476">
        <v>299.040009</v>
      </c>
      <c r="E476">
        <v>307.07000699999998</v>
      </c>
      <c r="F476">
        <v>295.54980499999999</v>
      </c>
      <c r="G476">
        <v>402807</v>
      </c>
    </row>
    <row r="477" spans="1:7" x14ac:dyDescent="0.25">
      <c r="A477" s="12">
        <v>42696</v>
      </c>
      <c r="B477">
        <v>308</v>
      </c>
      <c r="C477">
        <v>311.69000199999999</v>
      </c>
      <c r="D477">
        <v>306.76001000000002</v>
      </c>
      <c r="E477">
        <v>311.02999899999998</v>
      </c>
      <c r="F477">
        <v>299.36120599999998</v>
      </c>
      <c r="G477">
        <v>647528</v>
      </c>
    </row>
    <row r="478" spans="1:7" x14ac:dyDescent="0.25">
      <c r="A478" s="12">
        <v>42697</v>
      </c>
      <c r="B478">
        <v>312.57998700000002</v>
      </c>
      <c r="C478">
        <v>314.16000400000001</v>
      </c>
      <c r="D478">
        <v>307.07000699999998</v>
      </c>
      <c r="E478">
        <v>310.39999399999999</v>
      </c>
      <c r="F478">
        <v>298.75485200000003</v>
      </c>
      <c r="G478">
        <v>525791</v>
      </c>
    </row>
    <row r="479" spans="1:7" x14ac:dyDescent="0.25">
      <c r="A479" s="12">
        <v>42698</v>
      </c>
      <c r="B479">
        <v>309.01001000000002</v>
      </c>
      <c r="C479">
        <v>311.20001200000002</v>
      </c>
      <c r="D479">
        <v>308.14001500000001</v>
      </c>
      <c r="E479">
        <v>308.97000100000002</v>
      </c>
      <c r="F479">
        <v>297.37851000000001</v>
      </c>
      <c r="G479">
        <v>37947</v>
      </c>
    </row>
    <row r="480" spans="1:7" x14ac:dyDescent="0.25">
      <c r="A480" s="12">
        <v>42699</v>
      </c>
      <c r="B480">
        <v>305.61999500000002</v>
      </c>
      <c r="C480">
        <v>313.17001299999998</v>
      </c>
      <c r="D480">
        <v>305.61999500000002</v>
      </c>
      <c r="E480">
        <v>307.41000400000001</v>
      </c>
      <c r="F480">
        <v>295.87701399999997</v>
      </c>
      <c r="G480">
        <v>148387</v>
      </c>
    </row>
    <row r="481" spans="1:7" x14ac:dyDescent="0.25">
      <c r="A481" s="12">
        <v>42702</v>
      </c>
      <c r="B481">
        <v>308</v>
      </c>
      <c r="C481">
        <v>311</v>
      </c>
      <c r="D481">
        <v>308</v>
      </c>
      <c r="E481">
        <v>309.85000600000001</v>
      </c>
      <c r="F481">
        <v>298.22549400000003</v>
      </c>
      <c r="G481">
        <v>490568</v>
      </c>
    </row>
    <row r="482" spans="1:7" x14ac:dyDescent="0.25">
      <c r="A482" s="12">
        <v>42703</v>
      </c>
      <c r="B482">
        <v>309.55999800000001</v>
      </c>
      <c r="C482">
        <v>309.83999599999999</v>
      </c>
      <c r="D482">
        <v>301.95001200000002</v>
      </c>
      <c r="E482">
        <v>302.709991</v>
      </c>
      <c r="F482">
        <v>291.35333300000002</v>
      </c>
      <c r="G482">
        <v>447865</v>
      </c>
    </row>
    <row r="483" spans="1:7" x14ac:dyDescent="0.25">
      <c r="A483" s="12">
        <v>42704</v>
      </c>
      <c r="B483">
        <v>302.01001000000002</v>
      </c>
      <c r="C483">
        <v>302.709991</v>
      </c>
      <c r="D483">
        <v>294.36999500000002</v>
      </c>
      <c r="E483">
        <v>297.17999300000002</v>
      </c>
      <c r="F483">
        <v>286.030823</v>
      </c>
      <c r="G483">
        <v>1021082</v>
      </c>
    </row>
    <row r="484" spans="1:7" x14ac:dyDescent="0.25">
      <c r="A484" s="12">
        <v>42705</v>
      </c>
      <c r="B484">
        <v>297.17999300000002</v>
      </c>
      <c r="C484">
        <v>303.02999899999998</v>
      </c>
      <c r="D484">
        <v>297.17999300000002</v>
      </c>
      <c r="E484">
        <v>300.58999599999999</v>
      </c>
      <c r="F484">
        <v>289.31286599999999</v>
      </c>
      <c r="G484">
        <v>398142</v>
      </c>
    </row>
    <row r="485" spans="1:7" x14ac:dyDescent="0.25">
      <c r="A485" s="12">
        <v>42706</v>
      </c>
      <c r="B485">
        <v>296.89001500000001</v>
      </c>
      <c r="C485">
        <v>299.67001299999998</v>
      </c>
      <c r="D485">
        <v>289.209991</v>
      </c>
      <c r="E485">
        <v>290.35000600000001</v>
      </c>
      <c r="F485">
        <v>279.45706200000001</v>
      </c>
      <c r="G485">
        <v>543958</v>
      </c>
    </row>
    <row r="486" spans="1:7" x14ac:dyDescent="0.25">
      <c r="A486" s="12">
        <v>42709</v>
      </c>
      <c r="B486">
        <v>291.79998799999998</v>
      </c>
      <c r="C486">
        <v>298.54998799999998</v>
      </c>
      <c r="D486">
        <v>291.79998799999998</v>
      </c>
      <c r="E486">
        <v>294.89999399999999</v>
      </c>
      <c r="F486">
        <v>283.83633400000002</v>
      </c>
      <c r="G486">
        <v>412177</v>
      </c>
    </row>
    <row r="487" spans="1:7" x14ac:dyDescent="0.25">
      <c r="A487" s="12">
        <v>42710</v>
      </c>
      <c r="B487">
        <v>295.5</v>
      </c>
      <c r="C487">
        <v>295.98998999999998</v>
      </c>
      <c r="D487">
        <v>292.48001099999999</v>
      </c>
      <c r="E487">
        <v>293.76001000000002</v>
      </c>
      <c r="F487">
        <v>282.73913599999997</v>
      </c>
      <c r="G487">
        <v>520931</v>
      </c>
    </row>
    <row r="488" spans="1:7" x14ac:dyDescent="0.25">
      <c r="A488" s="12">
        <v>42711</v>
      </c>
      <c r="B488">
        <v>293.76998900000001</v>
      </c>
      <c r="C488">
        <v>301.10000600000001</v>
      </c>
      <c r="D488">
        <v>292.30999800000001</v>
      </c>
      <c r="E488">
        <v>300.709991</v>
      </c>
      <c r="F488">
        <v>289.42837500000002</v>
      </c>
      <c r="G488">
        <v>353839</v>
      </c>
    </row>
    <row r="489" spans="1:7" x14ac:dyDescent="0.25">
      <c r="A489" s="12">
        <v>42712</v>
      </c>
      <c r="B489">
        <v>299</v>
      </c>
      <c r="C489">
        <v>300.88000499999998</v>
      </c>
      <c r="D489">
        <v>296.79998799999998</v>
      </c>
      <c r="E489">
        <v>299.33999599999999</v>
      </c>
      <c r="F489">
        <v>288.10977200000002</v>
      </c>
      <c r="G489">
        <v>360435</v>
      </c>
    </row>
    <row r="490" spans="1:7" x14ac:dyDescent="0.25">
      <c r="A490" s="12">
        <v>42713</v>
      </c>
      <c r="B490">
        <v>299.33999599999999</v>
      </c>
      <c r="C490">
        <v>307.80999800000001</v>
      </c>
      <c r="D490">
        <v>295.04998799999998</v>
      </c>
      <c r="E490">
        <v>307.29998799999998</v>
      </c>
      <c r="F490">
        <v>295.771118</v>
      </c>
      <c r="G490">
        <v>424926</v>
      </c>
    </row>
    <row r="491" spans="1:7" x14ac:dyDescent="0.25">
      <c r="A491" s="12">
        <v>42717</v>
      </c>
      <c r="B491">
        <v>309</v>
      </c>
      <c r="C491">
        <v>309.01001000000002</v>
      </c>
      <c r="D491">
        <v>296.23998999999998</v>
      </c>
      <c r="E491">
        <v>305.76001000000002</v>
      </c>
      <c r="F491">
        <v>294.28894000000003</v>
      </c>
      <c r="G491">
        <v>434368</v>
      </c>
    </row>
    <row r="492" spans="1:7" x14ac:dyDescent="0.25">
      <c r="A492" s="12">
        <v>42718</v>
      </c>
      <c r="B492">
        <v>305.76998900000001</v>
      </c>
      <c r="C492">
        <v>307</v>
      </c>
      <c r="D492">
        <v>297.89999399999999</v>
      </c>
      <c r="E492">
        <v>303.209991</v>
      </c>
      <c r="F492">
        <v>291.834564</v>
      </c>
      <c r="G492">
        <v>415763</v>
      </c>
    </row>
    <row r="493" spans="1:7" x14ac:dyDescent="0.25">
      <c r="A493" s="12">
        <v>42719</v>
      </c>
      <c r="B493">
        <v>297.57998700000002</v>
      </c>
      <c r="C493">
        <v>305.02999899999998</v>
      </c>
      <c r="D493">
        <v>297.29998799999998</v>
      </c>
      <c r="E493">
        <v>299.01998900000001</v>
      </c>
      <c r="F493">
        <v>287.80178799999999</v>
      </c>
      <c r="G493">
        <v>340544</v>
      </c>
    </row>
    <row r="494" spans="1:7" x14ac:dyDescent="0.25">
      <c r="A494" s="12">
        <v>42720</v>
      </c>
      <c r="B494">
        <v>299.23001099999999</v>
      </c>
      <c r="C494">
        <v>301.70001200000002</v>
      </c>
      <c r="D494">
        <v>296.709991</v>
      </c>
      <c r="E494">
        <v>298.75</v>
      </c>
      <c r="F494">
        <v>287.541901</v>
      </c>
      <c r="G494">
        <v>767688</v>
      </c>
    </row>
    <row r="495" spans="1:7" x14ac:dyDescent="0.25">
      <c r="A495" s="12">
        <v>42723</v>
      </c>
      <c r="B495">
        <v>297</v>
      </c>
      <c r="C495">
        <v>302.209991</v>
      </c>
      <c r="D495">
        <v>294.41000400000001</v>
      </c>
      <c r="E495">
        <v>301.44000199999999</v>
      </c>
      <c r="F495">
        <v>290.13098100000002</v>
      </c>
      <c r="G495">
        <v>367675</v>
      </c>
    </row>
    <row r="496" spans="1:7" x14ac:dyDescent="0.25">
      <c r="A496" s="12">
        <v>42724</v>
      </c>
      <c r="B496">
        <v>296</v>
      </c>
      <c r="C496">
        <v>303.32000699999998</v>
      </c>
      <c r="D496">
        <v>296</v>
      </c>
      <c r="E496">
        <v>301.27999899999998</v>
      </c>
      <c r="F496">
        <v>289.97699</v>
      </c>
      <c r="G496">
        <v>420740</v>
      </c>
    </row>
    <row r="497" spans="1:7" x14ac:dyDescent="0.25">
      <c r="A497" s="12">
        <v>42725</v>
      </c>
      <c r="B497">
        <v>299.67001299999998</v>
      </c>
      <c r="C497">
        <v>301.61999500000002</v>
      </c>
      <c r="D497">
        <v>296</v>
      </c>
      <c r="E497">
        <v>300.57998700000002</v>
      </c>
      <c r="F497">
        <v>289.30325299999998</v>
      </c>
      <c r="G497">
        <v>373110</v>
      </c>
    </row>
    <row r="498" spans="1:7" x14ac:dyDescent="0.25">
      <c r="A498" s="12">
        <v>42726</v>
      </c>
      <c r="B498">
        <v>300.57998700000002</v>
      </c>
      <c r="C498">
        <v>300.57998700000002</v>
      </c>
      <c r="D498">
        <v>294.45001200000002</v>
      </c>
      <c r="E498">
        <v>296.98001099999999</v>
      </c>
      <c r="F498">
        <v>285.83831800000002</v>
      </c>
      <c r="G498">
        <v>276396</v>
      </c>
    </row>
    <row r="499" spans="1:7" x14ac:dyDescent="0.25">
      <c r="A499" s="12">
        <v>42727</v>
      </c>
      <c r="B499">
        <v>298.76001000000002</v>
      </c>
      <c r="C499">
        <v>298.76001000000002</v>
      </c>
      <c r="D499">
        <v>294.25</v>
      </c>
      <c r="E499">
        <v>295.30999800000001</v>
      </c>
      <c r="F499">
        <v>284.23098800000002</v>
      </c>
      <c r="G499">
        <v>214382</v>
      </c>
    </row>
    <row r="500" spans="1:7" x14ac:dyDescent="0.25">
      <c r="A500" s="12">
        <v>42730</v>
      </c>
      <c r="B500">
        <v>295.30999800000001</v>
      </c>
      <c r="C500">
        <v>298</v>
      </c>
      <c r="D500">
        <v>294.01001000000002</v>
      </c>
      <c r="E500">
        <v>295.73998999999998</v>
      </c>
      <c r="F500">
        <v>284.644836</v>
      </c>
      <c r="G500">
        <v>8912</v>
      </c>
    </row>
    <row r="501" spans="1:7" x14ac:dyDescent="0.25">
      <c r="A501" s="12">
        <v>42731</v>
      </c>
      <c r="B501">
        <v>295.45001200000002</v>
      </c>
      <c r="C501">
        <v>299.48998999999998</v>
      </c>
      <c r="D501">
        <v>294.22000100000002</v>
      </c>
      <c r="E501">
        <v>297.91000400000001</v>
      </c>
      <c r="F501">
        <v>286.733429</v>
      </c>
      <c r="G501">
        <v>168400</v>
      </c>
    </row>
    <row r="502" spans="1:7" x14ac:dyDescent="0.25">
      <c r="A502" s="12">
        <v>42732</v>
      </c>
      <c r="B502">
        <v>297.75</v>
      </c>
      <c r="C502">
        <v>298.959991</v>
      </c>
      <c r="D502">
        <v>294.25</v>
      </c>
      <c r="E502">
        <v>298.11999500000002</v>
      </c>
      <c r="F502">
        <v>286.93554699999999</v>
      </c>
      <c r="G502">
        <v>135470</v>
      </c>
    </row>
    <row r="503" spans="1:7" x14ac:dyDescent="0.25">
      <c r="A503" s="12">
        <v>42733</v>
      </c>
      <c r="B503">
        <v>297.92999300000002</v>
      </c>
      <c r="C503">
        <v>299.5</v>
      </c>
      <c r="D503">
        <v>294</v>
      </c>
      <c r="E503">
        <v>298.10000600000001</v>
      </c>
      <c r="F503">
        <v>286.91632099999998</v>
      </c>
      <c r="G503">
        <v>190829</v>
      </c>
    </row>
    <row r="504" spans="1:7" x14ac:dyDescent="0.25">
      <c r="A504" s="12">
        <v>42734</v>
      </c>
      <c r="B504">
        <v>299.5</v>
      </c>
      <c r="C504">
        <v>299.5</v>
      </c>
      <c r="D504">
        <v>293.67999300000002</v>
      </c>
      <c r="E504">
        <v>298.67001299999998</v>
      </c>
      <c r="F504">
        <v>287.46493500000003</v>
      </c>
      <c r="G504">
        <v>131334</v>
      </c>
    </row>
    <row r="505" spans="1:7" x14ac:dyDescent="0.25">
      <c r="A505" s="12">
        <v>42737</v>
      </c>
      <c r="B505">
        <v>298.5</v>
      </c>
      <c r="C505">
        <v>300.23001099999999</v>
      </c>
      <c r="D505">
        <v>294.52999899999998</v>
      </c>
      <c r="E505">
        <v>298.67001299999998</v>
      </c>
      <c r="F505">
        <v>287.46493500000003</v>
      </c>
      <c r="G505">
        <v>1688</v>
      </c>
    </row>
    <row r="506" spans="1:7" x14ac:dyDescent="0.25">
      <c r="A506" s="12">
        <v>42738</v>
      </c>
      <c r="B506">
        <v>300.16000400000001</v>
      </c>
      <c r="C506">
        <v>303.5</v>
      </c>
      <c r="D506">
        <v>296.32998700000002</v>
      </c>
      <c r="E506">
        <v>298.98998999999998</v>
      </c>
      <c r="F506">
        <v>287.77288800000002</v>
      </c>
      <c r="G506">
        <v>367979</v>
      </c>
    </row>
    <row r="507" spans="1:7" x14ac:dyDescent="0.25">
      <c r="A507" s="12">
        <v>42739</v>
      </c>
      <c r="B507">
        <v>300.48001099999999</v>
      </c>
      <c r="C507">
        <v>305</v>
      </c>
      <c r="D507">
        <v>299</v>
      </c>
      <c r="E507">
        <v>304.13000499999998</v>
      </c>
      <c r="F507">
        <v>292.72006199999998</v>
      </c>
      <c r="G507">
        <v>231979</v>
      </c>
    </row>
    <row r="508" spans="1:7" x14ac:dyDescent="0.25">
      <c r="A508" s="12">
        <v>42740</v>
      </c>
      <c r="B508">
        <v>303.58999599999999</v>
      </c>
      <c r="C508">
        <v>308.790009</v>
      </c>
      <c r="D508">
        <v>300.48001099999999</v>
      </c>
      <c r="E508">
        <v>306.709991</v>
      </c>
      <c r="F508">
        <v>295.20327800000001</v>
      </c>
      <c r="G508">
        <v>303828</v>
      </c>
    </row>
    <row r="509" spans="1:7" x14ac:dyDescent="0.25">
      <c r="A509" s="12">
        <v>42741</v>
      </c>
      <c r="B509">
        <v>306.709991</v>
      </c>
      <c r="C509">
        <v>307.58999599999999</v>
      </c>
      <c r="D509">
        <v>300.5</v>
      </c>
      <c r="E509">
        <v>302.08999599999999</v>
      </c>
      <c r="F509">
        <v>290.75659200000001</v>
      </c>
      <c r="G509">
        <v>264850</v>
      </c>
    </row>
    <row r="510" spans="1:7" x14ac:dyDescent="0.25">
      <c r="A510" s="12">
        <v>42744</v>
      </c>
      <c r="B510">
        <v>300.5</v>
      </c>
      <c r="C510">
        <v>300.5</v>
      </c>
      <c r="D510">
        <v>292.69000199999999</v>
      </c>
      <c r="E510">
        <v>296.10000600000001</v>
      </c>
      <c r="F510">
        <v>284.991333</v>
      </c>
      <c r="G510">
        <v>336218</v>
      </c>
    </row>
    <row r="511" spans="1:7" x14ac:dyDescent="0.25">
      <c r="A511" s="12">
        <v>42745</v>
      </c>
      <c r="B511">
        <v>294.60998499999999</v>
      </c>
      <c r="C511">
        <v>305.5</v>
      </c>
      <c r="D511">
        <v>294.42999300000002</v>
      </c>
      <c r="E511">
        <v>304.55999800000001</v>
      </c>
      <c r="F511">
        <v>293.13394199999999</v>
      </c>
      <c r="G511">
        <v>289553</v>
      </c>
    </row>
    <row r="512" spans="1:7" x14ac:dyDescent="0.25">
      <c r="A512" s="12">
        <v>42746</v>
      </c>
      <c r="B512">
        <v>304.01998900000001</v>
      </c>
      <c r="C512">
        <v>307.48998999999998</v>
      </c>
      <c r="D512">
        <v>302.55999800000001</v>
      </c>
      <c r="E512">
        <v>304.92001299999998</v>
      </c>
      <c r="F512">
        <v>293.48046900000003</v>
      </c>
      <c r="G512">
        <v>406187</v>
      </c>
    </row>
    <row r="513" spans="1:7" x14ac:dyDescent="0.25">
      <c r="A513" s="12">
        <v>42747</v>
      </c>
      <c r="B513">
        <v>304.22000100000002</v>
      </c>
      <c r="C513">
        <v>307</v>
      </c>
      <c r="D513">
        <v>301.57998700000002</v>
      </c>
      <c r="E513">
        <v>303.959991</v>
      </c>
      <c r="F513">
        <v>292.55645800000002</v>
      </c>
      <c r="G513">
        <v>425626</v>
      </c>
    </row>
    <row r="514" spans="1:7" x14ac:dyDescent="0.25">
      <c r="A514" s="12">
        <v>42748</v>
      </c>
      <c r="B514">
        <v>303.959991</v>
      </c>
      <c r="C514">
        <v>307.040009</v>
      </c>
      <c r="D514">
        <v>301.66000400000001</v>
      </c>
      <c r="E514">
        <v>304.33999599999999</v>
      </c>
      <c r="F514">
        <v>292.922211</v>
      </c>
      <c r="G514">
        <v>272673</v>
      </c>
    </row>
    <row r="515" spans="1:7" x14ac:dyDescent="0.25">
      <c r="A515" s="12">
        <v>42751</v>
      </c>
      <c r="B515">
        <v>303.82000699999998</v>
      </c>
      <c r="C515">
        <v>303.85000600000001</v>
      </c>
      <c r="D515">
        <v>301.27999899999998</v>
      </c>
      <c r="E515">
        <v>303.459991</v>
      </c>
      <c r="F515">
        <v>292.07522599999999</v>
      </c>
      <c r="G515">
        <v>25282</v>
      </c>
    </row>
    <row r="516" spans="1:7" x14ac:dyDescent="0.25">
      <c r="A516" s="12">
        <v>42752</v>
      </c>
      <c r="B516">
        <v>304</v>
      </c>
      <c r="C516">
        <v>304.540009</v>
      </c>
      <c r="D516">
        <v>300.55999800000001</v>
      </c>
      <c r="E516">
        <v>303.92001299999998</v>
      </c>
      <c r="F516">
        <v>292.51797499999998</v>
      </c>
      <c r="G516">
        <v>1126276</v>
      </c>
    </row>
    <row r="517" spans="1:7" x14ac:dyDescent="0.25">
      <c r="A517" s="12">
        <v>42753</v>
      </c>
      <c r="B517">
        <v>300.60000600000001</v>
      </c>
      <c r="C517">
        <v>302.98998999999998</v>
      </c>
      <c r="D517">
        <v>295.10000600000001</v>
      </c>
      <c r="E517">
        <v>296.19000199999999</v>
      </c>
      <c r="F517">
        <v>285.07794200000001</v>
      </c>
      <c r="G517">
        <v>459664</v>
      </c>
    </row>
    <row r="518" spans="1:7" x14ac:dyDescent="0.25">
      <c r="A518" s="12">
        <v>42754</v>
      </c>
      <c r="B518">
        <v>295.10000600000001</v>
      </c>
      <c r="C518">
        <v>297.98998999999998</v>
      </c>
      <c r="D518">
        <v>288.98001099999999</v>
      </c>
      <c r="E518">
        <v>295.44000199999999</v>
      </c>
      <c r="F518">
        <v>284.35611</v>
      </c>
      <c r="G518">
        <v>294235</v>
      </c>
    </row>
    <row r="519" spans="1:7" x14ac:dyDescent="0.25">
      <c r="A519" s="12">
        <v>42755</v>
      </c>
      <c r="B519">
        <v>295.5</v>
      </c>
      <c r="C519">
        <v>300.95001200000002</v>
      </c>
      <c r="D519">
        <v>295</v>
      </c>
      <c r="E519">
        <v>300.10000600000001</v>
      </c>
      <c r="F519">
        <v>288.84127799999999</v>
      </c>
      <c r="G519">
        <v>272452</v>
      </c>
    </row>
    <row r="520" spans="1:7" x14ac:dyDescent="0.25">
      <c r="A520" s="12">
        <v>42758</v>
      </c>
      <c r="B520">
        <v>295</v>
      </c>
      <c r="C520">
        <v>309.30999800000001</v>
      </c>
      <c r="D520">
        <v>295</v>
      </c>
      <c r="E520">
        <v>309.11999500000002</v>
      </c>
      <c r="F520">
        <v>297.52288800000002</v>
      </c>
      <c r="G520">
        <v>383630</v>
      </c>
    </row>
    <row r="521" spans="1:7" x14ac:dyDescent="0.25">
      <c r="A521" s="12">
        <v>42759</v>
      </c>
      <c r="B521">
        <v>309.10000600000001</v>
      </c>
      <c r="C521">
        <v>317.94000199999999</v>
      </c>
      <c r="D521">
        <v>306.10998499999999</v>
      </c>
      <c r="E521">
        <v>314.83999599999999</v>
      </c>
      <c r="F521">
        <v>303.02825899999999</v>
      </c>
      <c r="G521">
        <v>519969</v>
      </c>
    </row>
    <row r="522" spans="1:7" x14ac:dyDescent="0.25">
      <c r="A522" s="12">
        <v>42760</v>
      </c>
      <c r="B522">
        <v>314.83999599999999</v>
      </c>
      <c r="C522">
        <v>317.73001099999999</v>
      </c>
      <c r="D522">
        <v>308.92001299999998</v>
      </c>
      <c r="E522">
        <v>313.47000100000002</v>
      </c>
      <c r="F522">
        <v>301.70968599999998</v>
      </c>
      <c r="G522">
        <v>849485</v>
      </c>
    </row>
    <row r="523" spans="1:7" x14ac:dyDescent="0.25">
      <c r="A523" s="12">
        <v>42761</v>
      </c>
      <c r="B523">
        <v>311.26998900000001</v>
      </c>
      <c r="C523">
        <v>315</v>
      </c>
      <c r="D523">
        <v>304.26001000000002</v>
      </c>
      <c r="E523">
        <v>305.73998999999998</v>
      </c>
      <c r="F523">
        <v>294.26965300000001</v>
      </c>
      <c r="G523">
        <v>666040</v>
      </c>
    </row>
    <row r="524" spans="1:7" x14ac:dyDescent="0.25">
      <c r="A524" s="12">
        <v>42762</v>
      </c>
      <c r="B524">
        <v>304</v>
      </c>
      <c r="C524">
        <v>306.45001200000002</v>
      </c>
      <c r="D524">
        <v>299.64001500000001</v>
      </c>
      <c r="E524">
        <v>301.51998900000001</v>
      </c>
      <c r="F524">
        <v>290.20797700000003</v>
      </c>
      <c r="G524">
        <v>289556</v>
      </c>
    </row>
    <row r="525" spans="1:7" x14ac:dyDescent="0.25">
      <c r="A525" s="12">
        <v>42765</v>
      </c>
      <c r="B525">
        <v>300.73001099999999</v>
      </c>
      <c r="C525">
        <v>309.040009</v>
      </c>
      <c r="D525">
        <v>295.41000400000001</v>
      </c>
      <c r="E525">
        <v>301.540009</v>
      </c>
      <c r="F525">
        <v>290.22726399999999</v>
      </c>
      <c r="G525">
        <v>392161</v>
      </c>
    </row>
    <row r="526" spans="1:7" x14ac:dyDescent="0.25">
      <c r="A526" s="12">
        <v>42766</v>
      </c>
      <c r="B526">
        <v>299.70001200000002</v>
      </c>
      <c r="C526">
        <v>304.66000400000001</v>
      </c>
      <c r="D526">
        <v>298</v>
      </c>
      <c r="E526">
        <v>302.13000499999998</v>
      </c>
      <c r="F526">
        <v>290.79510499999998</v>
      </c>
      <c r="G526">
        <v>383172</v>
      </c>
    </row>
    <row r="527" spans="1:7" x14ac:dyDescent="0.25">
      <c r="A527" s="12">
        <v>42767</v>
      </c>
      <c r="B527">
        <v>306.98998999999998</v>
      </c>
      <c r="C527">
        <v>306.98998999999998</v>
      </c>
      <c r="D527">
        <v>295.70001200000002</v>
      </c>
      <c r="E527">
        <v>303.57000699999998</v>
      </c>
      <c r="F527">
        <v>292.18109099999998</v>
      </c>
      <c r="G527">
        <v>367840</v>
      </c>
    </row>
    <row r="528" spans="1:7" x14ac:dyDescent="0.25">
      <c r="A528" s="12">
        <v>42768</v>
      </c>
      <c r="B528">
        <v>301.79998799999998</v>
      </c>
      <c r="C528">
        <v>305.22000100000002</v>
      </c>
      <c r="D528">
        <v>300</v>
      </c>
      <c r="E528">
        <v>304.16000400000001</v>
      </c>
      <c r="F528">
        <v>292.74896200000001</v>
      </c>
      <c r="G528">
        <v>533764</v>
      </c>
    </row>
    <row r="529" spans="1:7" x14ac:dyDescent="0.25">
      <c r="A529" s="12">
        <v>42769</v>
      </c>
      <c r="B529">
        <v>305</v>
      </c>
      <c r="C529">
        <v>306.5</v>
      </c>
      <c r="D529">
        <v>300.36999500000002</v>
      </c>
      <c r="E529">
        <v>304.97000100000002</v>
      </c>
      <c r="F529">
        <v>293.52856400000002</v>
      </c>
      <c r="G529">
        <v>463716</v>
      </c>
    </row>
    <row r="530" spans="1:7" x14ac:dyDescent="0.25">
      <c r="A530" s="12">
        <v>42773</v>
      </c>
      <c r="B530">
        <v>304.97000100000002</v>
      </c>
      <c r="C530">
        <v>309.95001200000002</v>
      </c>
      <c r="D530">
        <v>302</v>
      </c>
      <c r="E530">
        <v>305.10000600000001</v>
      </c>
      <c r="F530">
        <v>293.65368699999999</v>
      </c>
      <c r="G530">
        <v>484561</v>
      </c>
    </row>
    <row r="531" spans="1:7" x14ac:dyDescent="0.25">
      <c r="A531" s="12">
        <v>42774</v>
      </c>
      <c r="B531">
        <v>308.17001299999998</v>
      </c>
      <c r="C531">
        <v>313.98998999999998</v>
      </c>
      <c r="D531">
        <v>303.14001500000001</v>
      </c>
      <c r="E531">
        <v>313.64999399999999</v>
      </c>
      <c r="F531">
        <v>301.88293499999997</v>
      </c>
      <c r="G531">
        <v>532205</v>
      </c>
    </row>
    <row r="532" spans="1:7" x14ac:dyDescent="0.25">
      <c r="A532" s="12">
        <v>42775</v>
      </c>
      <c r="B532">
        <v>313.64001500000001</v>
      </c>
      <c r="C532">
        <v>319</v>
      </c>
      <c r="D532">
        <v>309.82000699999998</v>
      </c>
      <c r="E532">
        <v>315.48001099999999</v>
      </c>
      <c r="F532">
        <v>303.64428700000002</v>
      </c>
      <c r="G532">
        <v>350060</v>
      </c>
    </row>
    <row r="533" spans="1:7" x14ac:dyDescent="0.25">
      <c r="A533" s="12">
        <v>42776</v>
      </c>
      <c r="B533">
        <v>316.01001000000002</v>
      </c>
      <c r="C533">
        <v>322.42999300000002</v>
      </c>
      <c r="D533">
        <v>313.01998900000001</v>
      </c>
      <c r="E533">
        <v>318.79998799999998</v>
      </c>
      <c r="F533">
        <v>306.83969100000002</v>
      </c>
      <c r="G533">
        <v>362241</v>
      </c>
    </row>
    <row r="534" spans="1:7" x14ac:dyDescent="0.25">
      <c r="A534" s="12">
        <v>42779</v>
      </c>
      <c r="B534">
        <v>317.83999599999999</v>
      </c>
      <c r="C534">
        <v>323</v>
      </c>
      <c r="D534">
        <v>311.94000199999999</v>
      </c>
      <c r="E534">
        <v>315</v>
      </c>
      <c r="F534">
        <v>303.18228099999999</v>
      </c>
      <c r="G534">
        <v>274325</v>
      </c>
    </row>
    <row r="535" spans="1:7" x14ac:dyDescent="0.25">
      <c r="A535" s="12">
        <v>42780</v>
      </c>
      <c r="B535">
        <v>311.5</v>
      </c>
      <c r="C535">
        <v>315.61999500000002</v>
      </c>
      <c r="D535">
        <v>307.45001200000002</v>
      </c>
      <c r="E535">
        <v>312.22000100000002</v>
      </c>
      <c r="F535">
        <v>300.50656099999998</v>
      </c>
      <c r="G535">
        <v>395500</v>
      </c>
    </row>
    <row r="536" spans="1:7" x14ac:dyDescent="0.25">
      <c r="A536" s="12">
        <v>42781</v>
      </c>
      <c r="B536">
        <v>310</v>
      </c>
      <c r="C536">
        <v>311.66000400000001</v>
      </c>
      <c r="D536">
        <v>303.16000400000001</v>
      </c>
      <c r="E536">
        <v>310.72000100000002</v>
      </c>
      <c r="F536">
        <v>299.06286599999999</v>
      </c>
      <c r="G536">
        <v>368621</v>
      </c>
    </row>
    <row r="537" spans="1:7" x14ac:dyDescent="0.25">
      <c r="A537" s="12">
        <v>42782</v>
      </c>
      <c r="B537">
        <v>311.38000499999998</v>
      </c>
      <c r="C537">
        <v>317.17001299999998</v>
      </c>
      <c r="D537">
        <v>308</v>
      </c>
      <c r="E537">
        <v>313.39001500000001</v>
      </c>
      <c r="F537">
        <v>301.63269000000003</v>
      </c>
      <c r="G537">
        <v>334507</v>
      </c>
    </row>
    <row r="538" spans="1:7" x14ac:dyDescent="0.25">
      <c r="A538" s="12">
        <v>42783</v>
      </c>
      <c r="B538">
        <v>314.10998499999999</v>
      </c>
      <c r="C538">
        <v>320.88000499999998</v>
      </c>
      <c r="D538">
        <v>310.52999899999998</v>
      </c>
      <c r="E538">
        <v>319.80999800000001</v>
      </c>
      <c r="F538">
        <v>307.81182899999999</v>
      </c>
      <c r="G538">
        <v>249475</v>
      </c>
    </row>
    <row r="539" spans="1:7" x14ac:dyDescent="0.25">
      <c r="A539" s="12">
        <v>42786</v>
      </c>
      <c r="B539">
        <v>319.80999800000001</v>
      </c>
      <c r="C539">
        <v>324.98998999999998</v>
      </c>
      <c r="D539">
        <v>314.75</v>
      </c>
      <c r="E539">
        <v>315.790009</v>
      </c>
      <c r="F539">
        <v>303.942657</v>
      </c>
      <c r="G539">
        <v>93983</v>
      </c>
    </row>
    <row r="540" spans="1:7" x14ac:dyDescent="0.25">
      <c r="A540" s="12">
        <v>42787</v>
      </c>
      <c r="B540">
        <v>320.30999800000001</v>
      </c>
      <c r="C540">
        <v>321.77999899999998</v>
      </c>
      <c r="D540">
        <v>315.07000699999998</v>
      </c>
      <c r="E540">
        <v>317.94000199999999</v>
      </c>
      <c r="F540">
        <v>306.01196299999998</v>
      </c>
      <c r="G540">
        <v>412030</v>
      </c>
    </row>
    <row r="541" spans="1:7" x14ac:dyDescent="0.25">
      <c r="A541" s="12">
        <v>42788</v>
      </c>
      <c r="B541">
        <v>323</v>
      </c>
      <c r="C541">
        <v>323</v>
      </c>
      <c r="D541">
        <v>308</v>
      </c>
      <c r="E541">
        <v>311.36999500000002</v>
      </c>
      <c r="F541">
        <v>299.68847699999998</v>
      </c>
      <c r="G541">
        <v>470408</v>
      </c>
    </row>
    <row r="542" spans="1:7" x14ac:dyDescent="0.25">
      <c r="A542" s="12">
        <v>42789</v>
      </c>
      <c r="B542">
        <v>313.98998999999998</v>
      </c>
      <c r="C542">
        <v>314.05999800000001</v>
      </c>
      <c r="D542">
        <v>301.42999300000002</v>
      </c>
      <c r="E542">
        <v>305.47000100000002</v>
      </c>
      <c r="F542">
        <v>294.00982699999997</v>
      </c>
      <c r="G542">
        <v>491686</v>
      </c>
    </row>
    <row r="543" spans="1:7" x14ac:dyDescent="0.25">
      <c r="A543" s="12">
        <v>42790</v>
      </c>
      <c r="B543">
        <v>308</v>
      </c>
      <c r="C543">
        <v>312.86999500000002</v>
      </c>
      <c r="D543">
        <v>305.23001099999999</v>
      </c>
      <c r="E543">
        <v>310.92999300000002</v>
      </c>
      <c r="F543">
        <v>299.26495399999999</v>
      </c>
      <c r="G543">
        <v>457079</v>
      </c>
    </row>
    <row r="544" spans="1:7" x14ac:dyDescent="0.25">
      <c r="A544" s="12">
        <v>42793</v>
      </c>
      <c r="B544">
        <v>313.13000499999998</v>
      </c>
      <c r="C544">
        <v>314.26998900000001</v>
      </c>
      <c r="D544">
        <v>307.10998499999999</v>
      </c>
      <c r="E544">
        <v>313.040009</v>
      </c>
      <c r="F544">
        <v>301.29580700000002</v>
      </c>
      <c r="G544">
        <v>397715</v>
      </c>
    </row>
    <row r="545" spans="1:7" x14ac:dyDescent="0.25">
      <c r="A545" s="12">
        <v>42794</v>
      </c>
      <c r="B545">
        <v>309.01001000000002</v>
      </c>
      <c r="C545">
        <v>318.51998900000001</v>
      </c>
      <c r="D545">
        <v>309.01001000000002</v>
      </c>
      <c r="E545">
        <v>317.64999399999999</v>
      </c>
      <c r="F545">
        <v>305.73284899999999</v>
      </c>
      <c r="G545">
        <v>671166</v>
      </c>
    </row>
    <row r="546" spans="1:7" x14ac:dyDescent="0.25">
      <c r="A546" s="12">
        <v>42795</v>
      </c>
      <c r="B546">
        <v>322.94000199999999</v>
      </c>
      <c r="C546">
        <v>325</v>
      </c>
      <c r="D546">
        <v>316.45001200000002</v>
      </c>
      <c r="E546">
        <v>322.45001200000002</v>
      </c>
      <c r="F546">
        <v>310.35278299999999</v>
      </c>
      <c r="G546">
        <v>302756</v>
      </c>
    </row>
    <row r="547" spans="1:7" x14ac:dyDescent="0.25">
      <c r="A547" s="12">
        <v>42796</v>
      </c>
      <c r="B547">
        <v>320.82998700000002</v>
      </c>
      <c r="C547">
        <v>324.45001200000002</v>
      </c>
      <c r="D547">
        <v>311.35998499999999</v>
      </c>
      <c r="E547">
        <v>313.14001500000001</v>
      </c>
      <c r="F547">
        <v>301.39205900000002</v>
      </c>
      <c r="G547">
        <v>216544</v>
      </c>
    </row>
    <row r="548" spans="1:7" x14ac:dyDescent="0.25">
      <c r="A548" s="12">
        <v>42797</v>
      </c>
      <c r="B548">
        <v>310</v>
      </c>
      <c r="C548">
        <v>316.45001200000002</v>
      </c>
      <c r="D548">
        <v>306.69000199999999</v>
      </c>
      <c r="E548">
        <v>314.86999500000002</v>
      </c>
      <c r="F548">
        <v>303.05715900000001</v>
      </c>
      <c r="G548">
        <v>228537</v>
      </c>
    </row>
    <row r="549" spans="1:7" x14ac:dyDescent="0.25">
      <c r="A549" s="12">
        <v>42800</v>
      </c>
      <c r="B549">
        <v>315</v>
      </c>
      <c r="C549">
        <v>324.44000199999999</v>
      </c>
      <c r="D549">
        <v>312.27999899999998</v>
      </c>
      <c r="E549">
        <v>322.91000400000001</v>
      </c>
      <c r="F549">
        <v>310.795502</v>
      </c>
      <c r="G549">
        <v>262493</v>
      </c>
    </row>
    <row r="550" spans="1:7" x14ac:dyDescent="0.25">
      <c r="A550" s="12">
        <v>42801</v>
      </c>
      <c r="B550">
        <v>320</v>
      </c>
      <c r="C550">
        <v>324.48001099999999</v>
      </c>
      <c r="D550">
        <v>316.51001000000002</v>
      </c>
      <c r="E550">
        <v>322.790009</v>
      </c>
      <c r="F550">
        <v>310.68002300000001</v>
      </c>
      <c r="G550">
        <v>311213</v>
      </c>
    </row>
    <row r="551" spans="1:7" x14ac:dyDescent="0.25">
      <c r="A551" s="12">
        <v>42802</v>
      </c>
      <c r="B551">
        <v>324.48001099999999</v>
      </c>
      <c r="C551">
        <v>325.26998900000001</v>
      </c>
      <c r="D551">
        <v>319</v>
      </c>
      <c r="E551">
        <v>322.790009</v>
      </c>
      <c r="F551">
        <v>310.68002300000001</v>
      </c>
      <c r="G551">
        <v>113475</v>
      </c>
    </row>
    <row r="552" spans="1:7" x14ac:dyDescent="0.25">
      <c r="A552" s="12">
        <v>42803</v>
      </c>
      <c r="B552">
        <v>322.790009</v>
      </c>
      <c r="C552">
        <v>324.98001099999999</v>
      </c>
      <c r="D552">
        <v>317.80999800000001</v>
      </c>
      <c r="E552">
        <v>320.77999899999998</v>
      </c>
      <c r="F552">
        <v>308.74542200000002</v>
      </c>
      <c r="G552">
        <v>160413</v>
      </c>
    </row>
    <row r="553" spans="1:7" x14ac:dyDescent="0.25">
      <c r="A553" s="12">
        <v>42804</v>
      </c>
      <c r="B553">
        <v>318.17999300000002</v>
      </c>
      <c r="C553">
        <v>323.88000499999998</v>
      </c>
      <c r="D553">
        <v>318.05999800000001</v>
      </c>
      <c r="E553">
        <v>320.22000100000002</v>
      </c>
      <c r="F553">
        <v>308.20642099999998</v>
      </c>
      <c r="G553">
        <v>147011</v>
      </c>
    </row>
    <row r="554" spans="1:7" x14ac:dyDescent="0.25">
      <c r="A554" s="12">
        <v>42807</v>
      </c>
      <c r="B554">
        <v>319</v>
      </c>
      <c r="C554">
        <v>326.26001000000002</v>
      </c>
      <c r="D554">
        <v>316</v>
      </c>
      <c r="E554">
        <v>318.89001500000001</v>
      </c>
      <c r="F554">
        <v>306.926331</v>
      </c>
      <c r="G554">
        <v>137531</v>
      </c>
    </row>
    <row r="555" spans="1:7" x14ac:dyDescent="0.25">
      <c r="A555" s="12">
        <v>42808</v>
      </c>
      <c r="B555">
        <v>325</v>
      </c>
      <c r="C555">
        <v>325</v>
      </c>
      <c r="D555">
        <v>311.32998700000002</v>
      </c>
      <c r="E555">
        <v>315.25</v>
      </c>
      <c r="F555">
        <v>303.42288200000002</v>
      </c>
      <c r="G555">
        <v>272115</v>
      </c>
    </row>
    <row r="556" spans="1:7" x14ac:dyDescent="0.25">
      <c r="A556" s="12">
        <v>42809</v>
      </c>
      <c r="B556">
        <v>314.25</v>
      </c>
      <c r="C556">
        <v>316.39999399999999</v>
      </c>
      <c r="D556">
        <v>310.32998700000002</v>
      </c>
      <c r="E556">
        <v>311.60000600000001</v>
      </c>
      <c r="F556">
        <v>299.90982100000002</v>
      </c>
      <c r="G556">
        <v>322241</v>
      </c>
    </row>
    <row r="557" spans="1:7" x14ac:dyDescent="0.25">
      <c r="A557" s="12">
        <v>42810</v>
      </c>
      <c r="B557">
        <v>313.14999399999999</v>
      </c>
      <c r="C557">
        <v>322.44000199999999</v>
      </c>
      <c r="D557">
        <v>310.5</v>
      </c>
      <c r="E557">
        <v>316.79998799999998</v>
      </c>
      <c r="F557">
        <v>304.91473400000001</v>
      </c>
      <c r="G557">
        <v>446516</v>
      </c>
    </row>
    <row r="558" spans="1:7" x14ac:dyDescent="0.25">
      <c r="A558" s="12">
        <v>42811</v>
      </c>
      <c r="B558">
        <v>316.79998799999998</v>
      </c>
      <c r="C558">
        <v>322.63000499999998</v>
      </c>
      <c r="D558">
        <v>316.32000699999998</v>
      </c>
      <c r="E558">
        <v>321.23998999999998</v>
      </c>
      <c r="F558">
        <v>309.18817100000001</v>
      </c>
      <c r="G558">
        <v>732821</v>
      </c>
    </row>
    <row r="559" spans="1:7" x14ac:dyDescent="0.25">
      <c r="A559" s="12">
        <v>42815</v>
      </c>
      <c r="B559">
        <v>323.45001200000002</v>
      </c>
      <c r="C559">
        <v>334.51998900000001</v>
      </c>
      <c r="D559">
        <v>312.88000499999998</v>
      </c>
      <c r="E559">
        <v>314.63000499999998</v>
      </c>
      <c r="F559">
        <v>302.82617199999999</v>
      </c>
      <c r="G559">
        <v>756027</v>
      </c>
    </row>
    <row r="560" spans="1:7" x14ac:dyDescent="0.25">
      <c r="A560" s="12">
        <v>42816</v>
      </c>
      <c r="B560">
        <v>315</v>
      </c>
      <c r="C560">
        <v>320.33999599999999</v>
      </c>
      <c r="D560">
        <v>313.16000400000001</v>
      </c>
      <c r="E560">
        <v>315.08999599999999</v>
      </c>
      <c r="F560">
        <v>303.26889</v>
      </c>
      <c r="G560">
        <v>678233</v>
      </c>
    </row>
    <row r="561" spans="1:7" x14ac:dyDescent="0.25">
      <c r="A561" s="12">
        <v>42817</v>
      </c>
      <c r="B561">
        <v>316.66000400000001</v>
      </c>
      <c r="C561">
        <v>318.959991</v>
      </c>
      <c r="D561">
        <v>313.32998700000002</v>
      </c>
      <c r="E561">
        <v>316.459991</v>
      </c>
      <c r="F561">
        <v>304.58749399999999</v>
      </c>
      <c r="G561">
        <v>630400</v>
      </c>
    </row>
    <row r="562" spans="1:7" x14ac:dyDescent="0.25">
      <c r="A562" s="12">
        <v>42818</v>
      </c>
      <c r="B562">
        <v>318.040009</v>
      </c>
      <c r="C562">
        <v>334</v>
      </c>
      <c r="D562">
        <v>317.27999899999998</v>
      </c>
      <c r="E562">
        <v>332.89001500000001</v>
      </c>
      <c r="F562">
        <v>320.40112299999998</v>
      </c>
      <c r="G562">
        <v>705987</v>
      </c>
    </row>
    <row r="563" spans="1:7" x14ac:dyDescent="0.25">
      <c r="A563" s="12">
        <v>42821</v>
      </c>
      <c r="B563">
        <v>333</v>
      </c>
      <c r="C563">
        <v>336.76001000000002</v>
      </c>
      <c r="D563">
        <v>329</v>
      </c>
      <c r="E563">
        <v>330.73001099999999</v>
      </c>
      <c r="F563">
        <v>318.32214399999998</v>
      </c>
      <c r="G563">
        <v>337283</v>
      </c>
    </row>
    <row r="564" spans="1:7" x14ac:dyDescent="0.25">
      <c r="A564" s="12">
        <v>42822</v>
      </c>
      <c r="B564">
        <v>331.38000499999998</v>
      </c>
      <c r="C564">
        <v>335.98998999999998</v>
      </c>
      <c r="D564">
        <v>330.67999300000002</v>
      </c>
      <c r="E564">
        <v>334.02999899999998</v>
      </c>
      <c r="F564">
        <v>321.49832199999997</v>
      </c>
      <c r="G564">
        <v>322271</v>
      </c>
    </row>
    <row r="565" spans="1:7" x14ac:dyDescent="0.25">
      <c r="A565" s="12">
        <v>42823</v>
      </c>
      <c r="B565">
        <v>327.27999899999998</v>
      </c>
      <c r="C565">
        <v>333.98998999999998</v>
      </c>
      <c r="D565">
        <v>327.27999899999998</v>
      </c>
      <c r="E565">
        <v>329.32998700000002</v>
      </c>
      <c r="F565">
        <v>316.97464000000002</v>
      </c>
      <c r="G565">
        <v>451977</v>
      </c>
    </row>
    <row r="566" spans="1:7" x14ac:dyDescent="0.25">
      <c r="A566" s="12">
        <v>42824</v>
      </c>
      <c r="B566">
        <v>331</v>
      </c>
      <c r="C566">
        <v>336.73998999999998</v>
      </c>
      <c r="D566">
        <v>327.01998900000001</v>
      </c>
      <c r="E566">
        <v>335.209991</v>
      </c>
      <c r="F566">
        <v>322.63406400000002</v>
      </c>
      <c r="G566">
        <v>283080</v>
      </c>
    </row>
    <row r="567" spans="1:7" x14ac:dyDescent="0.25">
      <c r="A567" s="12">
        <v>42825</v>
      </c>
      <c r="B567">
        <v>334.60000600000001</v>
      </c>
      <c r="C567">
        <v>334.98998999999998</v>
      </c>
      <c r="D567">
        <v>323.67001299999998</v>
      </c>
      <c r="E567">
        <v>325.05999800000001</v>
      </c>
      <c r="F567">
        <v>312.864868</v>
      </c>
      <c r="G567">
        <v>498485</v>
      </c>
    </row>
    <row r="568" spans="1:7" x14ac:dyDescent="0.25">
      <c r="A568" s="12">
        <v>42828</v>
      </c>
      <c r="B568">
        <v>333</v>
      </c>
      <c r="C568">
        <v>342.66000400000001</v>
      </c>
      <c r="D568">
        <v>325.08999599999999</v>
      </c>
      <c r="E568">
        <v>341.58999599999999</v>
      </c>
      <c r="F568">
        <v>328.774719</v>
      </c>
      <c r="G568">
        <v>391319</v>
      </c>
    </row>
    <row r="569" spans="1:7" x14ac:dyDescent="0.25">
      <c r="A569" s="12">
        <v>42829</v>
      </c>
      <c r="B569">
        <v>345</v>
      </c>
      <c r="C569">
        <v>345.01001000000002</v>
      </c>
      <c r="D569">
        <v>338.32000699999998</v>
      </c>
      <c r="E569">
        <v>344.57998700000002</v>
      </c>
      <c r="F569">
        <v>331.65252700000002</v>
      </c>
      <c r="G569">
        <v>426905</v>
      </c>
    </row>
    <row r="570" spans="1:7" x14ac:dyDescent="0.25">
      <c r="A570" s="12">
        <v>42830</v>
      </c>
      <c r="B570">
        <v>345</v>
      </c>
      <c r="C570">
        <v>346.55999800000001</v>
      </c>
      <c r="D570">
        <v>339.5</v>
      </c>
      <c r="E570">
        <v>341.10998499999999</v>
      </c>
      <c r="F570">
        <v>328.31271400000003</v>
      </c>
      <c r="G570">
        <v>301410</v>
      </c>
    </row>
    <row r="571" spans="1:7" x14ac:dyDescent="0.25">
      <c r="A571" s="12">
        <v>42831</v>
      </c>
      <c r="B571">
        <v>341.30999800000001</v>
      </c>
      <c r="C571">
        <v>344.55999800000001</v>
      </c>
      <c r="D571">
        <v>339</v>
      </c>
      <c r="E571">
        <v>343.39999399999999</v>
      </c>
      <c r="F571">
        <v>330.51681500000001</v>
      </c>
      <c r="G571">
        <v>249910</v>
      </c>
    </row>
    <row r="572" spans="1:7" x14ac:dyDescent="0.25">
      <c r="A572" s="12">
        <v>42832</v>
      </c>
      <c r="B572">
        <v>343.22000100000002</v>
      </c>
      <c r="C572">
        <v>343.39999399999999</v>
      </c>
      <c r="D572">
        <v>335.05999800000001</v>
      </c>
      <c r="E572">
        <v>336.36999500000002</v>
      </c>
      <c r="F572">
        <v>323.75054899999998</v>
      </c>
      <c r="G572">
        <v>484090</v>
      </c>
    </row>
    <row r="573" spans="1:7" x14ac:dyDescent="0.25">
      <c r="A573" s="12">
        <v>42835</v>
      </c>
      <c r="B573">
        <v>338.209991</v>
      </c>
      <c r="C573">
        <v>341.13000499999998</v>
      </c>
      <c r="D573">
        <v>337.05999800000001</v>
      </c>
      <c r="E573">
        <v>340.040009</v>
      </c>
      <c r="F573">
        <v>327.28286700000001</v>
      </c>
      <c r="G573">
        <v>236193</v>
      </c>
    </row>
    <row r="574" spans="1:7" x14ac:dyDescent="0.25">
      <c r="A574" s="12">
        <v>42836</v>
      </c>
      <c r="B574">
        <v>345.209991</v>
      </c>
      <c r="C574">
        <v>352.01001000000002</v>
      </c>
      <c r="D574">
        <v>342.55999800000001</v>
      </c>
      <c r="E574">
        <v>344.35000600000001</v>
      </c>
      <c r="F574">
        <v>331.43118299999998</v>
      </c>
      <c r="G574">
        <v>322246</v>
      </c>
    </row>
    <row r="575" spans="1:7" x14ac:dyDescent="0.25">
      <c r="A575" s="12">
        <v>42837</v>
      </c>
      <c r="B575">
        <v>344.42999300000002</v>
      </c>
      <c r="C575">
        <v>345.05999800000001</v>
      </c>
      <c r="D575">
        <v>335</v>
      </c>
      <c r="E575">
        <v>336.11999500000002</v>
      </c>
      <c r="F575">
        <v>323.50991800000003</v>
      </c>
      <c r="G575">
        <v>485920</v>
      </c>
    </row>
    <row r="576" spans="1:7" x14ac:dyDescent="0.25">
      <c r="A576" s="12">
        <v>42842</v>
      </c>
      <c r="B576">
        <v>336.10000600000001</v>
      </c>
      <c r="C576">
        <v>345.85998499999999</v>
      </c>
      <c r="D576">
        <v>336.10000600000001</v>
      </c>
      <c r="E576">
        <v>341.85000600000001</v>
      </c>
      <c r="F576">
        <v>329.02496300000001</v>
      </c>
      <c r="G576">
        <v>265522</v>
      </c>
    </row>
    <row r="577" spans="1:7" x14ac:dyDescent="0.25">
      <c r="A577" s="12">
        <v>42843</v>
      </c>
      <c r="B577">
        <v>341.98998999999998</v>
      </c>
      <c r="C577">
        <v>342.209991</v>
      </c>
      <c r="D577">
        <v>336.10000600000001</v>
      </c>
      <c r="E577">
        <v>337.58999599999999</v>
      </c>
      <c r="F577">
        <v>324.92477400000001</v>
      </c>
      <c r="G577">
        <v>261451</v>
      </c>
    </row>
    <row r="578" spans="1:7" x14ac:dyDescent="0.25">
      <c r="A578" s="12">
        <v>42844</v>
      </c>
      <c r="B578">
        <v>340.97000100000002</v>
      </c>
      <c r="C578">
        <v>340.97000100000002</v>
      </c>
      <c r="D578">
        <v>335.94000199999999</v>
      </c>
      <c r="E578">
        <v>338.94000199999999</v>
      </c>
      <c r="F578">
        <v>326.224152</v>
      </c>
      <c r="G578">
        <v>456692</v>
      </c>
    </row>
    <row r="579" spans="1:7" x14ac:dyDescent="0.25">
      <c r="A579" s="12">
        <v>42845</v>
      </c>
      <c r="B579">
        <v>335.54998799999998</v>
      </c>
      <c r="C579">
        <v>343.959991</v>
      </c>
      <c r="D579">
        <v>335.01998900000001</v>
      </c>
      <c r="E579">
        <v>339.48998999999998</v>
      </c>
      <c r="F579">
        <v>326.75347900000003</v>
      </c>
      <c r="G579">
        <v>990622</v>
      </c>
    </row>
    <row r="580" spans="1:7" x14ac:dyDescent="0.25">
      <c r="A580" s="12">
        <v>42846</v>
      </c>
      <c r="B580">
        <v>343.79998799999998</v>
      </c>
      <c r="C580">
        <v>344</v>
      </c>
      <c r="D580">
        <v>336.209991</v>
      </c>
      <c r="E580">
        <v>342.91000400000001</v>
      </c>
      <c r="F580">
        <v>330.04519699999997</v>
      </c>
      <c r="G580">
        <v>241910</v>
      </c>
    </row>
    <row r="581" spans="1:7" x14ac:dyDescent="0.25">
      <c r="A581" s="12">
        <v>42849</v>
      </c>
      <c r="B581">
        <v>342.91000400000001</v>
      </c>
      <c r="C581">
        <v>355.45001200000002</v>
      </c>
      <c r="D581">
        <v>342.91000400000001</v>
      </c>
      <c r="E581">
        <v>351.79998799999998</v>
      </c>
      <c r="F581">
        <v>338.601654</v>
      </c>
      <c r="G581">
        <v>305410</v>
      </c>
    </row>
    <row r="582" spans="1:7" x14ac:dyDescent="0.25">
      <c r="A582" s="12">
        <v>42850</v>
      </c>
      <c r="B582">
        <v>357</v>
      </c>
      <c r="C582">
        <v>360</v>
      </c>
      <c r="D582">
        <v>355.41000400000001</v>
      </c>
      <c r="E582">
        <v>356.23001099999999</v>
      </c>
      <c r="F582">
        <v>342.86547899999999</v>
      </c>
      <c r="G582">
        <v>574514</v>
      </c>
    </row>
    <row r="583" spans="1:7" x14ac:dyDescent="0.25">
      <c r="A583" s="12">
        <v>42851</v>
      </c>
      <c r="B583">
        <v>362</v>
      </c>
      <c r="C583">
        <v>362</v>
      </c>
      <c r="D583">
        <v>349.85998499999999</v>
      </c>
      <c r="E583">
        <v>358.23001099999999</v>
      </c>
      <c r="F583">
        <v>344.790436</v>
      </c>
      <c r="G583">
        <v>457520</v>
      </c>
    </row>
    <row r="584" spans="1:7" x14ac:dyDescent="0.25">
      <c r="A584" s="12">
        <v>42852</v>
      </c>
      <c r="B584">
        <v>359.60000600000001</v>
      </c>
      <c r="C584">
        <v>361.77999899999998</v>
      </c>
      <c r="D584">
        <v>353.89001500000001</v>
      </c>
      <c r="E584">
        <v>356.32000699999998</v>
      </c>
      <c r="F584">
        <v>342.95208700000001</v>
      </c>
      <c r="G584">
        <v>407297</v>
      </c>
    </row>
    <row r="585" spans="1:7" x14ac:dyDescent="0.25">
      <c r="A585" s="12">
        <v>42853</v>
      </c>
      <c r="B585">
        <v>350</v>
      </c>
      <c r="C585">
        <v>359.88000499999998</v>
      </c>
      <c r="D585">
        <v>350</v>
      </c>
      <c r="E585">
        <v>357.22000100000002</v>
      </c>
      <c r="F585">
        <v>343.81832900000001</v>
      </c>
      <c r="G585">
        <v>311138</v>
      </c>
    </row>
    <row r="586" spans="1:7" x14ac:dyDescent="0.25">
      <c r="A586" s="12">
        <v>42857</v>
      </c>
      <c r="B586">
        <v>362</v>
      </c>
      <c r="C586">
        <v>387.290009</v>
      </c>
      <c r="D586">
        <v>359</v>
      </c>
      <c r="E586">
        <v>382.48001099999999</v>
      </c>
      <c r="F586">
        <v>368.13067599999999</v>
      </c>
      <c r="G586">
        <v>776371</v>
      </c>
    </row>
    <row r="587" spans="1:7" x14ac:dyDescent="0.25">
      <c r="A587" s="12">
        <v>42858</v>
      </c>
      <c r="B587">
        <v>384.39001500000001</v>
      </c>
      <c r="C587">
        <v>390</v>
      </c>
      <c r="D587">
        <v>367.39001500000001</v>
      </c>
      <c r="E587">
        <v>367.85998499999999</v>
      </c>
      <c r="F587">
        <v>354.05911300000002</v>
      </c>
      <c r="G587">
        <v>459353</v>
      </c>
    </row>
    <row r="588" spans="1:7" x14ac:dyDescent="0.25">
      <c r="A588" s="12">
        <v>42859</v>
      </c>
      <c r="B588">
        <v>367.85998499999999</v>
      </c>
      <c r="C588">
        <v>373.85998499999999</v>
      </c>
      <c r="D588">
        <v>364.29998799999998</v>
      </c>
      <c r="E588">
        <v>365.57998700000002</v>
      </c>
      <c r="F588">
        <v>351.86468500000001</v>
      </c>
      <c r="G588">
        <v>322887</v>
      </c>
    </row>
    <row r="589" spans="1:7" x14ac:dyDescent="0.25">
      <c r="A589" s="12">
        <v>42860</v>
      </c>
      <c r="B589">
        <v>367.94000199999999</v>
      </c>
      <c r="C589">
        <v>380</v>
      </c>
      <c r="D589">
        <v>367.94000199999999</v>
      </c>
      <c r="E589">
        <v>377.32000699999998</v>
      </c>
      <c r="F589">
        <v>363.16424599999999</v>
      </c>
      <c r="G589">
        <v>364613</v>
      </c>
    </row>
    <row r="590" spans="1:7" x14ac:dyDescent="0.25">
      <c r="A590" s="12">
        <v>42863</v>
      </c>
      <c r="B590">
        <v>379.98998999999998</v>
      </c>
      <c r="C590">
        <v>380</v>
      </c>
      <c r="D590">
        <v>368.790009</v>
      </c>
      <c r="E590">
        <v>372.66000400000001</v>
      </c>
      <c r="F590">
        <v>358.67907700000001</v>
      </c>
      <c r="G590">
        <v>325630</v>
      </c>
    </row>
    <row r="591" spans="1:7" x14ac:dyDescent="0.25">
      <c r="A591" s="12">
        <v>42864</v>
      </c>
      <c r="B591">
        <v>375.10000600000001</v>
      </c>
      <c r="C591">
        <v>375.23998999999998</v>
      </c>
      <c r="D591">
        <v>369.459991</v>
      </c>
      <c r="E591">
        <v>371.72000100000002</v>
      </c>
      <c r="F591">
        <v>357.77435300000002</v>
      </c>
      <c r="G591">
        <v>346207</v>
      </c>
    </row>
    <row r="592" spans="1:7" x14ac:dyDescent="0.25">
      <c r="A592" s="12">
        <v>42865</v>
      </c>
      <c r="B592">
        <v>380</v>
      </c>
      <c r="C592">
        <v>380</v>
      </c>
      <c r="D592">
        <v>371</v>
      </c>
      <c r="E592">
        <v>378.41000400000001</v>
      </c>
      <c r="F592">
        <v>364.213348</v>
      </c>
      <c r="G592">
        <v>350214</v>
      </c>
    </row>
    <row r="593" spans="1:7" x14ac:dyDescent="0.25">
      <c r="A593" s="12">
        <v>42866</v>
      </c>
      <c r="B593">
        <v>380</v>
      </c>
      <c r="C593">
        <v>380</v>
      </c>
      <c r="D593">
        <v>365</v>
      </c>
      <c r="E593">
        <v>367.11999500000002</v>
      </c>
      <c r="F593">
        <v>353.34689300000002</v>
      </c>
      <c r="G593">
        <v>845025</v>
      </c>
    </row>
    <row r="594" spans="1:7" x14ac:dyDescent="0.25">
      <c r="A594" s="12">
        <v>42867</v>
      </c>
      <c r="B594">
        <v>365.61999500000002</v>
      </c>
      <c r="C594">
        <v>371.17999300000002</v>
      </c>
      <c r="D594">
        <v>355.10000600000001</v>
      </c>
      <c r="E594">
        <v>359.97000100000002</v>
      </c>
      <c r="F594">
        <v>346.465149</v>
      </c>
      <c r="G594">
        <v>593997</v>
      </c>
    </row>
    <row r="595" spans="1:7" x14ac:dyDescent="0.25">
      <c r="A595" s="12">
        <v>42870</v>
      </c>
      <c r="B595">
        <v>357</v>
      </c>
      <c r="C595">
        <v>363.52999899999998</v>
      </c>
      <c r="D595">
        <v>357</v>
      </c>
      <c r="E595">
        <v>361.17001299999998</v>
      </c>
      <c r="F595">
        <v>347.62014799999997</v>
      </c>
      <c r="G595">
        <v>352963</v>
      </c>
    </row>
    <row r="596" spans="1:7" x14ac:dyDescent="0.25">
      <c r="A596" s="12">
        <v>42871</v>
      </c>
      <c r="B596">
        <v>361.17001299999998</v>
      </c>
      <c r="C596">
        <v>364.17999300000002</v>
      </c>
      <c r="D596">
        <v>357</v>
      </c>
      <c r="E596">
        <v>362.73001099999999</v>
      </c>
      <c r="F596">
        <v>349.12164300000001</v>
      </c>
      <c r="G596">
        <v>416127</v>
      </c>
    </row>
    <row r="597" spans="1:7" x14ac:dyDescent="0.25">
      <c r="A597" s="12">
        <v>42872</v>
      </c>
      <c r="B597">
        <v>363.5</v>
      </c>
      <c r="C597">
        <v>364.5</v>
      </c>
      <c r="D597">
        <v>351.44000199999999</v>
      </c>
      <c r="E597">
        <v>360.23998999999998</v>
      </c>
      <c r="F597">
        <v>346.72500600000001</v>
      </c>
      <c r="G597">
        <v>345653</v>
      </c>
    </row>
    <row r="598" spans="1:7" x14ac:dyDescent="0.25">
      <c r="A598" s="12">
        <v>42873</v>
      </c>
      <c r="B598">
        <v>359.10000600000001</v>
      </c>
      <c r="C598">
        <v>365.32000699999998</v>
      </c>
      <c r="D598">
        <v>353.5</v>
      </c>
      <c r="E598">
        <v>355.64001500000001</v>
      </c>
      <c r="F598">
        <v>342.29760700000003</v>
      </c>
      <c r="G598">
        <v>554658</v>
      </c>
    </row>
    <row r="599" spans="1:7" x14ac:dyDescent="0.25">
      <c r="A599" s="12">
        <v>42874</v>
      </c>
      <c r="B599">
        <v>355.69000199999999</v>
      </c>
      <c r="C599">
        <v>363.459991</v>
      </c>
      <c r="D599">
        <v>352.73001099999999</v>
      </c>
      <c r="E599">
        <v>360.5</v>
      </c>
      <c r="F599">
        <v>346.975281</v>
      </c>
      <c r="G599">
        <v>539206</v>
      </c>
    </row>
    <row r="600" spans="1:7" x14ac:dyDescent="0.25">
      <c r="A600" s="12">
        <v>42877</v>
      </c>
      <c r="B600">
        <v>360.5</v>
      </c>
      <c r="C600">
        <v>361.16000400000001</v>
      </c>
      <c r="D600">
        <v>353.48998999999998</v>
      </c>
      <c r="E600">
        <v>358.17999300000002</v>
      </c>
      <c r="F600">
        <v>344.74230999999997</v>
      </c>
      <c r="G600">
        <v>285174</v>
      </c>
    </row>
    <row r="601" spans="1:7" x14ac:dyDescent="0.25">
      <c r="A601" s="12">
        <v>42878</v>
      </c>
      <c r="B601">
        <v>358.17999300000002</v>
      </c>
      <c r="C601">
        <v>364.39001500000001</v>
      </c>
      <c r="D601">
        <v>353.5</v>
      </c>
      <c r="E601">
        <v>363.459991</v>
      </c>
      <c r="F601">
        <v>349.82421900000003</v>
      </c>
      <c r="G601">
        <v>310818</v>
      </c>
    </row>
    <row r="602" spans="1:7" x14ac:dyDescent="0.25">
      <c r="A602" s="12">
        <v>42879</v>
      </c>
      <c r="B602">
        <v>364.42999300000002</v>
      </c>
      <c r="C602">
        <v>370.13000499999998</v>
      </c>
      <c r="D602">
        <v>358.98998999999998</v>
      </c>
      <c r="E602">
        <v>369.85998499999999</v>
      </c>
      <c r="F602">
        <v>355.98410000000001</v>
      </c>
      <c r="G602">
        <v>356463</v>
      </c>
    </row>
    <row r="603" spans="1:7" x14ac:dyDescent="0.25">
      <c r="A603" s="12">
        <v>42880</v>
      </c>
      <c r="B603">
        <v>372</v>
      </c>
      <c r="C603">
        <v>373.35000600000001</v>
      </c>
      <c r="D603">
        <v>363.94000199999999</v>
      </c>
      <c r="E603">
        <v>366.04998799999998</v>
      </c>
      <c r="F603">
        <v>352.317047</v>
      </c>
      <c r="G603">
        <v>168950</v>
      </c>
    </row>
    <row r="604" spans="1:7" x14ac:dyDescent="0.25">
      <c r="A604" s="12">
        <v>42881</v>
      </c>
      <c r="B604">
        <v>366.04998799999998</v>
      </c>
      <c r="C604">
        <v>370.98998999999998</v>
      </c>
      <c r="D604">
        <v>363.89001500000001</v>
      </c>
      <c r="E604">
        <v>366.89999399999999</v>
      </c>
      <c r="F604">
        <v>353.135132</v>
      </c>
      <c r="G604">
        <v>218121</v>
      </c>
    </row>
    <row r="605" spans="1:7" x14ac:dyDescent="0.25">
      <c r="A605" s="12">
        <v>42884</v>
      </c>
      <c r="B605">
        <v>365.01001000000002</v>
      </c>
      <c r="C605">
        <v>367.709991</v>
      </c>
      <c r="D605">
        <v>364.94000199999999</v>
      </c>
      <c r="E605">
        <v>366.73001099999999</v>
      </c>
      <c r="F605">
        <v>352.97155800000002</v>
      </c>
      <c r="G605">
        <v>42159</v>
      </c>
    </row>
    <row r="606" spans="1:7" x14ac:dyDescent="0.25">
      <c r="A606" s="12">
        <v>42885</v>
      </c>
      <c r="B606">
        <v>369</v>
      </c>
      <c r="C606">
        <v>369</v>
      </c>
      <c r="D606">
        <v>359.98998999999998</v>
      </c>
      <c r="E606">
        <v>363.709991</v>
      </c>
      <c r="F606">
        <v>350.064819</v>
      </c>
      <c r="G606">
        <v>158105</v>
      </c>
    </row>
    <row r="607" spans="1:7" x14ac:dyDescent="0.25">
      <c r="A607" s="12">
        <v>42886</v>
      </c>
      <c r="B607">
        <v>368.10000600000001</v>
      </c>
      <c r="C607">
        <v>374</v>
      </c>
      <c r="D607">
        <v>364.67999300000002</v>
      </c>
      <c r="E607">
        <v>367.459991</v>
      </c>
      <c r="F607">
        <v>353.67413299999998</v>
      </c>
      <c r="G607">
        <v>722802</v>
      </c>
    </row>
    <row r="608" spans="1:7" x14ac:dyDescent="0.25">
      <c r="A608" s="12">
        <v>42887</v>
      </c>
      <c r="B608">
        <v>368.17999300000002</v>
      </c>
      <c r="C608">
        <v>370.959991</v>
      </c>
      <c r="D608">
        <v>356.69000199999999</v>
      </c>
      <c r="E608">
        <v>362.10998499999999</v>
      </c>
      <c r="F608">
        <v>348.52484099999998</v>
      </c>
      <c r="G608">
        <v>441845</v>
      </c>
    </row>
    <row r="609" spans="1:7" x14ac:dyDescent="0.25">
      <c r="A609" s="12">
        <v>42888</v>
      </c>
      <c r="B609">
        <v>368</v>
      </c>
      <c r="C609">
        <v>369</v>
      </c>
      <c r="D609">
        <v>360.39999399999999</v>
      </c>
      <c r="E609">
        <v>365.63000499999998</v>
      </c>
      <c r="F609">
        <v>351.91281099999998</v>
      </c>
      <c r="G609">
        <v>342132</v>
      </c>
    </row>
    <row r="610" spans="1:7" x14ac:dyDescent="0.25">
      <c r="A610" s="12">
        <v>42891</v>
      </c>
      <c r="B610">
        <v>367.040009</v>
      </c>
      <c r="C610">
        <v>371.70001200000002</v>
      </c>
      <c r="D610">
        <v>361.11999500000002</v>
      </c>
      <c r="E610">
        <v>364.75</v>
      </c>
      <c r="F610">
        <v>351.06582600000002</v>
      </c>
      <c r="G610">
        <v>148305</v>
      </c>
    </row>
    <row r="611" spans="1:7" x14ac:dyDescent="0.25">
      <c r="A611" s="12">
        <v>42892</v>
      </c>
      <c r="B611">
        <v>366.57000699999998</v>
      </c>
      <c r="C611">
        <v>366.61999500000002</v>
      </c>
      <c r="D611">
        <v>358.67999300000002</v>
      </c>
      <c r="E611">
        <v>360.76998900000001</v>
      </c>
      <c r="F611">
        <v>347.23513800000001</v>
      </c>
      <c r="G611">
        <v>437556</v>
      </c>
    </row>
    <row r="612" spans="1:7" x14ac:dyDescent="0.25">
      <c r="A612" s="12">
        <v>42893</v>
      </c>
      <c r="B612">
        <v>364.5</v>
      </c>
      <c r="C612">
        <v>366.97000100000002</v>
      </c>
      <c r="D612">
        <v>360.77999899999998</v>
      </c>
      <c r="E612">
        <v>365.35000600000001</v>
      </c>
      <c r="F612">
        <v>351.64331099999998</v>
      </c>
      <c r="G612">
        <v>403603</v>
      </c>
    </row>
    <row r="613" spans="1:7" x14ac:dyDescent="0.25">
      <c r="A613" s="12">
        <v>42894</v>
      </c>
      <c r="B613">
        <v>365.29998799999998</v>
      </c>
      <c r="C613">
        <v>368.5</v>
      </c>
      <c r="D613">
        <v>360.44000199999999</v>
      </c>
      <c r="E613">
        <v>361.54998799999998</v>
      </c>
      <c r="F613">
        <v>347.98586999999998</v>
      </c>
      <c r="G613">
        <v>268973</v>
      </c>
    </row>
    <row r="614" spans="1:7" x14ac:dyDescent="0.25">
      <c r="A614" s="12">
        <v>42895</v>
      </c>
      <c r="B614">
        <v>361</v>
      </c>
      <c r="C614">
        <v>367.5</v>
      </c>
      <c r="D614">
        <v>361</v>
      </c>
      <c r="E614">
        <v>364.17999300000002</v>
      </c>
      <c r="F614">
        <v>350.51721199999997</v>
      </c>
      <c r="G614">
        <v>150832</v>
      </c>
    </row>
    <row r="615" spans="1:7" x14ac:dyDescent="0.25">
      <c r="A615" s="12">
        <v>42898</v>
      </c>
      <c r="B615">
        <v>361.98998999999998</v>
      </c>
      <c r="C615">
        <v>361.98998999999998</v>
      </c>
      <c r="D615">
        <v>355.17001299999998</v>
      </c>
      <c r="E615">
        <v>357.39999399999999</v>
      </c>
      <c r="F615">
        <v>349.91018700000001</v>
      </c>
      <c r="G615">
        <v>323938</v>
      </c>
    </row>
    <row r="616" spans="1:7" x14ac:dyDescent="0.25">
      <c r="A616" s="12">
        <v>42899</v>
      </c>
      <c r="B616">
        <v>355.79998799999998</v>
      </c>
      <c r="C616">
        <v>361.07998700000002</v>
      </c>
      <c r="D616">
        <v>352.01001000000002</v>
      </c>
      <c r="E616">
        <v>359.69000199999999</v>
      </c>
      <c r="F616">
        <v>352.15222199999999</v>
      </c>
      <c r="G616">
        <v>205575</v>
      </c>
    </row>
    <row r="617" spans="1:7" x14ac:dyDescent="0.25">
      <c r="A617" s="12">
        <v>42900</v>
      </c>
      <c r="B617">
        <v>360.19000199999999</v>
      </c>
      <c r="C617">
        <v>364.48998999999998</v>
      </c>
      <c r="D617">
        <v>360.19000199999999</v>
      </c>
      <c r="E617">
        <v>363.52999899999998</v>
      </c>
      <c r="F617">
        <v>355.911743</v>
      </c>
      <c r="G617">
        <v>261447</v>
      </c>
    </row>
    <row r="618" spans="1:7" x14ac:dyDescent="0.25">
      <c r="A618" s="12">
        <v>42901</v>
      </c>
      <c r="B618">
        <v>363.60000600000001</v>
      </c>
      <c r="C618">
        <v>364.45001200000002</v>
      </c>
      <c r="D618">
        <v>360</v>
      </c>
      <c r="E618">
        <v>360.92999300000002</v>
      </c>
      <c r="F618">
        <v>353.36621100000002</v>
      </c>
      <c r="G618">
        <v>237705</v>
      </c>
    </row>
    <row r="619" spans="1:7" x14ac:dyDescent="0.25">
      <c r="A619" s="12">
        <v>42902</v>
      </c>
      <c r="B619">
        <v>359.95001200000002</v>
      </c>
      <c r="C619">
        <v>369.04998799999998</v>
      </c>
      <c r="D619">
        <v>359.95001200000002</v>
      </c>
      <c r="E619">
        <v>365.51998900000001</v>
      </c>
      <c r="F619">
        <v>357.86001599999997</v>
      </c>
      <c r="G619">
        <v>1887855</v>
      </c>
    </row>
    <row r="620" spans="1:7" x14ac:dyDescent="0.25">
      <c r="A620" s="12">
        <v>42905</v>
      </c>
      <c r="B620">
        <v>369</v>
      </c>
      <c r="C620">
        <v>374.64999399999999</v>
      </c>
      <c r="D620">
        <v>366.60998499999999</v>
      </c>
      <c r="E620">
        <v>372.459991</v>
      </c>
      <c r="F620">
        <v>364.65460200000001</v>
      </c>
      <c r="G620">
        <v>376556</v>
      </c>
    </row>
    <row r="621" spans="1:7" x14ac:dyDescent="0.25">
      <c r="A621" s="12">
        <v>42906</v>
      </c>
      <c r="B621">
        <v>372.459991</v>
      </c>
      <c r="C621">
        <v>373.01998900000001</v>
      </c>
      <c r="D621">
        <v>365.39999399999999</v>
      </c>
      <c r="E621">
        <v>366.60000600000001</v>
      </c>
      <c r="F621">
        <v>358.917419</v>
      </c>
      <c r="G621">
        <v>127576</v>
      </c>
    </row>
    <row r="622" spans="1:7" x14ac:dyDescent="0.25">
      <c r="A622" s="12">
        <v>42907</v>
      </c>
      <c r="B622">
        <v>370.33999599999999</v>
      </c>
      <c r="C622">
        <v>370.33999599999999</v>
      </c>
      <c r="D622">
        <v>363.48001099999999</v>
      </c>
      <c r="E622">
        <v>366.70001200000002</v>
      </c>
      <c r="F622">
        <v>359.01531999999997</v>
      </c>
      <c r="G622">
        <v>300303</v>
      </c>
    </row>
    <row r="623" spans="1:7" x14ac:dyDescent="0.25">
      <c r="A623" s="12">
        <v>42908</v>
      </c>
      <c r="B623">
        <v>370</v>
      </c>
      <c r="C623">
        <v>376.77999899999998</v>
      </c>
      <c r="D623">
        <v>366.91000400000001</v>
      </c>
      <c r="E623">
        <v>374.05999800000001</v>
      </c>
      <c r="F623">
        <v>366.221069</v>
      </c>
      <c r="G623">
        <v>203603</v>
      </c>
    </row>
    <row r="624" spans="1:7" x14ac:dyDescent="0.25">
      <c r="A624" s="12">
        <v>42909</v>
      </c>
      <c r="B624">
        <v>374.05999800000001</v>
      </c>
      <c r="C624">
        <v>375.17999300000002</v>
      </c>
      <c r="D624">
        <v>370.39001500000001</v>
      </c>
      <c r="E624">
        <v>373.209991</v>
      </c>
      <c r="F624">
        <v>365.38888500000002</v>
      </c>
      <c r="G624">
        <v>147904</v>
      </c>
    </row>
    <row r="625" spans="1:7" x14ac:dyDescent="0.25">
      <c r="A625" s="12">
        <v>42912</v>
      </c>
      <c r="B625">
        <v>376.79998799999998</v>
      </c>
      <c r="C625">
        <v>377.97000100000002</v>
      </c>
      <c r="D625">
        <v>372.11999500000002</v>
      </c>
      <c r="E625">
        <v>374.86999500000002</v>
      </c>
      <c r="F625">
        <v>367.01409899999999</v>
      </c>
      <c r="G625">
        <v>209190</v>
      </c>
    </row>
    <row r="626" spans="1:7" x14ac:dyDescent="0.25">
      <c r="A626" s="12">
        <v>42913</v>
      </c>
      <c r="B626">
        <v>374.86999500000002</v>
      </c>
      <c r="C626">
        <v>376.58999599999999</v>
      </c>
      <c r="D626">
        <v>370.91000400000001</v>
      </c>
      <c r="E626">
        <v>374.23998999999998</v>
      </c>
      <c r="F626">
        <v>366.39727800000003</v>
      </c>
      <c r="G626">
        <v>298260</v>
      </c>
    </row>
    <row r="627" spans="1:7" x14ac:dyDescent="0.25">
      <c r="A627" s="12">
        <v>42914</v>
      </c>
      <c r="B627">
        <v>376</v>
      </c>
      <c r="C627">
        <v>385</v>
      </c>
      <c r="D627">
        <v>373.94000199999999</v>
      </c>
      <c r="E627">
        <v>382.92001299999998</v>
      </c>
      <c r="F627">
        <v>374.89541600000001</v>
      </c>
      <c r="G627">
        <v>336795</v>
      </c>
    </row>
    <row r="628" spans="1:7" x14ac:dyDescent="0.25">
      <c r="A628" s="12">
        <v>42915</v>
      </c>
      <c r="B628">
        <v>384.35998499999999</v>
      </c>
      <c r="C628">
        <v>385.48998999999998</v>
      </c>
      <c r="D628">
        <v>376.10000600000001</v>
      </c>
      <c r="E628">
        <v>378.02999899999998</v>
      </c>
      <c r="F628">
        <v>370.10788000000002</v>
      </c>
      <c r="G628">
        <v>404196</v>
      </c>
    </row>
    <row r="629" spans="1:7" x14ac:dyDescent="0.25">
      <c r="A629" s="12">
        <v>42916</v>
      </c>
      <c r="B629">
        <v>383.67999300000002</v>
      </c>
      <c r="C629">
        <v>383.70001200000002</v>
      </c>
      <c r="D629">
        <v>378</v>
      </c>
      <c r="E629">
        <v>382.92001299999998</v>
      </c>
      <c r="F629">
        <v>374.89541600000001</v>
      </c>
      <c r="G629">
        <v>568794</v>
      </c>
    </row>
    <row r="630" spans="1:7" x14ac:dyDescent="0.25">
      <c r="A630" s="12">
        <v>42919</v>
      </c>
      <c r="B630">
        <v>381.01001000000002</v>
      </c>
      <c r="C630">
        <v>383</v>
      </c>
      <c r="D630">
        <v>377.5</v>
      </c>
      <c r="E630">
        <v>381.209991</v>
      </c>
      <c r="F630">
        <v>373.22122200000001</v>
      </c>
      <c r="G630">
        <v>138210</v>
      </c>
    </row>
    <row r="631" spans="1:7" x14ac:dyDescent="0.25">
      <c r="A631" s="12">
        <v>42920</v>
      </c>
      <c r="B631">
        <v>380</v>
      </c>
      <c r="C631">
        <v>382.35998499999999</v>
      </c>
      <c r="D631">
        <v>376.32000699999998</v>
      </c>
      <c r="E631">
        <v>380.85000600000001</v>
      </c>
      <c r="F631">
        <v>372.86877399999997</v>
      </c>
      <c r="G631">
        <v>113340</v>
      </c>
    </row>
    <row r="632" spans="1:7" x14ac:dyDescent="0.25">
      <c r="A632" s="12">
        <v>42921</v>
      </c>
      <c r="B632">
        <v>382.75</v>
      </c>
      <c r="C632">
        <v>382.76001000000002</v>
      </c>
      <c r="D632">
        <v>373.75</v>
      </c>
      <c r="E632">
        <v>377.60998499999999</v>
      </c>
      <c r="F632">
        <v>369.69665500000002</v>
      </c>
      <c r="G632">
        <v>398524</v>
      </c>
    </row>
    <row r="633" spans="1:7" x14ac:dyDescent="0.25">
      <c r="A633" s="12">
        <v>42922</v>
      </c>
      <c r="B633">
        <v>377</v>
      </c>
      <c r="C633">
        <v>379.14999399999999</v>
      </c>
      <c r="D633">
        <v>372.17999300000002</v>
      </c>
      <c r="E633">
        <v>373.88000499999998</v>
      </c>
      <c r="F633">
        <v>366.04486100000003</v>
      </c>
      <c r="G633">
        <v>318040</v>
      </c>
    </row>
    <row r="634" spans="1:7" x14ac:dyDescent="0.25">
      <c r="A634" s="12">
        <v>42923</v>
      </c>
      <c r="B634">
        <v>373</v>
      </c>
      <c r="C634">
        <v>373.70001200000002</v>
      </c>
      <c r="D634">
        <v>367.89999399999999</v>
      </c>
      <c r="E634">
        <v>371.38000499999998</v>
      </c>
      <c r="F634">
        <v>363.59722900000003</v>
      </c>
      <c r="G634">
        <v>413761</v>
      </c>
    </row>
    <row r="635" spans="1:7" x14ac:dyDescent="0.25">
      <c r="A635" s="12">
        <v>42926</v>
      </c>
      <c r="B635">
        <v>371.39999399999999</v>
      </c>
      <c r="C635">
        <v>377</v>
      </c>
      <c r="D635">
        <v>369.69000199999999</v>
      </c>
      <c r="E635">
        <v>376.60998499999999</v>
      </c>
      <c r="F635">
        <v>368.71762100000001</v>
      </c>
      <c r="G635">
        <v>338167</v>
      </c>
    </row>
    <row r="636" spans="1:7" x14ac:dyDescent="0.25">
      <c r="A636" s="12">
        <v>42927</v>
      </c>
      <c r="B636">
        <v>375.79998799999998</v>
      </c>
      <c r="C636">
        <v>383.5</v>
      </c>
      <c r="D636">
        <v>375.79998799999998</v>
      </c>
      <c r="E636">
        <v>377.85998499999999</v>
      </c>
      <c r="F636">
        <v>369.94143700000001</v>
      </c>
      <c r="G636">
        <v>548337</v>
      </c>
    </row>
    <row r="637" spans="1:7" x14ac:dyDescent="0.25">
      <c r="A637" s="12">
        <v>42928</v>
      </c>
      <c r="B637">
        <v>382.79998799999998</v>
      </c>
      <c r="C637">
        <v>390.73998999999998</v>
      </c>
      <c r="D637">
        <v>378.17999300000002</v>
      </c>
      <c r="E637">
        <v>389.82000699999998</v>
      </c>
      <c r="F637">
        <v>381.65081800000002</v>
      </c>
      <c r="G637">
        <v>658666</v>
      </c>
    </row>
    <row r="638" spans="1:7" x14ac:dyDescent="0.25">
      <c r="A638" s="12">
        <v>42929</v>
      </c>
      <c r="B638">
        <v>392.63000499999998</v>
      </c>
      <c r="C638">
        <v>394.5</v>
      </c>
      <c r="D638">
        <v>386.39999399999999</v>
      </c>
      <c r="E638">
        <v>393.08999599999999</v>
      </c>
      <c r="F638">
        <v>384.85226399999999</v>
      </c>
      <c r="G638">
        <v>697964</v>
      </c>
    </row>
    <row r="639" spans="1:7" x14ac:dyDescent="0.25">
      <c r="A639" s="12">
        <v>42930</v>
      </c>
      <c r="B639">
        <v>394</v>
      </c>
      <c r="C639">
        <v>396.94000199999999</v>
      </c>
      <c r="D639">
        <v>387</v>
      </c>
      <c r="E639">
        <v>390.72000100000002</v>
      </c>
      <c r="F639">
        <v>382.53195199999999</v>
      </c>
      <c r="G639">
        <v>389537</v>
      </c>
    </row>
    <row r="640" spans="1:7" x14ac:dyDescent="0.25">
      <c r="A640" s="12">
        <v>42933</v>
      </c>
      <c r="B640">
        <v>393</v>
      </c>
      <c r="C640">
        <v>397.67001299999998</v>
      </c>
      <c r="D640">
        <v>387.01001000000002</v>
      </c>
      <c r="E640">
        <v>396.80999800000001</v>
      </c>
      <c r="F640">
        <v>388.49432400000001</v>
      </c>
      <c r="G640">
        <v>234280</v>
      </c>
    </row>
    <row r="641" spans="1:7" x14ac:dyDescent="0.25">
      <c r="A641" s="12">
        <v>42934</v>
      </c>
      <c r="B641">
        <v>396.85000600000001</v>
      </c>
      <c r="C641">
        <v>397.41000400000001</v>
      </c>
      <c r="D641">
        <v>392</v>
      </c>
      <c r="E641">
        <v>395.39001500000001</v>
      </c>
      <c r="F641">
        <v>387.10409499999997</v>
      </c>
      <c r="G641">
        <v>235841</v>
      </c>
    </row>
    <row r="642" spans="1:7" x14ac:dyDescent="0.25">
      <c r="A642" s="12">
        <v>42935</v>
      </c>
      <c r="B642">
        <v>395.73998999999998</v>
      </c>
      <c r="C642">
        <v>401.25</v>
      </c>
      <c r="D642">
        <v>393.07000699999998</v>
      </c>
      <c r="E642">
        <v>396.51998900000001</v>
      </c>
      <c r="F642">
        <v>388.21038800000002</v>
      </c>
      <c r="G642">
        <v>156755</v>
      </c>
    </row>
    <row r="643" spans="1:7" x14ac:dyDescent="0.25">
      <c r="A643" s="12">
        <v>42936</v>
      </c>
      <c r="B643">
        <v>397.290009</v>
      </c>
      <c r="C643">
        <v>401.23998999999998</v>
      </c>
      <c r="D643">
        <v>394.69000199999999</v>
      </c>
      <c r="E643">
        <v>400</v>
      </c>
      <c r="F643">
        <v>391.61746199999999</v>
      </c>
      <c r="G643">
        <v>252330</v>
      </c>
    </row>
    <row r="644" spans="1:7" x14ac:dyDescent="0.25">
      <c r="A644" s="12">
        <v>42937</v>
      </c>
      <c r="B644">
        <v>402</v>
      </c>
      <c r="C644">
        <v>404</v>
      </c>
      <c r="D644">
        <v>392.290009</v>
      </c>
      <c r="E644">
        <v>394.13000499999998</v>
      </c>
      <c r="F644">
        <v>385.87048299999998</v>
      </c>
      <c r="G644">
        <v>401697</v>
      </c>
    </row>
    <row r="645" spans="1:7" x14ac:dyDescent="0.25">
      <c r="A645" s="12">
        <v>42940</v>
      </c>
      <c r="B645">
        <v>393</v>
      </c>
      <c r="C645">
        <v>393</v>
      </c>
      <c r="D645">
        <v>383</v>
      </c>
      <c r="E645">
        <v>390.73998999999998</v>
      </c>
      <c r="F645">
        <v>382.551514</v>
      </c>
      <c r="G645">
        <v>356182</v>
      </c>
    </row>
    <row r="646" spans="1:7" x14ac:dyDescent="0.25">
      <c r="A646" s="12">
        <v>42941</v>
      </c>
      <c r="B646">
        <v>386.20001200000002</v>
      </c>
      <c r="C646">
        <v>393.79998799999998</v>
      </c>
      <c r="D646">
        <v>386.20001200000002</v>
      </c>
      <c r="E646">
        <v>389.86999500000002</v>
      </c>
      <c r="F646">
        <v>381.69973800000002</v>
      </c>
      <c r="G646">
        <v>269087</v>
      </c>
    </row>
    <row r="647" spans="1:7" x14ac:dyDescent="0.25">
      <c r="A647" s="12">
        <v>42942</v>
      </c>
      <c r="B647">
        <v>393.39999399999999</v>
      </c>
      <c r="C647">
        <v>393.75</v>
      </c>
      <c r="D647">
        <v>383.69000199999999</v>
      </c>
      <c r="E647">
        <v>386.80999800000001</v>
      </c>
      <c r="F647">
        <v>378.70388800000001</v>
      </c>
      <c r="G647">
        <v>460981</v>
      </c>
    </row>
    <row r="648" spans="1:7" x14ac:dyDescent="0.25">
      <c r="A648" s="12">
        <v>42943</v>
      </c>
      <c r="B648">
        <v>386.08999599999999</v>
      </c>
      <c r="C648">
        <v>386.89001500000001</v>
      </c>
      <c r="D648">
        <v>379</v>
      </c>
      <c r="E648">
        <v>383.61999500000002</v>
      </c>
      <c r="F648">
        <v>375.58071899999999</v>
      </c>
      <c r="G648">
        <v>405039</v>
      </c>
    </row>
    <row r="649" spans="1:7" x14ac:dyDescent="0.25">
      <c r="A649" s="12">
        <v>42944</v>
      </c>
      <c r="B649">
        <v>383.63000499999998</v>
      </c>
      <c r="C649">
        <v>385.76001000000002</v>
      </c>
      <c r="D649">
        <v>368.07000699999998</v>
      </c>
      <c r="E649">
        <v>382.41000400000001</v>
      </c>
      <c r="F649">
        <v>374.39608800000002</v>
      </c>
      <c r="G649">
        <v>642358</v>
      </c>
    </row>
    <row r="650" spans="1:7" x14ac:dyDescent="0.25">
      <c r="A650" s="12">
        <v>42947</v>
      </c>
      <c r="B650">
        <v>380.48998999999998</v>
      </c>
      <c r="C650">
        <v>384.98001099999999</v>
      </c>
      <c r="D650">
        <v>376</v>
      </c>
      <c r="E650">
        <v>380.25</v>
      </c>
      <c r="F650">
        <v>372.281342</v>
      </c>
      <c r="G650">
        <v>349292</v>
      </c>
    </row>
    <row r="651" spans="1:7" x14ac:dyDescent="0.25">
      <c r="A651" s="12">
        <v>42948</v>
      </c>
      <c r="B651">
        <v>379.01001000000002</v>
      </c>
      <c r="C651">
        <v>382.92001299999998</v>
      </c>
      <c r="D651">
        <v>372.20001200000002</v>
      </c>
      <c r="E651">
        <v>374.57998700000002</v>
      </c>
      <c r="F651">
        <v>366.730164</v>
      </c>
      <c r="G651">
        <v>286497</v>
      </c>
    </row>
    <row r="652" spans="1:7" x14ac:dyDescent="0.25">
      <c r="A652" s="12">
        <v>42949</v>
      </c>
      <c r="B652">
        <v>374</v>
      </c>
      <c r="C652">
        <v>374.89999399999999</v>
      </c>
      <c r="D652">
        <v>370.01998900000001</v>
      </c>
      <c r="E652">
        <v>370.89001500000001</v>
      </c>
      <c r="F652">
        <v>363.11752300000001</v>
      </c>
      <c r="G652">
        <v>318326</v>
      </c>
    </row>
    <row r="653" spans="1:7" x14ac:dyDescent="0.25">
      <c r="A653" s="12">
        <v>42950</v>
      </c>
      <c r="B653">
        <v>372</v>
      </c>
      <c r="C653">
        <v>381.14001500000001</v>
      </c>
      <c r="D653">
        <v>370</v>
      </c>
      <c r="E653">
        <v>378.20001200000002</v>
      </c>
      <c r="F653">
        <v>370.27432299999998</v>
      </c>
      <c r="G653">
        <v>192732</v>
      </c>
    </row>
    <row r="654" spans="1:7" x14ac:dyDescent="0.25">
      <c r="A654" s="12">
        <v>42951</v>
      </c>
      <c r="B654">
        <v>377.66000400000001</v>
      </c>
      <c r="C654">
        <v>381.23001099999999</v>
      </c>
      <c r="D654">
        <v>374.51001000000002</v>
      </c>
      <c r="E654">
        <v>375.25</v>
      </c>
      <c r="F654">
        <v>367.38613900000001</v>
      </c>
      <c r="G654">
        <v>327995</v>
      </c>
    </row>
    <row r="655" spans="1:7" x14ac:dyDescent="0.25">
      <c r="A655" s="12">
        <v>42954</v>
      </c>
      <c r="B655">
        <v>374.79998799999998</v>
      </c>
      <c r="C655">
        <v>379.98001099999999</v>
      </c>
      <c r="D655">
        <v>374.61999500000002</v>
      </c>
      <c r="E655">
        <v>377.32000699999998</v>
      </c>
      <c r="F655">
        <v>369.41275000000002</v>
      </c>
      <c r="G655">
        <v>133497</v>
      </c>
    </row>
    <row r="656" spans="1:7" x14ac:dyDescent="0.25">
      <c r="A656" s="12">
        <v>42955</v>
      </c>
      <c r="B656">
        <v>380</v>
      </c>
      <c r="C656">
        <v>380</v>
      </c>
      <c r="D656">
        <v>373</v>
      </c>
      <c r="E656">
        <v>373.66000400000001</v>
      </c>
      <c r="F656">
        <v>365.82946800000002</v>
      </c>
      <c r="G656">
        <v>267231</v>
      </c>
    </row>
    <row r="657" spans="1:7" x14ac:dyDescent="0.25">
      <c r="A657" s="12">
        <v>42956</v>
      </c>
      <c r="B657">
        <v>372</v>
      </c>
      <c r="C657">
        <v>372.16000400000001</v>
      </c>
      <c r="D657">
        <v>363.85000600000001</v>
      </c>
      <c r="E657">
        <v>364.61999500000002</v>
      </c>
      <c r="F657">
        <v>356.978882</v>
      </c>
      <c r="G657">
        <v>474410</v>
      </c>
    </row>
    <row r="658" spans="1:7" x14ac:dyDescent="0.25">
      <c r="A658" s="12">
        <v>42957</v>
      </c>
      <c r="B658">
        <v>364.97000100000002</v>
      </c>
      <c r="C658">
        <v>367.63000499999998</v>
      </c>
      <c r="D658">
        <v>358.209991</v>
      </c>
      <c r="E658">
        <v>365.30999800000001</v>
      </c>
      <c r="F658">
        <v>357.654449</v>
      </c>
      <c r="G658">
        <v>480805</v>
      </c>
    </row>
    <row r="659" spans="1:7" x14ac:dyDescent="0.25">
      <c r="A659" s="12">
        <v>42958</v>
      </c>
      <c r="B659">
        <v>367.13000499999998</v>
      </c>
      <c r="C659">
        <v>367.13000499999998</v>
      </c>
      <c r="D659">
        <v>356.29998799999998</v>
      </c>
      <c r="E659">
        <v>357.17001299999998</v>
      </c>
      <c r="F659">
        <v>349.68502799999999</v>
      </c>
      <c r="G659">
        <v>350834</v>
      </c>
    </row>
    <row r="660" spans="1:7" x14ac:dyDescent="0.25">
      <c r="A660" s="12">
        <v>42961</v>
      </c>
      <c r="B660">
        <v>358.01001000000002</v>
      </c>
      <c r="C660">
        <v>367.13000499999998</v>
      </c>
      <c r="D660">
        <v>358.01001000000002</v>
      </c>
      <c r="E660">
        <v>364.98001099999999</v>
      </c>
      <c r="F660">
        <v>357.33136000000002</v>
      </c>
      <c r="G660">
        <v>276384</v>
      </c>
    </row>
    <row r="661" spans="1:7" x14ac:dyDescent="0.25">
      <c r="A661" s="12">
        <v>42962</v>
      </c>
      <c r="B661">
        <v>364.61999500000002</v>
      </c>
      <c r="C661">
        <v>367.5</v>
      </c>
      <c r="D661">
        <v>361.29998799999998</v>
      </c>
      <c r="E661">
        <v>362.89999399999999</v>
      </c>
      <c r="F661">
        <v>355.29495200000002</v>
      </c>
      <c r="G661">
        <v>198811</v>
      </c>
    </row>
    <row r="662" spans="1:7" x14ac:dyDescent="0.25">
      <c r="A662" s="12">
        <v>42963</v>
      </c>
      <c r="B662">
        <v>364.94000199999999</v>
      </c>
      <c r="C662">
        <v>366.72000100000002</v>
      </c>
      <c r="D662">
        <v>358.040009</v>
      </c>
      <c r="E662">
        <v>359.92999300000002</v>
      </c>
      <c r="F662">
        <v>352.38717700000001</v>
      </c>
      <c r="G662">
        <v>282877</v>
      </c>
    </row>
    <row r="663" spans="1:7" x14ac:dyDescent="0.25">
      <c r="A663" s="12">
        <v>42964</v>
      </c>
      <c r="B663">
        <v>359.89999399999999</v>
      </c>
      <c r="C663">
        <v>361.69000199999999</v>
      </c>
      <c r="D663">
        <v>356.44000199999999</v>
      </c>
      <c r="E663">
        <v>357.29998799999998</v>
      </c>
      <c r="F663">
        <v>349.81228599999997</v>
      </c>
      <c r="G663">
        <v>396406</v>
      </c>
    </row>
    <row r="664" spans="1:7" x14ac:dyDescent="0.25">
      <c r="A664" s="12">
        <v>42965</v>
      </c>
      <c r="B664">
        <v>356.14999399999999</v>
      </c>
      <c r="C664">
        <v>361.05999800000001</v>
      </c>
      <c r="D664">
        <v>355.25</v>
      </c>
      <c r="E664">
        <v>357.44000199999999</v>
      </c>
      <c r="F664">
        <v>349.94937099999999</v>
      </c>
      <c r="G664">
        <v>211852</v>
      </c>
    </row>
    <row r="665" spans="1:7" x14ac:dyDescent="0.25">
      <c r="A665" s="12">
        <v>42968</v>
      </c>
      <c r="B665">
        <v>357.209991</v>
      </c>
      <c r="C665">
        <v>360.83999599999999</v>
      </c>
      <c r="D665">
        <v>355.57998700000002</v>
      </c>
      <c r="E665">
        <v>360.58999599999999</v>
      </c>
      <c r="F665">
        <v>353.03335600000003</v>
      </c>
      <c r="G665">
        <v>460029</v>
      </c>
    </row>
    <row r="666" spans="1:7" x14ac:dyDescent="0.25">
      <c r="A666" s="12">
        <v>42969</v>
      </c>
      <c r="B666">
        <v>360.98001099999999</v>
      </c>
      <c r="C666">
        <v>362.39001500000001</v>
      </c>
      <c r="D666">
        <v>359.19000199999999</v>
      </c>
      <c r="E666">
        <v>361.20001200000002</v>
      </c>
      <c r="F666">
        <v>353.630585</v>
      </c>
      <c r="G666">
        <v>297526</v>
      </c>
    </row>
    <row r="667" spans="1:7" x14ac:dyDescent="0.25">
      <c r="A667" s="12">
        <v>42970</v>
      </c>
      <c r="B667">
        <v>361</v>
      </c>
      <c r="C667">
        <v>361</v>
      </c>
      <c r="D667">
        <v>357</v>
      </c>
      <c r="E667">
        <v>358.209991</v>
      </c>
      <c r="F667">
        <v>350.703217</v>
      </c>
      <c r="G667">
        <v>239325</v>
      </c>
    </row>
    <row r="668" spans="1:7" x14ac:dyDescent="0.25">
      <c r="A668" s="12">
        <v>42971</v>
      </c>
      <c r="B668">
        <v>359.209991</v>
      </c>
      <c r="C668">
        <v>359.57998700000002</v>
      </c>
      <c r="D668">
        <v>354.10000600000001</v>
      </c>
      <c r="E668">
        <v>356.39001500000001</v>
      </c>
      <c r="F668">
        <v>348.92138699999998</v>
      </c>
      <c r="G668">
        <v>272584</v>
      </c>
    </row>
    <row r="669" spans="1:7" x14ac:dyDescent="0.25">
      <c r="A669" s="12">
        <v>42972</v>
      </c>
      <c r="B669">
        <v>357.14999399999999</v>
      </c>
      <c r="C669">
        <v>359.67001299999998</v>
      </c>
      <c r="D669">
        <v>355.79998799999998</v>
      </c>
      <c r="E669">
        <v>357.25</v>
      </c>
      <c r="F669">
        <v>349.76333599999998</v>
      </c>
      <c r="G669">
        <v>174468</v>
      </c>
    </row>
    <row r="670" spans="1:7" x14ac:dyDescent="0.25">
      <c r="A670" s="12">
        <v>42975</v>
      </c>
      <c r="B670">
        <v>358.14001500000001</v>
      </c>
      <c r="C670">
        <v>359.45001200000002</v>
      </c>
      <c r="D670">
        <v>355</v>
      </c>
      <c r="E670">
        <v>355.57998700000002</v>
      </c>
      <c r="F670">
        <v>348.12832600000002</v>
      </c>
      <c r="G670">
        <v>261909</v>
      </c>
    </row>
    <row r="671" spans="1:7" x14ac:dyDescent="0.25">
      <c r="A671" s="12">
        <v>42976</v>
      </c>
      <c r="B671">
        <v>355.5</v>
      </c>
      <c r="C671">
        <v>358.64999399999999</v>
      </c>
      <c r="D671">
        <v>354</v>
      </c>
      <c r="E671">
        <v>357.39999399999999</v>
      </c>
      <c r="F671">
        <v>349.91018700000001</v>
      </c>
      <c r="G671">
        <v>372234</v>
      </c>
    </row>
    <row r="672" spans="1:7" x14ac:dyDescent="0.25">
      <c r="A672" s="12">
        <v>42977</v>
      </c>
      <c r="B672">
        <v>357.23001099999999</v>
      </c>
      <c r="C672">
        <v>359.17999300000002</v>
      </c>
      <c r="D672">
        <v>355.01001000000002</v>
      </c>
      <c r="E672">
        <v>356.67999300000002</v>
      </c>
      <c r="F672">
        <v>349.20529199999999</v>
      </c>
      <c r="G672">
        <v>165379</v>
      </c>
    </row>
    <row r="673" spans="1:7" x14ac:dyDescent="0.25">
      <c r="A673" s="12">
        <v>42978</v>
      </c>
      <c r="B673">
        <v>355.01998900000001</v>
      </c>
      <c r="C673">
        <v>366</v>
      </c>
      <c r="D673">
        <v>355.01998900000001</v>
      </c>
      <c r="E673">
        <v>364.709991</v>
      </c>
      <c r="F673">
        <v>357.06701700000002</v>
      </c>
      <c r="G673">
        <v>516553</v>
      </c>
    </row>
    <row r="674" spans="1:7" x14ac:dyDescent="0.25">
      <c r="A674" s="12">
        <v>42979</v>
      </c>
      <c r="B674">
        <v>365.48998999999998</v>
      </c>
      <c r="C674">
        <v>366.98998999999998</v>
      </c>
      <c r="D674">
        <v>362.36999500000002</v>
      </c>
      <c r="E674">
        <v>364.01001000000002</v>
      </c>
      <c r="F674">
        <v>356.38168300000001</v>
      </c>
      <c r="G674">
        <v>177333</v>
      </c>
    </row>
    <row r="675" spans="1:7" x14ac:dyDescent="0.25">
      <c r="A675" s="12">
        <v>42982</v>
      </c>
      <c r="B675">
        <v>364.01001000000002</v>
      </c>
      <c r="C675">
        <v>364.01001000000002</v>
      </c>
      <c r="D675">
        <v>359.04998799999998</v>
      </c>
      <c r="E675">
        <v>359.23001099999999</v>
      </c>
      <c r="F675">
        <v>351.70187399999998</v>
      </c>
      <c r="G675">
        <v>27234</v>
      </c>
    </row>
    <row r="676" spans="1:7" x14ac:dyDescent="0.25">
      <c r="A676" s="12">
        <v>42983</v>
      </c>
      <c r="B676">
        <v>362.98998999999998</v>
      </c>
      <c r="C676">
        <v>363.04998799999998</v>
      </c>
      <c r="D676">
        <v>357.01001000000002</v>
      </c>
      <c r="E676">
        <v>358.26998900000001</v>
      </c>
      <c r="F676">
        <v>350.76196299999998</v>
      </c>
      <c r="G676">
        <v>307451</v>
      </c>
    </row>
    <row r="677" spans="1:7" x14ac:dyDescent="0.25">
      <c r="A677" s="12">
        <v>42984</v>
      </c>
      <c r="B677">
        <v>360.5</v>
      </c>
      <c r="C677">
        <v>367.73001099999999</v>
      </c>
      <c r="D677">
        <v>357.01001000000002</v>
      </c>
      <c r="E677">
        <v>358.63000499999998</v>
      </c>
      <c r="F677">
        <v>351.114441</v>
      </c>
      <c r="G677">
        <v>303792</v>
      </c>
    </row>
    <row r="678" spans="1:7" x14ac:dyDescent="0.25">
      <c r="A678" s="12">
        <v>42985</v>
      </c>
      <c r="B678">
        <v>361.89999399999999</v>
      </c>
      <c r="C678">
        <v>363.11999500000002</v>
      </c>
      <c r="D678">
        <v>357.01001000000002</v>
      </c>
      <c r="E678">
        <v>358.790009</v>
      </c>
      <c r="F678">
        <v>351.27108800000002</v>
      </c>
      <c r="G678">
        <v>205181</v>
      </c>
    </row>
    <row r="679" spans="1:7" x14ac:dyDescent="0.25">
      <c r="A679" s="12">
        <v>42986</v>
      </c>
      <c r="B679">
        <v>359.89999399999999</v>
      </c>
      <c r="C679">
        <v>361.30999800000001</v>
      </c>
      <c r="D679">
        <v>355</v>
      </c>
      <c r="E679">
        <v>355.92999300000002</v>
      </c>
      <c r="F679">
        <v>348.47100799999998</v>
      </c>
      <c r="G679">
        <v>259994</v>
      </c>
    </row>
    <row r="680" spans="1:7" x14ac:dyDescent="0.25">
      <c r="A680" s="12">
        <v>42989</v>
      </c>
      <c r="B680">
        <v>357.98001099999999</v>
      </c>
      <c r="C680">
        <v>357.98001099999999</v>
      </c>
      <c r="D680">
        <v>353.5</v>
      </c>
      <c r="E680">
        <v>354.27999899999998</v>
      </c>
      <c r="F680">
        <v>346.855591</v>
      </c>
      <c r="G680">
        <v>245897</v>
      </c>
    </row>
    <row r="681" spans="1:7" x14ac:dyDescent="0.25">
      <c r="A681" s="12">
        <v>42990</v>
      </c>
      <c r="B681">
        <v>355.32998700000002</v>
      </c>
      <c r="C681">
        <v>359.17001299999998</v>
      </c>
      <c r="D681">
        <v>354.38000499999998</v>
      </c>
      <c r="E681">
        <v>356.47000100000002</v>
      </c>
      <c r="F681">
        <v>348.99969499999997</v>
      </c>
      <c r="G681">
        <v>192759</v>
      </c>
    </row>
    <row r="682" spans="1:7" x14ac:dyDescent="0.25">
      <c r="A682" s="12">
        <v>42991</v>
      </c>
      <c r="B682">
        <v>359.10998499999999</v>
      </c>
      <c r="C682">
        <v>359.13000499999998</v>
      </c>
      <c r="D682">
        <v>354.70001200000002</v>
      </c>
      <c r="E682">
        <v>355.39999399999999</v>
      </c>
      <c r="F682">
        <v>347.95211799999998</v>
      </c>
      <c r="G682">
        <v>251594</v>
      </c>
    </row>
    <row r="683" spans="1:7" x14ac:dyDescent="0.25">
      <c r="A683" s="12">
        <v>42992</v>
      </c>
      <c r="B683">
        <v>355.01001000000002</v>
      </c>
      <c r="C683">
        <v>357.94000199999999</v>
      </c>
      <c r="D683">
        <v>353.01001000000002</v>
      </c>
      <c r="E683">
        <v>353.58999599999999</v>
      </c>
      <c r="F683">
        <v>346.18005399999998</v>
      </c>
      <c r="G683">
        <v>317721</v>
      </c>
    </row>
    <row r="684" spans="1:7" x14ac:dyDescent="0.25">
      <c r="A684" s="12">
        <v>42993</v>
      </c>
      <c r="B684">
        <v>353.5</v>
      </c>
      <c r="C684">
        <v>361.54998799999998</v>
      </c>
      <c r="D684">
        <v>353.01001000000002</v>
      </c>
      <c r="E684">
        <v>359.42999300000002</v>
      </c>
      <c r="F684">
        <v>351.89764400000001</v>
      </c>
      <c r="G684">
        <v>846919</v>
      </c>
    </row>
    <row r="685" spans="1:7" x14ac:dyDescent="0.25">
      <c r="A685" s="12">
        <v>42996</v>
      </c>
      <c r="B685">
        <v>361.22000100000002</v>
      </c>
      <c r="C685">
        <v>364</v>
      </c>
      <c r="D685">
        <v>359.76998900000001</v>
      </c>
      <c r="E685">
        <v>360.94000199999999</v>
      </c>
      <c r="F685">
        <v>353.37600700000002</v>
      </c>
      <c r="G685">
        <v>141772</v>
      </c>
    </row>
    <row r="686" spans="1:7" x14ac:dyDescent="0.25">
      <c r="A686" s="12">
        <v>42997</v>
      </c>
      <c r="B686">
        <v>361.89999399999999</v>
      </c>
      <c r="C686">
        <v>361.92001299999998</v>
      </c>
      <c r="D686">
        <v>356.79998799999998</v>
      </c>
      <c r="E686">
        <v>357.98001099999999</v>
      </c>
      <c r="F686">
        <v>350.47805799999998</v>
      </c>
      <c r="G686">
        <v>97584</v>
      </c>
    </row>
    <row r="687" spans="1:7" x14ac:dyDescent="0.25">
      <c r="A687" s="12">
        <v>42998</v>
      </c>
      <c r="B687">
        <v>356.25</v>
      </c>
      <c r="C687">
        <v>360.20001200000002</v>
      </c>
      <c r="D687">
        <v>352.51001000000002</v>
      </c>
      <c r="E687">
        <v>353.41000400000001</v>
      </c>
      <c r="F687">
        <v>346.00381499999997</v>
      </c>
      <c r="G687">
        <v>179447</v>
      </c>
    </row>
    <row r="688" spans="1:7" x14ac:dyDescent="0.25">
      <c r="A688" s="12">
        <v>42999</v>
      </c>
      <c r="B688">
        <v>356.07998700000002</v>
      </c>
      <c r="C688">
        <v>360.13000499999998</v>
      </c>
      <c r="D688">
        <v>352.5</v>
      </c>
      <c r="E688">
        <v>357.01001000000002</v>
      </c>
      <c r="F688">
        <v>349.52838100000002</v>
      </c>
      <c r="G688">
        <v>206555</v>
      </c>
    </row>
    <row r="689" spans="1:7" x14ac:dyDescent="0.25">
      <c r="A689" s="12">
        <v>43000</v>
      </c>
      <c r="B689">
        <v>353.10000600000001</v>
      </c>
      <c r="C689">
        <v>357.26001000000002</v>
      </c>
      <c r="D689">
        <v>353</v>
      </c>
      <c r="E689">
        <v>354.07000699999998</v>
      </c>
      <c r="F689">
        <v>346.64999399999999</v>
      </c>
      <c r="G689">
        <v>213058</v>
      </c>
    </row>
    <row r="690" spans="1:7" x14ac:dyDescent="0.25">
      <c r="A690" s="12">
        <v>43003</v>
      </c>
      <c r="B690">
        <v>354.07998700000002</v>
      </c>
      <c r="C690">
        <v>359.39999399999999</v>
      </c>
      <c r="D690">
        <v>353.80999800000001</v>
      </c>
      <c r="E690">
        <v>355.25</v>
      </c>
      <c r="F690">
        <v>347.80526700000001</v>
      </c>
      <c r="G690">
        <v>177113</v>
      </c>
    </row>
    <row r="691" spans="1:7" x14ac:dyDescent="0.25">
      <c r="A691" s="12">
        <v>43004</v>
      </c>
      <c r="B691">
        <v>359</v>
      </c>
      <c r="C691">
        <v>359</v>
      </c>
      <c r="D691">
        <v>351.10000600000001</v>
      </c>
      <c r="E691">
        <v>355.23998999999998</v>
      </c>
      <c r="F691">
        <v>347.79547100000002</v>
      </c>
      <c r="G691">
        <v>218706</v>
      </c>
    </row>
    <row r="692" spans="1:7" x14ac:dyDescent="0.25">
      <c r="A692" s="12">
        <v>43005</v>
      </c>
      <c r="B692">
        <v>356.23998999999998</v>
      </c>
      <c r="C692">
        <v>358.790009</v>
      </c>
      <c r="D692">
        <v>351.86999500000002</v>
      </c>
      <c r="E692">
        <v>352.57000699999998</v>
      </c>
      <c r="F692">
        <v>345.18142699999999</v>
      </c>
      <c r="G692">
        <v>347582</v>
      </c>
    </row>
    <row r="693" spans="1:7" x14ac:dyDescent="0.25">
      <c r="A693" s="12">
        <v>43006</v>
      </c>
      <c r="B693">
        <v>352.57000699999998</v>
      </c>
      <c r="C693">
        <v>354</v>
      </c>
      <c r="D693">
        <v>347.10000600000001</v>
      </c>
      <c r="E693">
        <v>347.76998900000001</v>
      </c>
      <c r="F693">
        <v>340.48199499999998</v>
      </c>
      <c r="G693">
        <v>407212</v>
      </c>
    </row>
    <row r="694" spans="1:7" x14ac:dyDescent="0.25">
      <c r="A694" s="12">
        <v>43007</v>
      </c>
      <c r="B694">
        <v>348.05999800000001</v>
      </c>
      <c r="C694">
        <v>350.51001000000002</v>
      </c>
      <c r="D694">
        <v>345.95001200000002</v>
      </c>
      <c r="E694">
        <v>346.58999599999999</v>
      </c>
      <c r="F694">
        <v>339.326752</v>
      </c>
      <c r="G694">
        <v>349649</v>
      </c>
    </row>
    <row r="695" spans="1:7" x14ac:dyDescent="0.25">
      <c r="A695" s="12">
        <v>43010</v>
      </c>
      <c r="B695">
        <v>347.45001200000002</v>
      </c>
      <c r="C695">
        <v>352.79998799999998</v>
      </c>
      <c r="D695">
        <v>347.45001200000002</v>
      </c>
      <c r="E695">
        <v>350.60998499999999</v>
      </c>
      <c r="F695">
        <v>343.26248199999998</v>
      </c>
      <c r="G695">
        <v>404051</v>
      </c>
    </row>
    <row r="696" spans="1:7" x14ac:dyDescent="0.25">
      <c r="A696" s="12">
        <v>43011</v>
      </c>
      <c r="B696">
        <v>351.55999800000001</v>
      </c>
      <c r="C696">
        <v>351.55999800000001</v>
      </c>
      <c r="D696">
        <v>347.05999800000001</v>
      </c>
      <c r="E696">
        <v>349.26001000000002</v>
      </c>
      <c r="F696">
        <v>341.94079599999998</v>
      </c>
      <c r="G696">
        <v>230243</v>
      </c>
    </row>
    <row r="697" spans="1:7" x14ac:dyDescent="0.25">
      <c r="A697" s="12">
        <v>43012</v>
      </c>
      <c r="B697">
        <v>349.26001000000002</v>
      </c>
      <c r="C697">
        <v>353.32998700000002</v>
      </c>
      <c r="D697">
        <v>349.26001000000002</v>
      </c>
      <c r="E697">
        <v>352.290009</v>
      </c>
      <c r="F697">
        <v>344.90728799999999</v>
      </c>
      <c r="G697">
        <v>125923</v>
      </c>
    </row>
    <row r="698" spans="1:7" x14ac:dyDescent="0.25">
      <c r="A698" s="12">
        <v>43013</v>
      </c>
      <c r="B698">
        <v>349.04998799999998</v>
      </c>
      <c r="C698">
        <v>354</v>
      </c>
      <c r="D698">
        <v>345.17001299999998</v>
      </c>
      <c r="E698">
        <v>347.42001299999998</v>
      </c>
      <c r="F698">
        <v>340.13937399999998</v>
      </c>
      <c r="G698">
        <v>333281</v>
      </c>
    </row>
    <row r="699" spans="1:7" x14ac:dyDescent="0.25">
      <c r="A699" s="12">
        <v>43014</v>
      </c>
      <c r="B699">
        <v>347.01001000000002</v>
      </c>
      <c r="C699">
        <v>347.89001500000001</v>
      </c>
      <c r="D699">
        <v>338.20001200000002</v>
      </c>
      <c r="E699">
        <v>339.02999899999998</v>
      </c>
      <c r="F699">
        <v>331.92517099999998</v>
      </c>
      <c r="G699">
        <v>477621</v>
      </c>
    </row>
    <row r="700" spans="1:7" x14ac:dyDescent="0.25">
      <c r="A700" s="12">
        <v>43017</v>
      </c>
      <c r="B700">
        <v>339.5</v>
      </c>
      <c r="C700">
        <v>342.97000100000002</v>
      </c>
      <c r="D700">
        <v>338.35000600000001</v>
      </c>
      <c r="E700">
        <v>339.52999899999998</v>
      </c>
      <c r="F700">
        <v>332.41470299999997</v>
      </c>
      <c r="G700">
        <v>375106</v>
      </c>
    </row>
    <row r="701" spans="1:7" x14ac:dyDescent="0.25">
      <c r="A701" s="12">
        <v>43018</v>
      </c>
      <c r="B701">
        <v>342.60000600000001</v>
      </c>
      <c r="C701">
        <v>342.60000600000001</v>
      </c>
      <c r="D701">
        <v>327.39999399999999</v>
      </c>
      <c r="E701">
        <v>328.85000600000001</v>
      </c>
      <c r="F701">
        <v>321.958527</v>
      </c>
      <c r="G701">
        <v>1219187</v>
      </c>
    </row>
    <row r="702" spans="1:7" x14ac:dyDescent="0.25">
      <c r="A702" s="12">
        <v>43019</v>
      </c>
      <c r="B702">
        <v>328.85000600000001</v>
      </c>
      <c r="C702">
        <v>342.75</v>
      </c>
      <c r="D702">
        <v>328.85000600000001</v>
      </c>
      <c r="E702">
        <v>341.13000499999998</v>
      </c>
      <c r="F702">
        <v>333.98117100000002</v>
      </c>
      <c r="G702">
        <v>578865</v>
      </c>
    </row>
    <row r="703" spans="1:7" x14ac:dyDescent="0.25">
      <c r="A703" s="12">
        <v>43020</v>
      </c>
      <c r="B703">
        <v>343.20001200000002</v>
      </c>
      <c r="C703">
        <v>346.48998999999998</v>
      </c>
      <c r="D703">
        <v>341.51001000000002</v>
      </c>
      <c r="E703">
        <v>343.19000199999999</v>
      </c>
      <c r="F703">
        <v>335.99798600000003</v>
      </c>
      <c r="G703">
        <v>508223</v>
      </c>
    </row>
    <row r="704" spans="1:7" x14ac:dyDescent="0.25">
      <c r="A704" s="12">
        <v>43021</v>
      </c>
      <c r="B704">
        <v>343.790009</v>
      </c>
      <c r="C704">
        <v>349.67001299999998</v>
      </c>
      <c r="D704">
        <v>343.29998799999998</v>
      </c>
      <c r="E704">
        <v>347.35000600000001</v>
      </c>
      <c r="F704">
        <v>340.070831</v>
      </c>
      <c r="G704">
        <v>242003</v>
      </c>
    </row>
    <row r="705" spans="1:7" x14ac:dyDescent="0.25">
      <c r="A705" s="12">
        <v>43024</v>
      </c>
      <c r="B705">
        <v>348</v>
      </c>
      <c r="C705">
        <v>349.98001099999999</v>
      </c>
      <c r="D705">
        <v>341.42001299999998</v>
      </c>
      <c r="E705">
        <v>343.73998999999998</v>
      </c>
      <c r="F705">
        <v>336.53646900000001</v>
      </c>
      <c r="G705">
        <v>398412</v>
      </c>
    </row>
    <row r="706" spans="1:7" x14ac:dyDescent="0.25">
      <c r="A706" s="12">
        <v>43025</v>
      </c>
      <c r="B706">
        <v>343.69000199999999</v>
      </c>
      <c r="C706">
        <v>354.29998799999998</v>
      </c>
      <c r="D706">
        <v>338.19000199999999</v>
      </c>
      <c r="E706">
        <v>352.73001099999999</v>
      </c>
      <c r="F706">
        <v>345.33807400000001</v>
      </c>
      <c r="G706">
        <v>636368</v>
      </c>
    </row>
    <row r="707" spans="1:7" x14ac:dyDescent="0.25">
      <c r="A707" s="12">
        <v>43026</v>
      </c>
      <c r="B707">
        <v>354.48998999999998</v>
      </c>
      <c r="C707">
        <v>356</v>
      </c>
      <c r="D707">
        <v>340</v>
      </c>
      <c r="E707">
        <v>341</v>
      </c>
      <c r="F707">
        <v>333.853882</v>
      </c>
      <c r="G707">
        <v>514373</v>
      </c>
    </row>
    <row r="708" spans="1:7" x14ac:dyDescent="0.25">
      <c r="A708" s="12">
        <v>43027</v>
      </c>
      <c r="B708">
        <v>346.67999300000002</v>
      </c>
      <c r="C708">
        <v>348.459991</v>
      </c>
      <c r="D708">
        <v>338.35000600000001</v>
      </c>
      <c r="E708">
        <v>346.61999500000002</v>
      </c>
      <c r="F708">
        <v>339.35611</v>
      </c>
      <c r="G708">
        <v>250057</v>
      </c>
    </row>
    <row r="709" spans="1:7" x14ac:dyDescent="0.25">
      <c r="A709" s="12">
        <v>43028</v>
      </c>
      <c r="B709">
        <v>348.25</v>
      </c>
      <c r="C709">
        <v>349.73001099999999</v>
      </c>
      <c r="D709">
        <v>341.08999599999999</v>
      </c>
      <c r="E709">
        <v>342.48001099999999</v>
      </c>
      <c r="F709">
        <v>335.302887</v>
      </c>
      <c r="G709">
        <v>264152</v>
      </c>
    </row>
    <row r="710" spans="1:7" x14ac:dyDescent="0.25">
      <c r="A710" s="12">
        <v>43031</v>
      </c>
      <c r="B710">
        <v>343.01998900000001</v>
      </c>
      <c r="C710">
        <v>347.98001099999999</v>
      </c>
      <c r="D710">
        <v>336.51001000000002</v>
      </c>
      <c r="E710">
        <v>339.33999599999999</v>
      </c>
      <c r="F710">
        <v>332.22866800000003</v>
      </c>
      <c r="G710">
        <v>185827</v>
      </c>
    </row>
    <row r="711" spans="1:7" x14ac:dyDescent="0.25">
      <c r="A711" s="12">
        <v>43032</v>
      </c>
      <c r="B711">
        <v>343</v>
      </c>
      <c r="C711">
        <v>348.98998999999998</v>
      </c>
      <c r="D711">
        <v>342.89001500000001</v>
      </c>
      <c r="E711">
        <v>348.01001000000002</v>
      </c>
      <c r="F711">
        <v>340.71697999999998</v>
      </c>
      <c r="G711">
        <v>317612</v>
      </c>
    </row>
    <row r="712" spans="1:7" x14ac:dyDescent="0.25">
      <c r="A712" s="12">
        <v>43033</v>
      </c>
      <c r="B712">
        <v>349.70001200000002</v>
      </c>
      <c r="C712">
        <v>349.70001200000002</v>
      </c>
      <c r="D712">
        <v>342.42999300000002</v>
      </c>
      <c r="E712">
        <v>343.26998900000001</v>
      </c>
      <c r="F712">
        <v>336.07629400000002</v>
      </c>
      <c r="G712">
        <v>292449</v>
      </c>
    </row>
    <row r="713" spans="1:7" x14ac:dyDescent="0.25">
      <c r="A713" s="12">
        <v>43034</v>
      </c>
      <c r="B713">
        <v>342.76998900000001</v>
      </c>
      <c r="C713">
        <v>347.51001000000002</v>
      </c>
      <c r="D713">
        <v>342.64999399999999</v>
      </c>
      <c r="E713">
        <v>345.92999300000002</v>
      </c>
      <c r="F713">
        <v>338.68057299999998</v>
      </c>
      <c r="G713">
        <v>189504</v>
      </c>
    </row>
    <row r="714" spans="1:7" x14ac:dyDescent="0.25">
      <c r="A714" s="12">
        <v>43035</v>
      </c>
      <c r="B714">
        <v>345.48001099999999</v>
      </c>
      <c r="C714">
        <v>348.98001099999999</v>
      </c>
      <c r="D714">
        <v>344.25</v>
      </c>
      <c r="E714">
        <v>344.790009</v>
      </c>
      <c r="F714">
        <v>337.56448399999999</v>
      </c>
      <c r="G714">
        <v>408834</v>
      </c>
    </row>
    <row r="715" spans="1:7" x14ac:dyDescent="0.25">
      <c r="A715" s="12">
        <v>43038</v>
      </c>
      <c r="B715">
        <v>341.10000600000001</v>
      </c>
      <c r="C715">
        <v>347.79998799999998</v>
      </c>
      <c r="D715">
        <v>341.10000600000001</v>
      </c>
      <c r="E715">
        <v>346.209991</v>
      </c>
      <c r="F715">
        <v>338.95471199999997</v>
      </c>
      <c r="G715">
        <v>218298</v>
      </c>
    </row>
    <row r="716" spans="1:7" x14ac:dyDescent="0.25">
      <c r="A716" s="12">
        <v>43039</v>
      </c>
      <c r="B716">
        <v>341.10000600000001</v>
      </c>
      <c r="C716">
        <v>348.98998999999998</v>
      </c>
      <c r="D716">
        <v>341.07998700000002</v>
      </c>
      <c r="E716">
        <v>341.92001299999998</v>
      </c>
      <c r="F716">
        <v>334.75460800000002</v>
      </c>
      <c r="G716">
        <v>280079</v>
      </c>
    </row>
    <row r="717" spans="1:7" x14ac:dyDescent="0.25">
      <c r="A717" s="12">
        <v>43040</v>
      </c>
      <c r="B717">
        <v>343.75</v>
      </c>
      <c r="C717">
        <v>345</v>
      </c>
      <c r="D717">
        <v>334.61999500000002</v>
      </c>
      <c r="E717">
        <v>335.23998999999998</v>
      </c>
      <c r="F717">
        <v>328.21460000000002</v>
      </c>
      <c r="G717">
        <v>248529</v>
      </c>
    </row>
    <row r="718" spans="1:7" x14ac:dyDescent="0.25">
      <c r="A718" s="12">
        <v>43042</v>
      </c>
      <c r="B718">
        <v>336</v>
      </c>
      <c r="C718">
        <v>351.60000600000001</v>
      </c>
      <c r="D718">
        <v>334.57998700000002</v>
      </c>
      <c r="E718">
        <v>349.42999300000002</v>
      </c>
      <c r="F718">
        <v>342.10720800000001</v>
      </c>
      <c r="G718">
        <v>536441</v>
      </c>
    </row>
    <row r="719" spans="1:7" x14ac:dyDescent="0.25">
      <c r="A719" s="12">
        <v>43045</v>
      </c>
      <c r="B719">
        <v>350.29998799999998</v>
      </c>
      <c r="C719">
        <v>350.29998799999998</v>
      </c>
      <c r="D719">
        <v>339.64001500000001</v>
      </c>
      <c r="E719">
        <v>341.92001299999998</v>
      </c>
      <c r="F719">
        <v>334.75460800000002</v>
      </c>
      <c r="G719">
        <v>903706</v>
      </c>
    </row>
    <row r="720" spans="1:7" x14ac:dyDescent="0.25">
      <c r="A720" s="12">
        <v>43046</v>
      </c>
      <c r="B720">
        <v>342.77999899999998</v>
      </c>
      <c r="C720">
        <v>349.98998999999998</v>
      </c>
      <c r="D720">
        <v>339.69000199999999</v>
      </c>
      <c r="E720">
        <v>342.42999300000002</v>
      </c>
      <c r="F720">
        <v>335.25390599999997</v>
      </c>
      <c r="G720">
        <v>929711</v>
      </c>
    </row>
    <row r="721" spans="1:7" x14ac:dyDescent="0.25">
      <c r="A721" s="12">
        <v>43047</v>
      </c>
      <c r="B721">
        <v>342.42999300000002</v>
      </c>
      <c r="C721">
        <v>345</v>
      </c>
      <c r="D721">
        <v>339.26001000000002</v>
      </c>
      <c r="E721">
        <v>339.94000199999999</v>
      </c>
      <c r="F721">
        <v>332.816101</v>
      </c>
      <c r="G721">
        <v>212055</v>
      </c>
    </row>
    <row r="722" spans="1:7" x14ac:dyDescent="0.25">
      <c r="A722" s="12">
        <v>43048</v>
      </c>
      <c r="B722">
        <v>343.5</v>
      </c>
      <c r="C722">
        <v>344.48001099999999</v>
      </c>
      <c r="D722">
        <v>337.209991</v>
      </c>
      <c r="E722">
        <v>343.040009</v>
      </c>
      <c r="F722">
        <v>335.851135</v>
      </c>
      <c r="G722">
        <v>252456</v>
      </c>
    </row>
    <row r="723" spans="1:7" x14ac:dyDescent="0.25">
      <c r="A723" s="12">
        <v>43049</v>
      </c>
      <c r="B723">
        <v>344.25</v>
      </c>
      <c r="C723">
        <v>344.25</v>
      </c>
      <c r="D723">
        <v>331.35998499999999</v>
      </c>
      <c r="E723">
        <v>332.14001500000001</v>
      </c>
      <c r="F723">
        <v>325.17956500000003</v>
      </c>
      <c r="G723">
        <v>166911</v>
      </c>
    </row>
    <row r="724" spans="1:7" x14ac:dyDescent="0.25">
      <c r="A724" s="12">
        <v>43052</v>
      </c>
      <c r="B724">
        <v>335.39999399999999</v>
      </c>
      <c r="C724">
        <v>335.39999399999999</v>
      </c>
      <c r="D724">
        <v>327.5</v>
      </c>
      <c r="E724">
        <v>331.14001500000001</v>
      </c>
      <c r="F724">
        <v>324.20053100000001</v>
      </c>
      <c r="G724">
        <v>327451</v>
      </c>
    </row>
    <row r="725" spans="1:7" x14ac:dyDescent="0.25">
      <c r="A725" s="12">
        <v>43053</v>
      </c>
      <c r="B725">
        <v>329</v>
      </c>
      <c r="C725">
        <v>332.60000600000001</v>
      </c>
      <c r="D725">
        <v>322.10998499999999</v>
      </c>
      <c r="E725">
        <v>322.85998499999999</v>
      </c>
      <c r="F725">
        <v>316.09402499999999</v>
      </c>
      <c r="G725">
        <v>351961</v>
      </c>
    </row>
    <row r="726" spans="1:7" x14ac:dyDescent="0.25">
      <c r="A726" s="12">
        <v>43054</v>
      </c>
      <c r="B726">
        <v>322.01998900000001</v>
      </c>
      <c r="C726">
        <v>329</v>
      </c>
      <c r="D726">
        <v>320.26998900000001</v>
      </c>
      <c r="E726">
        <v>328.35000600000001</v>
      </c>
      <c r="F726">
        <v>321.46899400000001</v>
      </c>
      <c r="G726">
        <v>434826</v>
      </c>
    </row>
    <row r="727" spans="1:7" x14ac:dyDescent="0.25">
      <c r="A727" s="12">
        <v>43055</v>
      </c>
      <c r="B727">
        <v>327.52999899999998</v>
      </c>
      <c r="C727">
        <v>332</v>
      </c>
      <c r="D727">
        <v>325.19000199999999</v>
      </c>
      <c r="E727">
        <v>329.70001200000002</v>
      </c>
      <c r="F727">
        <v>322.79070999999999</v>
      </c>
      <c r="G727">
        <v>250039</v>
      </c>
    </row>
    <row r="728" spans="1:7" x14ac:dyDescent="0.25">
      <c r="A728" s="12">
        <v>43056</v>
      </c>
      <c r="B728">
        <v>329.70001200000002</v>
      </c>
      <c r="C728">
        <v>329.98001099999999</v>
      </c>
      <c r="D728">
        <v>324.29998799999998</v>
      </c>
      <c r="E728">
        <v>326.05999800000001</v>
      </c>
      <c r="F728">
        <v>319.22695900000002</v>
      </c>
      <c r="G728">
        <v>161466</v>
      </c>
    </row>
    <row r="729" spans="1:7" x14ac:dyDescent="0.25">
      <c r="A729" s="12">
        <v>43060</v>
      </c>
      <c r="B729">
        <v>326.64999399999999</v>
      </c>
      <c r="C729">
        <v>337.08999599999999</v>
      </c>
      <c r="D729">
        <v>326.64999399999999</v>
      </c>
      <c r="E729">
        <v>330.80999800000001</v>
      </c>
      <c r="F729">
        <v>323.87744099999998</v>
      </c>
      <c r="G729">
        <v>463681</v>
      </c>
    </row>
    <row r="730" spans="1:7" x14ac:dyDescent="0.25">
      <c r="A730" s="12">
        <v>43061</v>
      </c>
      <c r="B730">
        <v>331.63000499999998</v>
      </c>
      <c r="C730">
        <v>334.04998799999998</v>
      </c>
      <c r="D730">
        <v>322.60998499999999</v>
      </c>
      <c r="E730">
        <v>324.83999599999999</v>
      </c>
      <c r="F730">
        <v>318.032532</v>
      </c>
      <c r="G730">
        <v>408498</v>
      </c>
    </row>
    <row r="731" spans="1:7" x14ac:dyDescent="0.25">
      <c r="A731" s="12">
        <v>43062</v>
      </c>
      <c r="B731">
        <v>324.040009</v>
      </c>
      <c r="C731">
        <v>327.05999800000001</v>
      </c>
      <c r="D731">
        <v>322</v>
      </c>
      <c r="E731">
        <v>322.38000499999998</v>
      </c>
      <c r="F731">
        <v>315.62411500000002</v>
      </c>
      <c r="G731">
        <v>81798</v>
      </c>
    </row>
    <row r="732" spans="1:7" x14ac:dyDescent="0.25">
      <c r="A732" s="12">
        <v>43063</v>
      </c>
      <c r="B732">
        <v>323</v>
      </c>
      <c r="C732">
        <v>328.38000499999998</v>
      </c>
      <c r="D732">
        <v>323</v>
      </c>
      <c r="E732">
        <v>327.27999899999998</v>
      </c>
      <c r="F732">
        <v>320.42141700000002</v>
      </c>
      <c r="G732">
        <v>117371</v>
      </c>
    </row>
    <row r="733" spans="1:7" x14ac:dyDescent="0.25">
      <c r="A733" s="12">
        <v>43066</v>
      </c>
      <c r="B733">
        <v>323</v>
      </c>
      <c r="C733">
        <v>329.69000199999999</v>
      </c>
      <c r="D733">
        <v>320.04998799999998</v>
      </c>
      <c r="E733">
        <v>321.02999899999998</v>
      </c>
      <c r="F733">
        <v>314.30239899999998</v>
      </c>
      <c r="G733">
        <v>260104</v>
      </c>
    </row>
    <row r="734" spans="1:7" x14ac:dyDescent="0.25">
      <c r="A734" s="12">
        <v>43067</v>
      </c>
      <c r="B734">
        <v>321.459991</v>
      </c>
      <c r="C734">
        <v>324.27999899999998</v>
      </c>
      <c r="D734">
        <v>318.26998900000001</v>
      </c>
      <c r="E734">
        <v>320.52999899999998</v>
      </c>
      <c r="F734">
        <v>313.81286599999999</v>
      </c>
      <c r="G734">
        <v>675438</v>
      </c>
    </row>
    <row r="735" spans="1:7" x14ac:dyDescent="0.25">
      <c r="A735" s="12">
        <v>43068</v>
      </c>
      <c r="B735">
        <v>320.040009</v>
      </c>
      <c r="C735">
        <v>332.5</v>
      </c>
      <c r="D735">
        <v>320.040009</v>
      </c>
      <c r="E735">
        <v>330.73998999999998</v>
      </c>
      <c r="F735">
        <v>323.808899</v>
      </c>
      <c r="G735">
        <v>438046</v>
      </c>
    </row>
    <row r="736" spans="1:7" x14ac:dyDescent="0.25">
      <c r="A736" s="12">
        <v>43069</v>
      </c>
      <c r="B736">
        <v>331.42999300000002</v>
      </c>
      <c r="C736">
        <v>334.98998999999998</v>
      </c>
      <c r="D736">
        <v>324.57998700000002</v>
      </c>
      <c r="E736">
        <v>333.83999599999999</v>
      </c>
      <c r="F736">
        <v>326.84393299999999</v>
      </c>
      <c r="G736">
        <v>1674320</v>
      </c>
    </row>
    <row r="737" spans="1:7" x14ac:dyDescent="0.25">
      <c r="A737" s="12">
        <v>43070</v>
      </c>
      <c r="B737">
        <v>335.75</v>
      </c>
      <c r="C737">
        <v>346.790009</v>
      </c>
      <c r="D737">
        <v>326</v>
      </c>
      <c r="E737">
        <v>346.35998499999999</v>
      </c>
      <c r="F737">
        <v>339.101563</v>
      </c>
      <c r="G737">
        <v>657116</v>
      </c>
    </row>
    <row r="738" spans="1:7" x14ac:dyDescent="0.25">
      <c r="A738" s="12">
        <v>43073</v>
      </c>
      <c r="B738">
        <v>346</v>
      </c>
      <c r="C738">
        <v>346.73998999999998</v>
      </c>
      <c r="D738">
        <v>336.20001200000002</v>
      </c>
      <c r="E738">
        <v>340.67999300000002</v>
      </c>
      <c r="F738">
        <v>333.54058800000001</v>
      </c>
      <c r="G738">
        <v>278102</v>
      </c>
    </row>
    <row r="739" spans="1:7" x14ac:dyDescent="0.25">
      <c r="A739" s="12">
        <v>43074</v>
      </c>
      <c r="B739">
        <v>339.01998900000001</v>
      </c>
      <c r="C739">
        <v>343.98001099999999</v>
      </c>
      <c r="D739">
        <v>334.48998999999998</v>
      </c>
      <c r="E739">
        <v>342.290009</v>
      </c>
      <c r="F739">
        <v>335.11685199999999</v>
      </c>
      <c r="G739">
        <v>245465</v>
      </c>
    </row>
    <row r="740" spans="1:7" x14ac:dyDescent="0.25">
      <c r="A740" s="12">
        <v>43075</v>
      </c>
      <c r="B740">
        <v>342.82000699999998</v>
      </c>
      <c r="C740">
        <v>345</v>
      </c>
      <c r="D740">
        <v>330.30999800000001</v>
      </c>
      <c r="E740">
        <v>330.72000100000002</v>
      </c>
      <c r="F740">
        <v>323.78930700000001</v>
      </c>
      <c r="G740">
        <v>366688</v>
      </c>
    </row>
    <row r="741" spans="1:7" x14ac:dyDescent="0.25">
      <c r="A741" s="12">
        <v>43076</v>
      </c>
      <c r="B741">
        <v>338.98001099999999</v>
      </c>
      <c r="C741">
        <v>338.98001099999999</v>
      </c>
      <c r="D741">
        <v>330.01998900000001</v>
      </c>
      <c r="E741">
        <v>334</v>
      </c>
      <c r="F741">
        <v>327.00058000000001</v>
      </c>
      <c r="G741">
        <v>333722</v>
      </c>
    </row>
    <row r="742" spans="1:7" x14ac:dyDescent="0.25">
      <c r="A742" s="12">
        <v>43077</v>
      </c>
      <c r="B742">
        <v>331.33999599999999</v>
      </c>
      <c r="C742">
        <v>338.959991</v>
      </c>
      <c r="D742">
        <v>331.33999599999999</v>
      </c>
      <c r="E742">
        <v>336.32998700000002</v>
      </c>
      <c r="F742">
        <v>329.28173800000002</v>
      </c>
      <c r="G742">
        <v>204005</v>
      </c>
    </row>
    <row r="743" spans="1:7" x14ac:dyDescent="0.25">
      <c r="A743" s="12">
        <v>43080</v>
      </c>
      <c r="B743">
        <v>338.98001099999999</v>
      </c>
      <c r="C743">
        <v>343.66000400000001</v>
      </c>
      <c r="D743">
        <v>336.01001000000002</v>
      </c>
      <c r="E743">
        <v>343.14001500000001</v>
      </c>
      <c r="F743">
        <v>335.94906600000002</v>
      </c>
      <c r="G743">
        <v>243265</v>
      </c>
    </row>
    <row r="744" spans="1:7" x14ac:dyDescent="0.25">
      <c r="A744" s="12">
        <v>43082</v>
      </c>
      <c r="B744">
        <v>343.98998999999998</v>
      </c>
      <c r="C744">
        <v>352.48998999999998</v>
      </c>
      <c r="D744">
        <v>342.39999399999999</v>
      </c>
      <c r="E744">
        <v>351.63000499999998</v>
      </c>
      <c r="F744">
        <v>344.26113900000001</v>
      </c>
      <c r="G744">
        <v>867547</v>
      </c>
    </row>
    <row r="745" spans="1:7" x14ac:dyDescent="0.25">
      <c r="A745" s="12">
        <v>43083</v>
      </c>
      <c r="B745">
        <v>352.5</v>
      </c>
      <c r="C745">
        <v>354.48998999999998</v>
      </c>
      <c r="D745">
        <v>349.57998700000002</v>
      </c>
      <c r="E745">
        <v>350.67001299999998</v>
      </c>
      <c r="F745">
        <v>343.321259</v>
      </c>
      <c r="G745">
        <v>524180</v>
      </c>
    </row>
    <row r="746" spans="1:7" x14ac:dyDescent="0.25">
      <c r="A746" s="12">
        <v>43084</v>
      </c>
      <c r="B746">
        <v>349</v>
      </c>
      <c r="C746">
        <v>356.54998799999998</v>
      </c>
      <c r="D746">
        <v>345.60000600000001</v>
      </c>
      <c r="E746">
        <v>354.32998700000002</v>
      </c>
      <c r="F746">
        <v>346.90454099999999</v>
      </c>
      <c r="G746">
        <v>998461</v>
      </c>
    </row>
    <row r="747" spans="1:7" x14ac:dyDescent="0.25">
      <c r="A747" s="12">
        <v>43087</v>
      </c>
      <c r="B747">
        <v>354.32998700000002</v>
      </c>
      <c r="C747">
        <v>357</v>
      </c>
      <c r="D747">
        <v>349.5</v>
      </c>
      <c r="E747">
        <v>354.39001500000001</v>
      </c>
      <c r="F747">
        <v>346.96328699999998</v>
      </c>
      <c r="G747">
        <v>378724</v>
      </c>
    </row>
    <row r="748" spans="1:7" x14ac:dyDescent="0.25">
      <c r="A748" s="12">
        <v>43088</v>
      </c>
      <c r="B748">
        <v>350.02999899999998</v>
      </c>
      <c r="C748">
        <v>356.91000400000001</v>
      </c>
      <c r="D748">
        <v>350.02999899999998</v>
      </c>
      <c r="E748">
        <v>353.39999399999999</v>
      </c>
      <c r="F748">
        <v>345.99401899999998</v>
      </c>
      <c r="G748">
        <v>429574</v>
      </c>
    </row>
    <row r="749" spans="1:7" x14ac:dyDescent="0.25">
      <c r="A749" s="12">
        <v>43089</v>
      </c>
      <c r="B749">
        <v>350.01998900000001</v>
      </c>
      <c r="C749">
        <v>354.77999899999998</v>
      </c>
      <c r="D749">
        <v>346.29998799999998</v>
      </c>
      <c r="E749">
        <v>353.17999300000002</v>
      </c>
      <c r="F749">
        <v>345.77862499999998</v>
      </c>
      <c r="G749">
        <v>268520</v>
      </c>
    </row>
    <row r="750" spans="1:7" x14ac:dyDescent="0.25">
      <c r="A750" s="12">
        <v>43090</v>
      </c>
      <c r="B750">
        <v>354.54998799999998</v>
      </c>
      <c r="C750">
        <v>355</v>
      </c>
      <c r="D750">
        <v>347.04998799999998</v>
      </c>
      <c r="E750">
        <v>351.98001099999999</v>
      </c>
      <c r="F750">
        <v>344.60379</v>
      </c>
      <c r="G750">
        <v>593822</v>
      </c>
    </row>
    <row r="751" spans="1:7" x14ac:dyDescent="0.25">
      <c r="A751" s="12">
        <v>43091</v>
      </c>
      <c r="B751">
        <v>352.97000100000002</v>
      </c>
      <c r="C751">
        <v>355</v>
      </c>
      <c r="D751">
        <v>347.26001000000002</v>
      </c>
      <c r="E751">
        <v>353.69000199999999</v>
      </c>
      <c r="F751">
        <v>346.27795400000002</v>
      </c>
      <c r="G751">
        <v>108628</v>
      </c>
    </row>
    <row r="752" spans="1:7" x14ac:dyDescent="0.25">
      <c r="A752" s="12">
        <v>43095</v>
      </c>
      <c r="B752">
        <v>354.48998999999998</v>
      </c>
      <c r="C752">
        <v>358.92001299999998</v>
      </c>
      <c r="D752">
        <v>348.07000699999998</v>
      </c>
      <c r="E752">
        <v>353.07000699999998</v>
      </c>
      <c r="F752">
        <v>345.67095899999998</v>
      </c>
      <c r="G752">
        <v>101132</v>
      </c>
    </row>
    <row r="753" spans="1:7" x14ac:dyDescent="0.25">
      <c r="A753" s="12">
        <v>43096</v>
      </c>
      <c r="B753">
        <v>356</v>
      </c>
      <c r="C753">
        <v>358.98998999999998</v>
      </c>
      <c r="D753">
        <v>354.52999899999998</v>
      </c>
      <c r="E753">
        <v>356.79998799999998</v>
      </c>
      <c r="F753">
        <v>349.32275399999997</v>
      </c>
      <c r="G753">
        <v>112838</v>
      </c>
    </row>
    <row r="754" spans="1:7" x14ac:dyDescent="0.25">
      <c r="A754" s="12">
        <v>43097</v>
      </c>
      <c r="B754">
        <v>356</v>
      </c>
      <c r="C754">
        <v>360</v>
      </c>
      <c r="D754">
        <v>353.27999899999998</v>
      </c>
      <c r="E754">
        <v>357.25</v>
      </c>
      <c r="F754">
        <v>349.76333599999998</v>
      </c>
      <c r="G754">
        <v>141908</v>
      </c>
    </row>
    <row r="755" spans="1:7" x14ac:dyDescent="0.25">
      <c r="A755" s="12">
        <v>43098</v>
      </c>
      <c r="B755">
        <v>359.89999399999999</v>
      </c>
      <c r="C755">
        <v>359.89999399999999</v>
      </c>
      <c r="D755">
        <v>356.08999599999999</v>
      </c>
      <c r="E755">
        <v>358.07000699999998</v>
      </c>
      <c r="F755">
        <v>350.56616200000002</v>
      </c>
      <c r="G755">
        <v>336173</v>
      </c>
    </row>
    <row r="756" spans="1:7" x14ac:dyDescent="0.25">
      <c r="A756" s="12">
        <v>43102</v>
      </c>
      <c r="B756">
        <v>358.07000699999998</v>
      </c>
      <c r="C756">
        <v>377.57998700000002</v>
      </c>
      <c r="D756">
        <v>356.35000600000001</v>
      </c>
      <c r="E756">
        <v>371.57998700000002</v>
      </c>
      <c r="F756">
        <v>363.79302999999999</v>
      </c>
      <c r="G756">
        <v>372991</v>
      </c>
    </row>
    <row r="757" spans="1:7" x14ac:dyDescent="0.25">
      <c r="A757" s="12">
        <v>43103</v>
      </c>
      <c r="B757">
        <v>380</v>
      </c>
      <c r="C757">
        <v>380</v>
      </c>
      <c r="D757">
        <v>367.85998499999999</v>
      </c>
      <c r="E757">
        <v>371.48001099999999</v>
      </c>
      <c r="F757">
        <v>363.69515999999999</v>
      </c>
      <c r="G757">
        <v>313236</v>
      </c>
    </row>
    <row r="758" spans="1:7" x14ac:dyDescent="0.25">
      <c r="A758" s="12">
        <v>43104</v>
      </c>
      <c r="B758">
        <v>375</v>
      </c>
      <c r="C758">
        <v>375</v>
      </c>
      <c r="D758">
        <v>365.73998999999998</v>
      </c>
      <c r="E758">
        <v>370.04998799999998</v>
      </c>
      <c r="F758">
        <v>362.29510499999998</v>
      </c>
      <c r="G758">
        <v>290419</v>
      </c>
    </row>
    <row r="759" spans="1:7" x14ac:dyDescent="0.25">
      <c r="A759" s="12">
        <v>43105</v>
      </c>
      <c r="B759">
        <v>370.04998799999998</v>
      </c>
      <c r="C759">
        <v>373</v>
      </c>
      <c r="D759">
        <v>366.01001000000002</v>
      </c>
      <c r="E759">
        <v>368.60998499999999</v>
      </c>
      <c r="F759">
        <v>360.88528400000001</v>
      </c>
      <c r="G759">
        <v>328509</v>
      </c>
    </row>
    <row r="760" spans="1:7" x14ac:dyDescent="0.25">
      <c r="A760" s="12">
        <v>43108</v>
      </c>
      <c r="B760">
        <v>368.80999800000001</v>
      </c>
      <c r="C760">
        <v>374.98001099999999</v>
      </c>
      <c r="D760">
        <v>365.26998900000001</v>
      </c>
      <c r="E760">
        <v>367.66000400000001</v>
      </c>
      <c r="F760">
        <v>359.95519999999999</v>
      </c>
      <c r="G760">
        <v>320101</v>
      </c>
    </row>
    <row r="761" spans="1:7" x14ac:dyDescent="0.25">
      <c r="A761" s="12">
        <v>43109</v>
      </c>
      <c r="B761">
        <v>367.60998499999999</v>
      </c>
      <c r="C761">
        <v>372</v>
      </c>
      <c r="D761">
        <v>364.01001000000002</v>
      </c>
      <c r="E761">
        <v>367.85998499999999</v>
      </c>
      <c r="F761">
        <v>360.15100100000001</v>
      </c>
      <c r="G761">
        <v>763887</v>
      </c>
    </row>
    <row r="762" spans="1:7" x14ac:dyDescent="0.25">
      <c r="A762" s="12">
        <v>43110</v>
      </c>
      <c r="B762">
        <v>365.72000100000002</v>
      </c>
      <c r="C762">
        <v>368.35998499999999</v>
      </c>
      <c r="D762">
        <v>361.47000100000002</v>
      </c>
      <c r="E762">
        <v>363.20001200000002</v>
      </c>
      <c r="F762">
        <v>355.588684</v>
      </c>
      <c r="G762">
        <v>446879</v>
      </c>
    </row>
    <row r="763" spans="1:7" x14ac:dyDescent="0.25">
      <c r="A763" s="12">
        <v>43111</v>
      </c>
      <c r="B763">
        <v>364.17001299999998</v>
      </c>
      <c r="C763">
        <v>366</v>
      </c>
      <c r="D763">
        <v>360.5</v>
      </c>
      <c r="E763">
        <v>363.07998700000002</v>
      </c>
      <c r="F763">
        <v>355.471161</v>
      </c>
      <c r="G763">
        <v>325872</v>
      </c>
    </row>
    <row r="764" spans="1:7" x14ac:dyDescent="0.25">
      <c r="A764" s="12">
        <v>43112</v>
      </c>
      <c r="B764">
        <v>360</v>
      </c>
      <c r="C764">
        <v>366</v>
      </c>
      <c r="D764">
        <v>358</v>
      </c>
      <c r="E764">
        <v>358.52999899999998</v>
      </c>
      <c r="F764">
        <v>351.01650999999998</v>
      </c>
      <c r="G764">
        <v>296255</v>
      </c>
    </row>
    <row r="765" spans="1:7" x14ac:dyDescent="0.25">
      <c r="A765" s="12">
        <v>43115</v>
      </c>
      <c r="B765">
        <v>359.42001299999998</v>
      </c>
      <c r="C765">
        <v>362.11999500000002</v>
      </c>
      <c r="D765">
        <v>357.5</v>
      </c>
      <c r="E765">
        <v>361</v>
      </c>
      <c r="F765">
        <v>353.434753</v>
      </c>
      <c r="G765">
        <v>80175</v>
      </c>
    </row>
    <row r="766" spans="1:7" x14ac:dyDescent="0.25">
      <c r="A766" s="12">
        <v>43116</v>
      </c>
      <c r="B766">
        <v>361.23001099999999</v>
      </c>
      <c r="C766">
        <v>370</v>
      </c>
      <c r="D766">
        <v>357.52999899999998</v>
      </c>
      <c r="E766">
        <v>368.14999399999999</v>
      </c>
      <c r="F766">
        <v>360.43490600000001</v>
      </c>
      <c r="G766">
        <v>508706</v>
      </c>
    </row>
    <row r="767" spans="1:7" x14ac:dyDescent="0.25">
      <c r="A767" s="12">
        <v>43117</v>
      </c>
      <c r="B767">
        <v>368.64001500000001</v>
      </c>
      <c r="C767">
        <v>385</v>
      </c>
      <c r="D767">
        <v>365.39001500000001</v>
      </c>
      <c r="E767">
        <v>377.709991</v>
      </c>
      <c r="F767">
        <v>369.79458599999998</v>
      </c>
      <c r="G767">
        <v>547075</v>
      </c>
    </row>
    <row r="768" spans="1:7" x14ac:dyDescent="0.25">
      <c r="A768" s="12">
        <v>43118</v>
      </c>
      <c r="B768">
        <v>370.04998799999998</v>
      </c>
      <c r="C768">
        <v>377.70001200000002</v>
      </c>
      <c r="D768">
        <v>370.04998799999998</v>
      </c>
      <c r="E768">
        <v>373.63000499999998</v>
      </c>
      <c r="F768">
        <v>365.80007899999998</v>
      </c>
      <c r="G768">
        <v>161423</v>
      </c>
    </row>
    <row r="769" spans="1:7" x14ac:dyDescent="0.25">
      <c r="A769" s="12">
        <v>43119</v>
      </c>
      <c r="B769">
        <v>370.01998900000001</v>
      </c>
      <c r="C769">
        <v>377.41000400000001</v>
      </c>
      <c r="D769">
        <v>368.02999899999998</v>
      </c>
      <c r="E769">
        <v>369.89999399999999</v>
      </c>
      <c r="F769">
        <v>362.14825400000001</v>
      </c>
      <c r="G769">
        <v>311583</v>
      </c>
    </row>
    <row r="770" spans="1:7" x14ac:dyDescent="0.25">
      <c r="A770" s="12">
        <v>43122</v>
      </c>
      <c r="B770">
        <v>370.29998799999998</v>
      </c>
      <c r="C770">
        <v>373.89001500000001</v>
      </c>
      <c r="D770">
        <v>362.60000600000001</v>
      </c>
      <c r="E770">
        <v>365.64001500000001</v>
      </c>
      <c r="F770">
        <v>357.97753899999998</v>
      </c>
      <c r="G770">
        <v>309324</v>
      </c>
    </row>
    <row r="771" spans="1:7" x14ac:dyDescent="0.25">
      <c r="A771" s="12">
        <v>43123</v>
      </c>
      <c r="B771">
        <v>368.83999599999999</v>
      </c>
      <c r="C771">
        <v>368.83999599999999</v>
      </c>
      <c r="D771">
        <v>363</v>
      </c>
      <c r="E771">
        <v>367.290009</v>
      </c>
      <c r="F771">
        <v>359.59295700000001</v>
      </c>
      <c r="G771">
        <v>516486</v>
      </c>
    </row>
    <row r="772" spans="1:7" x14ac:dyDescent="0.25">
      <c r="A772" s="12">
        <v>43124</v>
      </c>
      <c r="B772">
        <v>365</v>
      </c>
      <c r="C772">
        <v>368.57998700000002</v>
      </c>
      <c r="D772">
        <v>363.48998999999998</v>
      </c>
      <c r="E772">
        <v>364.72000100000002</v>
      </c>
      <c r="F772">
        <v>357.07681300000002</v>
      </c>
      <c r="G772">
        <v>281110</v>
      </c>
    </row>
    <row r="773" spans="1:7" x14ac:dyDescent="0.25">
      <c r="A773" s="12">
        <v>43125</v>
      </c>
      <c r="B773">
        <v>365.63000499999998</v>
      </c>
      <c r="C773">
        <v>368.48001099999999</v>
      </c>
      <c r="D773">
        <v>363.10998499999999</v>
      </c>
      <c r="E773">
        <v>366.26998900000001</v>
      </c>
      <c r="F773">
        <v>358.59429899999998</v>
      </c>
      <c r="G773">
        <v>297127</v>
      </c>
    </row>
    <row r="774" spans="1:7" x14ac:dyDescent="0.25">
      <c r="A774" s="12">
        <v>43126</v>
      </c>
      <c r="B774">
        <v>365.01001000000002</v>
      </c>
      <c r="C774">
        <v>366.04998799999998</v>
      </c>
      <c r="D774">
        <v>358.05999800000001</v>
      </c>
      <c r="E774">
        <v>361.33999599999999</v>
      </c>
      <c r="F774">
        <v>353.76763899999997</v>
      </c>
      <c r="G774">
        <v>460564</v>
      </c>
    </row>
    <row r="775" spans="1:7" x14ac:dyDescent="0.25">
      <c r="A775" s="12">
        <v>43129</v>
      </c>
      <c r="B775">
        <v>359.54998799999998</v>
      </c>
      <c r="C775">
        <v>365.91000400000001</v>
      </c>
      <c r="D775">
        <v>359.54998799999998</v>
      </c>
      <c r="E775">
        <v>363.14999399999999</v>
      </c>
      <c r="F775">
        <v>355.53970299999997</v>
      </c>
      <c r="G775">
        <v>182120</v>
      </c>
    </row>
    <row r="776" spans="1:7" x14ac:dyDescent="0.25">
      <c r="A776" s="12">
        <v>43130</v>
      </c>
      <c r="B776">
        <v>362.25</v>
      </c>
      <c r="C776">
        <v>365</v>
      </c>
      <c r="D776">
        <v>360</v>
      </c>
      <c r="E776">
        <v>363.85000600000001</v>
      </c>
      <c r="F776">
        <v>356.22503699999999</v>
      </c>
      <c r="G776">
        <v>258758</v>
      </c>
    </row>
    <row r="777" spans="1:7" x14ac:dyDescent="0.25">
      <c r="A777" s="12">
        <v>43131</v>
      </c>
      <c r="B777">
        <v>362.95001200000002</v>
      </c>
      <c r="C777">
        <v>364.61999500000002</v>
      </c>
      <c r="D777">
        <v>360</v>
      </c>
      <c r="E777">
        <v>362.22000100000002</v>
      </c>
      <c r="F777">
        <v>354.629211</v>
      </c>
      <c r="G777">
        <v>519312</v>
      </c>
    </row>
    <row r="778" spans="1:7" x14ac:dyDescent="0.25">
      <c r="A778" s="12">
        <v>43132</v>
      </c>
      <c r="B778">
        <v>360.01998900000001</v>
      </c>
      <c r="C778">
        <v>367.58999599999999</v>
      </c>
      <c r="D778">
        <v>360.01001000000002</v>
      </c>
      <c r="E778">
        <v>365.39001500000001</v>
      </c>
      <c r="F778">
        <v>357.73278800000003</v>
      </c>
      <c r="G778">
        <v>246595</v>
      </c>
    </row>
    <row r="779" spans="1:7" x14ac:dyDescent="0.25">
      <c r="A779" s="12">
        <v>43133</v>
      </c>
      <c r="B779">
        <v>363.17999300000002</v>
      </c>
      <c r="C779">
        <v>366.48998999999998</v>
      </c>
      <c r="D779">
        <v>360.48001099999999</v>
      </c>
      <c r="E779">
        <v>362.42001299999998</v>
      </c>
      <c r="F779">
        <v>354.82501200000002</v>
      </c>
      <c r="G779">
        <v>278347</v>
      </c>
    </row>
    <row r="780" spans="1:7" x14ac:dyDescent="0.25">
      <c r="A780" s="12">
        <v>43137</v>
      </c>
      <c r="B780">
        <v>349</v>
      </c>
      <c r="C780">
        <v>359.98998999999998</v>
      </c>
      <c r="D780">
        <v>342</v>
      </c>
      <c r="E780">
        <v>351.32998700000002</v>
      </c>
      <c r="F780">
        <v>343.96740699999998</v>
      </c>
      <c r="G780">
        <v>493443</v>
      </c>
    </row>
    <row r="781" spans="1:7" x14ac:dyDescent="0.25">
      <c r="A781" s="12">
        <v>43138</v>
      </c>
      <c r="B781">
        <v>349.51998900000001</v>
      </c>
      <c r="C781">
        <v>354.5</v>
      </c>
      <c r="D781">
        <v>342.27999899999998</v>
      </c>
      <c r="E781">
        <v>343.55999800000001</v>
      </c>
      <c r="F781">
        <v>336.360229</v>
      </c>
      <c r="G781">
        <v>380778</v>
      </c>
    </row>
    <row r="782" spans="1:7" x14ac:dyDescent="0.25">
      <c r="A782" s="12">
        <v>43139</v>
      </c>
      <c r="B782">
        <v>344</v>
      </c>
      <c r="C782">
        <v>349.98001099999999</v>
      </c>
      <c r="D782">
        <v>329.07000699999998</v>
      </c>
      <c r="E782">
        <v>331.26001000000002</v>
      </c>
      <c r="F782">
        <v>324.31802399999998</v>
      </c>
      <c r="G782">
        <v>698553</v>
      </c>
    </row>
    <row r="783" spans="1:7" x14ac:dyDescent="0.25">
      <c r="A783" s="12">
        <v>43140</v>
      </c>
      <c r="B783">
        <v>334.57000699999998</v>
      </c>
      <c r="C783">
        <v>334.60000600000001</v>
      </c>
      <c r="D783">
        <v>325</v>
      </c>
      <c r="E783">
        <v>331.82998700000002</v>
      </c>
      <c r="F783">
        <v>324.87603799999999</v>
      </c>
      <c r="G783">
        <v>356497</v>
      </c>
    </row>
    <row r="784" spans="1:7" x14ac:dyDescent="0.25">
      <c r="A784" s="12">
        <v>43143</v>
      </c>
      <c r="B784">
        <v>335</v>
      </c>
      <c r="C784">
        <v>337.17001299999998</v>
      </c>
      <c r="D784">
        <v>328.05999800000001</v>
      </c>
      <c r="E784">
        <v>334.540009</v>
      </c>
      <c r="F784">
        <v>327.52926600000001</v>
      </c>
      <c r="G784">
        <v>486845</v>
      </c>
    </row>
    <row r="785" spans="1:7" x14ac:dyDescent="0.25">
      <c r="A785" s="12">
        <v>43144</v>
      </c>
      <c r="B785">
        <v>337.5</v>
      </c>
      <c r="C785">
        <v>337.5</v>
      </c>
      <c r="D785">
        <v>329.45001200000002</v>
      </c>
      <c r="E785">
        <v>336.08999599999999</v>
      </c>
      <c r="F785">
        <v>329.046783</v>
      </c>
      <c r="G785">
        <v>138696</v>
      </c>
    </row>
    <row r="786" spans="1:7" x14ac:dyDescent="0.25">
      <c r="A786" s="12">
        <v>43145</v>
      </c>
      <c r="B786">
        <v>334.67999300000002</v>
      </c>
      <c r="C786">
        <v>341.16000400000001</v>
      </c>
      <c r="D786">
        <v>332.209991</v>
      </c>
      <c r="E786">
        <v>337.64001500000001</v>
      </c>
      <c r="F786">
        <v>330.56433099999998</v>
      </c>
      <c r="G786">
        <v>274811</v>
      </c>
    </row>
    <row r="787" spans="1:7" x14ac:dyDescent="0.25">
      <c r="A787" s="12">
        <v>43146</v>
      </c>
      <c r="B787">
        <v>338.64001500000001</v>
      </c>
      <c r="C787">
        <v>344.58999599999999</v>
      </c>
      <c r="D787">
        <v>338.64001500000001</v>
      </c>
      <c r="E787">
        <v>342.19000199999999</v>
      </c>
      <c r="F787">
        <v>335.01895100000002</v>
      </c>
      <c r="G787">
        <v>229075</v>
      </c>
    </row>
    <row r="788" spans="1:7" x14ac:dyDescent="0.25">
      <c r="A788" s="12">
        <v>43147</v>
      </c>
      <c r="B788">
        <v>340.19000199999999</v>
      </c>
      <c r="C788">
        <v>347.36999500000002</v>
      </c>
      <c r="D788">
        <v>336.01001000000002</v>
      </c>
      <c r="E788">
        <v>337.10000600000001</v>
      </c>
      <c r="F788">
        <v>330.03561400000001</v>
      </c>
      <c r="G788">
        <v>176303</v>
      </c>
    </row>
    <row r="789" spans="1:7" x14ac:dyDescent="0.25">
      <c r="A789" s="12">
        <v>43150</v>
      </c>
      <c r="B789">
        <v>337.10998499999999</v>
      </c>
      <c r="C789">
        <v>344.41000400000001</v>
      </c>
      <c r="D789">
        <v>337.10998499999999</v>
      </c>
      <c r="E789">
        <v>340.61999500000002</v>
      </c>
      <c r="F789">
        <v>333.48184199999997</v>
      </c>
      <c r="G789">
        <v>39089</v>
      </c>
    </row>
    <row r="790" spans="1:7" x14ac:dyDescent="0.25">
      <c r="A790" s="12">
        <v>43151</v>
      </c>
      <c r="B790">
        <v>339</v>
      </c>
      <c r="C790">
        <v>344.88000499999998</v>
      </c>
      <c r="D790">
        <v>336.29998799999998</v>
      </c>
      <c r="E790">
        <v>343.14999399999999</v>
      </c>
      <c r="F790">
        <v>335.95883199999997</v>
      </c>
      <c r="G790">
        <v>169447</v>
      </c>
    </row>
    <row r="791" spans="1:7" x14ac:dyDescent="0.25">
      <c r="A791" s="12">
        <v>43152</v>
      </c>
      <c r="B791">
        <v>342.73998999999998</v>
      </c>
      <c r="C791">
        <v>346.97000100000002</v>
      </c>
      <c r="D791">
        <v>338.11999500000002</v>
      </c>
      <c r="E791">
        <v>341.88000499999998</v>
      </c>
      <c r="F791">
        <v>334.71545400000002</v>
      </c>
      <c r="G791">
        <v>718618</v>
      </c>
    </row>
    <row r="792" spans="1:7" x14ac:dyDescent="0.25">
      <c r="A792" s="12">
        <v>43153</v>
      </c>
      <c r="B792">
        <v>340.01001000000002</v>
      </c>
      <c r="C792">
        <v>344.98001099999999</v>
      </c>
      <c r="D792">
        <v>335.91000400000001</v>
      </c>
      <c r="E792">
        <v>340.89999399999999</v>
      </c>
      <c r="F792">
        <v>333.75598100000002</v>
      </c>
      <c r="G792">
        <v>368670</v>
      </c>
    </row>
    <row r="793" spans="1:7" x14ac:dyDescent="0.25">
      <c r="A793" s="12">
        <v>43154</v>
      </c>
      <c r="B793">
        <v>344.22000100000002</v>
      </c>
      <c r="C793">
        <v>347.48998999999998</v>
      </c>
      <c r="D793">
        <v>338.64999399999999</v>
      </c>
      <c r="E793">
        <v>342.86999500000002</v>
      </c>
      <c r="F793">
        <v>335.68469199999998</v>
      </c>
      <c r="G793">
        <v>248317</v>
      </c>
    </row>
    <row r="794" spans="1:7" x14ac:dyDescent="0.25">
      <c r="A794" s="12">
        <v>43157</v>
      </c>
      <c r="B794">
        <v>342.63000499999998</v>
      </c>
      <c r="C794">
        <v>346.92001299999998</v>
      </c>
      <c r="D794">
        <v>340.01998900000001</v>
      </c>
      <c r="E794">
        <v>344.98001099999999</v>
      </c>
      <c r="F794">
        <v>337.75048800000002</v>
      </c>
      <c r="G794">
        <v>470937</v>
      </c>
    </row>
    <row r="795" spans="1:7" x14ac:dyDescent="0.25">
      <c r="A795" s="12">
        <v>43158</v>
      </c>
      <c r="B795">
        <v>340.39001500000001</v>
      </c>
      <c r="C795">
        <v>343.89001500000001</v>
      </c>
      <c r="D795">
        <v>329.08999599999999</v>
      </c>
      <c r="E795">
        <v>329.89001500000001</v>
      </c>
      <c r="F795">
        <v>322.97671500000001</v>
      </c>
      <c r="G795">
        <v>321059</v>
      </c>
    </row>
    <row r="796" spans="1:7" x14ac:dyDescent="0.25">
      <c r="A796" s="12">
        <v>43159</v>
      </c>
      <c r="B796">
        <v>329.89001500000001</v>
      </c>
      <c r="C796">
        <v>335.88000499999998</v>
      </c>
      <c r="D796">
        <v>326.52999899999998</v>
      </c>
      <c r="E796">
        <v>334.02999899999998</v>
      </c>
      <c r="F796">
        <v>327.029968</v>
      </c>
      <c r="G796">
        <v>591301</v>
      </c>
    </row>
    <row r="797" spans="1:7" x14ac:dyDescent="0.25">
      <c r="A797" s="12">
        <v>43160</v>
      </c>
      <c r="B797">
        <v>334.02999899999998</v>
      </c>
      <c r="C797">
        <v>337.76998900000001</v>
      </c>
      <c r="D797">
        <v>325.52999899999998</v>
      </c>
      <c r="E797">
        <v>333.57998700000002</v>
      </c>
      <c r="F797">
        <v>326.58938599999999</v>
      </c>
      <c r="G797">
        <v>446532</v>
      </c>
    </row>
    <row r="798" spans="1:7" x14ac:dyDescent="0.25">
      <c r="A798" s="12">
        <v>43161</v>
      </c>
      <c r="B798">
        <v>333</v>
      </c>
      <c r="C798">
        <v>333</v>
      </c>
      <c r="D798">
        <v>326.52999899999998</v>
      </c>
      <c r="E798">
        <v>327.85000600000001</v>
      </c>
      <c r="F798">
        <v>320.97946200000001</v>
      </c>
      <c r="G798">
        <v>228734</v>
      </c>
    </row>
    <row r="799" spans="1:7" x14ac:dyDescent="0.25">
      <c r="A799" s="12">
        <v>43164</v>
      </c>
      <c r="B799">
        <v>327.85998499999999</v>
      </c>
      <c r="C799">
        <v>336.35998499999999</v>
      </c>
      <c r="D799">
        <v>326.47000100000002</v>
      </c>
      <c r="E799">
        <v>335.83999599999999</v>
      </c>
      <c r="F799">
        <v>328.802032</v>
      </c>
      <c r="G799">
        <v>317381</v>
      </c>
    </row>
    <row r="800" spans="1:7" x14ac:dyDescent="0.25">
      <c r="A800" s="12">
        <v>43165</v>
      </c>
      <c r="B800">
        <v>331.01001000000002</v>
      </c>
      <c r="C800">
        <v>339.98998999999998</v>
      </c>
      <c r="D800">
        <v>330.76001000000002</v>
      </c>
      <c r="E800">
        <v>332.07998700000002</v>
      </c>
      <c r="F800">
        <v>325.12081899999998</v>
      </c>
      <c r="G800">
        <v>718518</v>
      </c>
    </row>
    <row r="801" spans="1:7" x14ac:dyDescent="0.25">
      <c r="A801" s="12">
        <v>43166</v>
      </c>
      <c r="B801">
        <v>333.73998999999998</v>
      </c>
      <c r="C801">
        <v>336.790009</v>
      </c>
      <c r="D801">
        <v>329.32000699999998</v>
      </c>
      <c r="E801">
        <v>333.02999899999998</v>
      </c>
      <c r="F801">
        <v>326.05090300000001</v>
      </c>
      <c r="G801">
        <v>286418</v>
      </c>
    </row>
    <row r="802" spans="1:7" x14ac:dyDescent="0.25">
      <c r="A802" s="12">
        <v>43167</v>
      </c>
      <c r="B802">
        <v>332</v>
      </c>
      <c r="C802">
        <v>336.35998499999999</v>
      </c>
      <c r="D802">
        <v>332</v>
      </c>
      <c r="E802">
        <v>335.040009</v>
      </c>
      <c r="F802">
        <v>328.018799</v>
      </c>
      <c r="G802">
        <v>244093</v>
      </c>
    </row>
    <row r="803" spans="1:7" x14ac:dyDescent="0.25">
      <c r="A803" s="12">
        <v>43168</v>
      </c>
      <c r="B803">
        <v>332</v>
      </c>
      <c r="C803">
        <v>339.47000100000002</v>
      </c>
      <c r="D803">
        <v>332</v>
      </c>
      <c r="E803">
        <v>338.76998900000001</v>
      </c>
      <c r="F803">
        <v>331.67062399999998</v>
      </c>
      <c r="G803">
        <v>194663</v>
      </c>
    </row>
    <row r="804" spans="1:7" x14ac:dyDescent="0.25">
      <c r="A804" s="12">
        <v>43171</v>
      </c>
      <c r="B804">
        <v>339.32000699999998</v>
      </c>
      <c r="C804">
        <v>344.73998999999998</v>
      </c>
      <c r="D804">
        <v>335.17001299999998</v>
      </c>
      <c r="E804">
        <v>337.67001299999998</v>
      </c>
      <c r="F804">
        <v>330.59368899999998</v>
      </c>
      <c r="G804">
        <v>573280</v>
      </c>
    </row>
    <row r="805" spans="1:7" x14ac:dyDescent="0.25">
      <c r="A805" s="12">
        <v>43172</v>
      </c>
      <c r="B805">
        <v>337.07998700000002</v>
      </c>
      <c r="C805">
        <v>339.02999899999998</v>
      </c>
      <c r="D805">
        <v>331.30999800000001</v>
      </c>
      <c r="E805">
        <v>336.19000199999999</v>
      </c>
      <c r="F805">
        <v>329.14468399999998</v>
      </c>
      <c r="G805">
        <v>263568</v>
      </c>
    </row>
    <row r="806" spans="1:7" x14ac:dyDescent="0.25">
      <c r="A806" s="12">
        <v>43173</v>
      </c>
      <c r="B806">
        <v>336.19000199999999</v>
      </c>
      <c r="C806">
        <v>337.17001299999998</v>
      </c>
      <c r="D806">
        <v>334.52999899999998</v>
      </c>
      <c r="E806">
        <v>335.55999800000001</v>
      </c>
      <c r="F806">
        <v>328.52789300000001</v>
      </c>
      <c r="G806">
        <v>326420</v>
      </c>
    </row>
    <row r="807" spans="1:7" x14ac:dyDescent="0.25">
      <c r="A807" s="12">
        <v>43174</v>
      </c>
      <c r="B807">
        <v>331</v>
      </c>
      <c r="C807">
        <v>337.64999399999999</v>
      </c>
      <c r="D807">
        <v>331</v>
      </c>
      <c r="E807">
        <v>331.95001200000002</v>
      </c>
      <c r="F807">
        <v>324.993561</v>
      </c>
      <c r="G807">
        <v>499303</v>
      </c>
    </row>
    <row r="808" spans="1:7" x14ac:dyDescent="0.25">
      <c r="A808" s="12">
        <v>43175</v>
      </c>
      <c r="B808">
        <v>332.76998900000001</v>
      </c>
      <c r="C808">
        <v>336.89001500000001</v>
      </c>
      <c r="D808">
        <v>328.63000499999998</v>
      </c>
      <c r="E808">
        <v>330.20001200000002</v>
      </c>
      <c r="F808">
        <v>323.28024299999998</v>
      </c>
      <c r="G808">
        <v>2115711</v>
      </c>
    </row>
    <row r="809" spans="1:7" x14ac:dyDescent="0.25">
      <c r="A809" s="12">
        <v>43179</v>
      </c>
      <c r="B809">
        <v>331.85000600000001</v>
      </c>
      <c r="C809">
        <v>332.17001299999998</v>
      </c>
      <c r="D809">
        <v>318.20001200000002</v>
      </c>
      <c r="E809">
        <v>319.97000100000002</v>
      </c>
      <c r="F809">
        <v>313.26458700000001</v>
      </c>
      <c r="G809">
        <v>579247</v>
      </c>
    </row>
    <row r="810" spans="1:7" x14ac:dyDescent="0.25">
      <c r="A810" s="12">
        <v>43180</v>
      </c>
      <c r="B810">
        <v>319.97000100000002</v>
      </c>
      <c r="C810">
        <v>326.45001200000002</v>
      </c>
      <c r="D810">
        <v>318.17999300000002</v>
      </c>
      <c r="E810">
        <v>322.790009</v>
      </c>
      <c r="F810">
        <v>316.02551299999999</v>
      </c>
      <c r="G810">
        <v>569605</v>
      </c>
    </row>
    <row r="811" spans="1:7" x14ac:dyDescent="0.25">
      <c r="A811" s="12">
        <v>43181</v>
      </c>
      <c r="B811">
        <v>320.38000499999998</v>
      </c>
      <c r="C811">
        <v>327.88000499999998</v>
      </c>
      <c r="D811">
        <v>319.85000600000001</v>
      </c>
      <c r="E811">
        <v>326.55999800000001</v>
      </c>
      <c r="F811">
        <v>319.71649200000002</v>
      </c>
      <c r="G811">
        <v>322424</v>
      </c>
    </row>
    <row r="812" spans="1:7" x14ac:dyDescent="0.25">
      <c r="A812" s="12">
        <v>43182</v>
      </c>
      <c r="B812">
        <v>326.98998999999998</v>
      </c>
      <c r="C812">
        <v>327.86999500000002</v>
      </c>
      <c r="D812">
        <v>311</v>
      </c>
      <c r="E812">
        <v>311.959991</v>
      </c>
      <c r="F812">
        <v>305.42245500000001</v>
      </c>
      <c r="G812">
        <v>266652</v>
      </c>
    </row>
    <row r="813" spans="1:7" x14ac:dyDescent="0.25">
      <c r="A813" s="12">
        <v>43185</v>
      </c>
      <c r="B813">
        <v>313.02999899999998</v>
      </c>
      <c r="C813">
        <v>315</v>
      </c>
      <c r="D813">
        <v>306.01998900000001</v>
      </c>
      <c r="E813">
        <v>313.91000400000001</v>
      </c>
      <c r="F813">
        <v>307.33160400000003</v>
      </c>
      <c r="G813">
        <v>393200</v>
      </c>
    </row>
    <row r="814" spans="1:7" x14ac:dyDescent="0.25">
      <c r="A814" s="12">
        <v>43186</v>
      </c>
      <c r="B814">
        <v>311.55999800000001</v>
      </c>
      <c r="C814">
        <v>314.86999500000002</v>
      </c>
      <c r="D814">
        <v>309.540009</v>
      </c>
      <c r="E814">
        <v>310.04998799999998</v>
      </c>
      <c r="F814">
        <v>303.55248999999998</v>
      </c>
      <c r="G814">
        <v>382574</v>
      </c>
    </row>
    <row r="815" spans="1:7" x14ac:dyDescent="0.25">
      <c r="A815" s="12">
        <v>43187</v>
      </c>
      <c r="B815">
        <v>310.82000699999998</v>
      </c>
      <c r="C815">
        <v>310.82000699999998</v>
      </c>
      <c r="D815">
        <v>301.57998700000002</v>
      </c>
      <c r="E815">
        <v>306.42001299999998</v>
      </c>
      <c r="F815">
        <v>299.99856599999998</v>
      </c>
      <c r="G815">
        <v>649718</v>
      </c>
    </row>
    <row r="816" spans="1:7" x14ac:dyDescent="0.25">
      <c r="A816" s="12">
        <v>43192</v>
      </c>
      <c r="B816">
        <v>307.17999300000002</v>
      </c>
      <c r="C816">
        <v>310.16000400000001</v>
      </c>
      <c r="D816">
        <v>306</v>
      </c>
      <c r="E816">
        <v>306.41000400000001</v>
      </c>
      <c r="F816">
        <v>299.98876999999999</v>
      </c>
      <c r="G816">
        <v>308587</v>
      </c>
    </row>
    <row r="817" spans="1:7" x14ac:dyDescent="0.25">
      <c r="A817" s="12">
        <v>43193</v>
      </c>
      <c r="B817">
        <v>307.17001299999998</v>
      </c>
      <c r="C817">
        <v>309.5</v>
      </c>
      <c r="D817">
        <v>305.67001299999998</v>
      </c>
      <c r="E817">
        <v>306.83999599999999</v>
      </c>
      <c r="F817">
        <v>300.40976000000001</v>
      </c>
      <c r="G817">
        <v>560343</v>
      </c>
    </row>
    <row r="818" spans="1:7" x14ac:dyDescent="0.25">
      <c r="A818" s="12">
        <v>43194</v>
      </c>
      <c r="B818">
        <v>307.01001000000002</v>
      </c>
      <c r="C818">
        <v>311.67999300000002</v>
      </c>
      <c r="D818">
        <v>303.459991</v>
      </c>
      <c r="E818">
        <v>309.35998499999999</v>
      </c>
      <c r="F818">
        <v>302.87692299999998</v>
      </c>
      <c r="G818">
        <v>1006050</v>
      </c>
    </row>
    <row r="819" spans="1:7" x14ac:dyDescent="0.25">
      <c r="A819" s="12">
        <v>43195</v>
      </c>
      <c r="B819">
        <v>312</v>
      </c>
      <c r="C819">
        <v>313.61999500000002</v>
      </c>
      <c r="D819">
        <v>309.5</v>
      </c>
      <c r="E819">
        <v>311.69000199999999</v>
      </c>
      <c r="F819">
        <v>305.15811200000002</v>
      </c>
      <c r="G819">
        <v>868687</v>
      </c>
    </row>
    <row r="820" spans="1:7" x14ac:dyDescent="0.25">
      <c r="A820" s="12">
        <v>43196</v>
      </c>
      <c r="B820">
        <v>314.98998999999998</v>
      </c>
      <c r="C820">
        <v>314.98998999999998</v>
      </c>
      <c r="D820">
        <v>309.17999300000002</v>
      </c>
      <c r="E820">
        <v>310.19000199999999</v>
      </c>
      <c r="F820">
        <v>303.68954500000001</v>
      </c>
      <c r="G820">
        <v>218648</v>
      </c>
    </row>
    <row r="821" spans="1:7" x14ac:dyDescent="0.25">
      <c r="A821" s="12">
        <v>43199</v>
      </c>
      <c r="B821">
        <v>313</v>
      </c>
      <c r="C821">
        <v>313.48998999999998</v>
      </c>
      <c r="D821">
        <v>308.959991</v>
      </c>
      <c r="E821">
        <v>310.86999500000002</v>
      </c>
      <c r="F821">
        <v>304.35528599999998</v>
      </c>
      <c r="G821">
        <v>269790</v>
      </c>
    </row>
    <row r="822" spans="1:7" x14ac:dyDescent="0.25">
      <c r="A822" s="12">
        <v>43200</v>
      </c>
      <c r="B822">
        <v>313.25</v>
      </c>
      <c r="C822">
        <v>313.25</v>
      </c>
      <c r="D822">
        <v>310</v>
      </c>
      <c r="E822">
        <v>311.07000699999998</v>
      </c>
      <c r="F822">
        <v>304.55111699999998</v>
      </c>
      <c r="G822">
        <v>327507</v>
      </c>
    </row>
    <row r="823" spans="1:7" x14ac:dyDescent="0.25">
      <c r="A823" s="12">
        <v>43201</v>
      </c>
      <c r="B823">
        <v>311.07000699999998</v>
      </c>
      <c r="C823">
        <v>312.76998900000001</v>
      </c>
      <c r="D823">
        <v>308.60000600000001</v>
      </c>
      <c r="E823">
        <v>312.39999399999999</v>
      </c>
      <c r="F823">
        <v>305.85324100000003</v>
      </c>
      <c r="G823">
        <v>337521</v>
      </c>
    </row>
    <row r="824" spans="1:7" x14ac:dyDescent="0.25">
      <c r="A824" s="12">
        <v>43202</v>
      </c>
      <c r="B824">
        <v>309.11999500000002</v>
      </c>
      <c r="C824">
        <v>315.97000100000002</v>
      </c>
      <c r="D824">
        <v>307</v>
      </c>
      <c r="E824">
        <v>315.32000699999998</v>
      </c>
      <c r="F824">
        <v>308.71206699999999</v>
      </c>
      <c r="G824">
        <v>531705</v>
      </c>
    </row>
    <row r="825" spans="1:7" x14ac:dyDescent="0.25">
      <c r="A825" s="12">
        <v>43203</v>
      </c>
      <c r="B825">
        <v>315.79998799999998</v>
      </c>
      <c r="C825">
        <v>321.209991</v>
      </c>
      <c r="D825">
        <v>313.790009</v>
      </c>
      <c r="E825">
        <v>320.76001000000002</v>
      </c>
      <c r="F825">
        <v>314.03805499999999</v>
      </c>
      <c r="G825">
        <v>260620</v>
      </c>
    </row>
    <row r="826" spans="1:7" x14ac:dyDescent="0.25">
      <c r="A826" s="12">
        <v>43206</v>
      </c>
      <c r="B826">
        <v>320.76001000000002</v>
      </c>
      <c r="C826">
        <v>323.67001299999998</v>
      </c>
      <c r="D826">
        <v>319.85998499999999</v>
      </c>
      <c r="E826">
        <v>322.01998900000001</v>
      </c>
      <c r="F826">
        <v>315.271637</v>
      </c>
      <c r="G826">
        <v>170491</v>
      </c>
    </row>
    <row r="827" spans="1:7" x14ac:dyDescent="0.25">
      <c r="A827" s="12">
        <v>43207</v>
      </c>
      <c r="B827">
        <v>322.02999899999998</v>
      </c>
      <c r="C827">
        <v>328.42001299999998</v>
      </c>
      <c r="D827">
        <v>321.5</v>
      </c>
      <c r="E827">
        <v>327.47000100000002</v>
      </c>
      <c r="F827">
        <v>320.60742199999999</v>
      </c>
      <c r="G827">
        <v>580704</v>
      </c>
    </row>
    <row r="828" spans="1:7" x14ac:dyDescent="0.25">
      <c r="A828" s="12">
        <v>43208</v>
      </c>
      <c r="B828">
        <v>326.70001200000002</v>
      </c>
      <c r="C828">
        <v>331.17001299999998</v>
      </c>
      <c r="D828">
        <v>325.11999500000002</v>
      </c>
      <c r="E828">
        <v>326.63000499999998</v>
      </c>
      <c r="F828">
        <v>319.785034</v>
      </c>
      <c r="G828">
        <v>614723</v>
      </c>
    </row>
    <row r="829" spans="1:7" x14ac:dyDescent="0.25">
      <c r="A829" s="12">
        <v>43209</v>
      </c>
      <c r="B829">
        <v>326.64001500000001</v>
      </c>
      <c r="C829">
        <v>328</v>
      </c>
      <c r="D829">
        <v>324.10000600000001</v>
      </c>
      <c r="E829">
        <v>327.11999500000002</v>
      </c>
      <c r="F829">
        <v>320.264771</v>
      </c>
      <c r="G829">
        <v>578702</v>
      </c>
    </row>
    <row r="830" spans="1:7" x14ac:dyDescent="0.25">
      <c r="A830" s="12">
        <v>43210</v>
      </c>
      <c r="B830">
        <v>331.04998799999998</v>
      </c>
      <c r="C830">
        <v>331.04998799999998</v>
      </c>
      <c r="D830">
        <v>319.39001500000001</v>
      </c>
      <c r="E830">
        <v>326.45001200000002</v>
      </c>
      <c r="F830">
        <v>319.60882600000002</v>
      </c>
      <c r="G830">
        <v>286569</v>
      </c>
    </row>
    <row r="831" spans="1:7" x14ac:dyDescent="0.25">
      <c r="A831" s="12">
        <v>43213</v>
      </c>
      <c r="B831">
        <v>325.57000699999998</v>
      </c>
      <c r="C831">
        <v>337.64999399999999</v>
      </c>
      <c r="D831">
        <v>323</v>
      </c>
      <c r="E831">
        <v>333.47000100000002</v>
      </c>
      <c r="F831">
        <v>326.48168900000002</v>
      </c>
      <c r="G831">
        <v>323828</v>
      </c>
    </row>
    <row r="832" spans="1:7" x14ac:dyDescent="0.25">
      <c r="A832" s="12">
        <v>43214</v>
      </c>
      <c r="B832">
        <v>334</v>
      </c>
      <c r="C832">
        <v>336.86999500000002</v>
      </c>
      <c r="D832">
        <v>328.23001099999999</v>
      </c>
      <c r="E832">
        <v>329.92999300000002</v>
      </c>
      <c r="F832">
        <v>323.01586900000001</v>
      </c>
      <c r="G832">
        <v>318537</v>
      </c>
    </row>
    <row r="833" spans="1:7" x14ac:dyDescent="0.25">
      <c r="A833" s="12">
        <v>43215</v>
      </c>
      <c r="B833">
        <v>329.92999300000002</v>
      </c>
      <c r="C833">
        <v>334</v>
      </c>
      <c r="D833">
        <v>329.91000400000001</v>
      </c>
      <c r="E833">
        <v>332.14001500000001</v>
      </c>
      <c r="F833">
        <v>325.17956500000003</v>
      </c>
      <c r="G833">
        <v>186503</v>
      </c>
    </row>
    <row r="834" spans="1:7" x14ac:dyDescent="0.25">
      <c r="A834" s="12">
        <v>43216</v>
      </c>
      <c r="B834">
        <v>330.29998799999998</v>
      </c>
      <c r="C834">
        <v>333.02999899999998</v>
      </c>
      <c r="D834">
        <v>329.63000499999998</v>
      </c>
      <c r="E834">
        <v>331.35000600000001</v>
      </c>
      <c r="F834">
        <v>324.40612800000002</v>
      </c>
      <c r="G834">
        <v>569588</v>
      </c>
    </row>
    <row r="835" spans="1:7" x14ac:dyDescent="0.25">
      <c r="A835" s="12">
        <v>43217</v>
      </c>
      <c r="B835">
        <v>330.76998900000001</v>
      </c>
      <c r="C835">
        <v>335.64999399999999</v>
      </c>
      <c r="D835">
        <v>328</v>
      </c>
      <c r="E835">
        <v>333.52999899999998</v>
      </c>
      <c r="F835">
        <v>326.540436</v>
      </c>
      <c r="G835">
        <v>449598</v>
      </c>
    </row>
    <row r="836" spans="1:7" x14ac:dyDescent="0.25">
      <c r="A836" s="12">
        <v>43220</v>
      </c>
      <c r="B836">
        <v>334</v>
      </c>
      <c r="C836">
        <v>337.16000400000001</v>
      </c>
      <c r="D836">
        <v>332.61999500000002</v>
      </c>
      <c r="E836">
        <v>336.32998700000002</v>
      </c>
      <c r="F836">
        <v>329.28173800000002</v>
      </c>
      <c r="G836">
        <v>547138</v>
      </c>
    </row>
    <row r="837" spans="1:7" x14ac:dyDescent="0.25">
      <c r="A837" s="12">
        <v>43222</v>
      </c>
      <c r="B837">
        <v>336.19000199999999</v>
      </c>
      <c r="C837">
        <v>338.64999399999999</v>
      </c>
      <c r="D837">
        <v>332.64999399999999</v>
      </c>
      <c r="E837">
        <v>333.39999399999999</v>
      </c>
      <c r="F837">
        <v>326.41314699999998</v>
      </c>
      <c r="G837">
        <v>321315</v>
      </c>
    </row>
    <row r="838" spans="1:7" x14ac:dyDescent="0.25">
      <c r="A838" s="12">
        <v>43223</v>
      </c>
      <c r="B838">
        <v>332.98001099999999</v>
      </c>
      <c r="C838">
        <v>334.61999500000002</v>
      </c>
      <c r="D838">
        <v>326.41000400000001</v>
      </c>
      <c r="E838">
        <v>327.47000100000002</v>
      </c>
      <c r="F838">
        <v>320.60742199999999</v>
      </c>
      <c r="G838">
        <v>316734</v>
      </c>
    </row>
    <row r="839" spans="1:7" x14ac:dyDescent="0.25">
      <c r="A839" s="12">
        <v>43224</v>
      </c>
      <c r="B839">
        <v>326.39999399999999</v>
      </c>
      <c r="C839">
        <v>328</v>
      </c>
      <c r="D839">
        <v>319.290009</v>
      </c>
      <c r="E839">
        <v>324.04998799999998</v>
      </c>
      <c r="F839">
        <v>317.259094</v>
      </c>
      <c r="G839">
        <v>779092</v>
      </c>
    </row>
    <row r="840" spans="1:7" x14ac:dyDescent="0.25">
      <c r="A840" s="12">
        <v>43227</v>
      </c>
      <c r="B840">
        <v>323.23998999999998</v>
      </c>
      <c r="C840">
        <v>327.47000100000002</v>
      </c>
      <c r="D840">
        <v>321</v>
      </c>
      <c r="E840">
        <v>322.23998999999998</v>
      </c>
      <c r="F840">
        <v>315.48703</v>
      </c>
      <c r="G840">
        <v>217244</v>
      </c>
    </row>
    <row r="841" spans="1:7" x14ac:dyDescent="0.25">
      <c r="A841" s="12">
        <v>43228</v>
      </c>
      <c r="B841">
        <v>322.58999599999999</v>
      </c>
      <c r="C841">
        <v>334.64999399999999</v>
      </c>
      <c r="D841">
        <v>322.54998799999998</v>
      </c>
      <c r="E841">
        <v>333.83999599999999</v>
      </c>
      <c r="F841">
        <v>326.84393299999999</v>
      </c>
      <c r="G841">
        <v>337279</v>
      </c>
    </row>
    <row r="842" spans="1:7" x14ac:dyDescent="0.25">
      <c r="A842" s="12">
        <v>43229</v>
      </c>
      <c r="B842">
        <v>335.32998700000002</v>
      </c>
      <c r="C842">
        <v>336</v>
      </c>
      <c r="D842">
        <v>325.51998900000001</v>
      </c>
      <c r="E842">
        <v>327.75</v>
      </c>
      <c r="F842">
        <v>320.88156099999998</v>
      </c>
      <c r="G842">
        <v>181897</v>
      </c>
    </row>
    <row r="843" spans="1:7" x14ac:dyDescent="0.25">
      <c r="A843" s="12">
        <v>43230</v>
      </c>
      <c r="B843">
        <v>327.63000499999998</v>
      </c>
      <c r="C843">
        <v>333</v>
      </c>
      <c r="D843">
        <v>325.98998999999998</v>
      </c>
      <c r="E843">
        <v>332.290009</v>
      </c>
      <c r="F843">
        <v>325.32641599999999</v>
      </c>
      <c r="G843">
        <v>223630</v>
      </c>
    </row>
    <row r="844" spans="1:7" x14ac:dyDescent="0.25">
      <c r="A844" s="12">
        <v>43231</v>
      </c>
      <c r="B844">
        <v>333</v>
      </c>
      <c r="C844">
        <v>335.38000499999998</v>
      </c>
      <c r="D844">
        <v>325.94000199999999</v>
      </c>
      <c r="E844">
        <v>330.79998799999998</v>
      </c>
      <c r="F844">
        <v>323.86764499999998</v>
      </c>
      <c r="G844">
        <v>197161</v>
      </c>
    </row>
    <row r="845" spans="1:7" x14ac:dyDescent="0.25">
      <c r="A845" s="12">
        <v>43234</v>
      </c>
      <c r="B845">
        <v>329.27999899999998</v>
      </c>
      <c r="C845">
        <v>333.709991</v>
      </c>
      <c r="D845">
        <v>329.27999899999998</v>
      </c>
      <c r="E845">
        <v>332.23001099999999</v>
      </c>
      <c r="F845">
        <v>325.26769999999999</v>
      </c>
      <c r="G845">
        <v>996226</v>
      </c>
    </row>
    <row r="846" spans="1:7" x14ac:dyDescent="0.25">
      <c r="A846" s="12">
        <v>43235</v>
      </c>
      <c r="B846">
        <v>329.58999599999999</v>
      </c>
      <c r="C846">
        <v>338.85998499999999</v>
      </c>
      <c r="D846">
        <v>328</v>
      </c>
      <c r="E846">
        <v>337.290009</v>
      </c>
      <c r="F846">
        <v>330.22164900000001</v>
      </c>
      <c r="G846">
        <v>344862</v>
      </c>
    </row>
    <row r="847" spans="1:7" x14ac:dyDescent="0.25">
      <c r="A847" s="12">
        <v>43236</v>
      </c>
      <c r="B847">
        <v>337.86999500000002</v>
      </c>
      <c r="C847">
        <v>339</v>
      </c>
      <c r="D847">
        <v>333.01001000000002</v>
      </c>
      <c r="E847">
        <v>337.52999899999998</v>
      </c>
      <c r="F847">
        <v>330.45660400000003</v>
      </c>
      <c r="G847">
        <v>269774</v>
      </c>
    </row>
    <row r="848" spans="1:7" x14ac:dyDescent="0.25">
      <c r="A848" s="12">
        <v>43237</v>
      </c>
      <c r="B848">
        <v>336.29998799999998</v>
      </c>
      <c r="C848">
        <v>337.76998900000001</v>
      </c>
      <c r="D848">
        <v>331.91000400000001</v>
      </c>
      <c r="E848">
        <v>332.51998900000001</v>
      </c>
      <c r="F848">
        <v>325.55157500000001</v>
      </c>
      <c r="G848">
        <v>327062</v>
      </c>
    </row>
    <row r="849" spans="1:7" x14ac:dyDescent="0.25">
      <c r="A849" s="12">
        <v>43238</v>
      </c>
      <c r="B849">
        <v>331.69000199999999</v>
      </c>
      <c r="C849">
        <v>335.23001099999999</v>
      </c>
      <c r="D849">
        <v>325.25</v>
      </c>
      <c r="E849">
        <v>329.17999300000002</v>
      </c>
      <c r="F849">
        <v>322.281586</v>
      </c>
      <c r="G849">
        <v>288205</v>
      </c>
    </row>
    <row r="850" spans="1:7" x14ac:dyDescent="0.25">
      <c r="A850" s="12">
        <v>43241</v>
      </c>
      <c r="B850">
        <v>327.39001500000001</v>
      </c>
      <c r="C850">
        <v>334.709991</v>
      </c>
      <c r="D850">
        <v>326.959991</v>
      </c>
      <c r="E850">
        <v>328.73001099999999</v>
      </c>
      <c r="F850">
        <v>321.84103399999998</v>
      </c>
      <c r="G850">
        <v>180459</v>
      </c>
    </row>
    <row r="851" spans="1:7" x14ac:dyDescent="0.25">
      <c r="A851" s="12">
        <v>43242</v>
      </c>
      <c r="B851">
        <v>329.959991</v>
      </c>
      <c r="C851">
        <v>329.959991</v>
      </c>
      <c r="D851">
        <v>321</v>
      </c>
      <c r="E851">
        <v>326.80999800000001</v>
      </c>
      <c r="F851">
        <v>319.96124300000002</v>
      </c>
      <c r="G851">
        <v>209945</v>
      </c>
    </row>
    <row r="852" spans="1:7" x14ac:dyDescent="0.25">
      <c r="A852" s="12">
        <v>43243</v>
      </c>
      <c r="B852">
        <v>325.42001299999998</v>
      </c>
      <c r="C852">
        <v>332.959991</v>
      </c>
      <c r="D852">
        <v>324.5</v>
      </c>
      <c r="E852">
        <v>325.20001200000002</v>
      </c>
      <c r="F852">
        <v>318.38501000000002</v>
      </c>
      <c r="G852">
        <v>322984</v>
      </c>
    </row>
    <row r="853" spans="1:7" x14ac:dyDescent="0.25">
      <c r="A853" s="12">
        <v>43244</v>
      </c>
      <c r="B853">
        <v>322.11999500000002</v>
      </c>
      <c r="C853">
        <v>326.75</v>
      </c>
      <c r="D853">
        <v>321.60000600000001</v>
      </c>
      <c r="E853">
        <v>322.25</v>
      </c>
      <c r="F853">
        <v>315.496826</v>
      </c>
      <c r="G853">
        <v>304451</v>
      </c>
    </row>
    <row r="854" spans="1:7" x14ac:dyDescent="0.25">
      <c r="A854" s="12">
        <v>43245</v>
      </c>
      <c r="B854">
        <v>326</v>
      </c>
      <c r="C854">
        <v>326</v>
      </c>
      <c r="D854">
        <v>318.48001099999999</v>
      </c>
      <c r="E854">
        <v>320.66000400000001</v>
      </c>
      <c r="F854">
        <v>313.940155</v>
      </c>
      <c r="G854">
        <v>298527</v>
      </c>
    </row>
    <row r="855" spans="1:7" x14ac:dyDescent="0.25">
      <c r="A855" s="12">
        <v>43248</v>
      </c>
      <c r="B855">
        <v>321</v>
      </c>
      <c r="C855">
        <v>323.709991</v>
      </c>
      <c r="D855">
        <v>315.26001000000002</v>
      </c>
      <c r="E855">
        <v>316.48001099999999</v>
      </c>
      <c r="F855">
        <v>309.84774800000002</v>
      </c>
      <c r="G855">
        <v>81909</v>
      </c>
    </row>
    <row r="856" spans="1:7" x14ac:dyDescent="0.25">
      <c r="A856" s="12">
        <v>43249</v>
      </c>
      <c r="B856">
        <v>315.64001500000001</v>
      </c>
      <c r="C856">
        <v>324.42999300000002</v>
      </c>
      <c r="D856">
        <v>312.23001099999999</v>
      </c>
      <c r="E856">
        <v>312.60000600000001</v>
      </c>
      <c r="F856">
        <v>306.04904199999999</v>
      </c>
      <c r="G856">
        <v>219721</v>
      </c>
    </row>
    <row r="857" spans="1:7" x14ac:dyDescent="0.25">
      <c r="A857" s="12">
        <v>43250</v>
      </c>
      <c r="B857">
        <v>310.66000400000001</v>
      </c>
      <c r="C857">
        <v>321.54998799999998</v>
      </c>
      <c r="D857">
        <v>310.64999399999999</v>
      </c>
      <c r="E857">
        <v>318.23001099999999</v>
      </c>
      <c r="F857">
        <v>311.56106599999998</v>
      </c>
      <c r="G857">
        <v>587916</v>
      </c>
    </row>
    <row r="858" spans="1:7" x14ac:dyDescent="0.25">
      <c r="A858" s="12">
        <v>43251</v>
      </c>
      <c r="B858">
        <v>317.42001299999998</v>
      </c>
      <c r="C858">
        <v>318.83999599999999</v>
      </c>
      <c r="D858">
        <v>315.82998700000002</v>
      </c>
      <c r="E858">
        <v>316.66000400000001</v>
      </c>
      <c r="F858">
        <v>310.023956</v>
      </c>
      <c r="G858">
        <v>1270762</v>
      </c>
    </row>
    <row r="859" spans="1:7" x14ac:dyDescent="0.25">
      <c r="A859" s="12">
        <v>43252</v>
      </c>
      <c r="B859">
        <v>316.64999399999999</v>
      </c>
      <c r="C859">
        <v>320.45001200000002</v>
      </c>
      <c r="D859">
        <v>316.64999399999999</v>
      </c>
      <c r="E859">
        <v>318.85000600000001</v>
      </c>
      <c r="F859">
        <v>312.168091</v>
      </c>
      <c r="G859">
        <v>309802</v>
      </c>
    </row>
    <row r="860" spans="1:7" x14ac:dyDescent="0.25">
      <c r="A860" s="12">
        <v>43255</v>
      </c>
      <c r="B860">
        <v>318.14001500000001</v>
      </c>
      <c r="C860">
        <v>324.11999500000002</v>
      </c>
      <c r="D860">
        <v>317.82000699999998</v>
      </c>
      <c r="E860">
        <v>320.08999599999999</v>
      </c>
      <c r="F860">
        <v>313.38207999999997</v>
      </c>
      <c r="G860">
        <v>289836</v>
      </c>
    </row>
    <row r="861" spans="1:7" x14ac:dyDescent="0.25">
      <c r="A861" s="12">
        <v>43256</v>
      </c>
      <c r="B861">
        <v>319.32998700000002</v>
      </c>
      <c r="C861">
        <v>323.83999599999999</v>
      </c>
      <c r="D861">
        <v>313.10000600000001</v>
      </c>
      <c r="E861">
        <v>316.67001299999998</v>
      </c>
      <c r="F861">
        <v>310.03378300000003</v>
      </c>
      <c r="G861">
        <v>335255</v>
      </c>
    </row>
    <row r="862" spans="1:7" x14ac:dyDescent="0.25">
      <c r="A862" s="12">
        <v>43257</v>
      </c>
      <c r="B862">
        <v>317.54998799999998</v>
      </c>
      <c r="C862">
        <v>318.11999500000002</v>
      </c>
      <c r="D862">
        <v>314.29998799999998</v>
      </c>
      <c r="E862">
        <v>314.98998999999998</v>
      </c>
      <c r="F862">
        <v>308.38894699999997</v>
      </c>
      <c r="G862">
        <v>240393</v>
      </c>
    </row>
    <row r="863" spans="1:7" x14ac:dyDescent="0.25">
      <c r="A863" s="12">
        <v>43258</v>
      </c>
      <c r="B863">
        <v>314.67999300000002</v>
      </c>
      <c r="C863">
        <v>317.32000699999998</v>
      </c>
      <c r="D863">
        <v>313.92999300000002</v>
      </c>
      <c r="E863">
        <v>316.69000199999999</v>
      </c>
      <c r="F863">
        <v>310.05334499999998</v>
      </c>
      <c r="G863">
        <v>255659</v>
      </c>
    </row>
    <row r="864" spans="1:7" x14ac:dyDescent="0.25">
      <c r="A864" s="12">
        <v>43259</v>
      </c>
      <c r="B864">
        <v>316.70001200000002</v>
      </c>
      <c r="C864">
        <v>320.04998799999998</v>
      </c>
      <c r="D864">
        <v>313.98001099999999</v>
      </c>
      <c r="E864">
        <v>317</v>
      </c>
      <c r="F864">
        <v>310.35684199999997</v>
      </c>
      <c r="G864">
        <v>300018</v>
      </c>
    </row>
    <row r="865" spans="1:7" x14ac:dyDescent="0.25">
      <c r="A865" s="12">
        <v>43262</v>
      </c>
      <c r="B865">
        <v>317.92999300000002</v>
      </c>
      <c r="C865">
        <v>322.82998700000002</v>
      </c>
      <c r="D865">
        <v>316.05999800000001</v>
      </c>
      <c r="E865">
        <v>320.91000400000001</v>
      </c>
      <c r="F865">
        <v>314.18490600000001</v>
      </c>
      <c r="G865">
        <v>511992</v>
      </c>
    </row>
    <row r="866" spans="1:7" x14ac:dyDescent="0.25">
      <c r="A866" s="12">
        <v>43263</v>
      </c>
      <c r="B866">
        <v>322.5</v>
      </c>
      <c r="C866">
        <v>325.48998999999998</v>
      </c>
      <c r="D866">
        <v>320.16000400000001</v>
      </c>
      <c r="E866">
        <v>323.57998700000002</v>
      </c>
      <c r="F866">
        <v>316.79894999999999</v>
      </c>
      <c r="G866">
        <v>410450</v>
      </c>
    </row>
    <row r="867" spans="1:7" x14ac:dyDescent="0.25">
      <c r="A867" s="12">
        <v>43264</v>
      </c>
      <c r="B867">
        <v>324.38000499999998</v>
      </c>
      <c r="C867">
        <v>326.209991</v>
      </c>
      <c r="D867">
        <v>320.27999899999998</v>
      </c>
      <c r="E867">
        <v>323.52999899999998</v>
      </c>
      <c r="F867">
        <v>316.75</v>
      </c>
      <c r="G867">
        <v>339060</v>
      </c>
    </row>
    <row r="868" spans="1:7" x14ac:dyDescent="0.25">
      <c r="A868" s="12">
        <v>43265</v>
      </c>
      <c r="B868">
        <v>318.01001000000002</v>
      </c>
      <c r="C868">
        <v>322.540009</v>
      </c>
      <c r="D868">
        <v>317</v>
      </c>
      <c r="E868">
        <v>321.42999300000002</v>
      </c>
      <c r="F868">
        <v>321.42999300000002</v>
      </c>
      <c r="G868">
        <v>307812</v>
      </c>
    </row>
    <row r="869" spans="1:7" x14ac:dyDescent="0.25">
      <c r="A869" s="12">
        <v>43266</v>
      </c>
      <c r="B869">
        <v>321.42001299999998</v>
      </c>
      <c r="C869">
        <v>321.42001299999998</v>
      </c>
      <c r="D869">
        <v>314.83999599999999</v>
      </c>
      <c r="E869">
        <v>319.01998900000001</v>
      </c>
      <c r="F869">
        <v>319.01998900000001</v>
      </c>
      <c r="G869">
        <v>1018355</v>
      </c>
    </row>
    <row r="870" spans="1:7" x14ac:dyDescent="0.25">
      <c r="A870" s="12">
        <v>43269</v>
      </c>
      <c r="B870">
        <v>319.01998900000001</v>
      </c>
      <c r="C870">
        <v>321.70001200000002</v>
      </c>
      <c r="D870">
        <v>315.04998799999998</v>
      </c>
      <c r="E870">
        <v>320.98998999999998</v>
      </c>
      <c r="F870">
        <v>320.98998999999998</v>
      </c>
      <c r="G870">
        <v>403577</v>
      </c>
    </row>
    <row r="871" spans="1:7" x14ac:dyDescent="0.25">
      <c r="A871" s="12">
        <v>43270</v>
      </c>
      <c r="B871">
        <v>319.77999899999998</v>
      </c>
      <c r="C871">
        <v>322.45001200000002</v>
      </c>
      <c r="D871">
        <v>317.48998999999998</v>
      </c>
      <c r="E871">
        <v>320.82998700000002</v>
      </c>
      <c r="F871">
        <v>320.82998700000002</v>
      </c>
      <c r="G871">
        <v>437899</v>
      </c>
    </row>
    <row r="872" spans="1:7" x14ac:dyDescent="0.25">
      <c r="A872" s="12">
        <v>43271</v>
      </c>
      <c r="B872">
        <v>322</v>
      </c>
      <c r="C872">
        <v>323.02999899999998</v>
      </c>
      <c r="D872">
        <v>319.85998499999999</v>
      </c>
      <c r="E872">
        <v>321.97000100000002</v>
      </c>
      <c r="F872">
        <v>321.97000100000002</v>
      </c>
      <c r="G872">
        <v>658636</v>
      </c>
    </row>
    <row r="873" spans="1:7" x14ac:dyDescent="0.25">
      <c r="A873" s="12">
        <v>43272</v>
      </c>
      <c r="B873">
        <v>318.959991</v>
      </c>
      <c r="C873">
        <v>323</v>
      </c>
      <c r="D873">
        <v>317.459991</v>
      </c>
      <c r="E873">
        <v>321.86999500000002</v>
      </c>
      <c r="F873">
        <v>321.86999500000002</v>
      </c>
      <c r="G873">
        <v>199996</v>
      </c>
    </row>
    <row r="874" spans="1:7" x14ac:dyDescent="0.25">
      <c r="A874" s="12">
        <v>43273</v>
      </c>
      <c r="B874">
        <v>322.38000499999998</v>
      </c>
      <c r="C874">
        <v>322.38000499999998</v>
      </c>
      <c r="D874">
        <v>318.01998900000001</v>
      </c>
      <c r="E874">
        <v>319.89001500000001</v>
      </c>
      <c r="F874">
        <v>319.89001500000001</v>
      </c>
      <c r="G874">
        <v>703629</v>
      </c>
    </row>
    <row r="875" spans="1:7" x14ac:dyDescent="0.25">
      <c r="A875" s="12">
        <v>43276</v>
      </c>
      <c r="B875">
        <v>321</v>
      </c>
      <c r="C875">
        <v>321</v>
      </c>
      <c r="D875">
        <v>312.52999899999998</v>
      </c>
      <c r="E875">
        <v>313.86999500000002</v>
      </c>
      <c r="F875">
        <v>313.86999500000002</v>
      </c>
      <c r="G875">
        <v>304539</v>
      </c>
    </row>
    <row r="876" spans="1:7" x14ac:dyDescent="0.25">
      <c r="A876" s="12">
        <v>43277</v>
      </c>
      <c r="B876">
        <v>316</v>
      </c>
      <c r="C876">
        <v>316</v>
      </c>
      <c r="D876">
        <v>309.73998999999998</v>
      </c>
      <c r="E876">
        <v>313.51001000000002</v>
      </c>
      <c r="F876">
        <v>313.51001000000002</v>
      </c>
      <c r="G876">
        <v>395741</v>
      </c>
    </row>
    <row r="877" spans="1:7" x14ac:dyDescent="0.25">
      <c r="A877" s="12">
        <v>43278</v>
      </c>
      <c r="B877">
        <v>312.76001000000002</v>
      </c>
      <c r="C877">
        <v>316</v>
      </c>
      <c r="D877">
        <v>311.45001200000002</v>
      </c>
      <c r="E877">
        <v>313.32000699999998</v>
      </c>
      <c r="F877">
        <v>313.32000699999998</v>
      </c>
      <c r="G877">
        <v>201596</v>
      </c>
    </row>
    <row r="878" spans="1:7" x14ac:dyDescent="0.25">
      <c r="A878" s="12">
        <v>43279</v>
      </c>
      <c r="B878">
        <v>313.85998499999999</v>
      </c>
      <c r="C878">
        <v>314.41000400000001</v>
      </c>
      <c r="D878">
        <v>310</v>
      </c>
      <c r="E878">
        <v>312.97000100000002</v>
      </c>
      <c r="F878">
        <v>312.97000100000002</v>
      </c>
      <c r="G878">
        <v>525153</v>
      </c>
    </row>
    <row r="879" spans="1:7" x14ac:dyDescent="0.25">
      <c r="A879" s="12">
        <v>43280</v>
      </c>
      <c r="B879">
        <v>312.95001200000002</v>
      </c>
      <c r="C879">
        <v>318.02999899999998</v>
      </c>
      <c r="D879">
        <v>312.42999300000002</v>
      </c>
      <c r="E879">
        <v>315.36999500000002</v>
      </c>
      <c r="F879">
        <v>315.36999500000002</v>
      </c>
      <c r="G879">
        <v>464791</v>
      </c>
    </row>
    <row r="880" spans="1:7" x14ac:dyDescent="0.25">
      <c r="A880" s="12">
        <v>43283</v>
      </c>
      <c r="B880">
        <v>315.70001200000002</v>
      </c>
      <c r="C880">
        <v>321.790009</v>
      </c>
      <c r="D880">
        <v>310.05999800000001</v>
      </c>
      <c r="E880">
        <v>311.55999800000001</v>
      </c>
      <c r="F880">
        <v>311.55999800000001</v>
      </c>
      <c r="G880">
        <v>374120</v>
      </c>
    </row>
    <row r="881" spans="1:7" x14ac:dyDescent="0.25">
      <c r="A881" s="12">
        <v>43284</v>
      </c>
      <c r="B881">
        <v>311.76001000000002</v>
      </c>
      <c r="C881">
        <v>315.709991</v>
      </c>
      <c r="D881">
        <v>308.63000499999998</v>
      </c>
      <c r="E881">
        <v>309.42001299999998</v>
      </c>
      <c r="F881">
        <v>309.42001299999998</v>
      </c>
      <c r="G881">
        <v>381893</v>
      </c>
    </row>
    <row r="882" spans="1:7" x14ac:dyDescent="0.25">
      <c r="A882" s="12">
        <v>43285</v>
      </c>
      <c r="B882">
        <v>308.64999399999999</v>
      </c>
      <c r="C882">
        <v>312</v>
      </c>
      <c r="D882">
        <v>308</v>
      </c>
      <c r="E882">
        <v>311.57000699999998</v>
      </c>
      <c r="F882">
        <v>311.57000699999998</v>
      </c>
      <c r="G882">
        <v>40008</v>
      </c>
    </row>
    <row r="883" spans="1:7" x14ac:dyDescent="0.25">
      <c r="A883" s="12">
        <v>43286</v>
      </c>
      <c r="B883">
        <v>313.07000699999998</v>
      </c>
      <c r="C883">
        <v>315</v>
      </c>
      <c r="D883">
        <v>308.25</v>
      </c>
      <c r="E883">
        <v>314.26998900000001</v>
      </c>
      <c r="F883">
        <v>314.26998900000001</v>
      </c>
      <c r="G883">
        <v>578070</v>
      </c>
    </row>
    <row r="884" spans="1:7" x14ac:dyDescent="0.25">
      <c r="A884" s="12">
        <v>43287</v>
      </c>
      <c r="B884">
        <v>314.51001000000002</v>
      </c>
      <c r="C884">
        <v>322.23001099999999</v>
      </c>
      <c r="D884">
        <v>311.22000100000002</v>
      </c>
      <c r="E884">
        <v>320.45001200000002</v>
      </c>
      <c r="F884">
        <v>320.45001200000002</v>
      </c>
      <c r="G884">
        <v>422040</v>
      </c>
    </row>
    <row r="885" spans="1:7" x14ac:dyDescent="0.25">
      <c r="A885" s="12">
        <v>43290</v>
      </c>
      <c r="B885">
        <v>320.94000199999999</v>
      </c>
      <c r="C885">
        <v>321.23998999999998</v>
      </c>
      <c r="D885">
        <v>312.20001200000002</v>
      </c>
      <c r="E885">
        <v>313.57000699999998</v>
      </c>
      <c r="F885">
        <v>313.57000699999998</v>
      </c>
      <c r="G885">
        <v>377835</v>
      </c>
    </row>
    <row r="886" spans="1:7" x14ac:dyDescent="0.25">
      <c r="A886" s="12">
        <v>43291</v>
      </c>
      <c r="B886">
        <v>313.29998799999998</v>
      </c>
      <c r="C886">
        <v>314.80999800000001</v>
      </c>
      <c r="D886">
        <v>310.01001000000002</v>
      </c>
      <c r="E886">
        <v>311</v>
      </c>
      <c r="F886">
        <v>311</v>
      </c>
      <c r="G886">
        <v>725476</v>
      </c>
    </row>
    <row r="887" spans="1:7" x14ac:dyDescent="0.25">
      <c r="A887" s="12">
        <v>43292</v>
      </c>
      <c r="B887">
        <v>310.89999399999999</v>
      </c>
      <c r="C887">
        <v>311.76998900000001</v>
      </c>
      <c r="D887">
        <v>306.51001000000002</v>
      </c>
      <c r="E887">
        <v>309.58999599999999</v>
      </c>
      <c r="F887">
        <v>309.58999599999999</v>
      </c>
      <c r="G887">
        <v>579876</v>
      </c>
    </row>
    <row r="888" spans="1:7" x14ac:dyDescent="0.25">
      <c r="A888" s="12">
        <v>43293</v>
      </c>
      <c r="B888">
        <v>308.38000499999998</v>
      </c>
      <c r="C888">
        <v>312.33999599999999</v>
      </c>
      <c r="D888">
        <v>306.55999800000001</v>
      </c>
      <c r="E888">
        <v>307.79998799999998</v>
      </c>
      <c r="F888">
        <v>307.79998799999998</v>
      </c>
      <c r="G888">
        <v>476900</v>
      </c>
    </row>
    <row r="889" spans="1:7" x14ac:dyDescent="0.25">
      <c r="A889" s="12">
        <v>43294</v>
      </c>
      <c r="B889">
        <v>309.58999599999999</v>
      </c>
      <c r="C889">
        <v>314.47000100000002</v>
      </c>
      <c r="D889">
        <v>307.790009</v>
      </c>
      <c r="E889">
        <v>313.540009</v>
      </c>
      <c r="F889">
        <v>313.540009</v>
      </c>
      <c r="G889">
        <v>215361</v>
      </c>
    </row>
    <row r="890" spans="1:7" x14ac:dyDescent="0.25">
      <c r="A890" s="12">
        <v>43297</v>
      </c>
      <c r="B890">
        <v>312.95001200000002</v>
      </c>
      <c r="C890">
        <v>319.91000400000001</v>
      </c>
      <c r="D890">
        <v>308</v>
      </c>
      <c r="E890">
        <v>319.51998900000001</v>
      </c>
      <c r="F890">
        <v>319.51998900000001</v>
      </c>
      <c r="G890">
        <v>252261</v>
      </c>
    </row>
    <row r="891" spans="1:7" x14ac:dyDescent="0.25">
      <c r="A891" s="12">
        <v>43298</v>
      </c>
      <c r="B891">
        <v>316</v>
      </c>
      <c r="C891">
        <v>330.26001000000002</v>
      </c>
      <c r="D891">
        <v>315.63000499999998</v>
      </c>
      <c r="E891">
        <v>329.22000100000002</v>
      </c>
      <c r="F891">
        <v>329.22000100000002</v>
      </c>
      <c r="G891">
        <v>476283</v>
      </c>
    </row>
    <row r="892" spans="1:7" x14ac:dyDescent="0.25">
      <c r="A892" s="12">
        <v>43299</v>
      </c>
      <c r="B892">
        <v>328.64001500000001</v>
      </c>
      <c r="C892">
        <v>334.86999500000002</v>
      </c>
      <c r="D892">
        <v>324.32998700000002</v>
      </c>
      <c r="E892">
        <v>325.39001500000001</v>
      </c>
      <c r="F892">
        <v>325.39001500000001</v>
      </c>
      <c r="G892">
        <v>977535</v>
      </c>
    </row>
    <row r="893" spans="1:7" x14ac:dyDescent="0.25">
      <c r="A893" s="12">
        <v>43300</v>
      </c>
      <c r="B893">
        <v>323.67001299999998</v>
      </c>
      <c r="C893">
        <v>327.540009</v>
      </c>
      <c r="D893">
        <v>320.04998799999998</v>
      </c>
      <c r="E893">
        <v>323.33999599999999</v>
      </c>
      <c r="F893">
        <v>323.33999599999999</v>
      </c>
      <c r="G893">
        <v>178696</v>
      </c>
    </row>
    <row r="894" spans="1:7" x14ac:dyDescent="0.25">
      <c r="A894" s="12">
        <v>43301</v>
      </c>
      <c r="B894">
        <v>321.41000400000001</v>
      </c>
      <c r="C894">
        <v>331</v>
      </c>
      <c r="D894">
        <v>306.5</v>
      </c>
      <c r="E894">
        <v>330.10000600000001</v>
      </c>
      <c r="F894">
        <v>330.10000600000001</v>
      </c>
      <c r="G894">
        <v>345010</v>
      </c>
    </row>
    <row r="895" spans="1:7" x14ac:dyDescent="0.25">
      <c r="A895" s="12">
        <v>43304</v>
      </c>
      <c r="B895">
        <v>329.48998999999998</v>
      </c>
      <c r="C895">
        <v>337.98998999999998</v>
      </c>
      <c r="D895">
        <v>328.70001200000002</v>
      </c>
      <c r="E895">
        <v>335.07000699999998</v>
      </c>
      <c r="F895">
        <v>335.07000699999998</v>
      </c>
      <c r="G895">
        <v>396189</v>
      </c>
    </row>
    <row r="896" spans="1:7" x14ac:dyDescent="0.25">
      <c r="A896" s="12">
        <v>43305</v>
      </c>
      <c r="B896">
        <v>334.92999300000002</v>
      </c>
      <c r="C896">
        <v>347.60000600000001</v>
      </c>
      <c r="D896">
        <v>334.89999399999999</v>
      </c>
      <c r="E896">
        <v>345.02999899999998</v>
      </c>
      <c r="F896">
        <v>345.02999899999998</v>
      </c>
      <c r="G896">
        <v>554324</v>
      </c>
    </row>
    <row r="897" spans="1:7" x14ac:dyDescent="0.25">
      <c r="A897" s="12">
        <v>43306</v>
      </c>
      <c r="B897">
        <v>346.38000499999998</v>
      </c>
      <c r="C897">
        <v>347.26998900000001</v>
      </c>
      <c r="D897">
        <v>338.97000100000002</v>
      </c>
      <c r="E897">
        <v>340.42999300000002</v>
      </c>
      <c r="F897">
        <v>340.42999300000002</v>
      </c>
      <c r="G897">
        <v>537933</v>
      </c>
    </row>
    <row r="898" spans="1:7" x14ac:dyDescent="0.25">
      <c r="A898" s="12">
        <v>43307</v>
      </c>
      <c r="B898">
        <v>340.10000600000001</v>
      </c>
      <c r="C898">
        <v>347.35998499999999</v>
      </c>
      <c r="D898">
        <v>338.44000199999999</v>
      </c>
      <c r="E898">
        <v>344.07000699999998</v>
      </c>
      <c r="F898">
        <v>344.07000699999998</v>
      </c>
      <c r="G898">
        <v>261630</v>
      </c>
    </row>
    <row r="899" spans="1:7" x14ac:dyDescent="0.25">
      <c r="A899" s="12">
        <v>43308</v>
      </c>
      <c r="B899">
        <v>343.29998799999998</v>
      </c>
      <c r="C899">
        <v>348.60000600000001</v>
      </c>
      <c r="D899">
        <v>341.01001000000002</v>
      </c>
      <c r="E899">
        <v>344.79998799999998</v>
      </c>
      <c r="F899">
        <v>344.79998799999998</v>
      </c>
      <c r="G899">
        <v>229787</v>
      </c>
    </row>
    <row r="900" spans="1:7" x14ac:dyDescent="0.25">
      <c r="A900" s="12">
        <v>43311</v>
      </c>
      <c r="B900">
        <v>345.14999399999999</v>
      </c>
      <c r="C900">
        <v>348.58999599999999</v>
      </c>
      <c r="D900">
        <v>333.48001099999999</v>
      </c>
      <c r="E900">
        <v>336.98001099999999</v>
      </c>
      <c r="F900">
        <v>336.98001099999999</v>
      </c>
      <c r="G900">
        <v>270280</v>
      </c>
    </row>
    <row r="901" spans="1:7" x14ac:dyDescent="0.25">
      <c r="A901" s="12">
        <v>43312</v>
      </c>
      <c r="B901">
        <v>337.63000499999998</v>
      </c>
      <c r="C901">
        <v>344.44000199999999</v>
      </c>
      <c r="D901">
        <v>330.45001200000002</v>
      </c>
      <c r="E901">
        <v>331.58999599999999</v>
      </c>
      <c r="F901">
        <v>331.58999599999999</v>
      </c>
      <c r="G901">
        <v>335314</v>
      </c>
    </row>
    <row r="902" spans="1:7" x14ac:dyDescent="0.25">
      <c r="A902" s="12">
        <v>43313</v>
      </c>
      <c r="B902">
        <v>332</v>
      </c>
      <c r="C902">
        <v>340.89999399999999</v>
      </c>
      <c r="D902">
        <v>328.92999300000002</v>
      </c>
      <c r="E902">
        <v>339.459991</v>
      </c>
      <c r="F902">
        <v>339.459991</v>
      </c>
      <c r="G902">
        <v>325537</v>
      </c>
    </row>
    <row r="903" spans="1:7" x14ac:dyDescent="0.25">
      <c r="A903" s="12">
        <v>43314</v>
      </c>
      <c r="B903">
        <v>337.86999500000002</v>
      </c>
      <c r="C903">
        <v>337.86999500000002</v>
      </c>
      <c r="D903">
        <v>330.95001200000002</v>
      </c>
      <c r="E903">
        <v>336.38000499999998</v>
      </c>
      <c r="F903">
        <v>336.38000499999998</v>
      </c>
      <c r="G903">
        <v>228927</v>
      </c>
    </row>
    <row r="904" spans="1:7" x14ac:dyDescent="0.25">
      <c r="A904" s="12">
        <v>43315</v>
      </c>
      <c r="B904">
        <v>338.05999800000001</v>
      </c>
      <c r="C904">
        <v>339.14001500000001</v>
      </c>
      <c r="D904">
        <v>334.64001500000001</v>
      </c>
      <c r="E904">
        <v>338.67001299999998</v>
      </c>
      <c r="F904">
        <v>338.67001299999998</v>
      </c>
      <c r="G904">
        <v>69275</v>
      </c>
    </row>
    <row r="905" spans="1:7" x14ac:dyDescent="0.25">
      <c r="A905" s="12">
        <v>43318</v>
      </c>
      <c r="B905">
        <v>339.63000499999998</v>
      </c>
      <c r="C905">
        <v>347.72000100000002</v>
      </c>
      <c r="D905">
        <v>335.26001000000002</v>
      </c>
      <c r="E905">
        <v>344.11999500000002</v>
      </c>
      <c r="F905">
        <v>344.11999500000002</v>
      </c>
      <c r="G905">
        <v>245665</v>
      </c>
    </row>
    <row r="906" spans="1:7" x14ac:dyDescent="0.25">
      <c r="A906" s="12">
        <v>43319</v>
      </c>
      <c r="B906">
        <v>346.5</v>
      </c>
      <c r="C906">
        <v>350</v>
      </c>
      <c r="D906">
        <v>341.79998799999998</v>
      </c>
      <c r="E906">
        <v>345.92999300000002</v>
      </c>
      <c r="F906">
        <v>345.92999300000002</v>
      </c>
      <c r="G906">
        <v>314454</v>
      </c>
    </row>
    <row r="907" spans="1:7" x14ac:dyDescent="0.25">
      <c r="A907" s="12">
        <v>43320</v>
      </c>
      <c r="B907">
        <v>345.01001000000002</v>
      </c>
      <c r="C907">
        <v>347.98001099999999</v>
      </c>
      <c r="D907">
        <v>338.39999399999999</v>
      </c>
      <c r="E907">
        <v>343.57998700000002</v>
      </c>
      <c r="F907">
        <v>343.57998700000002</v>
      </c>
      <c r="G907">
        <v>192138</v>
      </c>
    </row>
    <row r="908" spans="1:7" x14ac:dyDescent="0.25">
      <c r="A908" s="12">
        <v>43321</v>
      </c>
      <c r="B908">
        <v>342.5</v>
      </c>
      <c r="C908">
        <v>348.72000100000002</v>
      </c>
      <c r="D908">
        <v>342.5</v>
      </c>
      <c r="E908">
        <v>345.16000400000001</v>
      </c>
      <c r="F908">
        <v>345.16000400000001</v>
      </c>
      <c r="G908">
        <v>357536</v>
      </c>
    </row>
    <row r="909" spans="1:7" x14ac:dyDescent="0.25">
      <c r="A909" s="12">
        <v>43322</v>
      </c>
      <c r="B909">
        <v>344</v>
      </c>
      <c r="C909">
        <v>348.52999899999998</v>
      </c>
      <c r="D909">
        <v>338.92001299999998</v>
      </c>
      <c r="E909">
        <v>341.17999300000002</v>
      </c>
      <c r="F909">
        <v>341.17999300000002</v>
      </c>
      <c r="G909">
        <v>136889</v>
      </c>
    </row>
    <row r="910" spans="1:7" x14ac:dyDescent="0.25">
      <c r="A910" s="12">
        <v>43325</v>
      </c>
      <c r="B910">
        <v>341.17999300000002</v>
      </c>
      <c r="C910">
        <v>347.26998900000001</v>
      </c>
      <c r="D910">
        <v>341.17999300000002</v>
      </c>
      <c r="E910">
        <v>344.38000499999998</v>
      </c>
      <c r="F910">
        <v>344.38000499999998</v>
      </c>
      <c r="G910">
        <v>97813</v>
      </c>
    </row>
    <row r="911" spans="1:7" x14ac:dyDescent="0.25">
      <c r="A911" s="12">
        <v>43326</v>
      </c>
      <c r="B911">
        <v>347.11999500000002</v>
      </c>
      <c r="C911">
        <v>359</v>
      </c>
      <c r="D911">
        <v>346.75</v>
      </c>
      <c r="E911">
        <v>355.44000199999999</v>
      </c>
      <c r="F911">
        <v>355.44000199999999</v>
      </c>
      <c r="G911">
        <v>353680</v>
      </c>
    </row>
    <row r="912" spans="1:7" x14ac:dyDescent="0.25">
      <c r="A912" s="12">
        <v>43327</v>
      </c>
      <c r="B912">
        <v>355.44000199999999</v>
      </c>
      <c r="C912">
        <v>356.27999899999998</v>
      </c>
      <c r="D912">
        <v>345.33999599999999</v>
      </c>
      <c r="E912">
        <v>346.32000699999998</v>
      </c>
      <c r="F912">
        <v>346.32000699999998</v>
      </c>
      <c r="G912">
        <v>187495</v>
      </c>
    </row>
    <row r="913" spans="1:7" x14ac:dyDescent="0.25">
      <c r="A913" s="12">
        <v>43328</v>
      </c>
      <c r="B913">
        <v>359</v>
      </c>
      <c r="C913">
        <v>359</v>
      </c>
      <c r="D913">
        <v>339.01998900000001</v>
      </c>
      <c r="E913">
        <v>339.47000100000002</v>
      </c>
      <c r="F913">
        <v>339.47000100000002</v>
      </c>
      <c r="G913">
        <v>315819</v>
      </c>
    </row>
    <row r="914" spans="1:7" x14ac:dyDescent="0.25">
      <c r="A914" s="12">
        <v>43329</v>
      </c>
      <c r="B914">
        <v>344.790009</v>
      </c>
      <c r="C914">
        <v>344.790009</v>
      </c>
      <c r="D914">
        <v>324</v>
      </c>
      <c r="E914">
        <v>326.94000199999999</v>
      </c>
      <c r="F914">
        <v>326.94000199999999</v>
      </c>
      <c r="G914">
        <v>382337</v>
      </c>
    </row>
    <row r="915" spans="1:7" x14ac:dyDescent="0.25">
      <c r="A915" s="12">
        <v>43332</v>
      </c>
      <c r="B915">
        <v>328.72000100000002</v>
      </c>
      <c r="C915">
        <v>335.52999899999998</v>
      </c>
      <c r="D915">
        <v>328.58999599999999</v>
      </c>
      <c r="E915">
        <v>334.88000499999998</v>
      </c>
      <c r="F915">
        <v>334.88000499999998</v>
      </c>
      <c r="G915">
        <v>229117</v>
      </c>
    </row>
    <row r="916" spans="1:7" x14ac:dyDescent="0.25">
      <c r="A916" s="12">
        <v>43333</v>
      </c>
      <c r="B916">
        <v>335.58999599999999</v>
      </c>
      <c r="C916">
        <v>343.47000100000002</v>
      </c>
      <c r="D916">
        <v>332.52999899999998</v>
      </c>
      <c r="E916">
        <v>335.66000400000001</v>
      </c>
      <c r="F916">
        <v>335.66000400000001</v>
      </c>
      <c r="G916">
        <v>387902</v>
      </c>
    </row>
    <row r="917" spans="1:7" x14ac:dyDescent="0.25">
      <c r="A917" s="12">
        <v>43334</v>
      </c>
      <c r="B917">
        <v>336.39999399999999</v>
      </c>
      <c r="C917">
        <v>349.98998999999998</v>
      </c>
      <c r="D917">
        <v>332</v>
      </c>
      <c r="E917">
        <v>348.04998799999998</v>
      </c>
      <c r="F917">
        <v>348.04998799999998</v>
      </c>
      <c r="G917">
        <v>358022</v>
      </c>
    </row>
    <row r="918" spans="1:7" x14ac:dyDescent="0.25">
      <c r="A918" s="12">
        <v>43335</v>
      </c>
      <c r="B918">
        <v>345.20001200000002</v>
      </c>
      <c r="C918">
        <v>358.01001000000002</v>
      </c>
      <c r="D918">
        <v>345.20001200000002</v>
      </c>
      <c r="E918">
        <v>348.60000600000001</v>
      </c>
      <c r="F918">
        <v>348.60000600000001</v>
      </c>
      <c r="G918">
        <v>330052</v>
      </c>
    </row>
    <row r="919" spans="1:7" x14ac:dyDescent="0.25">
      <c r="A919" s="12">
        <v>43336</v>
      </c>
      <c r="B919">
        <v>347.51998900000001</v>
      </c>
      <c r="C919">
        <v>356.97000100000002</v>
      </c>
      <c r="D919">
        <v>346</v>
      </c>
      <c r="E919">
        <v>349.82000699999998</v>
      </c>
      <c r="F919">
        <v>349.82000699999998</v>
      </c>
      <c r="G919">
        <v>132082</v>
      </c>
    </row>
    <row r="920" spans="1:7" x14ac:dyDescent="0.25">
      <c r="A920" s="12">
        <v>43339</v>
      </c>
      <c r="B920">
        <v>352.02999899999998</v>
      </c>
      <c r="C920">
        <v>358.57000699999998</v>
      </c>
      <c r="D920">
        <v>349.959991</v>
      </c>
      <c r="E920">
        <v>353.66000400000001</v>
      </c>
      <c r="F920">
        <v>353.66000400000001</v>
      </c>
      <c r="G920">
        <v>249614</v>
      </c>
    </row>
    <row r="921" spans="1:7" x14ac:dyDescent="0.25">
      <c r="A921" s="12">
        <v>43340</v>
      </c>
      <c r="B921">
        <v>357</v>
      </c>
      <c r="C921">
        <v>359.55999800000001</v>
      </c>
      <c r="D921">
        <v>355.14001500000001</v>
      </c>
      <c r="E921">
        <v>356.57000699999998</v>
      </c>
      <c r="F921">
        <v>356.57000699999998</v>
      </c>
      <c r="G921">
        <v>468880</v>
      </c>
    </row>
    <row r="922" spans="1:7" x14ac:dyDescent="0.25">
      <c r="A922" s="12">
        <v>43341</v>
      </c>
      <c r="B922">
        <v>356.98998999999998</v>
      </c>
      <c r="C922">
        <v>360.29998799999998</v>
      </c>
      <c r="D922">
        <v>355</v>
      </c>
      <c r="E922">
        <v>358.39001500000001</v>
      </c>
      <c r="F922">
        <v>358.39001500000001</v>
      </c>
      <c r="G922">
        <v>577005</v>
      </c>
    </row>
    <row r="923" spans="1:7" x14ac:dyDescent="0.25">
      <c r="A923" s="12">
        <v>43342</v>
      </c>
      <c r="B923">
        <v>358.92999300000002</v>
      </c>
      <c r="C923">
        <v>360.76001000000002</v>
      </c>
      <c r="D923">
        <v>352.80999800000001</v>
      </c>
      <c r="E923">
        <v>358.54998799999998</v>
      </c>
      <c r="F923">
        <v>358.54998799999998</v>
      </c>
      <c r="G923">
        <v>582387</v>
      </c>
    </row>
    <row r="924" spans="1:7" x14ac:dyDescent="0.25">
      <c r="A924" s="12">
        <v>43343</v>
      </c>
      <c r="B924">
        <v>358.64999399999999</v>
      </c>
      <c r="C924">
        <v>360.25</v>
      </c>
      <c r="D924">
        <v>349.05999800000001</v>
      </c>
      <c r="E924">
        <v>357.92001299999998</v>
      </c>
      <c r="F924">
        <v>357.92001299999998</v>
      </c>
      <c r="G924">
        <v>1061306</v>
      </c>
    </row>
    <row r="925" spans="1:7" x14ac:dyDescent="0.25">
      <c r="A925" s="12">
        <v>43346</v>
      </c>
      <c r="B925">
        <v>375.80999800000001</v>
      </c>
      <c r="C925">
        <v>375.80999800000001</v>
      </c>
      <c r="D925">
        <v>343.75</v>
      </c>
      <c r="E925">
        <v>357.04998799999998</v>
      </c>
      <c r="F925">
        <v>357.04998799999998</v>
      </c>
      <c r="G925">
        <v>131937</v>
      </c>
    </row>
    <row r="926" spans="1:7" x14ac:dyDescent="0.25">
      <c r="A926" s="12">
        <v>43347</v>
      </c>
      <c r="B926">
        <v>358.39999399999999</v>
      </c>
      <c r="C926">
        <v>360</v>
      </c>
      <c r="D926">
        <v>350.73998999999998</v>
      </c>
      <c r="E926">
        <v>355.27999899999998</v>
      </c>
      <c r="F926">
        <v>355.27999899999998</v>
      </c>
      <c r="G926">
        <v>392102</v>
      </c>
    </row>
    <row r="927" spans="1:7" x14ac:dyDescent="0.25">
      <c r="A927" s="12">
        <v>43348</v>
      </c>
      <c r="B927">
        <v>354.91000400000001</v>
      </c>
      <c r="C927">
        <v>358.14999399999999</v>
      </c>
      <c r="D927">
        <v>349.73001099999999</v>
      </c>
      <c r="E927">
        <v>351.44000199999999</v>
      </c>
      <c r="F927">
        <v>351.44000199999999</v>
      </c>
      <c r="G927">
        <v>309983</v>
      </c>
    </row>
    <row r="928" spans="1:7" x14ac:dyDescent="0.25">
      <c r="A928" s="12">
        <v>43349</v>
      </c>
      <c r="B928">
        <v>351.77999899999998</v>
      </c>
      <c r="C928">
        <v>362.60000600000001</v>
      </c>
      <c r="D928">
        <v>344</v>
      </c>
      <c r="E928">
        <v>360.72000100000002</v>
      </c>
      <c r="F928">
        <v>360.72000100000002</v>
      </c>
      <c r="G928">
        <v>276770</v>
      </c>
    </row>
    <row r="929" spans="1:7" x14ac:dyDescent="0.25">
      <c r="A929" s="12">
        <v>43350</v>
      </c>
      <c r="B929">
        <v>357.10998499999999</v>
      </c>
      <c r="C929">
        <v>364.23998999999998</v>
      </c>
      <c r="D929">
        <v>354.89999399999999</v>
      </c>
      <c r="E929">
        <v>363.73001099999999</v>
      </c>
      <c r="F929">
        <v>363.73001099999999</v>
      </c>
      <c r="G929">
        <v>161325</v>
      </c>
    </row>
    <row r="930" spans="1:7" x14ac:dyDescent="0.25">
      <c r="A930" s="12">
        <v>43353</v>
      </c>
      <c r="B930">
        <v>356.459991</v>
      </c>
      <c r="C930">
        <v>368.07998700000002</v>
      </c>
      <c r="D930">
        <v>354.80999800000001</v>
      </c>
      <c r="E930">
        <v>362.32998700000002</v>
      </c>
      <c r="F930">
        <v>362.32998700000002</v>
      </c>
      <c r="G930">
        <v>207871</v>
      </c>
    </row>
    <row r="931" spans="1:7" x14ac:dyDescent="0.25">
      <c r="A931" s="12">
        <v>43354</v>
      </c>
      <c r="B931">
        <v>362.54998799999998</v>
      </c>
      <c r="C931">
        <v>368</v>
      </c>
      <c r="D931">
        <v>360.01998900000001</v>
      </c>
      <c r="E931">
        <v>366.67001299999998</v>
      </c>
      <c r="F931">
        <v>366.67001299999998</v>
      </c>
      <c r="G931">
        <v>253597</v>
      </c>
    </row>
    <row r="932" spans="1:7" x14ac:dyDescent="0.25">
      <c r="A932" s="12">
        <v>43355</v>
      </c>
      <c r="B932">
        <v>368</v>
      </c>
      <c r="C932">
        <v>384.26998900000001</v>
      </c>
      <c r="D932">
        <v>363.88000499999998</v>
      </c>
      <c r="E932">
        <v>383.38000499999998</v>
      </c>
      <c r="F932">
        <v>383.38000499999998</v>
      </c>
      <c r="G932">
        <v>872353</v>
      </c>
    </row>
    <row r="933" spans="1:7" x14ac:dyDescent="0.25">
      <c r="A933" s="12">
        <v>43356</v>
      </c>
      <c r="B933">
        <v>384.51998900000001</v>
      </c>
      <c r="C933">
        <v>400.35998499999999</v>
      </c>
      <c r="D933">
        <v>383.17999300000002</v>
      </c>
      <c r="E933">
        <v>392.14001500000001</v>
      </c>
      <c r="F933">
        <v>392.14001500000001</v>
      </c>
      <c r="G933">
        <v>826857</v>
      </c>
    </row>
    <row r="934" spans="1:7" x14ac:dyDescent="0.25">
      <c r="A934" s="12">
        <v>43357</v>
      </c>
      <c r="B934">
        <v>390.55999800000001</v>
      </c>
      <c r="C934">
        <v>392.91000400000001</v>
      </c>
      <c r="D934">
        <v>379.57998700000002</v>
      </c>
      <c r="E934">
        <v>382.26998900000001</v>
      </c>
      <c r="F934">
        <v>382.26998900000001</v>
      </c>
      <c r="G934">
        <v>280915</v>
      </c>
    </row>
    <row r="935" spans="1:7" x14ac:dyDescent="0.25">
      <c r="A935" s="12">
        <v>43360</v>
      </c>
      <c r="B935">
        <v>380.79998799999998</v>
      </c>
      <c r="C935">
        <v>384.709991</v>
      </c>
      <c r="D935">
        <v>376.86999500000002</v>
      </c>
      <c r="E935">
        <v>377.92999300000002</v>
      </c>
      <c r="F935">
        <v>377.92999300000002</v>
      </c>
      <c r="G935">
        <v>215889</v>
      </c>
    </row>
    <row r="936" spans="1:7" x14ac:dyDescent="0.25">
      <c r="A936" s="12">
        <v>43361</v>
      </c>
      <c r="B936">
        <v>378.290009</v>
      </c>
      <c r="C936">
        <v>389.98998999999998</v>
      </c>
      <c r="D936">
        <v>378.19000199999999</v>
      </c>
      <c r="E936">
        <v>386.290009</v>
      </c>
      <c r="F936">
        <v>386.290009</v>
      </c>
      <c r="G936">
        <v>311037</v>
      </c>
    </row>
    <row r="937" spans="1:7" x14ac:dyDescent="0.25">
      <c r="A937" s="12">
        <v>43362</v>
      </c>
      <c r="B937">
        <v>385.13000499999998</v>
      </c>
      <c r="C937">
        <v>390</v>
      </c>
      <c r="D937">
        <v>378.10000600000001</v>
      </c>
      <c r="E937">
        <v>384.17999300000002</v>
      </c>
      <c r="F937">
        <v>384.17999300000002</v>
      </c>
      <c r="G937">
        <v>266509</v>
      </c>
    </row>
    <row r="938" spans="1:7" x14ac:dyDescent="0.25">
      <c r="A938" s="12">
        <v>43363</v>
      </c>
      <c r="B938">
        <v>384.04998799999998</v>
      </c>
      <c r="C938">
        <v>387.14999399999999</v>
      </c>
      <c r="D938">
        <v>379.20001200000002</v>
      </c>
      <c r="E938">
        <v>385.26998900000001</v>
      </c>
      <c r="F938">
        <v>385.26998900000001</v>
      </c>
      <c r="G938">
        <v>211205</v>
      </c>
    </row>
    <row r="939" spans="1:7" x14ac:dyDescent="0.25">
      <c r="A939" s="12">
        <v>43364</v>
      </c>
      <c r="B939">
        <v>381.959991</v>
      </c>
      <c r="C939">
        <v>387.72000100000002</v>
      </c>
      <c r="D939">
        <v>380.94000199999999</v>
      </c>
      <c r="E939">
        <v>381.83999599999999</v>
      </c>
      <c r="F939">
        <v>381.83999599999999</v>
      </c>
      <c r="G939">
        <v>1201361</v>
      </c>
    </row>
    <row r="940" spans="1:7" x14ac:dyDescent="0.25">
      <c r="A940" s="12">
        <v>43367</v>
      </c>
      <c r="B940">
        <v>383.48998999999998</v>
      </c>
      <c r="C940">
        <v>388.97000100000002</v>
      </c>
      <c r="D940">
        <v>378.26001000000002</v>
      </c>
      <c r="E940">
        <v>379.540009</v>
      </c>
      <c r="F940">
        <v>379.540009</v>
      </c>
      <c r="G940">
        <v>201983</v>
      </c>
    </row>
    <row r="941" spans="1:7" x14ac:dyDescent="0.25">
      <c r="A941" s="12">
        <v>43368</v>
      </c>
      <c r="B941">
        <v>381.36999500000002</v>
      </c>
      <c r="C941">
        <v>386.01001000000002</v>
      </c>
      <c r="D941">
        <v>377.89999399999999</v>
      </c>
      <c r="E941">
        <v>380.26001000000002</v>
      </c>
      <c r="F941">
        <v>380.26001000000002</v>
      </c>
      <c r="G941">
        <v>168025</v>
      </c>
    </row>
    <row r="942" spans="1:7" x14ac:dyDescent="0.25">
      <c r="A942" s="12">
        <v>43369</v>
      </c>
      <c r="B942">
        <v>382</v>
      </c>
      <c r="C942">
        <v>386</v>
      </c>
      <c r="D942">
        <v>380.26001000000002</v>
      </c>
      <c r="E942">
        <v>382.42999300000002</v>
      </c>
      <c r="F942">
        <v>382.42999300000002</v>
      </c>
      <c r="G942">
        <v>180700</v>
      </c>
    </row>
    <row r="943" spans="1:7" x14ac:dyDescent="0.25">
      <c r="A943" s="12">
        <v>43370</v>
      </c>
      <c r="B943">
        <v>383.38000499999998</v>
      </c>
      <c r="C943">
        <v>387</v>
      </c>
      <c r="D943">
        <v>383.38000499999998</v>
      </c>
      <c r="E943">
        <v>386.54998799999998</v>
      </c>
      <c r="F943">
        <v>386.54998799999998</v>
      </c>
      <c r="G943">
        <v>298523</v>
      </c>
    </row>
    <row r="944" spans="1:7" x14ac:dyDescent="0.25">
      <c r="A944" s="12">
        <v>43371</v>
      </c>
      <c r="B944">
        <v>383.23998999999998</v>
      </c>
      <c r="C944">
        <v>386.88000499999998</v>
      </c>
      <c r="D944">
        <v>378.08999599999999</v>
      </c>
      <c r="E944">
        <v>382.63000499999998</v>
      </c>
      <c r="F944">
        <v>382.63000499999998</v>
      </c>
      <c r="G944">
        <v>462198</v>
      </c>
    </row>
    <row r="945" spans="1:7" x14ac:dyDescent="0.25">
      <c r="A945" s="12">
        <v>43374</v>
      </c>
      <c r="B945">
        <v>383.959991</v>
      </c>
      <c r="C945">
        <v>388.63000499999998</v>
      </c>
      <c r="D945">
        <v>380.290009</v>
      </c>
      <c r="E945">
        <v>385</v>
      </c>
      <c r="F945">
        <v>385</v>
      </c>
      <c r="G945">
        <v>242510</v>
      </c>
    </row>
    <row r="946" spans="1:7" x14ac:dyDescent="0.25">
      <c r="A946" s="12">
        <v>43375</v>
      </c>
      <c r="B946">
        <v>382.26998900000001</v>
      </c>
      <c r="C946">
        <v>384.76998900000001</v>
      </c>
      <c r="D946">
        <v>376.69000199999999</v>
      </c>
      <c r="E946">
        <v>383.17999300000002</v>
      </c>
      <c r="F946">
        <v>383.17999300000002</v>
      </c>
      <c r="G946">
        <v>204295</v>
      </c>
    </row>
    <row r="947" spans="1:7" x14ac:dyDescent="0.25">
      <c r="A947" s="12">
        <v>43376</v>
      </c>
      <c r="B947">
        <v>381.26001000000002</v>
      </c>
      <c r="C947">
        <v>387</v>
      </c>
      <c r="D947">
        <v>380.01998900000001</v>
      </c>
      <c r="E947">
        <v>381.45001200000002</v>
      </c>
      <c r="F947">
        <v>381.45001200000002</v>
      </c>
      <c r="G947">
        <v>171411</v>
      </c>
    </row>
    <row r="948" spans="1:7" x14ac:dyDescent="0.25">
      <c r="A948" s="12">
        <v>43377</v>
      </c>
      <c r="B948">
        <v>379.08999599999999</v>
      </c>
      <c r="C948">
        <v>379.51998900000001</v>
      </c>
      <c r="D948">
        <v>371.29998799999998</v>
      </c>
      <c r="E948">
        <v>372.39999399999999</v>
      </c>
      <c r="F948">
        <v>372.39999399999999</v>
      </c>
      <c r="G948">
        <v>232247</v>
      </c>
    </row>
    <row r="949" spans="1:7" x14ac:dyDescent="0.25">
      <c r="A949" s="12">
        <v>43378</v>
      </c>
      <c r="B949">
        <v>372.80999800000001</v>
      </c>
      <c r="C949">
        <v>374.41000400000001</v>
      </c>
      <c r="D949">
        <v>369.52999899999998</v>
      </c>
      <c r="E949">
        <v>370.76998900000001</v>
      </c>
      <c r="F949">
        <v>370.76998900000001</v>
      </c>
      <c r="G949">
        <v>317787</v>
      </c>
    </row>
    <row r="950" spans="1:7" x14ac:dyDescent="0.25">
      <c r="A950" s="12">
        <v>43381</v>
      </c>
      <c r="B950">
        <v>371.86999500000002</v>
      </c>
      <c r="C950">
        <v>374</v>
      </c>
      <c r="D950">
        <v>367.29998799999998</v>
      </c>
      <c r="E950">
        <v>369.92001299999998</v>
      </c>
      <c r="F950">
        <v>369.92001299999998</v>
      </c>
      <c r="G950">
        <v>182851</v>
      </c>
    </row>
    <row r="951" spans="1:7" x14ac:dyDescent="0.25">
      <c r="A951" s="12">
        <v>43382</v>
      </c>
      <c r="B951">
        <v>371.82000699999998</v>
      </c>
      <c r="C951">
        <v>379.97000100000002</v>
      </c>
      <c r="D951">
        <v>364.01001000000002</v>
      </c>
      <c r="E951">
        <v>375.42999300000002</v>
      </c>
      <c r="F951">
        <v>375.42999300000002</v>
      </c>
      <c r="G951">
        <v>187842</v>
      </c>
    </row>
    <row r="952" spans="1:7" x14ac:dyDescent="0.25">
      <c r="A952" s="12">
        <v>43383</v>
      </c>
      <c r="B952">
        <v>373.01998900000001</v>
      </c>
      <c r="C952">
        <v>373.98998999999998</v>
      </c>
      <c r="D952">
        <v>365.25</v>
      </c>
      <c r="E952">
        <v>367.36999500000002</v>
      </c>
      <c r="F952">
        <v>367.36999500000002</v>
      </c>
      <c r="G952">
        <v>388429</v>
      </c>
    </row>
    <row r="953" spans="1:7" x14ac:dyDescent="0.25">
      <c r="A953" s="12">
        <v>43384</v>
      </c>
      <c r="B953">
        <v>364.60000600000001</v>
      </c>
      <c r="C953">
        <v>365.70001200000002</v>
      </c>
      <c r="D953">
        <v>348.95001200000002</v>
      </c>
      <c r="E953">
        <v>354.44000199999999</v>
      </c>
      <c r="F953">
        <v>354.44000199999999</v>
      </c>
      <c r="G953">
        <v>559837</v>
      </c>
    </row>
    <row r="954" spans="1:7" x14ac:dyDescent="0.25">
      <c r="A954" s="12">
        <v>43385</v>
      </c>
      <c r="B954">
        <v>354.14999399999999</v>
      </c>
      <c r="C954">
        <v>361.13000499999998</v>
      </c>
      <c r="D954">
        <v>352.540009</v>
      </c>
      <c r="E954">
        <v>356.66000400000001</v>
      </c>
      <c r="F954">
        <v>356.66000400000001</v>
      </c>
      <c r="G954">
        <v>358644</v>
      </c>
    </row>
    <row r="955" spans="1:7" x14ac:dyDescent="0.25">
      <c r="A955" s="12">
        <v>43388</v>
      </c>
      <c r="B955">
        <v>354.64999399999999</v>
      </c>
      <c r="C955">
        <v>357.42001299999998</v>
      </c>
      <c r="D955">
        <v>350.79998799999998</v>
      </c>
      <c r="E955">
        <v>356.44000199999999</v>
      </c>
      <c r="F955">
        <v>356.44000199999999</v>
      </c>
      <c r="G955">
        <v>194593</v>
      </c>
    </row>
    <row r="956" spans="1:7" x14ac:dyDescent="0.25">
      <c r="A956" s="12">
        <v>43389</v>
      </c>
      <c r="B956">
        <v>357.70001200000002</v>
      </c>
      <c r="C956">
        <v>364.97000100000002</v>
      </c>
      <c r="D956">
        <v>353.58999599999999</v>
      </c>
      <c r="E956">
        <v>362.01001000000002</v>
      </c>
      <c r="F956">
        <v>362.01001000000002</v>
      </c>
      <c r="G956">
        <v>211717</v>
      </c>
    </row>
    <row r="957" spans="1:7" x14ac:dyDescent="0.25">
      <c r="A957" s="12">
        <v>43390</v>
      </c>
      <c r="B957">
        <v>359.44000199999999</v>
      </c>
      <c r="C957">
        <v>363.63000499999998</v>
      </c>
      <c r="D957">
        <v>355.5</v>
      </c>
      <c r="E957">
        <v>356.790009</v>
      </c>
      <c r="F957">
        <v>356.790009</v>
      </c>
      <c r="G957">
        <v>227044</v>
      </c>
    </row>
    <row r="958" spans="1:7" x14ac:dyDescent="0.25">
      <c r="A958" s="12">
        <v>43391</v>
      </c>
      <c r="B958">
        <v>359.77999899999998</v>
      </c>
      <c r="C958">
        <v>359.77999899999998</v>
      </c>
      <c r="D958">
        <v>348.73998999999998</v>
      </c>
      <c r="E958">
        <v>349.57998700000002</v>
      </c>
      <c r="F958">
        <v>349.57998700000002</v>
      </c>
      <c r="G958">
        <v>185763</v>
      </c>
    </row>
    <row r="959" spans="1:7" x14ac:dyDescent="0.25">
      <c r="A959" s="12">
        <v>43392</v>
      </c>
      <c r="B959">
        <v>353</v>
      </c>
      <c r="C959">
        <v>364.209991</v>
      </c>
      <c r="D959">
        <v>349.63000499999998</v>
      </c>
      <c r="E959">
        <v>363.05999800000001</v>
      </c>
      <c r="F959">
        <v>363.05999800000001</v>
      </c>
      <c r="G959">
        <v>209566</v>
      </c>
    </row>
    <row r="960" spans="1:7" x14ac:dyDescent="0.25">
      <c r="A960" s="12">
        <v>43395</v>
      </c>
      <c r="B960">
        <v>362.16000400000001</v>
      </c>
      <c r="C960">
        <v>367.92999300000002</v>
      </c>
      <c r="D960">
        <v>352.14999399999999</v>
      </c>
      <c r="E960">
        <v>356.63000499999998</v>
      </c>
      <c r="F960">
        <v>356.63000499999998</v>
      </c>
      <c r="G960">
        <v>261801</v>
      </c>
    </row>
    <row r="961" spans="1:7" x14ac:dyDescent="0.25">
      <c r="A961" s="12">
        <v>43396</v>
      </c>
      <c r="B961">
        <v>356</v>
      </c>
      <c r="C961">
        <v>356</v>
      </c>
      <c r="D961">
        <v>340.10000600000001</v>
      </c>
      <c r="E961">
        <v>342.60998499999999</v>
      </c>
      <c r="F961">
        <v>342.60998499999999</v>
      </c>
      <c r="G961">
        <v>473066</v>
      </c>
    </row>
    <row r="962" spans="1:7" x14ac:dyDescent="0.25">
      <c r="A962" s="12">
        <v>43397</v>
      </c>
      <c r="B962">
        <v>345</v>
      </c>
      <c r="C962">
        <v>346</v>
      </c>
      <c r="D962">
        <v>320.86999500000002</v>
      </c>
      <c r="E962">
        <v>326.67999300000002</v>
      </c>
      <c r="F962">
        <v>326.67999300000002</v>
      </c>
      <c r="G962">
        <v>638438</v>
      </c>
    </row>
    <row r="963" spans="1:7" x14ac:dyDescent="0.25">
      <c r="A963" s="12">
        <v>43398</v>
      </c>
      <c r="B963">
        <v>327.70001200000002</v>
      </c>
      <c r="C963">
        <v>333.42999300000002</v>
      </c>
      <c r="D963">
        <v>323.83999599999999</v>
      </c>
      <c r="E963">
        <v>331.79998799999998</v>
      </c>
      <c r="F963">
        <v>331.79998799999998</v>
      </c>
      <c r="G963">
        <v>372699</v>
      </c>
    </row>
    <row r="964" spans="1:7" x14ac:dyDescent="0.25">
      <c r="A964" s="12">
        <v>43399</v>
      </c>
      <c r="B964">
        <v>331.07998700000002</v>
      </c>
      <c r="C964">
        <v>336.88000499999998</v>
      </c>
      <c r="D964">
        <v>326.29998799999998</v>
      </c>
      <c r="E964">
        <v>332.76001000000002</v>
      </c>
      <c r="F964">
        <v>332.76001000000002</v>
      </c>
      <c r="G964">
        <v>363639</v>
      </c>
    </row>
    <row r="965" spans="1:7" x14ac:dyDescent="0.25">
      <c r="A965" s="12">
        <v>43402</v>
      </c>
      <c r="B965">
        <v>333.27999899999998</v>
      </c>
      <c r="C965">
        <v>333.73001099999999</v>
      </c>
      <c r="D965">
        <v>314.85998499999999</v>
      </c>
      <c r="E965">
        <v>325.41000400000001</v>
      </c>
      <c r="F965">
        <v>325.41000400000001</v>
      </c>
      <c r="G965">
        <v>801740</v>
      </c>
    </row>
    <row r="966" spans="1:7" x14ac:dyDescent="0.25">
      <c r="A966" s="12">
        <v>43403</v>
      </c>
      <c r="B966">
        <v>316.29998799999998</v>
      </c>
      <c r="C966">
        <v>326.25</v>
      </c>
      <c r="D966">
        <v>309.39999399999999</v>
      </c>
      <c r="E966">
        <v>319.67001299999998</v>
      </c>
      <c r="F966">
        <v>319.67001299999998</v>
      </c>
      <c r="G966">
        <v>692007</v>
      </c>
    </row>
    <row r="967" spans="1:7" x14ac:dyDescent="0.25">
      <c r="A967" s="12">
        <v>43404</v>
      </c>
      <c r="B967">
        <v>319.80999800000001</v>
      </c>
      <c r="C967">
        <v>338.79998799999998</v>
      </c>
      <c r="D967">
        <v>319.80999800000001</v>
      </c>
      <c r="E967">
        <v>337.64001500000001</v>
      </c>
      <c r="F967">
        <v>337.64001500000001</v>
      </c>
      <c r="G967">
        <v>964465</v>
      </c>
    </row>
    <row r="968" spans="1:7" x14ac:dyDescent="0.25">
      <c r="A968" s="12">
        <v>43405</v>
      </c>
      <c r="B968">
        <v>338.89001500000001</v>
      </c>
      <c r="C968">
        <v>355.05999800000001</v>
      </c>
      <c r="D968">
        <v>338.02999899999998</v>
      </c>
      <c r="E968">
        <v>353.58999599999999</v>
      </c>
      <c r="F968">
        <v>353.58999599999999</v>
      </c>
      <c r="G968">
        <v>734293</v>
      </c>
    </row>
    <row r="969" spans="1:7" x14ac:dyDescent="0.25">
      <c r="A969" s="12">
        <v>43409</v>
      </c>
      <c r="B969">
        <v>353.540009</v>
      </c>
      <c r="C969">
        <v>365.42999300000002</v>
      </c>
      <c r="D969">
        <v>346</v>
      </c>
      <c r="E969">
        <v>362.07000699999998</v>
      </c>
      <c r="F969">
        <v>362.07000699999998</v>
      </c>
      <c r="G969">
        <v>537759</v>
      </c>
    </row>
    <row r="970" spans="1:7" x14ac:dyDescent="0.25">
      <c r="A970" s="12">
        <v>43410</v>
      </c>
      <c r="B970">
        <v>363.25</v>
      </c>
      <c r="C970">
        <v>366.98998999999998</v>
      </c>
      <c r="D970">
        <v>347.94000199999999</v>
      </c>
      <c r="E970">
        <v>351.64001500000001</v>
      </c>
      <c r="F970">
        <v>351.64001500000001</v>
      </c>
      <c r="G970">
        <v>446076</v>
      </c>
    </row>
    <row r="971" spans="1:7" x14ac:dyDescent="0.25">
      <c r="A971" s="12">
        <v>43411</v>
      </c>
      <c r="B971">
        <v>356.04998799999998</v>
      </c>
      <c r="C971">
        <v>362.11999500000002</v>
      </c>
      <c r="D971">
        <v>338.27999899999998</v>
      </c>
      <c r="E971">
        <v>343.64999399999999</v>
      </c>
      <c r="F971">
        <v>343.64999399999999</v>
      </c>
      <c r="G971">
        <v>546710</v>
      </c>
    </row>
    <row r="972" spans="1:7" x14ac:dyDescent="0.25">
      <c r="A972" s="12">
        <v>43412</v>
      </c>
      <c r="B972">
        <v>341</v>
      </c>
      <c r="C972">
        <v>341</v>
      </c>
      <c r="D972">
        <v>314.47000100000002</v>
      </c>
      <c r="E972">
        <v>320.17001299999998</v>
      </c>
      <c r="F972">
        <v>320.17001299999998</v>
      </c>
      <c r="G972">
        <v>529591</v>
      </c>
    </row>
    <row r="973" spans="1:7" x14ac:dyDescent="0.25">
      <c r="A973" s="12">
        <v>43413</v>
      </c>
      <c r="B973">
        <v>315.60000600000001</v>
      </c>
      <c r="C973">
        <v>317.38000499999998</v>
      </c>
      <c r="D973">
        <v>299</v>
      </c>
      <c r="E973">
        <v>307.16000400000001</v>
      </c>
      <c r="F973">
        <v>307.16000400000001</v>
      </c>
      <c r="G973">
        <v>740039</v>
      </c>
    </row>
    <row r="974" spans="1:7" x14ac:dyDescent="0.25">
      <c r="A974" s="12">
        <v>43416</v>
      </c>
      <c r="B974">
        <v>303.98998999999998</v>
      </c>
      <c r="C974">
        <v>315.30999800000001</v>
      </c>
      <c r="D974">
        <v>299.57000699999998</v>
      </c>
      <c r="E974">
        <v>305</v>
      </c>
      <c r="F974">
        <v>305</v>
      </c>
      <c r="G974">
        <v>426323</v>
      </c>
    </row>
    <row r="975" spans="1:7" x14ac:dyDescent="0.25">
      <c r="A975" s="12">
        <v>43417</v>
      </c>
      <c r="B975">
        <v>306.94000199999999</v>
      </c>
      <c r="C975">
        <v>307.98001099999999</v>
      </c>
      <c r="D975">
        <v>291.14999399999999</v>
      </c>
      <c r="E975">
        <v>297.38000499999998</v>
      </c>
      <c r="F975">
        <v>297.38000499999998</v>
      </c>
      <c r="G975">
        <v>677736</v>
      </c>
    </row>
    <row r="976" spans="1:7" x14ac:dyDescent="0.25">
      <c r="A976" s="12">
        <v>43418</v>
      </c>
      <c r="B976">
        <v>297.38000499999998</v>
      </c>
      <c r="C976">
        <v>301.67001299999998</v>
      </c>
      <c r="D976">
        <v>282.94000199999999</v>
      </c>
      <c r="E976">
        <v>286.66000400000001</v>
      </c>
      <c r="F976">
        <v>286.66000400000001</v>
      </c>
      <c r="G976">
        <v>897124</v>
      </c>
    </row>
    <row r="977" spans="1:7" x14ac:dyDescent="0.25">
      <c r="A977" s="12">
        <v>43419</v>
      </c>
      <c r="B977">
        <v>287</v>
      </c>
      <c r="C977">
        <v>297.040009</v>
      </c>
      <c r="D977">
        <v>283.04998799999998</v>
      </c>
      <c r="E977">
        <v>290.66000400000001</v>
      </c>
      <c r="F977">
        <v>290.66000400000001</v>
      </c>
      <c r="G977">
        <v>1230783</v>
      </c>
    </row>
    <row r="978" spans="1:7" x14ac:dyDescent="0.25">
      <c r="A978" s="12">
        <v>43420</v>
      </c>
      <c r="B978">
        <v>291.80999800000001</v>
      </c>
      <c r="C978">
        <v>297.5</v>
      </c>
      <c r="D978">
        <v>291.22000100000002</v>
      </c>
      <c r="E978">
        <v>293.32998700000002</v>
      </c>
      <c r="F978">
        <v>293.32998700000002</v>
      </c>
      <c r="G978">
        <v>539523</v>
      </c>
    </row>
    <row r="979" spans="1:7" x14ac:dyDescent="0.25">
      <c r="A979" s="12">
        <v>43424</v>
      </c>
      <c r="B979">
        <v>295.13000499999998</v>
      </c>
      <c r="C979">
        <v>295.17999300000002</v>
      </c>
      <c r="D979">
        <v>284.01001000000002</v>
      </c>
      <c r="E979">
        <v>285.76001000000002</v>
      </c>
      <c r="F979">
        <v>285.76001000000002</v>
      </c>
      <c r="G979">
        <v>345434</v>
      </c>
    </row>
    <row r="980" spans="1:7" x14ac:dyDescent="0.25">
      <c r="A980" s="12">
        <v>43425</v>
      </c>
      <c r="B980">
        <v>287</v>
      </c>
      <c r="C980">
        <v>289.70001200000002</v>
      </c>
      <c r="D980">
        <v>280.10000600000001</v>
      </c>
      <c r="E980">
        <v>281.26001000000002</v>
      </c>
      <c r="F980">
        <v>281.26001000000002</v>
      </c>
      <c r="G980">
        <v>1968088</v>
      </c>
    </row>
    <row r="981" spans="1:7" x14ac:dyDescent="0.25">
      <c r="A981" s="12">
        <v>43426</v>
      </c>
      <c r="B981">
        <v>280.64999399999999</v>
      </c>
      <c r="C981">
        <v>281.98001099999999</v>
      </c>
      <c r="D981">
        <v>277.39001500000001</v>
      </c>
      <c r="E981">
        <v>278.85998499999999</v>
      </c>
      <c r="F981">
        <v>278.85998499999999</v>
      </c>
      <c r="G981">
        <v>76198</v>
      </c>
    </row>
    <row r="982" spans="1:7" x14ac:dyDescent="0.25">
      <c r="A982" s="12">
        <v>43427</v>
      </c>
      <c r="B982">
        <v>278.85998499999999</v>
      </c>
      <c r="C982">
        <v>287</v>
      </c>
      <c r="D982">
        <v>276.92001299999998</v>
      </c>
      <c r="E982">
        <v>280.08999599999999</v>
      </c>
      <c r="F982">
        <v>280.08999599999999</v>
      </c>
      <c r="G982">
        <v>224314</v>
      </c>
    </row>
    <row r="983" spans="1:7" x14ac:dyDescent="0.25">
      <c r="A983" s="12">
        <v>43430</v>
      </c>
      <c r="B983">
        <v>279.39001500000001</v>
      </c>
      <c r="C983">
        <v>285</v>
      </c>
      <c r="D983">
        <v>263.39999399999999</v>
      </c>
      <c r="E983">
        <v>268.47000100000002</v>
      </c>
      <c r="F983">
        <v>268.47000100000002</v>
      </c>
      <c r="G983">
        <v>596066</v>
      </c>
    </row>
    <row r="984" spans="1:7" x14ac:dyDescent="0.25">
      <c r="A984" s="12">
        <v>43431</v>
      </c>
      <c r="B984">
        <v>269.26998900000001</v>
      </c>
      <c r="C984">
        <v>277.95001200000002</v>
      </c>
      <c r="D984">
        <v>266.07998700000002</v>
      </c>
      <c r="E984">
        <v>267.88000499999998</v>
      </c>
      <c r="F984">
        <v>267.88000499999998</v>
      </c>
      <c r="G984">
        <v>517681</v>
      </c>
    </row>
    <row r="985" spans="1:7" x14ac:dyDescent="0.25">
      <c r="A985" s="12">
        <v>43432</v>
      </c>
      <c r="B985">
        <v>268.86999500000002</v>
      </c>
      <c r="C985">
        <v>279</v>
      </c>
      <c r="D985">
        <v>268.86999500000002</v>
      </c>
      <c r="E985">
        <v>274.55999800000001</v>
      </c>
      <c r="F985">
        <v>274.55999800000001</v>
      </c>
      <c r="G985">
        <v>1294998</v>
      </c>
    </row>
    <row r="986" spans="1:7" x14ac:dyDescent="0.25">
      <c r="A986" s="12">
        <v>43433</v>
      </c>
      <c r="B986">
        <v>276.57998700000002</v>
      </c>
      <c r="C986">
        <v>281.08999599999999</v>
      </c>
      <c r="D986">
        <v>273.73001099999999</v>
      </c>
      <c r="E986">
        <v>276.39001500000001</v>
      </c>
      <c r="F986">
        <v>276.39001500000001</v>
      </c>
      <c r="G986">
        <v>961405</v>
      </c>
    </row>
    <row r="987" spans="1:7" x14ac:dyDescent="0.25">
      <c r="A987" s="12">
        <v>43434</v>
      </c>
      <c r="B987">
        <v>276.959991</v>
      </c>
      <c r="C987">
        <v>279.44000199999999</v>
      </c>
      <c r="D987">
        <v>272.39001500000001</v>
      </c>
      <c r="E987">
        <v>273.42001299999998</v>
      </c>
      <c r="F987">
        <v>273.42001299999998</v>
      </c>
      <c r="G987">
        <v>1263517</v>
      </c>
    </row>
    <row r="988" spans="1:7" x14ac:dyDescent="0.25">
      <c r="A988" s="12">
        <v>43437</v>
      </c>
      <c r="B988">
        <v>275</v>
      </c>
      <c r="C988">
        <v>289.209991</v>
      </c>
      <c r="D988">
        <v>269.01001000000002</v>
      </c>
      <c r="E988">
        <v>274.51001000000002</v>
      </c>
      <c r="F988">
        <v>274.51001000000002</v>
      </c>
      <c r="G988">
        <v>870468</v>
      </c>
    </row>
    <row r="989" spans="1:7" x14ac:dyDescent="0.25">
      <c r="A989" s="12">
        <v>43438</v>
      </c>
      <c r="B989">
        <v>275.85000600000001</v>
      </c>
      <c r="C989">
        <v>282.22000100000002</v>
      </c>
      <c r="D989">
        <v>271.79998799999998</v>
      </c>
      <c r="E989">
        <v>279.07000699999998</v>
      </c>
      <c r="F989">
        <v>279.07000699999998</v>
      </c>
      <c r="G989">
        <v>943325</v>
      </c>
    </row>
    <row r="990" spans="1:7" x14ac:dyDescent="0.25">
      <c r="A990" s="12">
        <v>43439</v>
      </c>
      <c r="B990">
        <v>282.36999500000002</v>
      </c>
      <c r="C990">
        <v>283.35000600000001</v>
      </c>
      <c r="D990">
        <v>278.67001299999998</v>
      </c>
      <c r="E990">
        <v>280.23001099999999</v>
      </c>
      <c r="F990">
        <v>280.23001099999999</v>
      </c>
      <c r="G990">
        <v>105728</v>
      </c>
    </row>
    <row r="991" spans="1:7" x14ac:dyDescent="0.25">
      <c r="A991" s="12">
        <v>43440</v>
      </c>
      <c r="B991">
        <v>280</v>
      </c>
      <c r="C991">
        <v>284.98998999999998</v>
      </c>
      <c r="D991">
        <v>276.76001000000002</v>
      </c>
      <c r="E991">
        <v>282.17001299999998</v>
      </c>
      <c r="F991">
        <v>282.17001299999998</v>
      </c>
      <c r="G991">
        <v>572194</v>
      </c>
    </row>
    <row r="992" spans="1:7" x14ac:dyDescent="0.25">
      <c r="A992" s="12">
        <v>43441</v>
      </c>
      <c r="B992">
        <v>282.88000499999998</v>
      </c>
      <c r="C992">
        <v>288.58999599999999</v>
      </c>
      <c r="D992">
        <v>279.82998700000002</v>
      </c>
      <c r="E992">
        <v>285.51001000000002</v>
      </c>
      <c r="F992">
        <v>285.51001000000002</v>
      </c>
      <c r="G992">
        <v>1265549</v>
      </c>
    </row>
    <row r="993" spans="1:7" x14ac:dyDescent="0.25">
      <c r="A993" s="12">
        <v>43444</v>
      </c>
      <c r="B993">
        <v>286.22000100000002</v>
      </c>
      <c r="C993">
        <v>293.58999599999999</v>
      </c>
      <c r="D993">
        <v>277.26998900000001</v>
      </c>
      <c r="E993">
        <v>289.44000199999999</v>
      </c>
      <c r="F993">
        <v>289.44000199999999</v>
      </c>
      <c r="G993">
        <v>400049</v>
      </c>
    </row>
    <row r="994" spans="1:7" x14ac:dyDescent="0.25">
      <c r="A994" s="12">
        <v>43445</v>
      </c>
      <c r="B994">
        <v>289.92001299999998</v>
      </c>
      <c r="C994">
        <v>291.13000499999998</v>
      </c>
      <c r="D994">
        <v>281</v>
      </c>
      <c r="E994">
        <v>286.26998900000001</v>
      </c>
      <c r="F994">
        <v>286.26998900000001</v>
      </c>
      <c r="G994">
        <v>305665</v>
      </c>
    </row>
    <row r="995" spans="1:7" x14ac:dyDescent="0.25">
      <c r="A995" s="12">
        <v>43447</v>
      </c>
      <c r="B995">
        <v>291</v>
      </c>
      <c r="C995">
        <v>296.39999399999999</v>
      </c>
      <c r="D995">
        <v>290.92999300000002</v>
      </c>
      <c r="E995">
        <v>294.27999899999998</v>
      </c>
      <c r="F995">
        <v>294.27999899999998</v>
      </c>
      <c r="G995">
        <v>571976</v>
      </c>
    </row>
    <row r="996" spans="1:7" x14ac:dyDescent="0.25">
      <c r="A996" s="12">
        <v>43448</v>
      </c>
      <c r="B996">
        <v>295.25</v>
      </c>
      <c r="C996">
        <v>303.52999899999998</v>
      </c>
      <c r="D996">
        <v>291.70001200000002</v>
      </c>
      <c r="E996">
        <v>294.16000400000001</v>
      </c>
      <c r="F996">
        <v>294.16000400000001</v>
      </c>
      <c r="G996">
        <v>284005</v>
      </c>
    </row>
    <row r="997" spans="1:7" x14ac:dyDescent="0.25">
      <c r="A997" s="12">
        <v>43451</v>
      </c>
      <c r="B997">
        <v>293.42999300000002</v>
      </c>
      <c r="C997">
        <v>299.16000400000001</v>
      </c>
      <c r="D997">
        <v>288.13000499999998</v>
      </c>
      <c r="E997">
        <v>295.23001099999999</v>
      </c>
      <c r="F997">
        <v>295.23001099999999</v>
      </c>
      <c r="G997">
        <v>227875</v>
      </c>
    </row>
    <row r="998" spans="1:7" x14ac:dyDescent="0.25">
      <c r="A998" s="12">
        <v>43452</v>
      </c>
      <c r="B998">
        <v>297.22000100000002</v>
      </c>
      <c r="C998">
        <v>304.98998999999998</v>
      </c>
      <c r="D998">
        <v>293.48001099999999</v>
      </c>
      <c r="E998">
        <v>300.79998799999998</v>
      </c>
      <c r="F998">
        <v>300.79998799999998</v>
      </c>
      <c r="G998">
        <v>470594</v>
      </c>
    </row>
    <row r="999" spans="1:7" x14ac:dyDescent="0.25">
      <c r="A999" s="12">
        <v>43453</v>
      </c>
      <c r="B999">
        <v>302.29998799999998</v>
      </c>
      <c r="C999">
        <v>306.98001099999999</v>
      </c>
      <c r="D999">
        <v>298.95001200000002</v>
      </c>
      <c r="E999">
        <v>302.57998700000002</v>
      </c>
      <c r="F999">
        <v>302.57998700000002</v>
      </c>
      <c r="G999">
        <v>849110</v>
      </c>
    </row>
    <row r="1000" spans="1:7" x14ac:dyDescent="0.25">
      <c r="A1000" s="12">
        <v>43454</v>
      </c>
      <c r="B1000">
        <v>307.52999899999998</v>
      </c>
      <c r="C1000">
        <v>308</v>
      </c>
      <c r="D1000">
        <v>297.11999500000002</v>
      </c>
      <c r="E1000">
        <v>304.07998700000002</v>
      </c>
      <c r="F1000">
        <v>304.07998700000002</v>
      </c>
      <c r="G1000">
        <v>449897</v>
      </c>
    </row>
    <row r="1001" spans="1:7" x14ac:dyDescent="0.25">
      <c r="A1001" s="12">
        <v>43455</v>
      </c>
      <c r="B1001">
        <v>305.72000100000002</v>
      </c>
      <c r="C1001">
        <v>308</v>
      </c>
      <c r="D1001">
        <v>302.60000600000001</v>
      </c>
      <c r="E1001">
        <v>304.14999399999999</v>
      </c>
      <c r="F1001">
        <v>304.14999399999999</v>
      </c>
      <c r="G1001">
        <v>996823</v>
      </c>
    </row>
    <row r="1002" spans="1:7" x14ac:dyDescent="0.25">
      <c r="A1002" s="12">
        <v>43458</v>
      </c>
      <c r="B1002">
        <v>304.91000400000001</v>
      </c>
      <c r="C1002">
        <v>305.82000699999998</v>
      </c>
      <c r="D1002">
        <v>298.959991</v>
      </c>
      <c r="E1002">
        <v>301.07998700000002</v>
      </c>
      <c r="F1002">
        <v>301.07998700000002</v>
      </c>
      <c r="G1002">
        <v>106449</v>
      </c>
    </row>
    <row r="1003" spans="1:7" x14ac:dyDescent="0.25">
      <c r="A1003" s="12">
        <v>43460</v>
      </c>
      <c r="B1003">
        <v>297.89999399999999</v>
      </c>
      <c r="C1003">
        <v>305.75</v>
      </c>
      <c r="D1003">
        <v>295.39001500000001</v>
      </c>
      <c r="E1003">
        <v>304.82998700000002</v>
      </c>
      <c r="F1003">
        <v>304.82998700000002</v>
      </c>
      <c r="G1003">
        <v>129054</v>
      </c>
    </row>
    <row r="1004" spans="1:7" x14ac:dyDescent="0.25">
      <c r="A1004" s="12">
        <v>43461</v>
      </c>
      <c r="B1004">
        <v>303.35000600000001</v>
      </c>
      <c r="C1004">
        <v>304.98001099999999</v>
      </c>
      <c r="D1004">
        <v>298.040009</v>
      </c>
      <c r="E1004">
        <v>303.88000499999998</v>
      </c>
      <c r="F1004">
        <v>303.88000499999998</v>
      </c>
      <c r="G1004">
        <v>220217</v>
      </c>
    </row>
    <row r="1005" spans="1:7" x14ac:dyDescent="0.25">
      <c r="A1005" s="12">
        <v>43462</v>
      </c>
      <c r="B1005">
        <v>301.35000600000001</v>
      </c>
      <c r="C1005">
        <v>306.57998700000002</v>
      </c>
      <c r="D1005">
        <v>299.51001000000002</v>
      </c>
      <c r="E1005">
        <v>303.85998499999999</v>
      </c>
      <c r="F1005">
        <v>303.85998499999999</v>
      </c>
      <c r="G1005">
        <v>214661</v>
      </c>
    </row>
    <row r="1006" spans="1:7" x14ac:dyDescent="0.25">
      <c r="A1006" s="12">
        <v>43465</v>
      </c>
      <c r="B1006">
        <v>305.35998499999999</v>
      </c>
      <c r="C1006">
        <v>306.60000600000001</v>
      </c>
      <c r="D1006">
        <v>295.05999800000001</v>
      </c>
      <c r="E1006">
        <v>296.22000100000002</v>
      </c>
      <c r="F1006">
        <v>296.22000100000002</v>
      </c>
      <c r="G1006">
        <v>346291</v>
      </c>
    </row>
    <row r="1007" spans="1:7" x14ac:dyDescent="0.25">
      <c r="A1007" s="12">
        <v>43467</v>
      </c>
      <c r="B1007">
        <v>294.95001200000002</v>
      </c>
      <c r="C1007">
        <v>306.89001500000001</v>
      </c>
      <c r="D1007">
        <v>293.55999800000001</v>
      </c>
      <c r="E1007">
        <v>306.14999399999999</v>
      </c>
      <c r="F1007">
        <v>306.14999399999999</v>
      </c>
      <c r="G1007">
        <v>344167</v>
      </c>
    </row>
    <row r="1008" spans="1:7" x14ac:dyDescent="0.25">
      <c r="A1008" s="12">
        <v>43468</v>
      </c>
      <c r="B1008">
        <v>305.51001000000002</v>
      </c>
      <c r="C1008">
        <v>312.70001200000002</v>
      </c>
      <c r="D1008">
        <v>297.04998799999998</v>
      </c>
      <c r="E1008">
        <v>301.5</v>
      </c>
      <c r="F1008">
        <v>301.5</v>
      </c>
      <c r="G1008">
        <v>381023</v>
      </c>
    </row>
    <row r="1009" spans="1:7" x14ac:dyDescent="0.25">
      <c r="A1009" s="12">
        <v>43469</v>
      </c>
      <c r="B1009">
        <v>304.64999399999999</v>
      </c>
      <c r="C1009">
        <v>312.69000199999999</v>
      </c>
      <c r="D1009">
        <v>302.25</v>
      </c>
      <c r="E1009">
        <v>310.82998700000002</v>
      </c>
      <c r="F1009">
        <v>310.82998700000002</v>
      </c>
      <c r="G1009">
        <v>299327</v>
      </c>
    </row>
    <row r="1010" spans="1:7" x14ac:dyDescent="0.25">
      <c r="A1010" s="12">
        <v>43472</v>
      </c>
      <c r="B1010">
        <v>312.38000499999998</v>
      </c>
      <c r="C1010">
        <v>320.709991</v>
      </c>
      <c r="D1010">
        <v>310.08999599999999</v>
      </c>
      <c r="E1010">
        <v>317.67001299999998</v>
      </c>
      <c r="F1010">
        <v>317.67001299999998</v>
      </c>
      <c r="G1010">
        <v>593557</v>
      </c>
    </row>
    <row r="1011" spans="1:7" x14ac:dyDescent="0.25">
      <c r="A1011" s="12">
        <v>43473</v>
      </c>
      <c r="B1011">
        <v>323.58999599999999</v>
      </c>
      <c r="C1011">
        <v>327</v>
      </c>
      <c r="D1011">
        <v>317.92001299999998</v>
      </c>
      <c r="E1011">
        <v>325.32000699999998</v>
      </c>
      <c r="F1011">
        <v>325.32000699999998</v>
      </c>
      <c r="G1011">
        <v>495330</v>
      </c>
    </row>
    <row r="1012" spans="1:7" x14ac:dyDescent="0.25">
      <c r="A1012" s="12">
        <v>43474</v>
      </c>
      <c r="B1012">
        <v>325.85000600000001</v>
      </c>
      <c r="C1012">
        <v>332</v>
      </c>
      <c r="D1012">
        <v>322.91000400000001</v>
      </c>
      <c r="E1012">
        <v>325.290009</v>
      </c>
      <c r="F1012">
        <v>325.290009</v>
      </c>
      <c r="G1012">
        <v>307932</v>
      </c>
    </row>
    <row r="1013" spans="1:7" x14ac:dyDescent="0.25">
      <c r="A1013" s="12">
        <v>43475</v>
      </c>
      <c r="B1013">
        <v>326.10000600000001</v>
      </c>
      <c r="C1013">
        <v>330.52999899999998</v>
      </c>
      <c r="D1013">
        <v>322.209991</v>
      </c>
      <c r="E1013">
        <v>329.54998799999998</v>
      </c>
      <c r="F1013">
        <v>329.54998799999998</v>
      </c>
      <c r="G1013">
        <v>470457</v>
      </c>
    </row>
    <row r="1014" spans="1:7" x14ac:dyDescent="0.25">
      <c r="A1014" s="12">
        <v>43476</v>
      </c>
      <c r="B1014">
        <v>329</v>
      </c>
      <c r="C1014">
        <v>333.26001000000002</v>
      </c>
      <c r="D1014">
        <v>324.290009</v>
      </c>
      <c r="E1014">
        <v>329.25</v>
      </c>
      <c r="F1014">
        <v>329.25</v>
      </c>
      <c r="G1014">
        <v>305430</v>
      </c>
    </row>
    <row r="1015" spans="1:7" x14ac:dyDescent="0.25">
      <c r="A1015" s="12">
        <v>43479</v>
      </c>
      <c r="B1015">
        <v>329.67001299999998</v>
      </c>
      <c r="C1015">
        <v>332.10998499999999</v>
      </c>
      <c r="D1015">
        <v>321.33999599999999</v>
      </c>
      <c r="E1015">
        <v>325.209991</v>
      </c>
      <c r="F1015">
        <v>325.209991</v>
      </c>
      <c r="G1015">
        <v>561106</v>
      </c>
    </row>
    <row r="1016" spans="1:7" x14ac:dyDescent="0.25">
      <c r="A1016" s="12">
        <v>43480</v>
      </c>
      <c r="B1016">
        <v>326.01998900000001</v>
      </c>
      <c r="C1016">
        <v>335</v>
      </c>
      <c r="D1016">
        <v>326.01998900000001</v>
      </c>
      <c r="E1016">
        <v>333.73998999999998</v>
      </c>
      <c r="F1016">
        <v>333.73998999999998</v>
      </c>
      <c r="G1016">
        <v>456407</v>
      </c>
    </row>
    <row r="1017" spans="1:7" x14ac:dyDescent="0.25">
      <c r="A1017" s="12">
        <v>43481</v>
      </c>
      <c r="B1017">
        <v>332.91000400000001</v>
      </c>
      <c r="C1017">
        <v>339.77999899999998</v>
      </c>
      <c r="D1017">
        <v>331.51001000000002</v>
      </c>
      <c r="E1017">
        <v>333.540009</v>
      </c>
      <c r="F1017">
        <v>333.540009</v>
      </c>
      <c r="G1017">
        <v>1107228</v>
      </c>
    </row>
    <row r="1018" spans="1:7" x14ac:dyDescent="0.25">
      <c r="A1018" s="12">
        <v>43482</v>
      </c>
      <c r="B1018">
        <v>332.75</v>
      </c>
      <c r="C1018">
        <v>337.790009</v>
      </c>
      <c r="D1018">
        <v>330.04998799999998</v>
      </c>
      <c r="E1018">
        <v>334.66000400000001</v>
      </c>
      <c r="F1018">
        <v>334.66000400000001</v>
      </c>
      <c r="G1018">
        <v>379894</v>
      </c>
    </row>
    <row r="1019" spans="1:7" x14ac:dyDescent="0.25">
      <c r="A1019" s="12">
        <v>43483</v>
      </c>
      <c r="B1019">
        <v>335.44000199999999</v>
      </c>
      <c r="C1019">
        <v>338.48998999999998</v>
      </c>
      <c r="D1019">
        <v>332.32998700000002</v>
      </c>
      <c r="E1019">
        <v>336.17001299999998</v>
      </c>
      <c r="F1019">
        <v>336.17001299999998</v>
      </c>
      <c r="G1019">
        <v>583248</v>
      </c>
    </row>
    <row r="1020" spans="1:7" x14ac:dyDescent="0.25">
      <c r="A1020" s="12">
        <v>43486</v>
      </c>
      <c r="B1020">
        <v>338.69000199999999</v>
      </c>
      <c r="C1020">
        <v>338.70001200000002</v>
      </c>
      <c r="D1020">
        <v>333.73998999999998</v>
      </c>
      <c r="E1020">
        <v>334.45001200000002</v>
      </c>
      <c r="F1020">
        <v>334.45001200000002</v>
      </c>
      <c r="G1020">
        <v>174156</v>
      </c>
    </row>
    <row r="1021" spans="1:7" x14ac:dyDescent="0.25">
      <c r="A1021" s="12">
        <v>43487</v>
      </c>
      <c r="B1021">
        <v>336.16000400000001</v>
      </c>
      <c r="C1021">
        <v>340.85998499999999</v>
      </c>
      <c r="D1021">
        <v>329.58999599999999</v>
      </c>
      <c r="E1021">
        <v>338.55999800000001</v>
      </c>
      <c r="F1021">
        <v>338.55999800000001</v>
      </c>
      <c r="G1021">
        <v>734475</v>
      </c>
    </row>
    <row r="1022" spans="1:7" x14ac:dyDescent="0.25">
      <c r="A1022" s="12">
        <v>43488</v>
      </c>
      <c r="B1022">
        <v>341.07000699999998</v>
      </c>
      <c r="C1022">
        <v>342.98998999999998</v>
      </c>
      <c r="D1022">
        <v>337.76001000000002</v>
      </c>
      <c r="E1022">
        <v>341.35000600000001</v>
      </c>
      <c r="F1022">
        <v>341.35000600000001</v>
      </c>
      <c r="G1022">
        <v>440768</v>
      </c>
    </row>
    <row r="1023" spans="1:7" x14ac:dyDescent="0.25">
      <c r="A1023" s="12">
        <v>43489</v>
      </c>
      <c r="B1023">
        <v>342.20001200000002</v>
      </c>
      <c r="C1023">
        <v>345.02999899999998</v>
      </c>
      <c r="D1023">
        <v>338.42999300000002</v>
      </c>
      <c r="E1023">
        <v>341.02999899999998</v>
      </c>
      <c r="F1023">
        <v>341.02999899999998</v>
      </c>
      <c r="G1023">
        <v>873215</v>
      </c>
    </row>
    <row r="1024" spans="1:7" x14ac:dyDescent="0.25">
      <c r="A1024" s="12">
        <v>43490</v>
      </c>
      <c r="B1024">
        <v>341.540009</v>
      </c>
      <c r="C1024">
        <v>343.98998999999998</v>
      </c>
      <c r="D1024">
        <v>338.82998700000002</v>
      </c>
      <c r="E1024">
        <v>342.23001099999999</v>
      </c>
      <c r="F1024">
        <v>342.23001099999999</v>
      </c>
      <c r="G1024">
        <v>327200</v>
      </c>
    </row>
    <row r="1025" spans="1:7" x14ac:dyDescent="0.25">
      <c r="A1025" s="12">
        <v>43493</v>
      </c>
      <c r="B1025">
        <v>343.67001299999998</v>
      </c>
      <c r="C1025">
        <v>345.60000600000001</v>
      </c>
      <c r="D1025">
        <v>336.290009</v>
      </c>
      <c r="E1025">
        <v>341.01001000000002</v>
      </c>
      <c r="F1025">
        <v>341.01001000000002</v>
      </c>
      <c r="G1025">
        <v>525946</v>
      </c>
    </row>
    <row r="1026" spans="1:7" x14ac:dyDescent="0.25">
      <c r="A1026" s="12">
        <v>43494</v>
      </c>
      <c r="B1026">
        <v>341.85998499999999</v>
      </c>
      <c r="C1026">
        <v>346.01998900000001</v>
      </c>
      <c r="D1026">
        <v>338.790009</v>
      </c>
      <c r="E1026">
        <v>341.39001500000001</v>
      </c>
      <c r="F1026">
        <v>341.39001500000001</v>
      </c>
      <c r="G1026">
        <v>635067</v>
      </c>
    </row>
    <row r="1027" spans="1:7" x14ac:dyDescent="0.25">
      <c r="A1027" s="12">
        <v>43495</v>
      </c>
      <c r="B1027">
        <v>342.51998900000001</v>
      </c>
      <c r="C1027">
        <v>349.52999899999998</v>
      </c>
      <c r="D1027">
        <v>338.64001500000001</v>
      </c>
      <c r="E1027">
        <v>343.01001000000002</v>
      </c>
      <c r="F1027">
        <v>343.01001000000002</v>
      </c>
      <c r="G1027">
        <v>311949</v>
      </c>
    </row>
    <row r="1028" spans="1:7" x14ac:dyDescent="0.25">
      <c r="A1028" s="12">
        <v>43496</v>
      </c>
      <c r="B1028">
        <v>343.85998499999999</v>
      </c>
      <c r="C1028">
        <v>351.98998999999998</v>
      </c>
      <c r="D1028">
        <v>339.55999800000001</v>
      </c>
      <c r="E1028">
        <v>345.92999300000002</v>
      </c>
      <c r="F1028">
        <v>345.92999300000002</v>
      </c>
      <c r="G1028">
        <v>473030</v>
      </c>
    </row>
    <row r="1029" spans="1:7" x14ac:dyDescent="0.25">
      <c r="A1029" s="12">
        <v>43497</v>
      </c>
      <c r="B1029">
        <v>346.790009</v>
      </c>
      <c r="C1029">
        <v>346.790009</v>
      </c>
      <c r="D1029">
        <v>332.63000499999998</v>
      </c>
      <c r="E1029">
        <v>333.26998900000001</v>
      </c>
      <c r="F1029">
        <v>333.26998900000001</v>
      </c>
      <c r="G1029">
        <v>1014984</v>
      </c>
    </row>
    <row r="1030" spans="1:7" x14ac:dyDescent="0.25">
      <c r="A1030" s="12">
        <v>43501</v>
      </c>
      <c r="B1030">
        <v>332.44000199999999</v>
      </c>
      <c r="C1030">
        <v>349.26001000000002</v>
      </c>
      <c r="D1030">
        <v>332.44000199999999</v>
      </c>
      <c r="E1030">
        <v>341.89001500000001</v>
      </c>
      <c r="F1030">
        <v>341.89001500000001</v>
      </c>
      <c r="G1030">
        <v>260797</v>
      </c>
    </row>
    <row r="1031" spans="1:7" x14ac:dyDescent="0.25">
      <c r="A1031" s="12">
        <v>43502</v>
      </c>
      <c r="B1031">
        <v>343.98998999999998</v>
      </c>
      <c r="C1031">
        <v>348.98001099999999</v>
      </c>
      <c r="D1031">
        <v>332.98998999999998</v>
      </c>
      <c r="E1031">
        <v>334.52999899999998</v>
      </c>
      <c r="F1031">
        <v>334.52999899999998</v>
      </c>
      <c r="G1031">
        <v>339930</v>
      </c>
    </row>
    <row r="1032" spans="1:7" x14ac:dyDescent="0.25">
      <c r="A1032" s="12">
        <v>43503</v>
      </c>
      <c r="B1032">
        <v>333.73001099999999</v>
      </c>
      <c r="C1032">
        <v>338.64001500000001</v>
      </c>
      <c r="D1032">
        <v>322.95001200000002</v>
      </c>
      <c r="E1032">
        <v>325.290009</v>
      </c>
      <c r="F1032">
        <v>325.290009</v>
      </c>
      <c r="G1032">
        <v>403196</v>
      </c>
    </row>
    <row r="1033" spans="1:7" x14ac:dyDescent="0.25">
      <c r="A1033" s="12">
        <v>43504</v>
      </c>
      <c r="B1033">
        <v>326.10000600000001</v>
      </c>
      <c r="C1033">
        <v>326.10000600000001</v>
      </c>
      <c r="D1033">
        <v>316.5</v>
      </c>
      <c r="E1033">
        <v>318.14001500000001</v>
      </c>
      <c r="F1033">
        <v>318.14001500000001</v>
      </c>
      <c r="G1033">
        <v>238518</v>
      </c>
    </row>
    <row r="1034" spans="1:7" x14ac:dyDescent="0.25">
      <c r="A1034" s="12">
        <v>43507</v>
      </c>
      <c r="B1034">
        <v>318</v>
      </c>
      <c r="C1034">
        <v>320.91000400000001</v>
      </c>
      <c r="D1034">
        <v>311.85998499999999</v>
      </c>
      <c r="E1034">
        <v>320.22000100000002</v>
      </c>
      <c r="F1034">
        <v>320.22000100000002</v>
      </c>
      <c r="G1034">
        <v>429493</v>
      </c>
    </row>
    <row r="1035" spans="1:7" x14ac:dyDescent="0.25">
      <c r="A1035" s="12">
        <v>43508</v>
      </c>
      <c r="B1035">
        <v>320.04998799999998</v>
      </c>
      <c r="C1035">
        <v>325.01001000000002</v>
      </c>
      <c r="D1035">
        <v>320.01001000000002</v>
      </c>
      <c r="E1035">
        <v>322.29998799999998</v>
      </c>
      <c r="F1035">
        <v>322.29998799999998</v>
      </c>
      <c r="G1035">
        <v>305143</v>
      </c>
    </row>
    <row r="1036" spans="1:7" x14ac:dyDescent="0.25">
      <c r="A1036" s="12">
        <v>43509</v>
      </c>
      <c r="B1036">
        <v>321.76998900000001</v>
      </c>
      <c r="C1036">
        <v>321.76998900000001</v>
      </c>
      <c r="D1036">
        <v>311.70001200000002</v>
      </c>
      <c r="E1036">
        <v>312.73998999999998</v>
      </c>
      <c r="F1036">
        <v>312.73998999999998</v>
      </c>
      <c r="G1036">
        <v>831722</v>
      </c>
    </row>
    <row r="1037" spans="1:7" x14ac:dyDescent="0.25">
      <c r="A1037" s="12">
        <v>43510</v>
      </c>
      <c r="B1037">
        <v>313.51998900000001</v>
      </c>
      <c r="C1037">
        <v>315.26001000000002</v>
      </c>
      <c r="D1037">
        <v>310.57998700000002</v>
      </c>
      <c r="E1037">
        <v>311.89999399999999</v>
      </c>
      <c r="F1037">
        <v>311.89999399999999</v>
      </c>
      <c r="G1037">
        <v>1089043</v>
      </c>
    </row>
    <row r="1038" spans="1:7" x14ac:dyDescent="0.25">
      <c r="A1038" s="12">
        <v>43511</v>
      </c>
      <c r="B1038">
        <v>313.040009</v>
      </c>
      <c r="C1038">
        <v>316.07000699999998</v>
      </c>
      <c r="D1038">
        <v>309.60000600000001</v>
      </c>
      <c r="E1038">
        <v>313.64999399999999</v>
      </c>
      <c r="F1038">
        <v>313.64999399999999</v>
      </c>
      <c r="G1038">
        <v>754684</v>
      </c>
    </row>
    <row r="1039" spans="1:7" x14ac:dyDescent="0.25">
      <c r="A1039" s="12">
        <v>43514</v>
      </c>
      <c r="B1039">
        <v>312.209991</v>
      </c>
      <c r="C1039">
        <v>317.76001000000002</v>
      </c>
      <c r="D1039">
        <v>309.89999399999999</v>
      </c>
      <c r="E1039">
        <v>315.459991</v>
      </c>
      <c r="F1039">
        <v>315.459991</v>
      </c>
      <c r="G1039">
        <v>116396</v>
      </c>
    </row>
    <row r="1040" spans="1:7" x14ac:dyDescent="0.25">
      <c r="A1040" s="12">
        <v>43515</v>
      </c>
      <c r="B1040">
        <v>314.67999300000002</v>
      </c>
      <c r="C1040">
        <v>315.80999800000001</v>
      </c>
      <c r="D1040">
        <v>309.209991</v>
      </c>
      <c r="E1040">
        <v>310.83999599999999</v>
      </c>
      <c r="F1040">
        <v>310.83999599999999</v>
      </c>
      <c r="G1040">
        <v>404705</v>
      </c>
    </row>
    <row r="1041" spans="1:7" x14ac:dyDescent="0.25">
      <c r="A1041" s="12">
        <v>43516</v>
      </c>
      <c r="B1041">
        <v>312.82998700000002</v>
      </c>
      <c r="C1041">
        <v>319.13000499999998</v>
      </c>
      <c r="D1041">
        <v>310.98998999999998</v>
      </c>
      <c r="E1041">
        <v>318.14999399999999</v>
      </c>
      <c r="F1041">
        <v>318.14999399999999</v>
      </c>
      <c r="G1041">
        <v>416871</v>
      </c>
    </row>
    <row r="1042" spans="1:7" x14ac:dyDescent="0.25">
      <c r="A1042" s="12">
        <v>43517</v>
      </c>
      <c r="B1042">
        <v>317.540009</v>
      </c>
      <c r="C1042">
        <v>319.02999899999998</v>
      </c>
      <c r="D1042">
        <v>312.540009</v>
      </c>
      <c r="E1042">
        <v>317.459991</v>
      </c>
      <c r="F1042">
        <v>317.459991</v>
      </c>
      <c r="G1042">
        <v>420569</v>
      </c>
    </row>
    <row r="1043" spans="1:7" x14ac:dyDescent="0.25">
      <c r="A1043" s="12">
        <v>43518</v>
      </c>
      <c r="B1043">
        <v>319</v>
      </c>
      <c r="C1043">
        <v>321</v>
      </c>
      <c r="D1043">
        <v>315.95001200000002</v>
      </c>
      <c r="E1043">
        <v>318.32000699999998</v>
      </c>
      <c r="F1043">
        <v>318.32000699999998</v>
      </c>
      <c r="G1043">
        <v>907436</v>
      </c>
    </row>
    <row r="1044" spans="1:7" x14ac:dyDescent="0.25">
      <c r="A1044" s="12">
        <v>43521</v>
      </c>
      <c r="B1044">
        <v>319.64999399999999</v>
      </c>
      <c r="C1044">
        <v>322.14001500000001</v>
      </c>
      <c r="D1044">
        <v>316.91000400000001</v>
      </c>
      <c r="E1044">
        <v>318.82000699999998</v>
      </c>
      <c r="F1044">
        <v>318.82000699999998</v>
      </c>
      <c r="G1044">
        <v>382612</v>
      </c>
    </row>
    <row r="1045" spans="1:7" x14ac:dyDescent="0.25">
      <c r="A1045" s="12">
        <v>43522</v>
      </c>
      <c r="B1045">
        <v>320.02999899999998</v>
      </c>
      <c r="C1045">
        <v>330.64001500000001</v>
      </c>
      <c r="D1045">
        <v>320</v>
      </c>
      <c r="E1045">
        <v>328.30999800000001</v>
      </c>
      <c r="F1045">
        <v>328.30999800000001</v>
      </c>
      <c r="G1045">
        <v>538163</v>
      </c>
    </row>
    <row r="1046" spans="1:7" x14ac:dyDescent="0.25">
      <c r="A1046" s="12">
        <v>43523</v>
      </c>
      <c r="B1046">
        <v>330</v>
      </c>
      <c r="C1046">
        <v>334.98001099999999</v>
      </c>
      <c r="D1046">
        <v>327.01001000000002</v>
      </c>
      <c r="E1046">
        <v>333.5</v>
      </c>
      <c r="F1046">
        <v>333.5</v>
      </c>
      <c r="G1046">
        <v>745817</v>
      </c>
    </row>
    <row r="1047" spans="1:7" x14ac:dyDescent="0.25">
      <c r="A1047" s="12">
        <v>43524</v>
      </c>
      <c r="B1047">
        <v>334.47000100000002</v>
      </c>
      <c r="C1047">
        <v>334.57998700000002</v>
      </c>
      <c r="D1047">
        <v>324.57000699999998</v>
      </c>
      <c r="E1047">
        <v>326.97000100000002</v>
      </c>
      <c r="F1047">
        <v>326.97000100000002</v>
      </c>
      <c r="G1047">
        <v>588454</v>
      </c>
    </row>
    <row r="1048" spans="1:7" x14ac:dyDescent="0.25">
      <c r="A1048" s="12">
        <v>43525</v>
      </c>
      <c r="B1048">
        <v>329.70001200000002</v>
      </c>
      <c r="C1048">
        <v>329.70001200000002</v>
      </c>
      <c r="D1048">
        <v>313.97000100000002</v>
      </c>
      <c r="E1048">
        <v>320.23998999999998</v>
      </c>
      <c r="F1048">
        <v>320.23998999999998</v>
      </c>
      <c r="G1048">
        <v>327696</v>
      </c>
    </row>
    <row r="1049" spans="1:7" x14ac:dyDescent="0.25">
      <c r="A1049" s="12">
        <v>43528</v>
      </c>
      <c r="B1049">
        <v>321</v>
      </c>
      <c r="C1049">
        <v>321</v>
      </c>
      <c r="D1049">
        <v>315.01998900000001</v>
      </c>
      <c r="E1049">
        <v>317.709991</v>
      </c>
      <c r="F1049">
        <v>317.709991</v>
      </c>
      <c r="G1049">
        <v>282165</v>
      </c>
    </row>
    <row r="1050" spans="1:7" x14ac:dyDescent="0.25">
      <c r="A1050" s="12">
        <v>43529</v>
      </c>
      <c r="B1050">
        <v>318.5</v>
      </c>
      <c r="C1050">
        <v>320.26998900000001</v>
      </c>
      <c r="D1050">
        <v>315.52999899999998</v>
      </c>
      <c r="E1050">
        <v>317.22000100000002</v>
      </c>
      <c r="F1050">
        <v>317.22000100000002</v>
      </c>
      <c r="G1050">
        <v>191764</v>
      </c>
    </row>
    <row r="1051" spans="1:7" x14ac:dyDescent="0.25">
      <c r="A1051" s="12">
        <v>43530</v>
      </c>
      <c r="B1051">
        <v>316.5</v>
      </c>
      <c r="C1051">
        <v>317.35998499999999</v>
      </c>
      <c r="D1051">
        <v>307.26001000000002</v>
      </c>
      <c r="E1051">
        <v>316.72000100000002</v>
      </c>
      <c r="F1051">
        <v>316.72000100000002</v>
      </c>
      <c r="G1051">
        <v>218907</v>
      </c>
    </row>
    <row r="1052" spans="1:7" x14ac:dyDescent="0.25">
      <c r="A1052" s="12">
        <v>43531</v>
      </c>
      <c r="B1052">
        <v>315.97000100000002</v>
      </c>
      <c r="C1052">
        <v>316.52999899999998</v>
      </c>
      <c r="D1052">
        <v>307.75</v>
      </c>
      <c r="E1052">
        <v>308.58999599999999</v>
      </c>
      <c r="F1052">
        <v>308.58999599999999</v>
      </c>
      <c r="G1052">
        <v>203333</v>
      </c>
    </row>
    <row r="1053" spans="1:7" x14ac:dyDescent="0.25">
      <c r="A1053" s="12">
        <v>43532</v>
      </c>
      <c r="B1053">
        <v>309.89999399999999</v>
      </c>
      <c r="C1053">
        <v>312.82000699999998</v>
      </c>
      <c r="D1053">
        <v>303.57000699999998</v>
      </c>
      <c r="E1053">
        <v>312.14999399999999</v>
      </c>
      <c r="F1053">
        <v>312.14999399999999</v>
      </c>
      <c r="G1053">
        <v>179169</v>
      </c>
    </row>
    <row r="1054" spans="1:7" x14ac:dyDescent="0.25">
      <c r="A1054" s="12">
        <v>43535</v>
      </c>
      <c r="B1054">
        <v>313.16000400000001</v>
      </c>
      <c r="C1054">
        <v>317.26998900000001</v>
      </c>
      <c r="D1054">
        <v>310.32000699999998</v>
      </c>
      <c r="E1054">
        <v>311.23998999999998</v>
      </c>
      <c r="F1054">
        <v>311.23998999999998</v>
      </c>
      <c r="G1054">
        <v>264156</v>
      </c>
    </row>
    <row r="1055" spans="1:7" x14ac:dyDescent="0.25">
      <c r="A1055" s="12">
        <v>43536</v>
      </c>
      <c r="B1055">
        <v>310.790009</v>
      </c>
      <c r="C1055">
        <v>314.10998499999999</v>
      </c>
      <c r="D1055">
        <v>303.57000699999998</v>
      </c>
      <c r="E1055">
        <v>305.11999500000002</v>
      </c>
      <c r="F1055">
        <v>305.11999500000002</v>
      </c>
      <c r="G1055">
        <v>357592</v>
      </c>
    </row>
    <row r="1056" spans="1:7" x14ac:dyDescent="0.25">
      <c r="A1056" s="12"/>
    </row>
    <row r="1057" spans="1:1" x14ac:dyDescent="0.25">
      <c r="A1057" s="12"/>
    </row>
    <row r="1058" spans="1:1" x14ac:dyDescent="0.25">
      <c r="A1058" s="12"/>
    </row>
    <row r="1059" spans="1:1" x14ac:dyDescent="0.25">
      <c r="A1059" s="12"/>
    </row>
    <row r="1060" spans="1:1" x14ac:dyDescent="0.25">
      <c r="A1060" s="12"/>
    </row>
    <row r="1061" spans="1:1" x14ac:dyDescent="0.25">
      <c r="A1061" s="12"/>
    </row>
    <row r="1062" spans="1:1" x14ac:dyDescent="0.25">
      <c r="A1062" s="12"/>
    </row>
    <row r="1063" spans="1:1" x14ac:dyDescent="0.25">
      <c r="A1063" s="12"/>
    </row>
    <row r="1064" spans="1:1" x14ac:dyDescent="0.25">
      <c r="A1064" s="12"/>
    </row>
    <row r="1065" spans="1:1" x14ac:dyDescent="0.25">
      <c r="A1065" s="12"/>
    </row>
    <row r="1066" spans="1:1" x14ac:dyDescent="0.25">
      <c r="A1066" s="12"/>
    </row>
    <row r="1067" spans="1:1" x14ac:dyDescent="0.25">
      <c r="A1067" s="12"/>
    </row>
    <row r="1068" spans="1:1" x14ac:dyDescent="0.25">
      <c r="A1068" s="12"/>
    </row>
    <row r="1069" spans="1:1" x14ac:dyDescent="0.25">
      <c r="A1069" s="12"/>
    </row>
    <row r="1070" spans="1:1" x14ac:dyDescent="0.25">
      <c r="A1070" s="12"/>
    </row>
    <row r="1071" spans="1:1" x14ac:dyDescent="0.25">
      <c r="A1071" s="12"/>
    </row>
    <row r="1072" spans="1:1" x14ac:dyDescent="0.25">
      <c r="A1072" s="12"/>
    </row>
    <row r="1073" spans="1:1" x14ac:dyDescent="0.25">
      <c r="A1073" s="12"/>
    </row>
    <row r="1074" spans="1:1" x14ac:dyDescent="0.25">
      <c r="A1074" s="12"/>
    </row>
    <row r="1075" spans="1:1" x14ac:dyDescent="0.25">
      <c r="A1075" s="12"/>
    </row>
    <row r="1076" spans="1:1" x14ac:dyDescent="0.25">
      <c r="A1076" s="12"/>
    </row>
    <row r="1077" spans="1:1" x14ac:dyDescent="0.25">
      <c r="A1077" s="12"/>
    </row>
    <row r="1078" spans="1:1" x14ac:dyDescent="0.25">
      <c r="A1078" s="12"/>
    </row>
    <row r="1079" spans="1:1" x14ac:dyDescent="0.25">
      <c r="A1079" s="12"/>
    </row>
    <row r="1080" spans="1:1" x14ac:dyDescent="0.25">
      <c r="A1080" s="12"/>
    </row>
    <row r="1081" spans="1:1" x14ac:dyDescent="0.25">
      <c r="A1081" s="12"/>
    </row>
    <row r="1082" spans="1:1" x14ac:dyDescent="0.25">
      <c r="A1082" s="12"/>
    </row>
    <row r="1083" spans="1:1" x14ac:dyDescent="0.25">
      <c r="A1083" s="12"/>
    </row>
    <row r="1084" spans="1:1" x14ac:dyDescent="0.25">
      <c r="A1084" s="12"/>
    </row>
    <row r="1085" spans="1:1" x14ac:dyDescent="0.25">
      <c r="A1085" s="12"/>
    </row>
    <row r="1086" spans="1:1" x14ac:dyDescent="0.25">
      <c r="A1086" s="12"/>
    </row>
    <row r="1087" spans="1:1" x14ac:dyDescent="0.25">
      <c r="A1087" s="12"/>
    </row>
    <row r="1088" spans="1:1" x14ac:dyDescent="0.25">
      <c r="A1088" s="12"/>
    </row>
    <row r="1089" spans="1:1" x14ac:dyDescent="0.25">
      <c r="A1089" s="12"/>
    </row>
    <row r="1090" spans="1:1" x14ac:dyDescent="0.25">
      <c r="A1090" s="12"/>
    </row>
    <row r="1091" spans="1:1" x14ac:dyDescent="0.25">
      <c r="A1091" s="12"/>
    </row>
    <row r="1092" spans="1:1" x14ac:dyDescent="0.25">
      <c r="A1092" s="12"/>
    </row>
    <row r="1093" spans="1:1" x14ac:dyDescent="0.25">
      <c r="A1093" s="12"/>
    </row>
    <row r="1094" spans="1:1" x14ac:dyDescent="0.25">
      <c r="A1094" s="12"/>
    </row>
    <row r="1095" spans="1:1" x14ac:dyDescent="0.25">
      <c r="A1095" s="12"/>
    </row>
    <row r="1096" spans="1:1" x14ac:dyDescent="0.25">
      <c r="A1096" s="12"/>
    </row>
    <row r="1097" spans="1:1" x14ac:dyDescent="0.25">
      <c r="A1097" s="12"/>
    </row>
    <row r="1098" spans="1:1" x14ac:dyDescent="0.25">
      <c r="A1098" s="12"/>
    </row>
    <row r="1099" spans="1:1" x14ac:dyDescent="0.25">
      <c r="A1099" s="12"/>
    </row>
    <row r="1100" spans="1:1" x14ac:dyDescent="0.25">
      <c r="A1100" s="12"/>
    </row>
    <row r="1101" spans="1:1" x14ac:dyDescent="0.25">
      <c r="A1101" s="12"/>
    </row>
    <row r="1102" spans="1:1" x14ac:dyDescent="0.25">
      <c r="A1102" s="12"/>
    </row>
    <row r="1103" spans="1:1" x14ac:dyDescent="0.25">
      <c r="A1103" s="12"/>
    </row>
    <row r="1104" spans="1:1" x14ac:dyDescent="0.25">
      <c r="A1104" s="12"/>
    </row>
    <row r="1105" spans="1:1" x14ac:dyDescent="0.25">
      <c r="A1105" s="12"/>
    </row>
    <row r="1106" spans="1:1" x14ac:dyDescent="0.25">
      <c r="A1106" s="12"/>
    </row>
    <row r="1107" spans="1:1" x14ac:dyDescent="0.25">
      <c r="A1107" s="12"/>
    </row>
    <row r="1108" spans="1:1" x14ac:dyDescent="0.25">
      <c r="A1108" s="12"/>
    </row>
    <row r="1109" spans="1:1" x14ac:dyDescent="0.25">
      <c r="A1109" s="12"/>
    </row>
    <row r="1110" spans="1:1" x14ac:dyDescent="0.25">
      <c r="A1110" s="12"/>
    </row>
    <row r="1111" spans="1:1" x14ac:dyDescent="0.25">
      <c r="A1111" s="12"/>
    </row>
    <row r="1112" spans="1:1" x14ac:dyDescent="0.25">
      <c r="A1112" s="12"/>
    </row>
    <row r="1113" spans="1:1" x14ac:dyDescent="0.25">
      <c r="A1113" s="12"/>
    </row>
    <row r="1114" spans="1:1" x14ac:dyDescent="0.25">
      <c r="A1114" s="12"/>
    </row>
    <row r="1115" spans="1:1" x14ac:dyDescent="0.25">
      <c r="A1115" s="12"/>
    </row>
    <row r="1116" spans="1:1" x14ac:dyDescent="0.25">
      <c r="A1116" s="12"/>
    </row>
    <row r="1117" spans="1:1" x14ac:dyDescent="0.25">
      <c r="A1117" s="12"/>
    </row>
    <row r="1118" spans="1:1" x14ac:dyDescent="0.25">
      <c r="A1118" s="12"/>
    </row>
    <row r="1119" spans="1:1" x14ac:dyDescent="0.25">
      <c r="A1119" s="12"/>
    </row>
    <row r="1120" spans="1:1" x14ac:dyDescent="0.25">
      <c r="A1120" s="12"/>
    </row>
    <row r="1121" spans="1:1" x14ac:dyDescent="0.25">
      <c r="A1121" s="12"/>
    </row>
    <row r="1122" spans="1:1" x14ac:dyDescent="0.25">
      <c r="A1122" s="12"/>
    </row>
    <row r="1123" spans="1:1" x14ac:dyDescent="0.25">
      <c r="A1123" s="12"/>
    </row>
    <row r="1124" spans="1:1" x14ac:dyDescent="0.25">
      <c r="A1124" s="12"/>
    </row>
    <row r="1125" spans="1:1" x14ac:dyDescent="0.25">
      <c r="A1125" s="12"/>
    </row>
    <row r="1126" spans="1:1" x14ac:dyDescent="0.25">
      <c r="A1126" s="12"/>
    </row>
    <row r="1127" spans="1:1" x14ac:dyDescent="0.25">
      <c r="A1127" s="12"/>
    </row>
    <row r="1128" spans="1:1" x14ac:dyDescent="0.25">
      <c r="A1128" s="12"/>
    </row>
    <row r="1129" spans="1:1" x14ac:dyDescent="0.25">
      <c r="A1129" s="12"/>
    </row>
    <row r="1130" spans="1:1" x14ac:dyDescent="0.25">
      <c r="A1130" s="12"/>
    </row>
    <row r="1131" spans="1:1" x14ac:dyDescent="0.25">
      <c r="A1131" s="12"/>
    </row>
    <row r="1132" spans="1:1" x14ac:dyDescent="0.25">
      <c r="A1132" s="12"/>
    </row>
    <row r="1133" spans="1:1" x14ac:dyDescent="0.25">
      <c r="A1133" s="12"/>
    </row>
    <row r="1134" spans="1:1" x14ac:dyDescent="0.25">
      <c r="A1134" s="12"/>
    </row>
    <row r="1135" spans="1:1" x14ac:dyDescent="0.25">
      <c r="A1135" s="12"/>
    </row>
    <row r="1136" spans="1:1" x14ac:dyDescent="0.25">
      <c r="A1136" s="12"/>
    </row>
    <row r="1137" spans="1:1" x14ac:dyDescent="0.25">
      <c r="A1137" s="12"/>
    </row>
    <row r="1138" spans="1:1" x14ac:dyDescent="0.25">
      <c r="A1138" s="12"/>
    </row>
    <row r="1139" spans="1:1" x14ac:dyDescent="0.25">
      <c r="A1139" s="12"/>
    </row>
    <row r="1140" spans="1:1" x14ac:dyDescent="0.25">
      <c r="A1140" s="12"/>
    </row>
    <row r="1141" spans="1:1" x14ac:dyDescent="0.25">
      <c r="A1141" s="12"/>
    </row>
    <row r="1142" spans="1:1" x14ac:dyDescent="0.25">
      <c r="A1142" s="12"/>
    </row>
    <row r="1143" spans="1:1" x14ac:dyDescent="0.25">
      <c r="A1143" s="12"/>
    </row>
    <row r="1144" spans="1:1" x14ac:dyDescent="0.25">
      <c r="A1144" s="12"/>
    </row>
    <row r="1145" spans="1:1" x14ac:dyDescent="0.25">
      <c r="A1145" s="12"/>
    </row>
    <row r="1146" spans="1:1" x14ac:dyDescent="0.25">
      <c r="A1146" s="12"/>
    </row>
    <row r="1147" spans="1:1" x14ac:dyDescent="0.25">
      <c r="A1147" s="12"/>
    </row>
    <row r="1148" spans="1:1" x14ac:dyDescent="0.25">
      <c r="A1148" s="12"/>
    </row>
    <row r="1149" spans="1:1" x14ac:dyDescent="0.25">
      <c r="A1149" s="12"/>
    </row>
    <row r="1150" spans="1:1" x14ac:dyDescent="0.25">
      <c r="A1150" s="12"/>
    </row>
    <row r="1151" spans="1:1" x14ac:dyDescent="0.25">
      <c r="A1151" s="12"/>
    </row>
    <row r="1152" spans="1:1" x14ac:dyDescent="0.25">
      <c r="A1152" s="12"/>
    </row>
    <row r="1153" spans="1:1" x14ac:dyDescent="0.25">
      <c r="A1153" s="12"/>
    </row>
    <row r="1154" spans="1:1" x14ac:dyDescent="0.25">
      <c r="A1154" s="12"/>
    </row>
    <row r="1155" spans="1:1" x14ac:dyDescent="0.25">
      <c r="A1155" s="12"/>
    </row>
    <row r="1156" spans="1:1" x14ac:dyDescent="0.25">
      <c r="A1156" s="12"/>
    </row>
    <row r="1157" spans="1:1" x14ac:dyDescent="0.25">
      <c r="A1157" s="12"/>
    </row>
    <row r="1158" spans="1:1" x14ac:dyDescent="0.25">
      <c r="A1158" s="12"/>
    </row>
    <row r="1159" spans="1:1" x14ac:dyDescent="0.25">
      <c r="A1159" s="12"/>
    </row>
    <row r="1160" spans="1:1" x14ac:dyDescent="0.25">
      <c r="A1160" s="12"/>
    </row>
    <row r="1161" spans="1:1" x14ac:dyDescent="0.25">
      <c r="A1161" s="12"/>
    </row>
    <row r="1162" spans="1:1" x14ac:dyDescent="0.25">
      <c r="A1162" s="12"/>
    </row>
    <row r="1163" spans="1:1" x14ac:dyDescent="0.25">
      <c r="A1163" s="12"/>
    </row>
    <row r="1164" spans="1:1" x14ac:dyDescent="0.25">
      <c r="A1164" s="12"/>
    </row>
    <row r="1165" spans="1:1" x14ac:dyDescent="0.25">
      <c r="A1165" s="12"/>
    </row>
    <row r="1166" spans="1:1" x14ac:dyDescent="0.25">
      <c r="A1166" s="12"/>
    </row>
    <row r="1167" spans="1:1" x14ac:dyDescent="0.25">
      <c r="A1167" s="12"/>
    </row>
    <row r="1168" spans="1:1" x14ac:dyDescent="0.25">
      <c r="A1168" s="12"/>
    </row>
    <row r="1169" spans="1:1" x14ac:dyDescent="0.25">
      <c r="A1169" s="12"/>
    </row>
    <row r="1170" spans="1:1" x14ac:dyDescent="0.25">
      <c r="A1170" s="12"/>
    </row>
    <row r="1171" spans="1:1" x14ac:dyDescent="0.25">
      <c r="A1171" s="12"/>
    </row>
    <row r="1172" spans="1:1" x14ac:dyDescent="0.25">
      <c r="A1172" s="12"/>
    </row>
    <row r="1173" spans="1:1" x14ac:dyDescent="0.25">
      <c r="A1173" s="12"/>
    </row>
    <row r="1174" spans="1:1" x14ac:dyDescent="0.25">
      <c r="A1174" s="12"/>
    </row>
    <row r="1175" spans="1:1" x14ac:dyDescent="0.25">
      <c r="A1175" s="12"/>
    </row>
    <row r="1176" spans="1:1" x14ac:dyDescent="0.25">
      <c r="A1176" s="12"/>
    </row>
    <row r="1177" spans="1:1" x14ac:dyDescent="0.25">
      <c r="A1177" s="12"/>
    </row>
    <row r="1178" spans="1:1" x14ac:dyDescent="0.25">
      <c r="A1178" s="12"/>
    </row>
    <row r="1179" spans="1:1" x14ac:dyDescent="0.25">
      <c r="A1179" s="12"/>
    </row>
    <row r="1180" spans="1:1" x14ac:dyDescent="0.25">
      <c r="A1180" s="12"/>
    </row>
    <row r="1181" spans="1:1" x14ac:dyDescent="0.25">
      <c r="A1181" s="12"/>
    </row>
    <row r="1182" spans="1:1" x14ac:dyDescent="0.25">
      <c r="A1182" s="12"/>
    </row>
    <row r="1183" spans="1:1" x14ac:dyDescent="0.25">
      <c r="A1183" s="12"/>
    </row>
    <row r="1184" spans="1:1" x14ac:dyDescent="0.25">
      <c r="A1184" s="12"/>
    </row>
    <row r="1185" spans="1:1" x14ac:dyDescent="0.25">
      <c r="A1185" s="12"/>
    </row>
    <row r="1186" spans="1:1" x14ac:dyDescent="0.25">
      <c r="A1186" s="12"/>
    </row>
    <row r="1187" spans="1:1" x14ac:dyDescent="0.25">
      <c r="A1187" s="12"/>
    </row>
    <row r="1188" spans="1:1" x14ac:dyDescent="0.25">
      <c r="A1188" s="12"/>
    </row>
    <row r="1189" spans="1:1" x14ac:dyDescent="0.25">
      <c r="A1189" s="12"/>
    </row>
    <row r="1190" spans="1:1" x14ac:dyDescent="0.25">
      <c r="A1190" s="12"/>
    </row>
    <row r="1191" spans="1:1" x14ac:dyDescent="0.25">
      <c r="A1191" s="12"/>
    </row>
    <row r="1192" spans="1:1" x14ac:dyDescent="0.25">
      <c r="A1192" s="12"/>
    </row>
    <row r="1193" spans="1:1" x14ac:dyDescent="0.25">
      <c r="A1193" s="12"/>
    </row>
    <row r="1194" spans="1:1" x14ac:dyDescent="0.25">
      <c r="A1194" s="12"/>
    </row>
    <row r="1195" spans="1:1" x14ac:dyDescent="0.25">
      <c r="A1195" s="12"/>
    </row>
    <row r="1196" spans="1:1" x14ac:dyDescent="0.25">
      <c r="A1196" s="12"/>
    </row>
    <row r="1197" spans="1:1" x14ac:dyDescent="0.25">
      <c r="A1197" s="12"/>
    </row>
    <row r="1198" spans="1:1" x14ac:dyDescent="0.25">
      <c r="A1198" s="12"/>
    </row>
    <row r="1199" spans="1:1" x14ac:dyDescent="0.25">
      <c r="A1199" s="12"/>
    </row>
    <row r="1200" spans="1:1" x14ac:dyDescent="0.25">
      <c r="A1200" s="12"/>
    </row>
    <row r="1201" spans="1:1" x14ac:dyDescent="0.25">
      <c r="A1201" s="12"/>
    </row>
    <row r="1202" spans="1:1" x14ac:dyDescent="0.25">
      <c r="A1202" s="12"/>
    </row>
    <row r="1203" spans="1:1" x14ac:dyDescent="0.25">
      <c r="A1203" s="12"/>
    </row>
    <row r="1204" spans="1:1" x14ac:dyDescent="0.25">
      <c r="A1204" s="12"/>
    </row>
    <row r="1205" spans="1:1" x14ac:dyDescent="0.25">
      <c r="A1205" s="12"/>
    </row>
    <row r="1206" spans="1:1" x14ac:dyDescent="0.25">
      <c r="A1206" s="12"/>
    </row>
    <row r="1207" spans="1:1" x14ac:dyDescent="0.25">
      <c r="A1207" s="12"/>
    </row>
    <row r="1208" spans="1:1" x14ac:dyDescent="0.25">
      <c r="A1208" s="12"/>
    </row>
    <row r="1209" spans="1:1" x14ac:dyDescent="0.25">
      <c r="A1209" s="12"/>
    </row>
    <row r="1210" spans="1:1" x14ac:dyDescent="0.25">
      <c r="A1210" s="12"/>
    </row>
    <row r="1211" spans="1:1" x14ac:dyDescent="0.25">
      <c r="A1211" s="12"/>
    </row>
    <row r="1212" spans="1:1" x14ac:dyDescent="0.25">
      <c r="A1212" s="12"/>
    </row>
    <row r="1213" spans="1:1" x14ac:dyDescent="0.25">
      <c r="A1213" s="12"/>
    </row>
    <row r="1214" spans="1:1" x14ac:dyDescent="0.25">
      <c r="A1214" s="12"/>
    </row>
    <row r="1215" spans="1:1" x14ac:dyDescent="0.25">
      <c r="A1215" s="12"/>
    </row>
    <row r="1216" spans="1:1" x14ac:dyDescent="0.25">
      <c r="A1216" s="12"/>
    </row>
    <row r="1217" spans="1:1" x14ac:dyDescent="0.25">
      <c r="A1217" s="12"/>
    </row>
    <row r="1218" spans="1:1" x14ac:dyDescent="0.25">
      <c r="A1218" s="12"/>
    </row>
    <row r="1219" spans="1:1" x14ac:dyDescent="0.25">
      <c r="A1219" s="12"/>
    </row>
    <row r="1220" spans="1:1" x14ac:dyDescent="0.25">
      <c r="A1220" s="12"/>
    </row>
    <row r="1221" spans="1:1" x14ac:dyDescent="0.25">
      <c r="A1221" s="12"/>
    </row>
    <row r="1222" spans="1:1" x14ac:dyDescent="0.25">
      <c r="A1222" s="12"/>
    </row>
    <row r="1223" spans="1:1" x14ac:dyDescent="0.25">
      <c r="A1223" s="12"/>
    </row>
    <row r="1224" spans="1:1" x14ac:dyDescent="0.25">
      <c r="A1224" s="12"/>
    </row>
    <row r="1225" spans="1:1" x14ac:dyDescent="0.25">
      <c r="A1225" s="12"/>
    </row>
    <row r="1226" spans="1:1" x14ac:dyDescent="0.25">
      <c r="A1226" s="12"/>
    </row>
    <row r="1227" spans="1:1" x14ac:dyDescent="0.25">
      <c r="A1227" s="12"/>
    </row>
    <row r="1228" spans="1:1" x14ac:dyDescent="0.25">
      <c r="A1228" s="12"/>
    </row>
    <row r="1229" spans="1:1" x14ac:dyDescent="0.25">
      <c r="A1229" s="12"/>
    </row>
    <row r="1230" spans="1:1" x14ac:dyDescent="0.25">
      <c r="A1230" s="12"/>
    </row>
    <row r="1231" spans="1:1" x14ac:dyDescent="0.25">
      <c r="A1231" s="12"/>
    </row>
    <row r="1232" spans="1:1" x14ac:dyDescent="0.25">
      <c r="A1232" s="12"/>
    </row>
    <row r="1233" spans="1:1" x14ac:dyDescent="0.25">
      <c r="A1233" s="12"/>
    </row>
    <row r="1234" spans="1:1" x14ac:dyDescent="0.25">
      <c r="A1234" s="12"/>
    </row>
    <row r="1235" spans="1:1" x14ac:dyDescent="0.25">
      <c r="A1235" s="12"/>
    </row>
    <row r="1236" spans="1:1" x14ac:dyDescent="0.25">
      <c r="A1236" s="12"/>
    </row>
    <row r="1237" spans="1:1" x14ac:dyDescent="0.25">
      <c r="A1237" s="12"/>
    </row>
    <row r="1238" spans="1:1" x14ac:dyDescent="0.25">
      <c r="A1238" s="12"/>
    </row>
    <row r="1239" spans="1:1" x14ac:dyDescent="0.25">
      <c r="A1239" s="12"/>
    </row>
    <row r="1240" spans="1:1" x14ac:dyDescent="0.25">
      <c r="A1240" s="12"/>
    </row>
    <row r="1241" spans="1:1" x14ac:dyDescent="0.25">
      <c r="A1241" s="12"/>
    </row>
    <row r="1242" spans="1:1" x14ac:dyDescent="0.25">
      <c r="A1242" s="12"/>
    </row>
    <row r="1243" spans="1:1" x14ac:dyDescent="0.25">
      <c r="A1243" s="12"/>
    </row>
    <row r="1244" spans="1:1" x14ac:dyDescent="0.25">
      <c r="A1244" s="12"/>
    </row>
    <row r="1245" spans="1:1" x14ac:dyDescent="0.25">
      <c r="A1245" s="12"/>
    </row>
    <row r="1246" spans="1:1" x14ac:dyDescent="0.25">
      <c r="A1246" s="12"/>
    </row>
    <row r="1247" spans="1:1" x14ac:dyDescent="0.25">
      <c r="A1247" s="12"/>
    </row>
    <row r="1248" spans="1:1" x14ac:dyDescent="0.25">
      <c r="A1248" s="12"/>
    </row>
    <row r="1249" spans="1:1" x14ac:dyDescent="0.25">
      <c r="A1249" s="12"/>
    </row>
    <row r="1250" spans="1:1" x14ac:dyDescent="0.25">
      <c r="A1250" s="12"/>
    </row>
    <row r="1251" spans="1:1" x14ac:dyDescent="0.25">
      <c r="A1251" s="12"/>
    </row>
    <row r="1252" spans="1:1" x14ac:dyDescent="0.25">
      <c r="A1252" s="12"/>
    </row>
    <row r="1253" spans="1:1" x14ac:dyDescent="0.25">
      <c r="A1253" s="12"/>
    </row>
    <row r="1254" spans="1:1" x14ac:dyDescent="0.25">
      <c r="A1254" s="12"/>
    </row>
    <row r="1255" spans="1:1" x14ac:dyDescent="0.25">
      <c r="A1255" s="12"/>
    </row>
    <row r="1256" spans="1:1" x14ac:dyDescent="0.25">
      <c r="A1256" s="12"/>
    </row>
    <row r="1257" spans="1:1" x14ac:dyDescent="0.25">
      <c r="A1257" s="12"/>
    </row>
    <row r="1258" spans="1:1" x14ac:dyDescent="0.25">
      <c r="A1258" s="12"/>
    </row>
    <row r="1259" spans="1:1" x14ac:dyDescent="0.25">
      <c r="A1259" s="12"/>
    </row>
    <row r="1260" spans="1:1" x14ac:dyDescent="0.25">
      <c r="A1260" s="12"/>
    </row>
    <row r="1261" spans="1:1" x14ac:dyDescent="0.25">
      <c r="A1261" s="12"/>
    </row>
    <row r="1262" spans="1:1" x14ac:dyDescent="0.25">
      <c r="A1262" s="12"/>
    </row>
    <row r="1263" spans="1:1" x14ac:dyDescent="0.25">
      <c r="A1263" s="12"/>
    </row>
    <row r="1264" spans="1:1" x14ac:dyDescent="0.25">
      <c r="A1264" s="12"/>
    </row>
    <row r="1265" spans="1:1" x14ac:dyDescent="0.25">
      <c r="A1265" s="12"/>
    </row>
    <row r="1266" spans="1:1" x14ac:dyDescent="0.25">
      <c r="A1266" s="12"/>
    </row>
    <row r="1267" spans="1:1" x14ac:dyDescent="0.25">
      <c r="A1267" s="12"/>
    </row>
    <row r="1268" spans="1:1" x14ac:dyDescent="0.25">
      <c r="A1268" s="12"/>
    </row>
    <row r="1269" spans="1:1" x14ac:dyDescent="0.25">
      <c r="A1269" s="12"/>
    </row>
    <row r="1270" spans="1:1" x14ac:dyDescent="0.25">
      <c r="A1270" s="12"/>
    </row>
    <row r="1271" spans="1:1" x14ac:dyDescent="0.25">
      <c r="A1271" s="12"/>
    </row>
    <row r="1272" spans="1:1" x14ac:dyDescent="0.25">
      <c r="A1272" s="12"/>
    </row>
    <row r="1273" spans="1:1" x14ac:dyDescent="0.25">
      <c r="A1273" s="12"/>
    </row>
    <row r="1274" spans="1:1" x14ac:dyDescent="0.25">
      <c r="A1274" s="12"/>
    </row>
    <row r="1275" spans="1:1" x14ac:dyDescent="0.25">
      <c r="A1275" s="12"/>
    </row>
    <row r="1276" spans="1:1" x14ac:dyDescent="0.25">
      <c r="A1276" s="12"/>
    </row>
    <row r="1277" spans="1:1" x14ac:dyDescent="0.25">
      <c r="A1277" s="12"/>
    </row>
    <row r="1278" spans="1:1" x14ac:dyDescent="0.25">
      <c r="A1278" s="12"/>
    </row>
    <row r="1279" spans="1:1" x14ac:dyDescent="0.25">
      <c r="A1279" s="12"/>
    </row>
    <row r="1280" spans="1:1" x14ac:dyDescent="0.25">
      <c r="A1280" s="12"/>
    </row>
    <row r="1281" spans="1:1" x14ac:dyDescent="0.25">
      <c r="A1281" s="12"/>
    </row>
    <row r="1282" spans="1:1" x14ac:dyDescent="0.25">
      <c r="A1282" s="12"/>
    </row>
    <row r="1283" spans="1:1" x14ac:dyDescent="0.25">
      <c r="A1283" s="12"/>
    </row>
    <row r="1284" spans="1:1" x14ac:dyDescent="0.25">
      <c r="A1284" s="12"/>
    </row>
    <row r="1285" spans="1:1" x14ac:dyDescent="0.25">
      <c r="A1285" s="12"/>
    </row>
    <row r="1286" spans="1:1" x14ac:dyDescent="0.25">
      <c r="A1286" s="12"/>
    </row>
    <row r="1287" spans="1:1" x14ac:dyDescent="0.25">
      <c r="A1287" s="12"/>
    </row>
    <row r="1288" spans="1:1" x14ac:dyDescent="0.25">
      <c r="A1288" s="12"/>
    </row>
    <row r="1289" spans="1:1" x14ac:dyDescent="0.25">
      <c r="A1289" s="12"/>
    </row>
    <row r="1290" spans="1:1" x14ac:dyDescent="0.25">
      <c r="A1290" s="96"/>
    </row>
  </sheetData>
  <hyperlinks>
    <hyperlink ref="H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1290"/>
  <sheetViews>
    <sheetView zoomScale="120" zoomScaleNormal="120" workbookViewId="0">
      <selection activeCell="H14" sqref="H14"/>
    </sheetView>
  </sheetViews>
  <sheetFormatPr baseColWidth="10" defaultRowHeight="15" x14ac:dyDescent="0.25"/>
  <sheetData>
    <row r="1" spans="1:8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s="13" t="s">
        <v>12</v>
      </c>
    </row>
    <row r="2" spans="1:8" x14ac:dyDescent="0.25">
      <c r="A2" s="12">
        <v>42006</v>
      </c>
      <c r="B2">
        <v>81.199996999999996</v>
      </c>
      <c r="C2">
        <v>81.699996999999996</v>
      </c>
      <c r="D2">
        <v>77.949996999999996</v>
      </c>
      <c r="E2">
        <v>78.830001999999993</v>
      </c>
      <c r="F2">
        <v>70.766914</v>
      </c>
      <c r="G2">
        <v>2167761</v>
      </c>
    </row>
    <row r="3" spans="1:8" x14ac:dyDescent="0.25">
      <c r="A3" s="12">
        <v>42009</v>
      </c>
      <c r="B3">
        <v>78.800003000000004</v>
      </c>
      <c r="C3">
        <v>78.800003000000004</v>
      </c>
      <c r="D3">
        <v>75.550003000000004</v>
      </c>
      <c r="E3">
        <v>76.599997999999999</v>
      </c>
      <c r="F3">
        <v>68.765022000000002</v>
      </c>
      <c r="G3">
        <v>7362168</v>
      </c>
    </row>
    <row r="4" spans="1:8" x14ac:dyDescent="0.25">
      <c r="A4" s="12">
        <v>42010</v>
      </c>
      <c r="B4">
        <v>76.349997999999999</v>
      </c>
      <c r="C4">
        <v>76.849997999999999</v>
      </c>
      <c r="D4">
        <v>75.589995999999999</v>
      </c>
      <c r="E4">
        <v>75.860000999999997</v>
      </c>
      <c r="F4">
        <v>68.100707999999997</v>
      </c>
      <c r="G4">
        <v>6474240</v>
      </c>
    </row>
    <row r="5" spans="1:8" x14ac:dyDescent="0.25">
      <c r="A5" s="12">
        <v>42011</v>
      </c>
      <c r="B5">
        <v>76.489998</v>
      </c>
      <c r="C5">
        <v>78</v>
      </c>
      <c r="D5">
        <v>76.400002000000001</v>
      </c>
      <c r="E5">
        <v>77.5</v>
      </c>
      <c r="F5">
        <v>69.572975</v>
      </c>
      <c r="G5">
        <v>9690245</v>
      </c>
    </row>
    <row r="6" spans="1:8" x14ac:dyDescent="0.25">
      <c r="A6" s="12">
        <v>42012</v>
      </c>
      <c r="B6">
        <v>78.150002000000001</v>
      </c>
      <c r="C6">
        <v>79</v>
      </c>
      <c r="D6">
        <v>77.680000000000007</v>
      </c>
      <c r="E6">
        <v>78.669998000000007</v>
      </c>
      <c r="F6">
        <v>70.623290999999995</v>
      </c>
      <c r="G6">
        <v>5583479</v>
      </c>
    </row>
    <row r="7" spans="1:8" x14ac:dyDescent="0.25">
      <c r="A7" s="12">
        <v>42013</v>
      </c>
      <c r="B7">
        <v>78.75</v>
      </c>
      <c r="C7">
        <v>78.989998</v>
      </c>
      <c r="D7">
        <v>77.709998999999996</v>
      </c>
      <c r="E7">
        <v>78</v>
      </c>
      <c r="F7">
        <v>70.021827999999999</v>
      </c>
      <c r="G7">
        <v>4376357</v>
      </c>
    </row>
    <row r="8" spans="1:8" x14ac:dyDescent="0.25">
      <c r="A8" s="12">
        <v>42016</v>
      </c>
      <c r="B8">
        <v>78</v>
      </c>
      <c r="C8">
        <v>78</v>
      </c>
      <c r="D8">
        <v>75.25</v>
      </c>
      <c r="E8">
        <v>75.569999999999993</v>
      </c>
      <c r="F8">
        <v>67.840369999999993</v>
      </c>
      <c r="G8">
        <v>6652268</v>
      </c>
    </row>
    <row r="9" spans="1:8" x14ac:dyDescent="0.25">
      <c r="A9" s="12">
        <v>42017</v>
      </c>
      <c r="B9">
        <v>75.620002999999997</v>
      </c>
      <c r="C9">
        <v>77</v>
      </c>
      <c r="D9">
        <v>74.919998000000007</v>
      </c>
      <c r="E9">
        <v>75.180000000000007</v>
      </c>
      <c r="F9">
        <v>67.490273000000002</v>
      </c>
      <c r="G9">
        <v>8478246</v>
      </c>
    </row>
    <row r="10" spans="1:8" x14ac:dyDescent="0.25">
      <c r="A10" s="12">
        <v>42018</v>
      </c>
      <c r="B10">
        <v>74.989998</v>
      </c>
      <c r="C10">
        <v>74.989998</v>
      </c>
      <c r="D10">
        <v>73.050003000000004</v>
      </c>
      <c r="E10">
        <v>74.019997000000004</v>
      </c>
      <c r="F10">
        <v>66.448905999999994</v>
      </c>
      <c r="G10">
        <v>12334653</v>
      </c>
    </row>
    <row r="11" spans="1:8" x14ac:dyDescent="0.25">
      <c r="A11" s="12">
        <v>42019</v>
      </c>
      <c r="B11">
        <v>74.019997000000004</v>
      </c>
      <c r="C11">
        <v>74.970000999999996</v>
      </c>
      <c r="D11">
        <v>72.050003000000004</v>
      </c>
      <c r="E11">
        <v>74.769997000000004</v>
      </c>
      <c r="F11">
        <v>67.122191999999998</v>
      </c>
      <c r="G11">
        <v>10798242</v>
      </c>
    </row>
    <row r="12" spans="1:8" x14ac:dyDescent="0.25">
      <c r="A12" s="12">
        <v>42020</v>
      </c>
      <c r="B12">
        <v>74.5</v>
      </c>
      <c r="C12">
        <v>78.199996999999996</v>
      </c>
      <c r="D12">
        <v>74.5</v>
      </c>
      <c r="E12">
        <v>77.879997000000003</v>
      </c>
      <c r="F12">
        <v>69.914101000000002</v>
      </c>
      <c r="G12">
        <v>8482135</v>
      </c>
    </row>
    <row r="13" spans="1:8" x14ac:dyDescent="0.25">
      <c r="A13" s="12">
        <v>42023</v>
      </c>
      <c r="B13">
        <v>77.879997000000003</v>
      </c>
      <c r="C13">
        <v>77.900002000000001</v>
      </c>
      <c r="D13">
        <v>77.050003000000004</v>
      </c>
      <c r="E13">
        <v>77.550003000000004</v>
      </c>
      <c r="F13">
        <v>69.617858999999996</v>
      </c>
      <c r="G13">
        <v>1832250</v>
      </c>
    </row>
    <row r="14" spans="1:8" x14ac:dyDescent="0.25">
      <c r="A14" s="12">
        <v>42024</v>
      </c>
      <c r="B14">
        <v>77.529999000000004</v>
      </c>
      <c r="C14">
        <v>79.190002000000007</v>
      </c>
      <c r="D14">
        <v>77.050003000000004</v>
      </c>
      <c r="E14">
        <v>78.279999000000004</v>
      </c>
      <c r="F14">
        <v>70.273193000000006</v>
      </c>
      <c r="G14">
        <v>16082382</v>
      </c>
    </row>
    <row r="15" spans="1:8" x14ac:dyDescent="0.25">
      <c r="A15" s="12">
        <v>42025</v>
      </c>
      <c r="B15">
        <v>78.849997999999999</v>
      </c>
      <c r="C15">
        <v>80.029999000000004</v>
      </c>
      <c r="D15">
        <v>78.059997999999993</v>
      </c>
      <c r="E15">
        <v>79.839995999999999</v>
      </c>
      <c r="F15">
        <v>71.673630000000003</v>
      </c>
      <c r="G15">
        <v>19037009</v>
      </c>
    </row>
    <row r="16" spans="1:8" x14ac:dyDescent="0.25">
      <c r="A16" s="12">
        <v>42026</v>
      </c>
      <c r="B16">
        <v>79.5</v>
      </c>
      <c r="C16">
        <v>80.480002999999996</v>
      </c>
      <c r="D16">
        <v>78.699996999999996</v>
      </c>
      <c r="E16">
        <v>78.959998999999996</v>
      </c>
      <c r="F16">
        <v>70.883621000000005</v>
      </c>
      <c r="G16">
        <v>6903429</v>
      </c>
    </row>
    <row r="17" spans="1:7" x14ac:dyDescent="0.25">
      <c r="A17" s="12">
        <v>42027</v>
      </c>
      <c r="B17">
        <v>78.699996999999996</v>
      </c>
      <c r="C17">
        <v>81.5</v>
      </c>
      <c r="D17">
        <v>78.699996999999996</v>
      </c>
      <c r="E17">
        <v>80.519997000000004</v>
      </c>
      <c r="F17">
        <v>72.284064999999998</v>
      </c>
      <c r="G17">
        <v>10176905</v>
      </c>
    </row>
    <row r="18" spans="1:7" x14ac:dyDescent="0.25">
      <c r="A18" s="12">
        <v>42030</v>
      </c>
      <c r="B18">
        <v>80.300003000000004</v>
      </c>
      <c r="C18">
        <v>80.569999999999993</v>
      </c>
      <c r="D18">
        <v>79.599997999999999</v>
      </c>
      <c r="E18">
        <v>79.970000999999996</v>
      </c>
      <c r="F18">
        <v>71.790313999999995</v>
      </c>
      <c r="G18">
        <v>3637931</v>
      </c>
    </row>
    <row r="19" spans="1:7" x14ac:dyDescent="0.25">
      <c r="A19" s="12">
        <v>42031</v>
      </c>
      <c r="B19">
        <v>79.879997000000003</v>
      </c>
      <c r="C19">
        <v>80.800003000000004</v>
      </c>
      <c r="D19">
        <v>78.819999999999993</v>
      </c>
      <c r="E19">
        <v>80.650002000000001</v>
      </c>
      <c r="F19">
        <v>72.621902000000006</v>
      </c>
      <c r="G19">
        <v>2547895</v>
      </c>
    </row>
    <row r="20" spans="1:7" x14ac:dyDescent="0.25">
      <c r="A20" s="12">
        <v>42032</v>
      </c>
      <c r="B20">
        <v>80.809997999999993</v>
      </c>
      <c r="C20">
        <v>81.349997999999999</v>
      </c>
      <c r="D20">
        <v>79.5</v>
      </c>
      <c r="E20">
        <v>79.629997000000003</v>
      </c>
      <c r="F20">
        <v>71.703429999999997</v>
      </c>
      <c r="G20">
        <v>4557164</v>
      </c>
    </row>
    <row r="21" spans="1:7" x14ac:dyDescent="0.25">
      <c r="A21" s="12">
        <v>42033</v>
      </c>
      <c r="B21">
        <v>79.989998</v>
      </c>
      <c r="C21">
        <v>79.989998</v>
      </c>
      <c r="D21">
        <v>78.480002999999996</v>
      </c>
      <c r="E21">
        <v>78.809997999999993</v>
      </c>
      <c r="F21">
        <v>70.965057000000002</v>
      </c>
      <c r="G21">
        <v>5581010</v>
      </c>
    </row>
    <row r="22" spans="1:7" x14ac:dyDescent="0.25">
      <c r="A22" s="12">
        <v>42034</v>
      </c>
      <c r="B22">
        <v>78.529999000000004</v>
      </c>
      <c r="C22">
        <v>78.809997999999993</v>
      </c>
      <c r="D22">
        <v>75.809997999999993</v>
      </c>
      <c r="E22">
        <v>76.069999999999993</v>
      </c>
      <c r="F22">
        <v>68.497810000000001</v>
      </c>
      <c r="G22">
        <v>6387584</v>
      </c>
    </row>
    <row r="23" spans="1:7" x14ac:dyDescent="0.25">
      <c r="A23" s="12">
        <v>42038</v>
      </c>
      <c r="B23">
        <v>77.120002999999997</v>
      </c>
      <c r="C23">
        <v>80.779999000000004</v>
      </c>
      <c r="D23">
        <v>77.120002999999997</v>
      </c>
      <c r="E23">
        <v>79.25</v>
      </c>
      <c r="F23">
        <v>71.361251999999993</v>
      </c>
      <c r="G23">
        <v>11041150</v>
      </c>
    </row>
    <row r="24" spans="1:7" x14ac:dyDescent="0.25">
      <c r="A24" s="12">
        <v>42039</v>
      </c>
      <c r="B24">
        <v>78.510002</v>
      </c>
      <c r="C24">
        <v>80.099997999999999</v>
      </c>
      <c r="D24">
        <v>78.5</v>
      </c>
      <c r="E24">
        <v>79.089995999999999</v>
      </c>
      <c r="F24">
        <v>71.217178000000004</v>
      </c>
      <c r="G24">
        <v>6484137</v>
      </c>
    </row>
    <row r="25" spans="1:7" x14ac:dyDescent="0.25">
      <c r="A25" s="12">
        <v>42040</v>
      </c>
      <c r="B25">
        <v>79.089995999999999</v>
      </c>
      <c r="C25">
        <v>79.449996999999996</v>
      </c>
      <c r="D25">
        <v>78.029999000000004</v>
      </c>
      <c r="E25">
        <v>79.010002</v>
      </c>
      <c r="F25">
        <v>71.145163999999994</v>
      </c>
      <c r="G25">
        <v>8372760</v>
      </c>
    </row>
    <row r="26" spans="1:7" x14ac:dyDescent="0.25">
      <c r="A26" s="12">
        <v>42041</v>
      </c>
      <c r="B26">
        <v>78.949996999999996</v>
      </c>
      <c r="C26">
        <v>80.099997999999999</v>
      </c>
      <c r="D26">
        <v>78.510002</v>
      </c>
      <c r="E26">
        <v>79.580001999999993</v>
      </c>
      <c r="F26">
        <v>71.658394000000001</v>
      </c>
      <c r="G26">
        <v>5275213</v>
      </c>
    </row>
    <row r="27" spans="1:7" x14ac:dyDescent="0.25">
      <c r="A27" s="12">
        <v>42044</v>
      </c>
      <c r="B27">
        <v>78.949996999999996</v>
      </c>
      <c r="C27">
        <v>80.25</v>
      </c>
      <c r="D27">
        <v>78.610000999999997</v>
      </c>
      <c r="E27">
        <v>78.940002000000007</v>
      </c>
      <c r="F27">
        <v>71.082115000000002</v>
      </c>
      <c r="G27">
        <v>4032881</v>
      </c>
    </row>
    <row r="28" spans="1:7" x14ac:dyDescent="0.25">
      <c r="A28" s="12">
        <v>42045</v>
      </c>
      <c r="B28">
        <v>78.989998</v>
      </c>
      <c r="C28">
        <v>79.480002999999996</v>
      </c>
      <c r="D28">
        <v>77.779999000000004</v>
      </c>
      <c r="E28">
        <v>78.040001000000004</v>
      </c>
      <c r="F28">
        <v>70.271705999999995</v>
      </c>
      <c r="G28">
        <v>6238633</v>
      </c>
    </row>
    <row r="29" spans="1:7" x14ac:dyDescent="0.25">
      <c r="A29" s="12">
        <v>42046</v>
      </c>
      <c r="B29">
        <v>77.720000999999996</v>
      </c>
      <c r="C29">
        <v>78.279999000000004</v>
      </c>
      <c r="D29">
        <v>76.010002</v>
      </c>
      <c r="E29">
        <v>76.470000999999996</v>
      </c>
      <c r="F29">
        <v>68.857971000000006</v>
      </c>
      <c r="G29">
        <v>8380424</v>
      </c>
    </row>
    <row r="30" spans="1:7" x14ac:dyDescent="0.25">
      <c r="A30" s="12">
        <v>42047</v>
      </c>
      <c r="B30">
        <v>76.629997000000003</v>
      </c>
      <c r="C30">
        <v>79.389999000000003</v>
      </c>
      <c r="D30">
        <v>76.629997000000003</v>
      </c>
      <c r="E30">
        <v>79.209998999999996</v>
      </c>
      <c r="F30">
        <v>71.325241000000005</v>
      </c>
      <c r="G30">
        <v>5930923</v>
      </c>
    </row>
    <row r="31" spans="1:7" x14ac:dyDescent="0.25">
      <c r="A31" s="12">
        <v>42048</v>
      </c>
      <c r="B31">
        <v>79.209998999999996</v>
      </c>
      <c r="C31">
        <v>80.25</v>
      </c>
      <c r="D31">
        <v>79.160004000000001</v>
      </c>
      <c r="E31">
        <v>79.989998</v>
      </c>
      <c r="F31">
        <v>72.027596000000003</v>
      </c>
      <c r="G31">
        <v>7584402</v>
      </c>
    </row>
    <row r="32" spans="1:7" x14ac:dyDescent="0.25">
      <c r="A32" s="12">
        <v>42051</v>
      </c>
      <c r="B32">
        <v>79.910004000000001</v>
      </c>
      <c r="C32">
        <v>80.599997999999999</v>
      </c>
      <c r="D32">
        <v>79.839995999999999</v>
      </c>
      <c r="E32">
        <v>80.169998000000007</v>
      </c>
      <c r="F32">
        <v>72.189673999999997</v>
      </c>
      <c r="G32">
        <v>1368101</v>
      </c>
    </row>
    <row r="33" spans="1:7" x14ac:dyDescent="0.25">
      <c r="A33" s="12">
        <v>42052</v>
      </c>
      <c r="B33">
        <v>80.239998</v>
      </c>
      <c r="C33">
        <v>81.949996999999996</v>
      </c>
      <c r="D33">
        <v>79.209998999999996</v>
      </c>
      <c r="E33">
        <v>81.559997999999993</v>
      </c>
      <c r="F33">
        <v>73.441306999999995</v>
      </c>
      <c r="G33">
        <v>3645750</v>
      </c>
    </row>
    <row r="34" spans="1:7" x14ac:dyDescent="0.25">
      <c r="A34" s="12">
        <v>42053</v>
      </c>
      <c r="B34">
        <v>81.75</v>
      </c>
      <c r="C34">
        <v>82.489998</v>
      </c>
      <c r="D34">
        <v>78.150002000000001</v>
      </c>
      <c r="E34">
        <v>79.220000999999996</v>
      </c>
      <c r="F34">
        <v>71.334250999999995</v>
      </c>
      <c r="G34">
        <v>13295497</v>
      </c>
    </row>
    <row r="35" spans="1:7" x14ac:dyDescent="0.25">
      <c r="A35" s="12">
        <v>42054</v>
      </c>
      <c r="B35">
        <v>79.620002999999997</v>
      </c>
      <c r="C35">
        <v>80.800003000000004</v>
      </c>
      <c r="D35">
        <v>79.550003000000004</v>
      </c>
      <c r="E35">
        <v>80.190002000000007</v>
      </c>
      <c r="F35">
        <v>72.207687000000007</v>
      </c>
      <c r="G35">
        <v>7440460</v>
      </c>
    </row>
    <row r="36" spans="1:7" x14ac:dyDescent="0.25">
      <c r="A36" s="12">
        <v>42055</v>
      </c>
      <c r="B36">
        <v>80</v>
      </c>
      <c r="C36">
        <v>80.949996999999996</v>
      </c>
      <c r="D36">
        <v>79.949996999999996</v>
      </c>
      <c r="E36">
        <v>80.75</v>
      </c>
      <c r="F36">
        <v>72.711960000000005</v>
      </c>
      <c r="G36">
        <v>2926433</v>
      </c>
    </row>
    <row r="37" spans="1:7" x14ac:dyDescent="0.25">
      <c r="A37" s="12">
        <v>42058</v>
      </c>
      <c r="B37">
        <v>81.290001000000004</v>
      </c>
      <c r="C37">
        <v>81.849997999999999</v>
      </c>
      <c r="D37">
        <v>78.919998000000007</v>
      </c>
      <c r="E37">
        <v>80.319999999999993</v>
      </c>
      <c r="F37">
        <v>72.324753000000001</v>
      </c>
      <c r="G37">
        <v>6148075</v>
      </c>
    </row>
    <row r="38" spans="1:7" x14ac:dyDescent="0.25">
      <c r="A38" s="12">
        <v>42059</v>
      </c>
      <c r="B38">
        <v>80.559997999999993</v>
      </c>
      <c r="C38">
        <v>81</v>
      </c>
      <c r="D38">
        <v>80.010002</v>
      </c>
      <c r="E38">
        <v>80.669998000000007</v>
      </c>
      <c r="F38">
        <v>72.639899999999997</v>
      </c>
      <c r="G38">
        <v>5735449</v>
      </c>
    </row>
    <row r="39" spans="1:7" x14ac:dyDescent="0.25">
      <c r="A39" s="12">
        <v>42060</v>
      </c>
      <c r="B39">
        <v>80.5</v>
      </c>
      <c r="C39">
        <v>81.080001999999993</v>
      </c>
      <c r="D39">
        <v>80.400002000000001</v>
      </c>
      <c r="E39">
        <v>80.629997000000003</v>
      </c>
      <c r="F39">
        <v>72.603888999999995</v>
      </c>
      <c r="G39">
        <v>9131576</v>
      </c>
    </row>
    <row r="40" spans="1:7" x14ac:dyDescent="0.25">
      <c r="A40" s="12">
        <v>42061</v>
      </c>
      <c r="B40">
        <v>80.5</v>
      </c>
      <c r="C40">
        <v>81</v>
      </c>
      <c r="D40">
        <v>80.110000999999997</v>
      </c>
      <c r="E40">
        <v>80.730002999999996</v>
      </c>
      <c r="F40">
        <v>72.693939</v>
      </c>
      <c r="G40">
        <v>3672615</v>
      </c>
    </row>
    <row r="41" spans="1:7" x14ac:dyDescent="0.25">
      <c r="A41" s="12">
        <v>42062</v>
      </c>
      <c r="B41">
        <v>80.209998999999996</v>
      </c>
      <c r="C41">
        <v>81.900002000000001</v>
      </c>
      <c r="D41">
        <v>80.209998999999996</v>
      </c>
      <c r="E41">
        <v>81.190002000000007</v>
      </c>
      <c r="F41">
        <v>73.108153999999999</v>
      </c>
      <c r="G41">
        <v>8233271</v>
      </c>
    </row>
    <row r="42" spans="1:7" x14ac:dyDescent="0.25">
      <c r="A42" s="12">
        <v>42065</v>
      </c>
      <c r="B42">
        <v>81</v>
      </c>
      <c r="C42">
        <v>81.5</v>
      </c>
      <c r="D42">
        <v>79.800003000000004</v>
      </c>
      <c r="E42">
        <v>80.129997000000003</v>
      </c>
      <c r="F42">
        <v>72.153648000000004</v>
      </c>
      <c r="G42">
        <v>7218184</v>
      </c>
    </row>
    <row r="43" spans="1:7" x14ac:dyDescent="0.25">
      <c r="A43" s="12">
        <v>42066</v>
      </c>
      <c r="B43">
        <v>79.949996999999996</v>
      </c>
      <c r="C43">
        <v>81.5</v>
      </c>
      <c r="D43">
        <v>79.519997000000004</v>
      </c>
      <c r="E43">
        <v>80.089995999999999</v>
      </c>
      <c r="F43">
        <v>72.117637999999999</v>
      </c>
      <c r="G43">
        <v>5360663</v>
      </c>
    </row>
    <row r="44" spans="1:7" x14ac:dyDescent="0.25">
      <c r="A44" s="12">
        <v>42067</v>
      </c>
      <c r="B44">
        <v>79.849997999999999</v>
      </c>
      <c r="C44">
        <v>82</v>
      </c>
      <c r="D44">
        <v>79.519997000000004</v>
      </c>
      <c r="E44">
        <v>80.540001000000004</v>
      </c>
      <c r="F44">
        <v>72.522850000000005</v>
      </c>
      <c r="G44">
        <v>6327009</v>
      </c>
    </row>
    <row r="45" spans="1:7" x14ac:dyDescent="0.25">
      <c r="A45" s="12">
        <v>42068</v>
      </c>
      <c r="B45">
        <v>80.540001000000004</v>
      </c>
      <c r="C45">
        <v>83.059997999999993</v>
      </c>
      <c r="D45">
        <v>80.360000999999997</v>
      </c>
      <c r="E45">
        <v>82.790001000000004</v>
      </c>
      <c r="F45">
        <v>74.548889000000003</v>
      </c>
      <c r="G45">
        <v>7541578</v>
      </c>
    </row>
    <row r="46" spans="1:7" x14ac:dyDescent="0.25">
      <c r="A46" s="12">
        <v>42069</v>
      </c>
      <c r="B46">
        <v>82.989998</v>
      </c>
      <c r="C46">
        <v>83.489998</v>
      </c>
      <c r="D46">
        <v>81.709998999999996</v>
      </c>
      <c r="E46">
        <v>82.980002999999996</v>
      </c>
      <c r="F46">
        <v>74.719977999999998</v>
      </c>
      <c r="G46">
        <v>10536980</v>
      </c>
    </row>
    <row r="47" spans="1:7" x14ac:dyDescent="0.25">
      <c r="A47" s="12">
        <v>42072</v>
      </c>
      <c r="B47">
        <v>82.980002999999996</v>
      </c>
      <c r="C47">
        <v>83.050003000000004</v>
      </c>
      <c r="D47">
        <v>82.309997999999993</v>
      </c>
      <c r="E47">
        <v>82.809997999999993</v>
      </c>
      <c r="F47">
        <v>74.566886999999994</v>
      </c>
      <c r="G47">
        <v>6134620</v>
      </c>
    </row>
    <row r="48" spans="1:7" x14ac:dyDescent="0.25">
      <c r="A48" s="12">
        <v>42073</v>
      </c>
      <c r="B48">
        <v>82.410004000000001</v>
      </c>
      <c r="C48">
        <v>83.790001000000004</v>
      </c>
      <c r="D48">
        <v>82.110000999999997</v>
      </c>
      <c r="E48">
        <v>83.540001000000004</v>
      </c>
      <c r="F48">
        <v>75.224227999999997</v>
      </c>
      <c r="G48">
        <v>5313125</v>
      </c>
    </row>
    <row r="49" spans="1:7" x14ac:dyDescent="0.25">
      <c r="A49" s="12">
        <v>42074</v>
      </c>
      <c r="B49">
        <v>83.699996999999996</v>
      </c>
      <c r="C49">
        <v>85.660004000000001</v>
      </c>
      <c r="D49">
        <v>83.529999000000004</v>
      </c>
      <c r="E49">
        <v>84.720000999999996</v>
      </c>
      <c r="F49">
        <v>76.286766</v>
      </c>
      <c r="G49">
        <v>11428776</v>
      </c>
    </row>
    <row r="50" spans="1:7" x14ac:dyDescent="0.25">
      <c r="A50" s="12">
        <v>42075</v>
      </c>
      <c r="B50">
        <v>84.809997999999993</v>
      </c>
      <c r="C50">
        <v>86.480002999999996</v>
      </c>
      <c r="D50">
        <v>84.800003000000004</v>
      </c>
      <c r="E50">
        <v>85.989998</v>
      </c>
      <c r="F50">
        <v>77.430344000000005</v>
      </c>
      <c r="G50">
        <v>3454427</v>
      </c>
    </row>
    <row r="51" spans="1:7" x14ac:dyDescent="0.25">
      <c r="A51" s="12">
        <v>42076</v>
      </c>
      <c r="B51">
        <v>85.989998</v>
      </c>
      <c r="C51">
        <v>87.089995999999999</v>
      </c>
      <c r="D51">
        <v>85.57</v>
      </c>
      <c r="E51">
        <v>86.809997999999993</v>
      </c>
      <c r="F51">
        <v>78.168716000000003</v>
      </c>
      <c r="G51">
        <v>7739293</v>
      </c>
    </row>
    <row r="52" spans="1:7" x14ac:dyDescent="0.25">
      <c r="A52" s="12">
        <v>42080</v>
      </c>
      <c r="B52">
        <v>86.309997999999993</v>
      </c>
      <c r="C52">
        <v>88.089995999999999</v>
      </c>
      <c r="D52">
        <v>86.209998999999996</v>
      </c>
      <c r="E52">
        <v>87.989998</v>
      </c>
      <c r="F52">
        <v>79.231262000000001</v>
      </c>
      <c r="G52">
        <v>11309794</v>
      </c>
    </row>
    <row r="53" spans="1:7" x14ac:dyDescent="0.25">
      <c r="A53" s="12">
        <v>42081</v>
      </c>
      <c r="B53">
        <v>88</v>
      </c>
      <c r="C53">
        <v>89.889999000000003</v>
      </c>
      <c r="D53">
        <v>87.5</v>
      </c>
      <c r="E53">
        <v>89.580001999999993</v>
      </c>
      <c r="F53">
        <v>80.662970999999999</v>
      </c>
      <c r="G53">
        <v>5608639</v>
      </c>
    </row>
    <row r="54" spans="1:7" x14ac:dyDescent="0.25">
      <c r="A54" s="12">
        <v>42082</v>
      </c>
      <c r="B54">
        <v>89.580001999999993</v>
      </c>
      <c r="C54">
        <v>89.699996999999996</v>
      </c>
      <c r="D54">
        <v>89</v>
      </c>
      <c r="E54">
        <v>89.400002000000001</v>
      </c>
      <c r="F54">
        <v>80.500900000000001</v>
      </c>
      <c r="G54">
        <v>6105044</v>
      </c>
    </row>
    <row r="55" spans="1:7" x14ac:dyDescent="0.25">
      <c r="A55" s="12">
        <v>42083</v>
      </c>
      <c r="B55">
        <v>89</v>
      </c>
      <c r="C55">
        <v>89.699996999999996</v>
      </c>
      <c r="D55">
        <v>86.75</v>
      </c>
      <c r="E55">
        <v>87.129997000000003</v>
      </c>
      <c r="F55">
        <v>78.456871000000007</v>
      </c>
      <c r="G55">
        <v>10745784</v>
      </c>
    </row>
    <row r="56" spans="1:7" x14ac:dyDescent="0.25">
      <c r="A56" s="12">
        <v>42086</v>
      </c>
      <c r="B56">
        <v>87.199996999999996</v>
      </c>
      <c r="C56">
        <v>87.620002999999997</v>
      </c>
      <c r="D56">
        <v>86.220000999999996</v>
      </c>
      <c r="E56">
        <v>86.599997999999999</v>
      </c>
      <c r="F56">
        <v>77.979613999999998</v>
      </c>
      <c r="G56">
        <v>4529851</v>
      </c>
    </row>
    <row r="57" spans="1:7" x14ac:dyDescent="0.25">
      <c r="A57" s="12">
        <v>42087</v>
      </c>
      <c r="B57">
        <v>87</v>
      </c>
      <c r="C57">
        <v>87.139999000000003</v>
      </c>
      <c r="D57">
        <v>86.220000999999996</v>
      </c>
      <c r="E57">
        <v>86.989998</v>
      </c>
      <c r="F57">
        <v>78.330803000000003</v>
      </c>
      <c r="G57">
        <v>5374054</v>
      </c>
    </row>
    <row r="58" spans="1:7" x14ac:dyDescent="0.25">
      <c r="A58" s="12">
        <v>42088</v>
      </c>
      <c r="B58">
        <v>86.470000999999996</v>
      </c>
      <c r="C58">
        <v>87.690002000000007</v>
      </c>
      <c r="D58">
        <v>85.339995999999999</v>
      </c>
      <c r="E58">
        <v>85.610000999999997</v>
      </c>
      <c r="F58">
        <v>77.088172999999998</v>
      </c>
      <c r="G58">
        <v>4650354</v>
      </c>
    </row>
    <row r="59" spans="1:7" x14ac:dyDescent="0.25">
      <c r="A59" s="12">
        <v>42089</v>
      </c>
      <c r="B59">
        <v>85.309997999999993</v>
      </c>
      <c r="C59">
        <v>86.080001999999993</v>
      </c>
      <c r="D59">
        <v>85</v>
      </c>
      <c r="E59">
        <v>85.050003000000004</v>
      </c>
      <c r="F59">
        <v>76.583907999999994</v>
      </c>
      <c r="G59">
        <v>9069302</v>
      </c>
    </row>
    <row r="60" spans="1:7" x14ac:dyDescent="0.25">
      <c r="A60" s="12">
        <v>42090</v>
      </c>
      <c r="B60">
        <v>85.050003000000004</v>
      </c>
      <c r="C60">
        <v>88.019997000000004</v>
      </c>
      <c r="D60">
        <v>84.010002</v>
      </c>
      <c r="E60">
        <v>87.970000999999996</v>
      </c>
      <c r="F60">
        <v>79.213241999999994</v>
      </c>
      <c r="G60">
        <v>6992411</v>
      </c>
    </row>
    <row r="61" spans="1:7" x14ac:dyDescent="0.25">
      <c r="A61" s="12">
        <v>42093</v>
      </c>
      <c r="B61">
        <v>87.800003000000004</v>
      </c>
      <c r="C61">
        <v>89.220000999999996</v>
      </c>
      <c r="D61">
        <v>87.620002999999997</v>
      </c>
      <c r="E61">
        <v>87.970000999999996</v>
      </c>
      <c r="F61">
        <v>79.213241999999994</v>
      </c>
      <c r="G61">
        <v>7461021</v>
      </c>
    </row>
    <row r="62" spans="1:7" x14ac:dyDescent="0.25">
      <c r="A62" s="12">
        <v>42094</v>
      </c>
      <c r="B62">
        <v>87.800003000000004</v>
      </c>
      <c r="C62">
        <v>88.75</v>
      </c>
      <c r="D62">
        <v>87.75</v>
      </c>
      <c r="E62">
        <v>88.519997000000004</v>
      </c>
      <c r="F62">
        <v>79.708495999999997</v>
      </c>
      <c r="G62">
        <v>8292465</v>
      </c>
    </row>
    <row r="63" spans="1:7" x14ac:dyDescent="0.25">
      <c r="A63" s="12">
        <v>42095</v>
      </c>
      <c r="B63">
        <v>88.800003000000004</v>
      </c>
      <c r="C63">
        <v>89.889999000000003</v>
      </c>
      <c r="D63">
        <v>88.279999000000004</v>
      </c>
      <c r="E63">
        <v>89.599997999999999</v>
      </c>
      <c r="F63">
        <v>80.680992000000003</v>
      </c>
      <c r="G63">
        <v>17676851</v>
      </c>
    </row>
    <row r="64" spans="1:7" x14ac:dyDescent="0.25">
      <c r="A64" s="12">
        <v>42100</v>
      </c>
      <c r="B64">
        <v>89.699996999999996</v>
      </c>
      <c r="C64">
        <v>90.519997000000004</v>
      </c>
      <c r="D64">
        <v>89.290001000000004</v>
      </c>
      <c r="E64">
        <v>90.379997000000003</v>
      </c>
      <c r="F64">
        <v>81.383347000000001</v>
      </c>
      <c r="G64">
        <v>8611215</v>
      </c>
    </row>
    <row r="65" spans="1:7" x14ac:dyDescent="0.25">
      <c r="A65" s="12">
        <v>42101</v>
      </c>
      <c r="B65">
        <v>89.610000999999997</v>
      </c>
      <c r="C65">
        <v>92.199996999999996</v>
      </c>
      <c r="D65">
        <v>89.610000999999997</v>
      </c>
      <c r="E65">
        <v>92.050003000000004</v>
      </c>
      <c r="F65">
        <v>82.887123000000003</v>
      </c>
      <c r="G65">
        <v>22641039</v>
      </c>
    </row>
    <row r="66" spans="1:7" x14ac:dyDescent="0.25">
      <c r="A66" s="12">
        <v>42102</v>
      </c>
      <c r="B66">
        <v>91.5</v>
      </c>
      <c r="C66">
        <v>92.5</v>
      </c>
      <c r="D66">
        <v>90.459998999999996</v>
      </c>
      <c r="E66">
        <v>91.419998000000007</v>
      </c>
      <c r="F66">
        <v>82.319817</v>
      </c>
      <c r="G66">
        <v>15837419</v>
      </c>
    </row>
    <row r="67" spans="1:7" x14ac:dyDescent="0.25">
      <c r="A67" s="12">
        <v>42103</v>
      </c>
      <c r="B67">
        <v>91.550003000000004</v>
      </c>
      <c r="C67">
        <v>91.550003000000004</v>
      </c>
      <c r="D67">
        <v>89.980002999999996</v>
      </c>
      <c r="E67">
        <v>90.32</v>
      </c>
      <c r="F67">
        <v>81.329323000000002</v>
      </c>
      <c r="G67">
        <v>6799369</v>
      </c>
    </row>
    <row r="68" spans="1:7" x14ac:dyDescent="0.25">
      <c r="A68" s="12">
        <v>42104</v>
      </c>
      <c r="B68">
        <v>89.919998000000007</v>
      </c>
      <c r="C68">
        <v>90.279999000000004</v>
      </c>
      <c r="D68">
        <v>87.449996999999996</v>
      </c>
      <c r="E68">
        <v>87.739998</v>
      </c>
      <c r="F68">
        <v>79.006134000000003</v>
      </c>
      <c r="G68">
        <v>11998047</v>
      </c>
    </row>
    <row r="69" spans="1:7" x14ac:dyDescent="0.25">
      <c r="A69" s="12">
        <v>42107</v>
      </c>
      <c r="B69">
        <v>87.739998</v>
      </c>
      <c r="C69">
        <v>88.379997000000003</v>
      </c>
      <c r="D69">
        <v>86.800003000000004</v>
      </c>
      <c r="E69">
        <v>87.099997999999999</v>
      </c>
      <c r="F69">
        <v>78.429848000000007</v>
      </c>
      <c r="G69">
        <v>3426302</v>
      </c>
    </row>
    <row r="70" spans="1:7" x14ac:dyDescent="0.25">
      <c r="A70" s="12">
        <v>42108</v>
      </c>
      <c r="B70">
        <v>87.449996999999996</v>
      </c>
      <c r="C70">
        <v>87.900002000000001</v>
      </c>
      <c r="D70">
        <v>86.879997000000003</v>
      </c>
      <c r="E70">
        <v>87.610000999999997</v>
      </c>
      <c r="F70">
        <v>78.889076000000003</v>
      </c>
      <c r="G70">
        <v>7675845</v>
      </c>
    </row>
    <row r="71" spans="1:7" x14ac:dyDescent="0.25">
      <c r="A71" s="12">
        <v>42109</v>
      </c>
      <c r="B71">
        <v>87.610000999999997</v>
      </c>
      <c r="C71">
        <v>88.480002999999996</v>
      </c>
      <c r="D71">
        <v>87.010002</v>
      </c>
      <c r="E71">
        <v>87.349997999999999</v>
      </c>
      <c r="F71">
        <v>78.654976000000005</v>
      </c>
      <c r="G71">
        <v>4213770</v>
      </c>
    </row>
    <row r="72" spans="1:7" x14ac:dyDescent="0.25">
      <c r="A72" s="12">
        <v>42110</v>
      </c>
      <c r="B72">
        <v>87</v>
      </c>
      <c r="C72">
        <v>89.410004000000001</v>
      </c>
      <c r="D72">
        <v>86.830001999999993</v>
      </c>
      <c r="E72">
        <v>89.339995999999999</v>
      </c>
      <c r="F72">
        <v>80.446869000000007</v>
      </c>
      <c r="G72">
        <v>5999441</v>
      </c>
    </row>
    <row r="73" spans="1:7" x14ac:dyDescent="0.25">
      <c r="A73" s="12">
        <v>42111</v>
      </c>
      <c r="B73">
        <v>89.279999000000004</v>
      </c>
      <c r="C73">
        <v>89.349997999999999</v>
      </c>
      <c r="D73">
        <v>88.5</v>
      </c>
      <c r="E73">
        <v>89.110000999999997</v>
      </c>
      <c r="F73">
        <v>80.239777000000004</v>
      </c>
      <c r="G73">
        <v>4589228</v>
      </c>
    </row>
    <row r="74" spans="1:7" x14ac:dyDescent="0.25">
      <c r="A74" s="12">
        <v>42114</v>
      </c>
      <c r="B74">
        <v>89.110000999999997</v>
      </c>
      <c r="C74">
        <v>89.110000999999997</v>
      </c>
      <c r="D74">
        <v>87.510002</v>
      </c>
      <c r="E74">
        <v>87.809997999999993</v>
      </c>
      <c r="F74">
        <v>79.069159999999997</v>
      </c>
      <c r="G74">
        <v>8360102</v>
      </c>
    </row>
    <row r="75" spans="1:7" x14ac:dyDescent="0.25">
      <c r="A75" s="12">
        <v>42115</v>
      </c>
      <c r="B75">
        <v>87.879997000000003</v>
      </c>
      <c r="C75">
        <v>89.089995999999999</v>
      </c>
      <c r="D75">
        <v>87.809997999999993</v>
      </c>
      <c r="E75">
        <v>88.220000999999996</v>
      </c>
      <c r="F75">
        <v>79.438361999999998</v>
      </c>
      <c r="G75">
        <v>4889502</v>
      </c>
    </row>
    <row r="76" spans="1:7" x14ac:dyDescent="0.25">
      <c r="A76" s="12">
        <v>42116</v>
      </c>
      <c r="B76">
        <v>88.849997999999999</v>
      </c>
      <c r="C76">
        <v>88.849997999999999</v>
      </c>
      <c r="D76">
        <v>87.269997000000004</v>
      </c>
      <c r="E76">
        <v>87.769997000000004</v>
      </c>
      <c r="F76">
        <v>79.033150000000006</v>
      </c>
      <c r="G76">
        <v>6350768</v>
      </c>
    </row>
    <row r="77" spans="1:7" x14ac:dyDescent="0.25">
      <c r="A77" s="12">
        <v>42117</v>
      </c>
      <c r="B77">
        <v>87.510002</v>
      </c>
      <c r="C77">
        <v>87.949996999999996</v>
      </c>
      <c r="D77">
        <v>86.150002000000001</v>
      </c>
      <c r="E77">
        <v>87.279999000000004</v>
      </c>
      <c r="F77">
        <v>78.591926999999998</v>
      </c>
      <c r="G77">
        <v>4435224</v>
      </c>
    </row>
    <row r="78" spans="1:7" x14ac:dyDescent="0.25">
      <c r="A78" s="12">
        <v>42118</v>
      </c>
      <c r="B78">
        <v>87.690002000000007</v>
      </c>
      <c r="C78">
        <v>87.949996999999996</v>
      </c>
      <c r="D78">
        <v>86.400002000000001</v>
      </c>
      <c r="E78">
        <v>87.720000999999996</v>
      </c>
      <c r="F78">
        <v>78.988121000000007</v>
      </c>
      <c r="G78">
        <v>4493704</v>
      </c>
    </row>
    <row r="79" spans="1:7" x14ac:dyDescent="0.25">
      <c r="A79" s="12">
        <v>42121</v>
      </c>
      <c r="B79">
        <v>87.989998</v>
      </c>
      <c r="C79">
        <v>88.239998</v>
      </c>
      <c r="D79">
        <v>86.510002</v>
      </c>
      <c r="E79">
        <v>86.889999000000003</v>
      </c>
      <c r="F79">
        <v>78.458541999999994</v>
      </c>
      <c r="G79">
        <v>3110991</v>
      </c>
    </row>
    <row r="80" spans="1:7" x14ac:dyDescent="0.25">
      <c r="A80" s="12">
        <v>42122</v>
      </c>
      <c r="B80">
        <v>86.889999000000003</v>
      </c>
      <c r="C80">
        <v>89.199996999999996</v>
      </c>
      <c r="D80">
        <v>86.879997000000003</v>
      </c>
      <c r="E80">
        <v>88.980002999999996</v>
      </c>
      <c r="F80">
        <v>80.345748999999998</v>
      </c>
      <c r="G80">
        <v>6467624</v>
      </c>
    </row>
    <row r="81" spans="1:7" x14ac:dyDescent="0.25">
      <c r="A81" s="12">
        <v>42123</v>
      </c>
      <c r="B81">
        <v>88.980002999999996</v>
      </c>
      <c r="C81">
        <v>88.980002999999996</v>
      </c>
      <c r="D81">
        <v>86.610000999999997</v>
      </c>
      <c r="E81">
        <v>86.879997000000003</v>
      </c>
      <c r="F81">
        <v>78.449523999999997</v>
      </c>
      <c r="G81">
        <v>4488449</v>
      </c>
    </row>
    <row r="82" spans="1:7" x14ac:dyDescent="0.25">
      <c r="A82" s="12">
        <v>42124</v>
      </c>
      <c r="B82">
        <v>87.400002000000001</v>
      </c>
      <c r="C82">
        <v>88.099997999999999</v>
      </c>
      <c r="D82">
        <v>85.75</v>
      </c>
      <c r="E82">
        <v>87.480002999999996</v>
      </c>
      <c r="F82">
        <v>78.991294999999994</v>
      </c>
      <c r="G82">
        <v>13015759</v>
      </c>
    </row>
    <row r="83" spans="1:7" x14ac:dyDescent="0.25">
      <c r="A83" s="12">
        <v>42128</v>
      </c>
      <c r="B83">
        <v>87.650002000000001</v>
      </c>
      <c r="C83">
        <v>89.769997000000004</v>
      </c>
      <c r="D83">
        <v>87.650002000000001</v>
      </c>
      <c r="E83">
        <v>89.559997999999993</v>
      </c>
      <c r="F83">
        <v>80.869461000000001</v>
      </c>
      <c r="G83">
        <v>6953334</v>
      </c>
    </row>
    <row r="84" spans="1:7" x14ac:dyDescent="0.25">
      <c r="A84" s="12">
        <v>42129</v>
      </c>
      <c r="B84">
        <v>89.5</v>
      </c>
      <c r="C84">
        <v>90</v>
      </c>
      <c r="D84">
        <v>88.32</v>
      </c>
      <c r="E84">
        <v>89.760002</v>
      </c>
      <c r="F84">
        <v>81.050064000000006</v>
      </c>
      <c r="G84">
        <v>5104387</v>
      </c>
    </row>
    <row r="85" spans="1:7" x14ac:dyDescent="0.25">
      <c r="A85" s="12">
        <v>42130</v>
      </c>
      <c r="B85">
        <v>89.699996999999996</v>
      </c>
      <c r="C85">
        <v>89.949996999999996</v>
      </c>
      <c r="D85">
        <v>88.209998999999996</v>
      </c>
      <c r="E85">
        <v>88.650002000000001</v>
      </c>
      <c r="F85">
        <v>80.047768000000005</v>
      </c>
      <c r="G85">
        <v>3942600</v>
      </c>
    </row>
    <row r="86" spans="1:7" x14ac:dyDescent="0.25">
      <c r="A86" s="12">
        <v>42131</v>
      </c>
      <c r="B86">
        <v>88.209998999999996</v>
      </c>
      <c r="C86">
        <v>89.599997999999999</v>
      </c>
      <c r="D86">
        <v>88.099997999999999</v>
      </c>
      <c r="E86">
        <v>88.900002000000001</v>
      </c>
      <c r="F86">
        <v>80.273505999999998</v>
      </c>
      <c r="G86">
        <v>3096133</v>
      </c>
    </row>
    <row r="87" spans="1:7" x14ac:dyDescent="0.25">
      <c r="A87" s="12">
        <v>42132</v>
      </c>
      <c r="B87">
        <v>88.629997000000003</v>
      </c>
      <c r="C87">
        <v>90.599997999999999</v>
      </c>
      <c r="D87">
        <v>88.629997000000003</v>
      </c>
      <c r="E87">
        <v>90.389999000000003</v>
      </c>
      <c r="F87">
        <v>81.618911999999995</v>
      </c>
      <c r="G87">
        <v>7924687</v>
      </c>
    </row>
    <row r="88" spans="1:7" x14ac:dyDescent="0.25">
      <c r="A88" s="12">
        <v>42135</v>
      </c>
      <c r="B88">
        <v>89.510002</v>
      </c>
      <c r="C88">
        <v>91</v>
      </c>
      <c r="D88">
        <v>89.510002</v>
      </c>
      <c r="E88">
        <v>90.849997999999999</v>
      </c>
      <c r="F88">
        <v>82.034285999999994</v>
      </c>
      <c r="G88">
        <v>4625684</v>
      </c>
    </row>
    <row r="89" spans="1:7" x14ac:dyDescent="0.25">
      <c r="A89" s="12">
        <v>42136</v>
      </c>
      <c r="B89">
        <v>90.120002999999997</v>
      </c>
      <c r="C89">
        <v>90.120002999999997</v>
      </c>
      <c r="D89">
        <v>88.839995999999999</v>
      </c>
      <c r="E89">
        <v>88.989998</v>
      </c>
      <c r="F89">
        <v>80.354766999999995</v>
      </c>
      <c r="G89">
        <v>5000380</v>
      </c>
    </row>
    <row r="90" spans="1:7" x14ac:dyDescent="0.25">
      <c r="A90" s="12">
        <v>42137</v>
      </c>
      <c r="B90">
        <v>88.720000999999996</v>
      </c>
      <c r="C90">
        <v>89.690002000000007</v>
      </c>
      <c r="D90">
        <v>88.410004000000001</v>
      </c>
      <c r="E90">
        <v>88.589995999999999</v>
      </c>
      <c r="F90">
        <v>79.993583999999998</v>
      </c>
      <c r="G90">
        <v>3404681</v>
      </c>
    </row>
    <row r="91" spans="1:7" x14ac:dyDescent="0.25">
      <c r="A91" s="12">
        <v>42138</v>
      </c>
      <c r="B91">
        <v>88.410004000000001</v>
      </c>
      <c r="C91">
        <v>89</v>
      </c>
      <c r="D91">
        <v>87.809997999999993</v>
      </c>
      <c r="E91">
        <v>88.080001999999993</v>
      </c>
      <c r="F91">
        <v>79.533080999999996</v>
      </c>
      <c r="G91">
        <v>3553106</v>
      </c>
    </row>
    <row r="92" spans="1:7" x14ac:dyDescent="0.25">
      <c r="A92" s="12">
        <v>42139</v>
      </c>
      <c r="B92">
        <v>87.730002999999996</v>
      </c>
      <c r="C92">
        <v>88.900002000000001</v>
      </c>
      <c r="D92">
        <v>87.730002999999996</v>
      </c>
      <c r="E92">
        <v>88.470000999999996</v>
      </c>
      <c r="F92">
        <v>79.885231000000005</v>
      </c>
      <c r="G92">
        <v>2625412</v>
      </c>
    </row>
    <row r="93" spans="1:7" x14ac:dyDescent="0.25">
      <c r="A93" s="12">
        <v>42142</v>
      </c>
      <c r="B93">
        <v>88.010002</v>
      </c>
      <c r="C93">
        <v>88.889999000000003</v>
      </c>
      <c r="D93">
        <v>87.610000999999997</v>
      </c>
      <c r="E93">
        <v>88.629997000000003</v>
      </c>
      <c r="F93">
        <v>80.029701000000003</v>
      </c>
      <c r="G93">
        <v>3173166</v>
      </c>
    </row>
    <row r="94" spans="1:7" x14ac:dyDescent="0.25">
      <c r="A94" s="12">
        <v>42143</v>
      </c>
      <c r="B94">
        <v>88.349997999999999</v>
      </c>
      <c r="C94">
        <v>88.989998</v>
      </c>
      <c r="D94">
        <v>87.650002000000001</v>
      </c>
      <c r="E94">
        <v>87.779999000000004</v>
      </c>
      <c r="F94">
        <v>79.262184000000005</v>
      </c>
      <c r="G94">
        <v>4689289</v>
      </c>
    </row>
    <row r="95" spans="1:7" x14ac:dyDescent="0.25">
      <c r="A95" s="12">
        <v>42144</v>
      </c>
      <c r="B95">
        <v>88.400002000000001</v>
      </c>
      <c r="C95">
        <v>88.400002000000001</v>
      </c>
      <c r="D95">
        <v>86.650002000000001</v>
      </c>
      <c r="E95">
        <v>86.940002000000007</v>
      </c>
      <c r="F95">
        <v>78.503699999999995</v>
      </c>
      <c r="G95">
        <v>5038513</v>
      </c>
    </row>
    <row r="96" spans="1:7" x14ac:dyDescent="0.25">
      <c r="A96" s="12">
        <v>42145</v>
      </c>
      <c r="B96">
        <v>86.900002000000001</v>
      </c>
      <c r="C96">
        <v>87.800003000000004</v>
      </c>
      <c r="D96">
        <v>86.699996999999996</v>
      </c>
      <c r="E96">
        <v>87.07</v>
      </c>
      <c r="F96">
        <v>78.621077999999997</v>
      </c>
      <c r="G96">
        <v>4544862</v>
      </c>
    </row>
    <row r="97" spans="1:7" x14ac:dyDescent="0.25">
      <c r="A97" s="12">
        <v>42146</v>
      </c>
      <c r="B97">
        <v>87.169998000000007</v>
      </c>
      <c r="C97">
        <v>87.470000999999996</v>
      </c>
      <c r="D97">
        <v>86.510002</v>
      </c>
      <c r="E97">
        <v>86.730002999999996</v>
      </c>
      <c r="F97">
        <v>78.314064000000002</v>
      </c>
      <c r="G97">
        <v>3349926</v>
      </c>
    </row>
    <row r="98" spans="1:7" x14ac:dyDescent="0.25">
      <c r="A98" s="12">
        <v>42149</v>
      </c>
      <c r="B98">
        <v>86.730002999999996</v>
      </c>
      <c r="C98">
        <v>87.190002000000007</v>
      </c>
      <c r="D98">
        <v>86.349997999999999</v>
      </c>
      <c r="E98">
        <v>86.870002999999997</v>
      </c>
      <c r="F98">
        <v>78.440490999999994</v>
      </c>
      <c r="G98">
        <v>430054</v>
      </c>
    </row>
    <row r="99" spans="1:7" x14ac:dyDescent="0.25">
      <c r="A99" s="12">
        <v>42150</v>
      </c>
      <c r="B99">
        <v>86.879997000000003</v>
      </c>
      <c r="C99">
        <v>87.190002000000007</v>
      </c>
      <c r="D99">
        <v>85.739998</v>
      </c>
      <c r="E99">
        <v>86.07</v>
      </c>
      <c r="F99">
        <v>77.718117000000007</v>
      </c>
      <c r="G99">
        <v>6011965</v>
      </c>
    </row>
    <row r="100" spans="1:7" x14ac:dyDescent="0.25">
      <c r="A100" s="12">
        <v>42151</v>
      </c>
      <c r="B100">
        <v>85.709998999999996</v>
      </c>
      <c r="C100">
        <v>86.690002000000007</v>
      </c>
      <c r="D100">
        <v>85.260002</v>
      </c>
      <c r="E100">
        <v>85.730002999999996</v>
      </c>
      <c r="F100">
        <v>77.411109999999994</v>
      </c>
      <c r="G100">
        <v>3886464</v>
      </c>
    </row>
    <row r="101" spans="1:7" x14ac:dyDescent="0.25">
      <c r="A101" s="12">
        <v>42152</v>
      </c>
      <c r="B101">
        <v>85.5</v>
      </c>
      <c r="C101">
        <v>87.089995999999999</v>
      </c>
      <c r="D101">
        <v>85.5</v>
      </c>
      <c r="E101">
        <v>86.93</v>
      </c>
      <c r="F101">
        <v>78.494667000000007</v>
      </c>
      <c r="G101">
        <v>3643311</v>
      </c>
    </row>
    <row r="102" spans="1:7" x14ac:dyDescent="0.25">
      <c r="A102" s="12">
        <v>42153</v>
      </c>
      <c r="B102">
        <v>86.699996999999996</v>
      </c>
      <c r="C102">
        <v>87.32</v>
      </c>
      <c r="D102">
        <v>86.330001999999993</v>
      </c>
      <c r="E102">
        <v>86.93</v>
      </c>
      <c r="F102">
        <v>78.494667000000007</v>
      </c>
      <c r="G102">
        <v>9297637</v>
      </c>
    </row>
    <row r="103" spans="1:7" x14ac:dyDescent="0.25">
      <c r="A103" s="12">
        <v>42156</v>
      </c>
      <c r="B103">
        <v>86.349997999999999</v>
      </c>
      <c r="C103">
        <v>87.32</v>
      </c>
      <c r="D103">
        <v>85.459998999999996</v>
      </c>
      <c r="E103">
        <v>85.620002999999997</v>
      </c>
      <c r="F103">
        <v>77.311790000000002</v>
      </c>
      <c r="G103">
        <v>3258494</v>
      </c>
    </row>
    <row r="104" spans="1:7" x14ac:dyDescent="0.25">
      <c r="A104" s="12">
        <v>42157</v>
      </c>
      <c r="B104">
        <v>86.290001000000004</v>
      </c>
      <c r="C104">
        <v>86.480002999999996</v>
      </c>
      <c r="D104">
        <v>85.379997000000003</v>
      </c>
      <c r="E104">
        <v>85.779999000000004</v>
      </c>
      <c r="F104">
        <v>77.456260999999998</v>
      </c>
      <c r="G104">
        <v>3755030</v>
      </c>
    </row>
    <row r="105" spans="1:7" x14ac:dyDescent="0.25">
      <c r="A105" s="12">
        <v>42158</v>
      </c>
      <c r="B105">
        <v>85.550003000000004</v>
      </c>
      <c r="C105">
        <v>86.32</v>
      </c>
      <c r="D105">
        <v>84.949996999999996</v>
      </c>
      <c r="E105">
        <v>85.279999000000004</v>
      </c>
      <c r="F105">
        <v>77.004776000000007</v>
      </c>
      <c r="G105">
        <v>4684060</v>
      </c>
    </row>
    <row r="106" spans="1:7" x14ac:dyDescent="0.25">
      <c r="A106" s="12">
        <v>42159</v>
      </c>
      <c r="B106">
        <v>86</v>
      </c>
      <c r="C106">
        <v>86.25</v>
      </c>
      <c r="D106">
        <v>85.010002</v>
      </c>
      <c r="E106">
        <v>86.110000999999997</v>
      </c>
      <c r="F106">
        <v>77.754233999999997</v>
      </c>
      <c r="G106">
        <v>3930621</v>
      </c>
    </row>
    <row r="107" spans="1:7" x14ac:dyDescent="0.25">
      <c r="A107" s="12">
        <v>42160</v>
      </c>
      <c r="B107">
        <v>85.669998000000007</v>
      </c>
      <c r="C107">
        <v>86.790001000000004</v>
      </c>
      <c r="D107">
        <v>85.32</v>
      </c>
      <c r="E107">
        <v>85.540001000000004</v>
      </c>
      <c r="F107">
        <v>77.239540000000005</v>
      </c>
      <c r="G107">
        <v>2797626</v>
      </c>
    </row>
    <row r="108" spans="1:7" x14ac:dyDescent="0.25">
      <c r="A108" s="12">
        <v>42163</v>
      </c>
      <c r="B108">
        <v>85.110000999999997</v>
      </c>
      <c r="C108">
        <v>85.559997999999993</v>
      </c>
      <c r="D108">
        <v>85.010002</v>
      </c>
      <c r="E108">
        <v>85.419998000000007</v>
      </c>
      <c r="F108">
        <v>77.131186999999997</v>
      </c>
      <c r="G108">
        <v>2143232</v>
      </c>
    </row>
    <row r="109" spans="1:7" x14ac:dyDescent="0.25">
      <c r="A109" s="12">
        <v>42164</v>
      </c>
      <c r="B109">
        <v>85.75</v>
      </c>
      <c r="C109">
        <v>87.099997999999999</v>
      </c>
      <c r="D109">
        <v>85.449996999999996</v>
      </c>
      <c r="E109">
        <v>86.629997000000003</v>
      </c>
      <c r="F109">
        <v>78.223770000000002</v>
      </c>
      <c r="G109">
        <v>5143186</v>
      </c>
    </row>
    <row r="110" spans="1:7" x14ac:dyDescent="0.25">
      <c r="A110" s="12">
        <v>42165</v>
      </c>
      <c r="B110">
        <v>87.059997999999993</v>
      </c>
      <c r="C110">
        <v>87.080001999999993</v>
      </c>
      <c r="D110">
        <v>86</v>
      </c>
      <c r="E110">
        <v>86.300003000000004</v>
      </c>
      <c r="F110">
        <v>77.925803999999999</v>
      </c>
      <c r="G110">
        <v>5620411</v>
      </c>
    </row>
    <row r="111" spans="1:7" x14ac:dyDescent="0.25">
      <c r="A111" s="12">
        <v>42166</v>
      </c>
      <c r="B111">
        <v>86.300003000000004</v>
      </c>
      <c r="C111">
        <v>86.699996999999996</v>
      </c>
      <c r="D111">
        <v>85.709998999999996</v>
      </c>
      <c r="E111">
        <v>86.129997000000003</v>
      </c>
      <c r="F111">
        <v>77.772300999999999</v>
      </c>
      <c r="G111">
        <v>4493410</v>
      </c>
    </row>
    <row r="112" spans="1:7" x14ac:dyDescent="0.25">
      <c r="A112" s="12">
        <v>42167</v>
      </c>
      <c r="B112">
        <v>86.599997999999999</v>
      </c>
      <c r="C112">
        <v>86.599997999999999</v>
      </c>
      <c r="D112">
        <v>85.25</v>
      </c>
      <c r="E112">
        <v>86.169998000000007</v>
      </c>
      <c r="F112">
        <v>77.808411000000007</v>
      </c>
      <c r="G112">
        <v>2135522</v>
      </c>
    </row>
    <row r="113" spans="1:7" x14ac:dyDescent="0.25">
      <c r="A113" s="12">
        <v>42170</v>
      </c>
      <c r="B113">
        <v>86.150002000000001</v>
      </c>
      <c r="C113">
        <v>86.150002000000001</v>
      </c>
      <c r="D113">
        <v>84.139999000000003</v>
      </c>
      <c r="E113">
        <v>84.769997000000004</v>
      </c>
      <c r="F113">
        <v>76.544257999999999</v>
      </c>
      <c r="G113">
        <v>4716496</v>
      </c>
    </row>
    <row r="114" spans="1:7" x14ac:dyDescent="0.25">
      <c r="A114" s="12">
        <v>42171</v>
      </c>
      <c r="B114">
        <v>84.410004000000001</v>
      </c>
      <c r="C114">
        <v>87.300003000000004</v>
      </c>
      <c r="D114">
        <v>84.410004000000001</v>
      </c>
      <c r="E114">
        <v>86.110000999999997</v>
      </c>
      <c r="F114">
        <v>77.754233999999997</v>
      </c>
      <c r="G114">
        <v>5297747</v>
      </c>
    </row>
    <row r="115" spans="1:7" x14ac:dyDescent="0.25">
      <c r="A115" s="12">
        <v>42172</v>
      </c>
      <c r="B115">
        <v>86</v>
      </c>
      <c r="C115">
        <v>87.019997000000004</v>
      </c>
      <c r="D115">
        <v>84.989998</v>
      </c>
      <c r="E115">
        <v>85.129997000000003</v>
      </c>
      <c r="F115">
        <v>76.869331000000003</v>
      </c>
      <c r="G115">
        <v>5130448</v>
      </c>
    </row>
    <row r="116" spans="1:7" x14ac:dyDescent="0.25">
      <c r="A116" s="12">
        <v>42173</v>
      </c>
      <c r="B116">
        <v>85.080001999999993</v>
      </c>
      <c r="C116">
        <v>87.169998000000007</v>
      </c>
      <c r="D116">
        <v>85.080001999999993</v>
      </c>
      <c r="E116">
        <v>86.919998000000007</v>
      </c>
      <c r="F116">
        <v>78.485634000000005</v>
      </c>
      <c r="G116">
        <v>3244261</v>
      </c>
    </row>
    <row r="117" spans="1:7" x14ac:dyDescent="0.25">
      <c r="A117" s="12">
        <v>42174</v>
      </c>
      <c r="B117">
        <v>86.900002000000001</v>
      </c>
      <c r="C117">
        <v>87.290001000000004</v>
      </c>
      <c r="D117">
        <v>86.209998999999996</v>
      </c>
      <c r="E117">
        <v>87.010002</v>
      </c>
      <c r="F117">
        <v>78.566909999999993</v>
      </c>
      <c r="G117">
        <v>15079908</v>
      </c>
    </row>
    <row r="118" spans="1:7" x14ac:dyDescent="0.25">
      <c r="A118" s="12">
        <v>42177</v>
      </c>
      <c r="B118">
        <v>87.010002</v>
      </c>
      <c r="C118">
        <v>87.889999000000003</v>
      </c>
      <c r="D118">
        <v>86.410004000000001</v>
      </c>
      <c r="E118">
        <v>87.75</v>
      </c>
      <c r="F118">
        <v>79.235100000000003</v>
      </c>
      <c r="G118">
        <v>2612089</v>
      </c>
    </row>
    <row r="119" spans="1:7" x14ac:dyDescent="0.25">
      <c r="A119" s="12">
        <v>42178</v>
      </c>
      <c r="B119">
        <v>87.699996999999996</v>
      </c>
      <c r="C119">
        <v>88.25</v>
      </c>
      <c r="D119">
        <v>87.620002999999997</v>
      </c>
      <c r="E119">
        <v>87.860000999999997</v>
      </c>
      <c r="F119">
        <v>79.334418999999997</v>
      </c>
      <c r="G119">
        <v>3917622</v>
      </c>
    </row>
    <row r="120" spans="1:7" x14ac:dyDescent="0.25">
      <c r="A120" s="12">
        <v>42179</v>
      </c>
      <c r="B120">
        <v>87.68</v>
      </c>
      <c r="C120">
        <v>88.150002000000001</v>
      </c>
      <c r="D120">
        <v>87.199996999999996</v>
      </c>
      <c r="E120">
        <v>87.410004000000001</v>
      </c>
      <c r="F120">
        <v>78.928093000000004</v>
      </c>
      <c r="G120">
        <v>6785127</v>
      </c>
    </row>
    <row r="121" spans="1:7" x14ac:dyDescent="0.25">
      <c r="A121" s="12">
        <v>42180</v>
      </c>
      <c r="B121">
        <v>87.010002</v>
      </c>
      <c r="C121">
        <v>87.489998</v>
      </c>
      <c r="D121">
        <v>86.099997999999999</v>
      </c>
      <c r="E121">
        <v>86.260002</v>
      </c>
      <c r="F121">
        <v>77.889686999999995</v>
      </c>
      <c r="G121">
        <v>9447714</v>
      </c>
    </row>
    <row r="122" spans="1:7" x14ac:dyDescent="0.25">
      <c r="A122" s="12">
        <v>42181</v>
      </c>
      <c r="B122">
        <v>85.989998</v>
      </c>
      <c r="C122">
        <v>86.580001999999993</v>
      </c>
      <c r="D122">
        <v>85.589995999999999</v>
      </c>
      <c r="E122">
        <v>86.389999000000003</v>
      </c>
      <c r="F122">
        <v>78.007057000000003</v>
      </c>
      <c r="G122">
        <v>3478204</v>
      </c>
    </row>
    <row r="123" spans="1:7" x14ac:dyDescent="0.25">
      <c r="A123" s="12">
        <v>42184</v>
      </c>
      <c r="B123">
        <v>85.400002000000001</v>
      </c>
      <c r="C123">
        <v>86.330001999999993</v>
      </c>
      <c r="D123">
        <v>83.669998000000007</v>
      </c>
      <c r="E123">
        <v>84.230002999999996</v>
      </c>
      <c r="F123">
        <v>76.056656000000004</v>
      </c>
      <c r="G123">
        <v>5177358</v>
      </c>
    </row>
    <row r="124" spans="1:7" x14ac:dyDescent="0.25">
      <c r="A124" s="12">
        <v>42185</v>
      </c>
      <c r="B124">
        <v>84.110000999999997</v>
      </c>
      <c r="C124">
        <v>86.800003000000004</v>
      </c>
      <c r="D124">
        <v>84.010002</v>
      </c>
      <c r="E124">
        <v>86.239998</v>
      </c>
      <c r="F124">
        <v>77.871619999999993</v>
      </c>
      <c r="G124">
        <v>10526882</v>
      </c>
    </row>
    <row r="125" spans="1:7" x14ac:dyDescent="0.25">
      <c r="A125" s="12">
        <v>42186</v>
      </c>
      <c r="B125">
        <v>86.300003000000004</v>
      </c>
      <c r="C125">
        <v>86.849997999999999</v>
      </c>
      <c r="D125">
        <v>85.550003000000004</v>
      </c>
      <c r="E125">
        <v>86.379997000000003</v>
      </c>
      <c r="F125">
        <v>77.998039000000006</v>
      </c>
      <c r="G125">
        <v>3692645</v>
      </c>
    </row>
    <row r="126" spans="1:7" x14ac:dyDescent="0.25">
      <c r="A126" s="12">
        <v>42187</v>
      </c>
      <c r="B126">
        <v>86.5</v>
      </c>
      <c r="C126">
        <v>86.800003000000004</v>
      </c>
      <c r="D126">
        <v>86.010002</v>
      </c>
      <c r="E126">
        <v>86.550003000000004</v>
      </c>
      <c r="F126">
        <v>78.151543000000004</v>
      </c>
      <c r="G126">
        <v>4502693</v>
      </c>
    </row>
    <row r="127" spans="1:7" x14ac:dyDescent="0.25">
      <c r="A127" s="12">
        <v>42188</v>
      </c>
      <c r="B127">
        <v>86.57</v>
      </c>
      <c r="C127">
        <v>86.57</v>
      </c>
      <c r="D127">
        <v>85.550003000000004</v>
      </c>
      <c r="E127">
        <v>85.720000999999996</v>
      </c>
      <c r="F127">
        <v>77.402091999999996</v>
      </c>
      <c r="G127">
        <v>639139</v>
      </c>
    </row>
    <row r="128" spans="1:7" x14ac:dyDescent="0.25">
      <c r="A128" s="12">
        <v>42191</v>
      </c>
      <c r="B128">
        <v>85.669998000000007</v>
      </c>
      <c r="C128">
        <v>86.699996999999996</v>
      </c>
      <c r="D128">
        <v>85.089995999999999</v>
      </c>
      <c r="E128">
        <v>86.529999000000004</v>
      </c>
      <c r="F128">
        <v>78.133483999999996</v>
      </c>
      <c r="G128">
        <v>2153083</v>
      </c>
    </row>
    <row r="129" spans="1:7" x14ac:dyDescent="0.25">
      <c r="A129" s="12">
        <v>42192</v>
      </c>
      <c r="B129">
        <v>86.529999000000004</v>
      </c>
      <c r="C129">
        <v>86.800003000000004</v>
      </c>
      <c r="D129">
        <v>85.410004000000001</v>
      </c>
      <c r="E129">
        <v>86.639999000000003</v>
      </c>
      <c r="F129">
        <v>78.232803000000004</v>
      </c>
      <c r="G129">
        <v>3573529</v>
      </c>
    </row>
    <row r="130" spans="1:7" x14ac:dyDescent="0.25">
      <c r="A130" s="12">
        <v>42193</v>
      </c>
      <c r="B130">
        <v>86.540001000000004</v>
      </c>
      <c r="C130">
        <v>87.620002999999997</v>
      </c>
      <c r="D130">
        <v>86.5</v>
      </c>
      <c r="E130">
        <v>86.959998999999996</v>
      </c>
      <c r="F130">
        <v>78.521759000000003</v>
      </c>
      <c r="G130">
        <v>5321719</v>
      </c>
    </row>
    <row r="131" spans="1:7" x14ac:dyDescent="0.25">
      <c r="A131" s="12">
        <v>42194</v>
      </c>
      <c r="B131">
        <v>86.949996999999996</v>
      </c>
      <c r="C131">
        <v>88.150002000000001</v>
      </c>
      <c r="D131">
        <v>86.860000999999997</v>
      </c>
      <c r="E131">
        <v>87.910004000000001</v>
      </c>
      <c r="F131">
        <v>79.379570000000001</v>
      </c>
      <c r="G131">
        <v>3566142</v>
      </c>
    </row>
    <row r="132" spans="1:7" x14ac:dyDescent="0.25">
      <c r="A132" s="12">
        <v>42195</v>
      </c>
      <c r="B132">
        <v>87.519997000000004</v>
      </c>
      <c r="C132">
        <v>89.790001000000004</v>
      </c>
      <c r="D132">
        <v>87.209998999999996</v>
      </c>
      <c r="E132">
        <v>89.43</v>
      </c>
      <c r="F132">
        <v>80.752075000000005</v>
      </c>
      <c r="G132">
        <v>5392254</v>
      </c>
    </row>
    <row r="133" spans="1:7" x14ac:dyDescent="0.25">
      <c r="A133" s="12">
        <v>42198</v>
      </c>
      <c r="B133">
        <v>89.650002000000001</v>
      </c>
      <c r="C133">
        <v>89.870002999999997</v>
      </c>
      <c r="D133">
        <v>88.459998999999996</v>
      </c>
      <c r="E133">
        <v>88.93</v>
      </c>
      <c r="F133">
        <v>80.300597999999994</v>
      </c>
      <c r="G133">
        <v>4728107</v>
      </c>
    </row>
    <row r="134" spans="1:7" x14ac:dyDescent="0.25">
      <c r="A134" s="12">
        <v>42199</v>
      </c>
      <c r="B134">
        <v>88.410004000000001</v>
      </c>
      <c r="C134">
        <v>88.5</v>
      </c>
      <c r="D134">
        <v>88.110000999999997</v>
      </c>
      <c r="E134">
        <v>88.239998</v>
      </c>
      <c r="F134">
        <v>79.677550999999994</v>
      </c>
      <c r="G134">
        <v>12492125</v>
      </c>
    </row>
    <row r="135" spans="1:7" x14ac:dyDescent="0.25">
      <c r="A135" s="12">
        <v>42200</v>
      </c>
      <c r="B135">
        <v>88.260002</v>
      </c>
      <c r="C135">
        <v>88.980002999999996</v>
      </c>
      <c r="D135">
        <v>87.82</v>
      </c>
      <c r="E135">
        <v>88.099997999999999</v>
      </c>
      <c r="F135">
        <v>79.551147</v>
      </c>
      <c r="G135">
        <v>3447383</v>
      </c>
    </row>
    <row r="136" spans="1:7" x14ac:dyDescent="0.25">
      <c r="A136" s="12">
        <v>42201</v>
      </c>
      <c r="B136">
        <v>88.5</v>
      </c>
      <c r="C136">
        <v>88.879997000000003</v>
      </c>
      <c r="D136">
        <v>87.199996999999996</v>
      </c>
      <c r="E136">
        <v>87.449996999999996</v>
      </c>
      <c r="F136">
        <v>78.964202999999998</v>
      </c>
      <c r="G136">
        <v>3513889</v>
      </c>
    </row>
    <row r="137" spans="1:7" x14ac:dyDescent="0.25">
      <c r="A137" s="12">
        <v>42202</v>
      </c>
      <c r="B137">
        <v>87.769997000000004</v>
      </c>
      <c r="C137">
        <v>87.769997000000004</v>
      </c>
      <c r="D137">
        <v>86.940002000000007</v>
      </c>
      <c r="E137">
        <v>87.220000999999996</v>
      </c>
      <c r="F137">
        <v>78.756516000000005</v>
      </c>
      <c r="G137">
        <v>2289878</v>
      </c>
    </row>
    <row r="138" spans="1:7" x14ac:dyDescent="0.25">
      <c r="A138" s="12">
        <v>42205</v>
      </c>
      <c r="B138">
        <v>87.220000999999996</v>
      </c>
      <c r="C138">
        <v>89.360000999999997</v>
      </c>
      <c r="D138">
        <v>87.18</v>
      </c>
      <c r="E138">
        <v>87.809997999999993</v>
      </c>
      <c r="F138">
        <v>79.289276000000001</v>
      </c>
      <c r="G138">
        <v>2746019</v>
      </c>
    </row>
    <row r="139" spans="1:7" x14ac:dyDescent="0.25">
      <c r="A139" s="12">
        <v>42206</v>
      </c>
      <c r="B139">
        <v>88.110000999999997</v>
      </c>
      <c r="C139">
        <v>88.290001000000004</v>
      </c>
      <c r="D139">
        <v>86.919998000000007</v>
      </c>
      <c r="E139">
        <v>87.239998</v>
      </c>
      <c r="F139">
        <v>78.774590000000003</v>
      </c>
      <c r="G139">
        <v>4599358</v>
      </c>
    </row>
    <row r="140" spans="1:7" x14ac:dyDescent="0.25">
      <c r="A140" s="12">
        <v>42207</v>
      </c>
      <c r="B140">
        <v>87.239998</v>
      </c>
      <c r="C140">
        <v>87.75</v>
      </c>
      <c r="D140">
        <v>85.199996999999996</v>
      </c>
      <c r="E140">
        <v>85.970000999999996</v>
      </c>
      <c r="F140">
        <v>77.627823000000006</v>
      </c>
      <c r="G140">
        <v>8271674</v>
      </c>
    </row>
    <row r="141" spans="1:7" x14ac:dyDescent="0.25">
      <c r="A141" s="12">
        <v>42208</v>
      </c>
      <c r="B141">
        <v>86.5</v>
      </c>
      <c r="C141">
        <v>86.5</v>
      </c>
      <c r="D141">
        <v>85.300003000000004</v>
      </c>
      <c r="E141">
        <v>85.82</v>
      </c>
      <c r="F141">
        <v>77.492378000000002</v>
      </c>
      <c r="G141">
        <v>3978852</v>
      </c>
    </row>
    <row r="142" spans="1:7" x14ac:dyDescent="0.25">
      <c r="A142" s="12">
        <v>42209</v>
      </c>
      <c r="B142">
        <v>86.080001999999993</v>
      </c>
      <c r="C142">
        <v>86.290001000000004</v>
      </c>
      <c r="D142">
        <v>84</v>
      </c>
      <c r="E142">
        <v>84.650002000000001</v>
      </c>
      <c r="F142">
        <v>76.435912999999999</v>
      </c>
      <c r="G142">
        <v>9420763</v>
      </c>
    </row>
    <row r="143" spans="1:7" x14ac:dyDescent="0.25">
      <c r="A143" s="12">
        <v>42212</v>
      </c>
      <c r="B143">
        <v>84.300003000000004</v>
      </c>
      <c r="C143">
        <v>85.449996999999996</v>
      </c>
      <c r="D143">
        <v>84.019997000000004</v>
      </c>
      <c r="E143">
        <v>84.550003000000004</v>
      </c>
      <c r="F143">
        <v>76.345618999999999</v>
      </c>
      <c r="G143">
        <v>3364757</v>
      </c>
    </row>
    <row r="144" spans="1:7" x14ac:dyDescent="0.25">
      <c r="A144" s="12">
        <v>42213</v>
      </c>
      <c r="B144">
        <v>85.150002000000001</v>
      </c>
      <c r="C144">
        <v>85.620002999999997</v>
      </c>
      <c r="D144">
        <v>84.849997999999999</v>
      </c>
      <c r="E144">
        <v>85.440002000000007</v>
      </c>
      <c r="F144">
        <v>77.372078000000002</v>
      </c>
      <c r="G144">
        <v>6351993</v>
      </c>
    </row>
    <row r="145" spans="1:7" x14ac:dyDescent="0.25">
      <c r="A145" s="12">
        <v>42214</v>
      </c>
      <c r="B145">
        <v>85.440002000000007</v>
      </c>
      <c r="C145">
        <v>86.849997999999999</v>
      </c>
      <c r="D145">
        <v>85.150002000000001</v>
      </c>
      <c r="E145">
        <v>85.889999000000003</v>
      </c>
      <c r="F145">
        <v>77.779578999999998</v>
      </c>
      <c r="G145">
        <v>4535352</v>
      </c>
    </row>
    <row r="146" spans="1:7" x14ac:dyDescent="0.25">
      <c r="A146" s="12">
        <v>42215</v>
      </c>
      <c r="B146">
        <v>85.559997999999993</v>
      </c>
      <c r="C146">
        <v>86.050003000000004</v>
      </c>
      <c r="D146">
        <v>85.209998999999996</v>
      </c>
      <c r="E146">
        <v>85.860000999999997</v>
      </c>
      <c r="F146">
        <v>77.752426</v>
      </c>
      <c r="G146">
        <v>3138490</v>
      </c>
    </row>
    <row r="147" spans="1:7" x14ac:dyDescent="0.25">
      <c r="A147" s="12">
        <v>42216</v>
      </c>
      <c r="B147">
        <v>85.870002999999997</v>
      </c>
      <c r="C147">
        <v>86.400002000000001</v>
      </c>
      <c r="D147">
        <v>84.639999000000003</v>
      </c>
      <c r="E147">
        <v>84.800003000000004</v>
      </c>
      <c r="F147">
        <v>76.792511000000005</v>
      </c>
      <c r="G147">
        <v>7107869</v>
      </c>
    </row>
    <row r="148" spans="1:7" x14ac:dyDescent="0.25">
      <c r="A148" s="12">
        <v>42219</v>
      </c>
      <c r="B148">
        <v>84.699996999999996</v>
      </c>
      <c r="C148">
        <v>86.239998</v>
      </c>
      <c r="D148">
        <v>84.699996999999996</v>
      </c>
      <c r="E148">
        <v>86.019997000000004</v>
      </c>
      <c r="F148">
        <v>77.897300999999999</v>
      </c>
      <c r="G148">
        <v>4639499</v>
      </c>
    </row>
    <row r="149" spans="1:7" x14ac:dyDescent="0.25">
      <c r="A149" s="12">
        <v>42220</v>
      </c>
      <c r="B149">
        <v>86.019997000000004</v>
      </c>
      <c r="C149">
        <v>86.690002000000007</v>
      </c>
      <c r="D149">
        <v>82.739998</v>
      </c>
      <c r="E149">
        <v>85.93</v>
      </c>
      <c r="F149">
        <v>77.815819000000005</v>
      </c>
      <c r="G149">
        <v>7461111</v>
      </c>
    </row>
    <row r="150" spans="1:7" x14ac:dyDescent="0.25">
      <c r="A150" s="12">
        <v>42221</v>
      </c>
      <c r="B150">
        <v>85.989998</v>
      </c>
      <c r="C150">
        <v>86.199996999999996</v>
      </c>
      <c r="D150">
        <v>83.639999000000003</v>
      </c>
      <c r="E150">
        <v>83.940002000000007</v>
      </c>
      <c r="F150">
        <v>76.013724999999994</v>
      </c>
      <c r="G150">
        <v>4602244</v>
      </c>
    </row>
    <row r="151" spans="1:7" x14ac:dyDescent="0.25">
      <c r="A151" s="12">
        <v>42222</v>
      </c>
      <c r="B151">
        <v>84.480002999999996</v>
      </c>
      <c r="C151">
        <v>85.279999000000004</v>
      </c>
      <c r="D151">
        <v>84.279999000000004</v>
      </c>
      <c r="E151">
        <v>85.010002</v>
      </c>
      <c r="F151">
        <v>76.982688999999993</v>
      </c>
      <c r="G151">
        <v>3983327</v>
      </c>
    </row>
    <row r="152" spans="1:7" x14ac:dyDescent="0.25">
      <c r="A152" s="12">
        <v>42223</v>
      </c>
      <c r="B152">
        <v>85.379997000000003</v>
      </c>
      <c r="C152">
        <v>85.379997000000003</v>
      </c>
      <c r="D152">
        <v>84.879997000000003</v>
      </c>
      <c r="E152">
        <v>85.099997999999999</v>
      </c>
      <c r="F152">
        <v>77.064171000000002</v>
      </c>
      <c r="G152">
        <v>2634982</v>
      </c>
    </row>
    <row r="153" spans="1:7" x14ac:dyDescent="0.25">
      <c r="A153" s="12">
        <v>42226</v>
      </c>
      <c r="B153">
        <v>85.389999000000003</v>
      </c>
      <c r="C153">
        <v>85.690002000000007</v>
      </c>
      <c r="D153">
        <v>84.610000999999997</v>
      </c>
      <c r="E153">
        <v>84.910004000000001</v>
      </c>
      <c r="F153">
        <v>76.892128</v>
      </c>
      <c r="G153">
        <v>2663099</v>
      </c>
    </row>
    <row r="154" spans="1:7" x14ac:dyDescent="0.25">
      <c r="A154" s="12">
        <v>42227</v>
      </c>
      <c r="B154">
        <v>85.330001999999993</v>
      </c>
      <c r="C154">
        <v>85.330001999999993</v>
      </c>
      <c r="D154">
        <v>83.620002999999997</v>
      </c>
      <c r="E154">
        <v>83.889999000000003</v>
      </c>
      <c r="F154">
        <v>75.968445000000003</v>
      </c>
      <c r="G154">
        <v>3148153</v>
      </c>
    </row>
    <row r="155" spans="1:7" x14ac:dyDescent="0.25">
      <c r="A155" s="12">
        <v>42228</v>
      </c>
      <c r="B155">
        <v>84.040001000000004</v>
      </c>
      <c r="C155">
        <v>84.260002</v>
      </c>
      <c r="D155">
        <v>82.5</v>
      </c>
      <c r="E155">
        <v>83.400002000000001</v>
      </c>
      <c r="F155">
        <v>75.524711999999994</v>
      </c>
      <c r="G155">
        <v>5438761</v>
      </c>
    </row>
    <row r="156" spans="1:7" x14ac:dyDescent="0.25">
      <c r="A156" s="12">
        <v>42229</v>
      </c>
      <c r="B156">
        <v>83.68</v>
      </c>
      <c r="C156">
        <v>84.809997999999993</v>
      </c>
      <c r="D156">
        <v>83.669998000000007</v>
      </c>
      <c r="E156">
        <v>84.440002000000007</v>
      </c>
      <c r="F156">
        <v>76.466515000000001</v>
      </c>
      <c r="G156">
        <v>7281688</v>
      </c>
    </row>
    <row r="157" spans="1:7" x14ac:dyDescent="0.25">
      <c r="A157" s="12">
        <v>42230</v>
      </c>
      <c r="B157">
        <v>84.25</v>
      </c>
      <c r="C157">
        <v>84.410004000000001</v>
      </c>
      <c r="D157">
        <v>82.5</v>
      </c>
      <c r="E157">
        <v>82.989998</v>
      </c>
      <c r="F157">
        <v>75.153426999999994</v>
      </c>
      <c r="G157">
        <v>3919098</v>
      </c>
    </row>
    <row r="158" spans="1:7" x14ac:dyDescent="0.25">
      <c r="A158" s="12">
        <v>42233</v>
      </c>
      <c r="B158">
        <v>82.57</v>
      </c>
      <c r="C158">
        <v>82.57</v>
      </c>
      <c r="D158">
        <v>80.809997999999993</v>
      </c>
      <c r="E158">
        <v>81.760002</v>
      </c>
      <c r="F158">
        <v>74.039580999999998</v>
      </c>
      <c r="G158">
        <v>8057718</v>
      </c>
    </row>
    <row r="159" spans="1:7" x14ac:dyDescent="0.25">
      <c r="A159" s="12">
        <v>42234</v>
      </c>
      <c r="B159">
        <v>81.660004000000001</v>
      </c>
      <c r="C159">
        <v>81.870002999999997</v>
      </c>
      <c r="D159">
        <v>80.120002999999997</v>
      </c>
      <c r="E159">
        <v>80.589995999999999</v>
      </c>
      <c r="F159">
        <v>72.980048999999994</v>
      </c>
      <c r="G159">
        <v>5063965</v>
      </c>
    </row>
    <row r="160" spans="1:7" x14ac:dyDescent="0.25">
      <c r="A160" s="12">
        <v>42235</v>
      </c>
      <c r="B160">
        <v>80.099997999999999</v>
      </c>
      <c r="C160">
        <v>81.190002000000007</v>
      </c>
      <c r="D160">
        <v>78.760002</v>
      </c>
      <c r="E160">
        <v>79.080001999999993</v>
      </c>
      <c r="F160">
        <v>71.612647999999993</v>
      </c>
      <c r="G160">
        <v>8401396</v>
      </c>
    </row>
    <row r="161" spans="1:7" x14ac:dyDescent="0.25">
      <c r="A161" s="12">
        <v>42236</v>
      </c>
      <c r="B161">
        <v>79</v>
      </c>
      <c r="C161">
        <v>79.870002999999997</v>
      </c>
      <c r="D161">
        <v>78.550003000000004</v>
      </c>
      <c r="E161">
        <v>79.489998</v>
      </c>
      <c r="F161">
        <v>71.983917000000005</v>
      </c>
      <c r="G161">
        <v>7199412</v>
      </c>
    </row>
    <row r="162" spans="1:7" x14ac:dyDescent="0.25">
      <c r="A162" s="12">
        <v>42237</v>
      </c>
      <c r="B162">
        <v>79</v>
      </c>
      <c r="C162">
        <v>79</v>
      </c>
      <c r="D162">
        <v>76</v>
      </c>
      <c r="E162">
        <v>77.029999000000004</v>
      </c>
      <c r="F162">
        <v>69.756218000000004</v>
      </c>
      <c r="G162">
        <v>11656308</v>
      </c>
    </row>
    <row r="163" spans="1:7" x14ac:dyDescent="0.25">
      <c r="A163" s="12">
        <v>42240</v>
      </c>
      <c r="B163">
        <v>73.209998999999996</v>
      </c>
      <c r="C163">
        <v>76.989998</v>
      </c>
      <c r="D163">
        <v>72.190002000000007</v>
      </c>
      <c r="E163">
        <v>76.510002</v>
      </c>
      <c r="F163">
        <v>69.285315999999995</v>
      </c>
      <c r="G163">
        <v>9121589</v>
      </c>
    </row>
    <row r="164" spans="1:7" x14ac:dyDescent="0.25">
      <c r="A164" s="12">
        <v>42241</v>
      </c>
      <c r="B164">
        <v>79.489998</v>
      </c>
      <c r="C164">
        <v>79.800003000000004</v>
      </c>
      <c r="D164">
        <v>77.010002</v>
      </c>
      <c r="E164">
        <v>78.709998999999996</v>
      </c>
      <c r="F164">
        <v>71.27758</v>
      </c>
      <c r="G164">
        <v>14579507</v>
      </c>
    </row>
    <row r="165" spans="1:7" x14ac:dyDescent="0.25">
      <c r="A165" s="12">
        <v>42242</v>
      </c>
      <c r="B165">
        <v>78.709998999999996</v>
      </c>
      <c r="C165">
        <v>79.709998999999996</v>
      </c>
      <c r="D165">
        <v>78</v>
      </c>
      <c r="E165">
        <v>78.930000000000007</v>
      </c>
      <c r="F165">
        <v>71.476806999999994</v>
      </c>
      <c r="G165">
        <v>7140636</v>
      </c>
    </row>
    <row r="166" spans="1:7" x14ac:dyDescent="0.25">
      <c r="A166" s="12">
        <v>42243</v>
      </c>
      <c r="B166">
        <v>79.5</v>
      </c>
      <c r="C166">
        <v>81.190002000000007</v>
      </c>
      <c r="D166">
        <v>78.599997999999999</v>
      </c>
      <c r="E166">
        <v>80.720000999999996</v>
      </c>
      <c r="F166">
        <v>73.097785999999999</v>
      </c>
      <c r="G166">
        <v>21634833</v>
      </c>
    </row>
    <row r="167" spans="1:7" x14ac:dyDescent="0.25">
      <c r="A167" s="12">
        <v>42244</v>
      </c>
      <c r="B167">
        <v>80.849997999999999</v>
      </c>
      <c r="C167">
        <v>80.989998</v>
      </c>
      <c r="D167">
        <v>79.5</v>
      </c>
      <c r="E167">
        <v>79.849997999999999</v>
      </c>
      <c r="F167">
        <v>72.309928999999997</v>
      </c>
      <c r="G167">
        <v>8154866</v>
      </c>
    </row>
    <row r="168" spans="1:7" x14ac:dyDescent="0.25">
      <c r="A168" s="12">
        <v>42247</v>
      </c>
      <c r="B168">
        <v>79.050003000000004</v>
      </c>
      <c r="C168">
        <v>80.739998</v>
      </c>
      <c r="D168">
        <v>78.699996999999996</v>
      </c>
      <c r="E168">
        <v>80.410004000000001</v>
      </c>
      <c r="F168">
        <v>72.817062000000007</v>
      </c>
      <c r="G168">
        <v>7301131</v>
      </c>
    </row>
    <row r="169" spans="1:7" x14ac:dyDescent="0.25">
      <c r="A169" s="12">
        <v>42248</v>
      </c>
      <c r="B169">
        <v>78.989998</v>
      </c>
      <c r="C169">
        <v>79.879997000000003</v>
      </c>
      <c r="D169">
        <v>77.300003000000004</v>
      </c>
      <c r="E169">
        <v>77.709998999999996</v>
      </c>
      <c r="F169">
        <v>70.372001999999995</v>
      </c>
      <c r="G169">
        <v>6105329</v>
      </c>
    </row>
    <row r="170" spans="1:7" x14ac:dyDescent="0.25">
      <c r="A170" s="12">
        <v>42249</v>
      </c>
      <c r="B170">
        <v>77.830001999999993</v>
      </c>
      <c r="C170">
        <v>78.800003000000004</v>
      </c>
      <c r="D170">
        <v>76.010002</v>
      </c>
      <c r="E170">
        <v>77.150002000000001</v>
      </c>
      <c r="F170">
        <v>69.864891</v>
      </c>
      <c r="G170">
        <v>5307347</v>
      </c>
    </row>
    <row r="171" spans="1:7" x14ac:dyDescent="0.25">
      <c r="A171" s="12">
        <v>42250</v>
      </c>
      <c r="B171">
        <v>77.599997999999999</v>
      </c>
      <c r="C171">
        <v>79.610000999999997</v>
      </c>
      <c r="D171">
        <v>77.599997999999999</v>
      </c>
      <c r="E171">
        <v>78.080001999999993</v>
      </c>
      <c r="F171">
        <v>70.707069000000004</v>
      </c>
      <c r="G171">
        <v>4422991</v>
      </c>
    </row>
    <row r="172" spans="1:7" x14ac:dyDescent="0.25">
      <c r="A172" s="12">
        <v>42251</v>
      </c>
      <c r="B172">
        <v>77.800003000000004</v>
      </c>
      <c r="C172">
        <v>78.290001000000004</v>
      </c>
      <c r="D172">
        <v>76.199996999999996</v>
      </c>
      <c r="E172">
        <v>77.620002999999997</v>
      </c>
      <c r="F172">
        <v>70.290512000000007</v>
      </c>
      <c r="G172">
        <v>5220062</v>
      </c>
    </row>
    <row r="173" spans="1:7" x14ac:dyDescent="0.25">
      <c r="A173" s="12">
        <v>42254</v>
      </c>
      <c r="B173">
        <v>76.699996999999996</v>
      </c>
      <c r="C173">
        <v>78.489998</v>
      </c>
      <c r="D173">
        <v>76.699996999999996</v>
      </c>
      <c r="E173">
        <v>76.849997999999999</v>
      </c>
      <c r="F173">
        <v>69.593215999999998</v>
      </c>
      <c r="G173">
        <v>844010</v>
      </c>
    </row>
    <row r="174" spans="1:7" x14ac:dyDescent="0.25">
      <c r="A174" s="12">
        <v>42255</v>
      </c>
      <c r="B174">
        <v>77.010002</v>
      </c>
      <c r="C174">
        <v>77.940002000000007</v>
      </c>
      <c r="D174">
        <v>76.760002</v>
      </c>
      <c r="E174">
        <v>77.120002999999997</v>
      </c>
      <c r="F174">
        <v>69.837715000000003</v>
      </c>
      <c r="G174">
        <v>2648678</v>
      </c>
    </row>
    <row r="175" spans="1:7" x14ac:dyDescent="0.25">
      <c r="A175" s="12">
        <v>42256</v>
      </c>
      <c r="B175">
        <v>77.690002000000007</v>
      </c>
      <c r="C175">
        <v>78.870002999999997</v>
      </c>
      <c r="D175">
        <v>77.349997999999999</v>
      </c>
      <c r="E175">
        <v>77.849997999999999</v>
      </c>
      <c r="F175">
        <v>70.498786999999993</v>
      </c>
      <c r="G175">
        <v>7412390</v>
      </c>
    </row>
    <row r="176" spans="1:7" x14ac:dyDescent="0.25">
      <c r="A176" s="12">
        <v>42257</v>
      </c>
      <c r="B176">
        <v>77.550003000000004</v>
      </c>
      <c r="C176">
        <v>78.400002000000001</v>
      </c>
      <c r="D176">
        <v>77.099997999999999</v>
      </c>
      <c r="E176">
        <v>77.489998</v>
      </c>
      <c r="F176">
        <v>70.172782999999995</v>
      </c>
      <c r="G176">
        <v>2834235</v>
      </c>
    </row>
    <row r="177" spans="1:7" x14ac:dyDescent="0.25">
      <c r="A177" s="12">
        <v>42258</v>
      </c>
      <c r="B177">
        <v>77.610000999999997</v>
      </c>
      <c r="C177">
        <v>77.760002</v>
      </c>
      <c r="D177">
        <v>76.300003000000004</v>
      </c>
      <c r="E177">
        <v>76.620002999999997</v>
      </c>
      <c r="F177">
        <v>69.384933000000004</v>
      </c>
      <c r="G177">
        <v>3810249</v>
      </c>
    </row>
    <row r="178" spans="1:7" x14ac:dyDescent="0.25">
      <c r="A178" s="12">
        <v>42261</v>
      </c>
      <c r="B178">
        <v>76.779999000000004</v>
      </c>
      <c r="C178">
        <v>77.889999000000003</v>
      </c>
      <c r="D178">
        <v>76.620002999999997</v>
      </c>
      <c r="E178">
        <v>77.680000000000007</v>
      </c>
      <c r="F178">
        <v>70.344841000000002</v>
      </c>
      <c r="G178">
        <v>2319411</v>
      </c>
    </row>
    <row r="179" spans="1:7" x14ac:dyDescent="0.25">
      <c r="A179" s="12">
        <v>42262</v>
      </c>
      <c r="B179">
        <v>77.790001000000004</v>
      </c>
      <c r="C179">
        <v>78.980002999999996</v>
      </c>
      <c r="D179">
        <v>77.019997000000004</v>
      </c>
      <c r="E179">
        <v>78.760002</v>
      </c>
      <c r="F179">
        <v>71.322861000000003</v>
      </c>
      <c r="G179">
        <v>5533240</v>
      </c>
    </row>
    <row r="180" spans="1:7" x14ac:dyDescent="0.25">
      <c r="A180" s="12">
        <v>42264</v>
      </c>
      <c r="B180">
        <v>79</v>
      </c>
      <c r="C180">
        <v>81</v>
      </c>
      <c r="D180">
        <v>77.410004000000001</v>
      </c>
      <c r="E180">
        <v>80.559997999999993</v>
      </c>
      <c r="F180">
        <v>72.952881000000005</v>
      </c>
      <c r="G180">
        <v>9385950</v>
      </c>
    </row>
    <row r="181" spans="1:7" x14ac:dyDescent="0.25">
      <c r="A181" s="12">
        <v>42265</v>
      </c>
      <c r="B181">
        <v>78.800003000000004</v>
      </c>
      <c r="C181">
        <v>81.260002</v>
      </c>
      <c r="D181">
        <v>78.800003000000004</v>
      </c>
      <c r="E181">
        <v>80.930000000000007</v>
      </c>
      <c r="F181">
        <v>73.287948999999998</v>
      </c>
      <c r="G181">
        <v>10689555</v>
      </c>
    </row>
    <row r="182" spans="1:7" x14ac:dyDescent="0.25">
      <c r="A182" s="12">
        <v>42268</v>
      </c>
      <c r="B182">
        <v>80.449996999999996</v>
      </c>
      <c r="C182">
        <v>80.919998000000007</v>
      </c>
      <c r="D182">
        <v>79.290001000000004</v>
      </c>
      <c r="E182">
        <v>79.589995999999999</v>
      </c>
      <c r="F182">
        <v>72.074477999999999</v>
      </c>
      <c r="G182">
        <v>2470939</v>
      </c>
    </row>
    <row r="183" spans="1:7" x14ac:dyDescent="0.25">
      <c r="A183" s="12">
        <v>42269</v>
      </c>
      <c r="B183">
        <v>79.209998999999996</v>
      </c>
      <c r="C183">
        <v>79.760002</v>
      </c>
      <c r="D183">
        <v>78.75</v>
      </c>
      <c r="E183">
        <v>79.550003000000004</v>
      </c>
      <c r="F183">
        <v>72.038269</v>
      </c>
      <c r="G183">
        <v>3000436</v>
      </c>
    </row>
    <row r="184" spans="1:7" x14ac:dyDescent="0.25">
      <c r="A184" s="12">
        <v>42270</v>
      </c>
      <c r="B184">
        <v>79.5</v>
      </c>
      <c r="C184">
        <v>80.349997999999999</v>
      </c>
      <c r="D184">
        <v>79.150002000000001</v>
      </c>
      <c r="E184">
        <v>80.120002999999997</v>
      </c>
      <c r="F184">
        <v>72.554443000000006</v>
      </c>
      <c r="G184">
        <v>3520796</v>
      </c>
    </row>
    <row r="185" spans="1:7" x14ac:dyDescent="0.25">
      <c r="A185" s="12">
        <v>42271</v>
      </c>
      <c r="B185">
        <v>79.510002</v>
      </c>
      <c r="C185">
        <v>80.889999000000003</v>
      </c>
      <c r="D185">
        <v>79.510002</v>
      </c>
      <c r="E185">
        <v>79.889999000000003</v>
      </c>
      <c r="F185">
        <v>72.346146000000005</v>
      </c>
      <c r="G185">
        <v>4713411</v>
      </c>
    </row>
    <row r="186" spans="1:7" x14ac:dyDescent="0.25">
      <c r="A186" s="12">
        <v>42272</v>
      </c>
      <c r="B186">
        <v>79.610000999999997</v>
      </c>
      <c r="C186">
        <v>80.790001000000004</v>
      </c>
      <c r="D186">
        <v>79.610000999999997</v>
      </c>
      <c r="E186">
        <v>80.269997000000004</v>
      </c>
      <c r="F186">
        <v>72.690269000000001</v>
      </c>
      <c r="G186">
        <v>3065267</v>
      </c>
    </row>
    <row r="187" spans="1:7" x14ac:dyDescent="0.25">
      <c r="A187" s="12">
        <v>42275</v>
      </c>
      <c r="B187">
        <v>80.029999000000004</v>
      </c>
      <c r="C187">
        <v>80.779999000000004</v>
      </c>
      <c r="D187">
        <v>79.050003000000004</v>
      </c>
      <c r="E187">
        <v>79.879997000000003</v>
      </c>
      <c r="F187">
        <v>72.337097</v>
      </c>
      <c r="G187">
        <v>6541803</v>
      </c>
    </row>
    <row r="188" spans="1:7" x14ac:dyDescent="0.25">
      <c r="A188" s="12">
        <v>42276</v>
      </c>
      <c r="B188">
        <v>79.860000999999997</v>
      </c>
      <c r="C188">
        <v>81.010002</v>
      </c>
      <c r="D188">
        <v>78.809997999999993</v>
      </c>
      <c r="E188">
        <v>80.819999999999993</v>
      </c>
      <c r="F188">
        <v>73.188332000000003</v>
      </c>
      <c r="G188">
        <v>4512702</v>
      </c>
    </row>
    <row r="189" spans="1:7" x14ac:dyDescent="0.25">
      <c r="A189" s="12">
        <v>42277</v>
      </c>
      <c r="B189">
        <v>80.919998000000007</v>
      </c>
      <c r="C189">
        <v>83.18</v>
      </c>
      <c r="D189">
        <v>80.510002</v>
      </c>
      <c r="E189">
        <v>82.800003000000004</v>
      </c>
      <c r="F189">
        <v>74.981376999999995</v>
      </c>
      <c r="G189">
        <v>7797567</v>
      </c>
    </row>
    <row r="190" spans="1:7" x14ac:dyDescent="0.25">
      <c r="A190" s="12">
        <v>42278</v>
      </c>
      <c r="B190">
        <v>83.5</v>
      </c>
      <c r="C190">
        <v>83.599997999999999</v>
      </c>
      <c r="D190">
        <v>82.290001000000004</v>
      </c>
      <c r="E190">
        <v>82.879997000000003</v>
      </c>
      <c r="F190">
        <v>75.053809999999999</v>
      </c>
      <c r="G190">
        <v>7710581</v>
      </c>
    </row>
    <row r="191" spans="1:7" x14ac:dyDescent="0.25">
      <c r="A191" s="12">
        <v>42279</v>
      </c>
      <c r="B191">
        <v>82.879997000000003</v>
      </c>
      <c r="C191">
        <v>84.239998</v>
      </c>
      <c r="D191">
        <v>81.949996999999996</v>
      </c>
      <c r="E191">
        <v>83.709998999999996</v>
      </c>
      <c r="F191">
        <v>75.805442999999997</v>
      </c>
      <c r="G191">
        <v>4156882</v>
      </c>
    </row>
    <row r="192" spans="1:7" x14ac:dyDescent="0.25">
      <c r="A192" s="12">
        <v>42282</v>
      </c>
      <c r="B192">
        <v>84.5</v>
      </c>
      <c r="C192">
        <v>84.800003000000004</v>
      </c>
      <c r="D192">
        <v>82.809997999999993</v>
      </c>
      <c r="E192">
        <v>83.730002999999996</v>
      </c>
      <c r="F192">
        <v>75.823554999999999</v>
      </c>
      <c r="G192">
        <v>4531830</v>
      </c>
    </row>
    <row r="193" spans="1:7" x14ac:dyDescent="0.25">
      <c r="A193" s="12">
        <v>42283</v>
      </c>
      <c r="B193">
        <v>83.730002999999996</v>
      </c>
      <c r="C193">
        <v>84.169998000000007</v>
      </c>
      <c r="D193">
        <v>82</v>
      </c>
      <c r="E193">
        <v>82.529999000000004</v>
      </c>
      <c r="F193">
        <v>74.736862000000002</v>
      </c>
      <c r="G193">
        <v>5271134</v>
      </c>
    </row>
    <row r="194" spans="1:7" x14ac:dyDescent="0.25">
      <c r="A194" s="12">
        <v>42284</v>
      </c>
      <c r="B194">
        <v>83.190002000000007</v>
      </c>
      <c r="C194">
        <v>83.989998</v>
      </c>
      <c r="D194">
        <v>81.970000999999996</v>
      </c>
      <c r="E194">
        <v>82.139999000000003</v>
      </c>
      <c r="F194">
        <v>74.383681999999993</v>
      </c>
      <c r="G194">
        <v>6791043</v>
      </c>
    </row>
    <row r="195" spans="1:7" x14ac:dyDescent="0.25">
      <c r="A195" s="12">
        <v>42285</v>
      </c>
      <c r="B195">
        <v>82.120002999999997</v>
      </c>
      <c r="C195">
        <v>82.709998999999996</v>
      </c>
      <c r="D195">
        <v>81.959998999999996</v>
      </c>
      <c r="E195">
        <v>82.389999000000003</v>
      </c>
      <c r="F195">
        <v>74.610077000000004</v>
      </c>
      <c r="G195">
        <v>6097366</v>
      </c>
    </row>
    <row r="196" spans="1:7" x14ac:dyDescent="0.25">
      <c r="A196" s="12">
        <v>42286</v>
      </c>
      <c r="B196">
        <v>82.790001000000004</v>
      </c>
      <c r="C196">
        <v>84.400002000000001</v>
      </c>
      <c r="D196">
        <v>82.400002000000001</v>
      </c>
      <c r="E196">
        <v>83.339995999999999</v>
      </c>
      <c r="F196">
        <v>75.470366999999996</v>
      </c>
      <c r="G196">
        <v>5750782</v>
      </c>
    </row>
    <row r="197" spans="1:7" x14ac:dyDescent="0.25">
      <c r="A197" s="12">
        <v>42289</v>
      </c>
      <c r="B197">
        <v>83.989998</v>
      </c>
      <c r="C197">
        <v>84.529999000000004</v>
      </c>
      <c r="D197">
        <v>83.540001000000004</v>
      </c>
      <c r="E197">
        <v>83.910004000000001</v>
      </c>
      <c r="F197">
        <v>75.986564999999999</v>
      </c>
      <c r="G197">
        <v>11552582</v>
      </c>
    </row>
    <row r="198" spans="1:7" x14ac:dyDescent="0.25">
      <c r="A198" s="12">
        <v>42290</v>
      </c>
      <c r="B198">
        <v>83.879997000000003</v>
      </c>
      <c r="C198">
        <v>85</v>
      </c>
      <c r="D198">
        <v>83.75</v>
      </c>
      <c r="E198">
        <v>84.860000999999997</v>
      </c>
      <c r="F198">
        <v>76.846855000000005</v>
      </c>
      <c r="G198">
        <v>7272101</v>
      </c>
    </row>
    <row r="199" spans="1:7" x14ac:dyDescent="0.25">
      <c r="A199" s="12">
        <v>42291</v>
      </c>
      <c r="B199">
        <v>84.110000999999997</v>
      </c>
      <c r="C199">
        <v>85.300003000000004</v>
      </c>
      <c r="D199">
        <v>84.110000999999997</v>
      </c>
      <c r="E199">
        <v>85.059997999999993</v>
      </c>
      <c r="F199">
        <v>77.027962000000002</v>
      </c>
      <c r="G199">
        <v>4778512</v>
      </c>
    </row>
    <row r="200" spans="1:7" x14ac:dyDescent="0.25">
      <c r="A200" s="12">
        <v>42292</v>
      </c>
      <c r="B200">
        <v>85</v>
      </c>
      <c r="C200">
        <v>86.199996999999996</v>
      </c>
      <c r="D200">
        <v>84.010002</v>
      </c>
      <c r="E200">
        <v>86.029999000000004</v>
      </c>
      <c r="F200">
        <v>77.906372000000005</v>
      </c>
      <c r="G200">
        <v>5389804</v>
      </c>
    </row>
    <row r="201" spans="1:7" x14ac:dyDescent="0.25">
      <c r="A201" s="12">
        <v>42293</v>
      </c>
      <c r="B201">
        <v>85.410004000000001</v>
      </c>
      <c r="C201">
        <v>88.169998000000007</v>
      </c>
      <c r="D201">
        <v>85.410004000000001</v>
      </c>
      <c r="E201">
        <v>88</v>
      </c>
      <c r="F201">
        <v>79.690346000000005</v>
      </c>
      <c r="G201">
        <v>9840215</v>
      </c>
    </row>
    <row r="202" spans="1:7" x14ac:dyDescent="0.25">
      <c r="A202" s="12">
        <v>42296</v>
      </c>
      <c r="B202">
        <v>87.699996999999996</v>
      </c>
      <c r="C202">
        <v>88.489998</v>
      </c>
      <c r="D202">
        <v>86.529999000000004</v>
      </c>
      <c r="E202">
        <v>88.150002000000001</v>
      </c>
      <c r="F202">
        <v>79.826172</v>
      </c>
      <c r="G202">
        <v>6539357</v>
      </c>
    </row>
    <row r="203" spans="1:7" x14ac:dyDescent="0.25">
      <c r="A203" s="12">
        <v>42297</v>
      </c>
      <c r="B203">
        <v>88.010002</v>
      </c>
      <c r="C203">
        <v>88.110000999999997</v>
      </c>
      <c r="D203">
        <v>87.199996999999996</v>
      </c>
      <c r="E203">
        <v>87.709998999999996</v>
      </c>
      <c r="F203">
        <v>79.427727000000004</v>
      </c>
      <c r="G203">
        <v>3886968</v>
      </c>
    </row>
    <row r="204" spans="1:7" x14ac:dyDescent="0.25">
      <c r="A204" s="12">
        <v>42298</v>
      </c>
      <c r="B204">
        <v>88.290001000000004</v>
      </c>
      <c r="C204">
        <v>88.68</v>
      </c>
      <c r="D204">
        <v>87.32</v>
      </c>
      <c r="E204">
        <v>88.059997999999993</v>
      </c>
      <c r="F204">
        <v>79.744681999999997</v>
      </c>
      <c r="G204">
        <v>2901582</v>
      </c>
    </row>
    <row r="205" spans="1:7" x14ac:dyDescent="0.25">
      <c r="A205" s="12">
        <v>42299</v>
      </c>
      <c r="B205">
        <v>88.199996999999996</v>
      </c>
      <c r="C205">
        <v>89.989998</v>
      </c>
      <c r="D205">
        <v>87.230002999999996</v>
      </c>
      <c r="E205">
        <v>87.959998999999996</v>
      </c>
      <c r="F205">
        <v>79.654121000000004</v>
      </c>
      <c r="G205">
        <v>4152884</v>
      </c>
    </row>
    <row r="206" spans="1:7" x14ac:dyDescent="0.25">
      <c r="A206" s="12">
        <v>42300</v>
      </c>
      <c r="B206">
        <v>88.5</v>
      </c>
      <c r="C206">
        <v>91.150002000000001</v>
      </c>
      <c r="D206">
        <v>88.379997000000003</v>
      </c>
      <c r="E206">
        <v>90.910004000000001</v>
      </c>
      <c r="F206">
        <v>82.325562000000005</v>
      </c>
      <c r="G206">
        <v>8671348</v>
      </c>
    </row>
    <row r="207" spans="1:7" x14ac:dyDescent="0.25">
      <c r="A207" s="12">
        <v>42303</v>
      </c>
      <c r="B207">
        <v>91.209998999999996</v>
      </c>
      <c r="C207">
        <v>91.209998999999996</v>
      </c>
      <c r="D207">
        <v>87.75</v>
      </c>
      <c r="E207">
        <v>87.970000999999996</v>
      </c>
      <c r="F207">
        <v>79.663177000000005</v>
      </c>
      <c r="G207">
        <v>2824435</v>
      </c>
    </row>
    <row r="208" spans="1:7" x14ac:dyDescent="0.25">
      <c r="A208" s="12">
        <v>42304</v>
      </c>
      <c r="B208">
        <v>88.269997000000004</v>
      </c>
      <c r="C208">
        <v>90</v>
      </c>
      <c r="D208">
        <v>87.199996999999996</v>
      </c>
      <c r="E208">
        <v>89.889999000000003</v>
      </c>
      <c r="F208">
        <v>81.401871</v>
      </c>
      <c r="G208">
        <v>4997227</v>
      </c>
    </row>
    <row r="209" spans="1:7" x14ac:dyDescent="0.25">
      <c r="A209" s="12">
        <v>42305</v>
      </c>
      <c r="B209">
        <v>88.910004000000001</v>
      </c>
      <c r="C209">
        <v>92</v>
      </c>
      <c r="D209">
        <v>88.910004000000001</v>
      </c>
      <c r="E209">
        <v>91.300003000000004</v>
      </c>
      <c r="F209">
        <v>82.678748999999996</v>
      </c>
      <c r="G209">
        <v>6891295</v>
      </c>
    </row>
    <row r="210" spans="1:7" x14ac:dyDescent="0.25">
      <c r="A210" s="12">
        <v>42306</v>
      </c>
      <c r="B210">
        <v>91.389999000000003</v>
      </c>
      <c r="C210">
        <v>91.589995999999999</v>
      </c>
      <c r="D210">
        <v>90.209998999999996</v>
      </c>
      <c r="E210">
        <v>90.849997999999999</v>
      </c>
      <c r="F210">
        <v>82.271232999999995</v>
      </c>
      <c r="G210">
        <v>3173733</v>
      </c>
    </row>
    <row r="211" spans="1:7" x14ac:dyDescent="0.25">
      <c r="A211" s="12">
        <v>42307</v>
      </c>
      <c r="B211">
        <v>91</v>
      </c>
      <c r="C211">
        <v>91.150002000000001</v>
      </c>
      <c r="D211">
        <v>88.309997999999993</v>
      </c>
      <c r="E211">
        <v>88.949996999999996</v>
      </c>
      <c r="F211">
        <v>80.550635999999997</v>
      </c>
      <c r="G211">
        <v>5322626</v>
      </c>
    </row>
    <row r="212" spans="1:7" x14ac:dyDescent="0.25">
      <c r="A212" s="12">
        <v>42311</v>
      </c>
      <c r="B212">
        <v>88.019997000000004</v>
      </c>
      <c r="C212">
        <v>94.190002000000007</v>
      </c>
      <c r="D212">
        <v>88.019997000000004</v>
      </c>
      <c r="E212">
        <v>93.650002000000001</v>
      </c>
      <c r="F212">
        <v>84.806831000000003</v>
      </c>
      <c r="G212">
        <v>9500296</v>
      </c>
    </row>
    <row r="213" spans="1:7" x14ac:dyDescent="0.25">
      <c r="A213" s="12">
        <v>42312</v>
      </c>
      <c r="B213">
        <v>93.18</v>
      </c>
      <c r="C213">
        <v>96.589995999999999</v>
      </c>
      <c r="D213">
        <v>93.18</v>
      </c>
      <c r="E213">
        <v>96.269997000000004</v>
      </c>
      <c r="F213">
        <v>87.179419999999993</v>
      </c>
      <c r="G213">
        <v>9969953</v>
      </c>
    </row>
    <row r="214" spans="1:7" x14ac:dyDescent="0.25">
      <c r="A214" s="12">
        <v>42313</v>
      </c>
      <c r="B214">
        <v>96.080001999999993</v>
      </c>
      <c r="C214">
        <v>96.57</v>
      </c>
      <c r="D214">
        <v>94.5</v>
      </c>
      <c r="E214">
        <v>94.739998</v>
      </c>
      <c r="F214">
        <v>85.793899999999994</v>
      </c>
      <c r="G214">
        <v>6114944</v>
      </c>
    </row>
    <row r="215" spans="1:7" x14ac:dyDescent="0.25">
      <c r="A215" s="12">
        <v>42314</v>
      </c>
      <c r="B215">
        <v>94.739998</v>
      </c>
      <c r="C215">
        <v>95.410004000000001</v>
      </c>
      <c r="D215">
        <v>93.540001000000004</v>
      </c>
      <c r="E215">
        <v>94.690002000000007</v>
      </c>
      <c r="F215">
        <v>85.748633999999996</v>
      </c>
      <c r="G215">
        <v>3097906</v>
      </c>
    </row>
    <row r="216" spans="1:7" x14ac:dyDescent="0.25">
      <c r="A216" s="12">
        <v>42317</v>
      </c>
      <c r="B216">
        <v>94.599997999999999</v>
      </c>
      <c r="C216">
        <v>94.989998</v>
      </c>
      <c r="D216">
        <v>91.5</v>
      </c>
      <c r="E216">
        <v>91.790001000000004</v>
      </c>
      <c r="F216">
        <v>83.122467</v>
      </c>
      <c r="G216">
        <v>7204109</v>
      </c>
    </row>
    <row r="217" spans="1:7" x14ac:dyDescent="0.25">
      <c r="A217" s="12">
        <v>42318</v>
      </c>
      <c r="B217">
        <v>89.099997999999999</v>
      </c>
      <c r="C217">
        <v>91.980002999999996</v>
      </c>
      <c r="D217">
        <v>89.099997999999999</v>
      </c>
      <c r="E217">
        <v>91.349997999999999</v>
      </c>
      <c r="F217">
        <v>82.724013999999997</v>
      </c>
      <c r="G217">
        <v>4436116</v>
      </c>
    </row>
    <row r="218" spans="1:7" x14ac:dyDescent="0.25">
      <c r="A218" s="12">
        <v>42319</v>
      </c>
      <c r="B218">
        <v>91.099997999999999</v>
      </c>
      <c r="C218">
        <v>92.489998</v>
      </c>
      <c r="D218">
        <v>91.099997999999999</v>
      </c>
      <c r="E218">
        <v>91.589995999999999</v>
      </c>
      <c r="F218">
        <v>82.941344999999998</v>
      </c>
      <c r="G218">
        <v>3024591</v>
      </c>
    </row>
    <row r="219" spans="1:7" x14ac:dyDescent="0.25">
      <c r="A219" s="12">
        <v>42320</v>
      </c>
      <c r="B219">
        <v>91.209998999999996</v>
      </c>
      <c r="C219">
        <v>92.099997999999999</v>
      </c>
      <c r="D219">
        <v>90.800003000000004</v>
      </c>
      <c r="E219">
        <v>91.050003000000004</v>
      </c>
      <c r="F219">
        <v>82.452338999999995</v>
      </c>
      <c r="G219">
        <v>1494969</v>
      </c>
    </row>
    <row r="220" spans="1:7" x14ac:dyDescent="0.25">
      <c r="A220" s="12">
        <v>42321</v>
      </c>
      <c r="B220">
        <v>90.709998999999996</v>
      </c>
      <c r="C220">
        <v>91.690002000000007</v>
      </c>
      <c r="D220">
        <v>89.230002999999996</v>
      </c>
      <c r="E220">
        <v>89.870002999999997</v>
      </c>
      <c r="F220">
        <v>81.383774000000003</v>
      </c>
      <c r="G220">
        <v>4726781</v>
      </c>
    </row>
    <row r="221" spans="1:7" x14ac:dyDescent="0.25">
      <c r="A221" s="12">
        <v>42325</v>
      </c>
      <c r="B221">
        <v>90.589995999999999</v>
      </c>
      <c r="C221">
        <v>93.160004000000001</v>
      </c>
      <c r="D221">
        <v>89.620002999999997</v>
      </c>
      <c r="E221">
        <v>92.940002000000007</v>
      </c>
      <c r="F221">
        <v>84.163871999999998</v>
      </c>
      <c r="G221">
        <v>6787256</v>
      </c>
    </row>
    <row r="222" spans="1:7" x14ac:dyDescent="0.25">
      <c r="A222" s="12">
        <v>42326</v>
      </c>
      <c r="B222">
        <v>92.199996999999996</v>
      </c>
      <c r="C222">
        <v>93.910004000000001</v>
      </c>
      <c r="D222">
        <v>92.199996999999996</v>
      </c>
      <c r="E222">
        <v>93.540001000000004</v>
      </c>
      <c r="F222">
        <v>84.707213999999993</v>
      </c>
      <c r="G222">
        <v>8760740</v>
      </c>
    </row>
    <row r="223" spans="1:7" x14ac:dyDescent="0.25">
      <c r="A223" s="12">
        <v>42327</v>
      </c>
      <c r="B223">
        <v>93.889999000000003</v>
      </c>
      <c r="C223">
        <v>93.989998</v>
      </c>
      <c r="D223">
        <v>91.110000999999997</v>
      </c>
      <c r="E223">
        <v>91.449996999999996</v>
      </c>
      <c r="F223">
        <v>82.814582999999999</v>
      </c>
      <c r="G223">
        <v>4130859</v>
      </c>
    </row>
    <row r="224" spans="1:7" x14ac:dyDescent="0.25">
      <c r="A224" s="12">
        <v>42328</v>
      </c>
      <c r="B224">
        <v>91.470000999999996</v>
      </c>
      <c r="C224">
        <v>94.169998000000007</v>
      </c>
      <c r="D224">
        <v>91.470000999999996</v>
      </c>
      <c r="E224">
        <v>93.839995999999999</v>
      </c>
      <c r="F224">
        <v>84.978874000000005</v>
      </c>
      <c r="G224">
        <v>3962983</v>
      </c>
    </row>
    <row r="225" spans="1:7" x14ac:dyDescent="0.25">
      <c r="A225" s="12">
        <v>42331</v>
      </c>
      <c r="B225">
        <v>93.989998</v>
      </c>
      <c r="C225">
        <v>93.989998</v>
      </c>
      <c r="D225">
        <v>91.419998000000007</v>
      </c>
      <c r="E225">
        <v>92.07</v>
      </c>
      <c r="F225">
        <v>83.37603</v>
      </c>
      <c r="G225">
        <v>1755953</v>
      </c>
    </row>
    <row r="226" spans="1:7" x14ac:dyDescent="0.25">
      <c r="A226" s="12">
        <v>42332</v>
      </c>
      <c r="B226">
        <v>91.610000999999997</v>
      </c>
      <c r="C226">
        <v>92.050003000000004</v>
      </c>
      <c r="D226">
        <v>90.379997000000003</v>
      </c>
      <c r="E226">
        <v>90.760002</v>
      </c>
      <c r="F226">
        <v>82.189728000000002</v>
      </c>
      <c r="G226">
        <v>4002056</v>
      </c>
    </row>
    <row r="227" spans="1:7" x14ac:dyDescent="0.25">
      <c r="A227" s="12">
        <v>42333</v>
      </c>
      <c r="B227">
        <v>90.760002</v>
      </c>
      <c r="C227">
        <v>91</v>
      </c>
      <c r="D227">
        <v>88.529999000000004</v>
      </c>
      <c r="E227">
        <v>88.739998</v>
      </c>
      <c r="F227">
        <v>80.604263000000003</v>
      </c>
      <c r="G227">
        <v>5045165</v>
      </c>
    </row>
    <row r="228" spans="1:7" x14ac:dyDescent="0.25">
      <c r="A228" s="12">
        <v>42334</v>
      </c>
      <c r="B228">
        <v>88.519997000000004</v>
      </c>
      <c r="C228">
        <v>90.290001000000004</v>
      </c>
      <c r="D228">
        <v>88.519997000000004</v>
      </c>
      <c r="E228">
        <v>90.190002000000007</v>
      </c>
      <c r="F228">
        <v>81.921325999999993</v>
      </c>
      <c r="G228">
        <v>1169032</v>
      </c>
    </row>
    <row r="229" spans="1:7" x14ac:dyDescent="0.25">
      <c r="A229" s="12">
        <v>42335</v>
      </c>
      <c r="B229">
        <v>89.410004000000001</v>
      </c>
      <c r="C229">
        <v>90.75</v>
      </c>
      <c r="D229">
        <v>88.559997999999993</v>
      </c>
      <c r="E229">
        <v>89.75</v>
      </c>
      <c r="F229">
        <v>81.521652000000003</v>
      </c>
      <c r="G229">
        <v>2060789</v>
      </c>
    </row>
    <row r="230" spans="1:7" x14ac:dyDescent="0.25">
      <c r="A230" s="12">
        <v>42338</v>
      </c>
      <c r="B230">
        <v>90.690002000000007</v>
      </c>
      <c r="C230">
        <v>90.690002000000007</v>
      </c>
      <c r="D230">
        <v>88.559997999999993</v>
      </c>
      <c r="E230">
        <v>89.489998</v>
      </c>
      <c r="F230">
        <v>81.285483999999997</v>
      </c>
      <c r="G230">
        <v>17098430</v>
      </c>
    </row>
    <row r="231" spans="1:7" x14ac:dyDescent="0.25">
      <c r="A231" s="12">
        <v>42339</v>
      </c>
      <c r="B231">
        <v>88.910004000000001</v>
      </c>
      <c r="C231">
        <v>91.989998</v>
      </c>
      <c r="D231">
        <v>88.910004000000001</v>
      </c>
      <c r="E231">
        <v>91.5</v>
      </c>
      <c r="F231">
        <v>83.111214000000004</v>
      </c>
      <c r="G231">
        <v>6869974</v>
      </c>
    </row>
    <row r="232" spans="1:7" x14ac:dyDescent="0.25">
      <c r="A232" s="12">
        <v>42340</v>
      </c>
      <c r="B232">
        <v>91.5</v>
      </c>
      <c r="C232">
        <v>92.019997000000004</v>
      </c>
      <c r="D232">
        <v>89.309997999999993</v>
      </c>
      <c r="E232">
        <v>90.309997999999993</v>
      </c>
      <c r="F232">
        <v>82.030319000000006</v>
      </c>
      <c r="G232">
        <v>5552134</v>
      </c>
    </row>
    <row r="233" spans="1:7" x14ac:dyDescent="0.25">
      <c r="A233" s="12">
        <v>42341</v>
      </c>
      <c r="B233">
        <v>90</v>
      </c>
      <c r="C233">
        <v>90.260002</v>
      </c>
      <c r="D233">
        <v>88.5</v>
      </c>
      <c r="E233">
        <v>89.309997999999993</v>
      </c>
      <c r="F233">
        <v>81.121986000000007</v>
      </c>
      <c r="G233">
        <v>3589647</v>
      </c>
    </row>
    <row r="234" spans="1:7" x14ac:dyDescent="0.25">
      <c r="A234" s="12">
        <v>42342</v>
      </c>
      <c r="B234">
        <v>89.790001000000004</v>
      </c>
      <c r="C234">
        <v>90.029999000000004</v>
      </c>
      <c r="D234">
        <v>88.830001999999993</v>
      </c>
      <c r="E234">
        <v>89.209998999999996</v>
      </c>
      <c r="F234">
        <v>81.031165999999999</v>
      </c>
      <c r="G234">
        <v>3586653</v>
      </c>
    </row>
    <row r="235" spans="1:7" x14ac:dyDescent="0.25">
      <c r="A235" s="12">
        <v>42345</v>
      </c>
      <c r="B235">
        <v>89.489998</v>
      </c>
      <c r="C235">
        <v>89.889999000000003</v>
      </c>
      <c r="D235">
        <v>87.75</v>
      </c>
      <c r="E235">
        <v>88.110000999999997</v>
      </c>
      <c r="F235">
        <v>80.032004999999998</v>
      </c>
      <c r="G235">
        <v>5938147</v>
      </c>
    </row>
    <row r="236" spans="1:7" x14ac:dyDescent="0.25">
      <c r="A236" s="12">
        <v>42346</v>
      </c>
      <c r="B236">
        <v>88.889999000000003</v>
      </c>
      <c r="C236">
        <v>88.889999000000003</v>
      </c>
      <c r="D236">
        <v>87.010002</v>
      </c>
      <c r="E236">
        <v>87.410004000000001</v>
      </c>
      <c r="F236">
        <v>79.396193999999994</v>
      </c>
      <c r="G236">
        <v>4522042</v>
      </c>
    </row>
    <row r="237" spans="1:7" x14ac:dyDescent="0.25">
      <c r="A237" s="12">
        <v>42347</v>
      </c>
      <c r="B237">
        <v>87.989998</v>
      </c>
      <c r="C237">
        <v>91</v>
      </c>
      <c r="D237">
        <v>87.419998000000007</v>
      </c>
      <c r="E237">
        <v>90.040001000000004</v>
      </c>
      <c r="F237">
        <v>81.785065000000003</v>
      </c>
      <c r="G237">
        <v>3057111</v>
      </c>
    </row>
    <row r="238" spans="1:7" x14ac:dyDescent="0.25">
      <c r="A238" s="12">
        <v>42348</v>
      </c>
      <c r="B238">
        <v>90.190002000000007</v>
      </c>
      <c r="C238">
        <v>90.290001000000004</v>
      </c>
      <c r="D238">
        <v>87.989998</v>
      </c>
      <c r="E238">
        <v>88.510002</v>
      </c>
      <c r="F238">
        <v>80.395340000000004</v>
      </c>
      <c r="G238">
        <v>7187271</v>
      </c>
    </row>
    <row r="239" spans="1:7" x14ac:dyDescent="0.25">
      <c r="A239" s="12">
        <v>42349</v>
      </c>
      <c r="B239">
        <v>88.510002</v>
      </c>
      <c r="C239">
        <v>89.57</v>
      </c>
      <c r="D239">
        <v>88.059997999999993</v>
      </c>
      <c r="E239">
        <v>88.589995999999999</v>
      </c>
      <c r="F239">
        <v>80.468010000000007</v>
      </c>
      <c r="G239">
        <v>3628927</v>
      </c>
    </row>
    <row r="240" spans="1:7" x14ac:dyDescent="0.25">
      <c r="A240" s="12">
        <v>42352</v>
      </c>
      <c r="B240">
        <v>88.309997999999993</v>
      </c>
      <c r="C240">
        <v>89.489998</v>
      </c>
      <c r="D240">
        <v>87.599997999999999</v>
      </c>
      <c r="E240">
        <v>88.010002</v>
      </c>
      <c r="F240">
        <v>79.941185000000004</v>
      </c>
      <c r="G240">
        <v>5461652</v>
      </c>
    </row>
    <row r="241" spans="1:7" x14ac:dyDescent="0.25">
      <c r="A241" s="12">
        <v>42353</v>
      </c>
      <c r="B241">
        <v>88.360000999999997</v>
      </c>
      <c r="C241">
        <v>93.68</v>
      </c>
      <c r="D241">
        <v>88.360000999999997</v>
      </c>
      <c r="E241">
        <v>91.18</v>
      </c>
      <c r="F241">
        <v>82.820556999999994</v>
      </c>
      <c r="G241">
        <v>13725978</v>
      </c>
    </row>
    <row r="242" spans="1:7" x14ac:dyDescent="0.25">
      <c r="A242" s="12">
        <v>42354</v>
      </c>
      <c r="B242">
        <v>91.989998</v>
      </c>
      <c r="C242">
        <v>94.919998000000007</v>
      </c>
      <c r="D242">
        <v>91.580001999999993</v>
      </c>
      <c r="E242">
        <v>94.419998000000007</v>
      </c>
      <c r="F242">
        <v>85.763503999999998</v>
      </c>
      <c r="G242">
        <v>9077330</v>
      </c>
    </row>
    <row r="243" spans="1:7" x14ac:dyDescent="0.25">
      <c r="A243" s="12">
        <v>42355</v>
      </c>
      <c r="B243">
        <v>94.889999000000003</v>
      </c>
      <c r="C243">
        <v>97</v>
      </c>
      <c r="D243">
        <v>94.599997999999999</v>
      </c>
      <c r="E243">
        <v>96.510002</v>
      </c>
      <c r="F243">
        <v>87.661895999999999</v>
      </c>
      <c r="G243">
        <v>8182110</v>
      </c>
    </row>
    <row r="244" spans="1:7" x14ac:dyDescent="0.25">
      <c r="A244" s="12">
        <v>42356</v>
      </c>
      <c r="B244">
        <v>95.510002</v>
      </c>
      <c r="C244">
        <v>96.5</v>
      </c>
      <c r="D244">
        <v>95.150002000000001</v>
      </c>
      <c r="E244">
        <v>95.57</v>
      </c>
      <c r="F244">
        <v>86.808075000000002</v>
      </c>
      <c r="G244">
        <v>10966779</v>
      </c>
    </row>
    <row r="245" spans="1:7" x14ac:dyDescent="0.25">
      <c r="A245" s="12">
        <v>42359</v>
      </c>
      <c r="B245">
        <v>96</v>
      </c>
      <c r="C245">
        <v>96</v>
      </c>
      <c r="D245">
        <v>93.830001999999993</v>
      </c>
      <c r="E245">
        <v>94.150002000000001</v>
      </c>
      <c r="F245">
        <v>85.518257000000006</v>
      </c>
      <c r="G245">
        <v>3673700</v>
      </c>
    </row>
    <row r="246" spans="1:7" x14ac:dyDescent="0.25">
      <c r="A246" s="12">
        <v>42360</v>
      </c>
      <c r="B246">
        <v>94.82</v>
      </c>
      <c r="C246">
        <v>94.839995999999999</v>
      </c>
      <c r="D246">
        <v>92.120002999999997</v>
      </c>
      <c r="E246">
        <v>93.860000999999997</v>
      </c>
      <c r="F246">
        <v>85.254852</v>
      </c>
      <c r="G246">
        <v>4700088</v>
      </c>
    </row>
    <row r="247" spans="1:7" x14ac:dyDescent="0.25">
      <c r="A247" s="12">
        <v>42361</v>
      </c>
      <c r="B247">
        <v>93.559997999999993</v>
      </c>
      <c r="C247">
        <v>94.739998</v>
      </c>
      <c r="D247">
        <v>92.620002999999997</v>
      </c>
      <c r="E247">
        <v>93.559997999999993</v>
      </c>
      <c r="F247">
        <v>84.982353000000003</v>
      </c>
      <c r="G247">
        <v>2910456</v>
      </c>
    </row>
    <row r="248" spans="1:7" x14ac:dyDescent="0.25">
      <c r="A248" s="12">
        <v>42362</v>
      </c>
      <c r="B248">
        <v>93.739998</v>
      </c>
      <c r="C248">
        <v>94.389999000000003</v>
      </c>
      <c r="D248">
        <v>93</v>
      </c>
      <c r="E248">
        <v>93.120002999999997</v>
      </c>
      <c r="F248">
        <v>84.582695000000001</v>
      </c>
      <c r="G248">
        <v>836791</v>
      </c>
    </row>
    <row r="249" spans="1:7" x14ac:dyDescent="0.25">
      <c r="A249" s="12">
        <v>42366</v>
      </c>
      <c r="B249">
        <v>93.150002000000001</v>
      </c>
      <c r="C249">
        <v>94.400002000000001</v>
      </c>
      <c r="D249">
        <v>93.059997999999993</v>
      </c>
      <c r="E249">
        <v>94.040001000000004</v>
      </c>
      <c r="F249">
        <v>85.418350000000004</v>
      </c>
      <c r="G249">
        <v>1083101</v>
      </c>
    </row>
    <row r="250" spans="1:7" x14ac:dyDescent="0.25">
      <c r="A250" s="12">
        <v>42367</v>
      </c>
      <c r="B250">
        <v>94.040001000000004</v>
      </c>
      <c r="C250">
        <v>94.739998</v>
      </c>
      <c r="D250">
        <v>94.040001000000004</v>
      </c>
      <c r="E250">
        <v>94.489998</v>
      </c>
      <c r="F250">
        <v>85.827079999999995</v>
      </c>
      <c r="G250">
        <v>1761807</v>
      </c>
    </row>
    <row r="251" spans="1:7" x14ac:dyDescent="0.25">
      <c r="A251" s="12">
        <v>42368</v>
      </c>
      <c r="B251">
        <v>94.440002000000007</v>
      </c>
      <c r="C251">
        <v>94.989998</v>
      </c>
      <c r="D251">
        <v>93.629997000000003</v>
      </c>
      <c r="E251">
        <v>94.160004000000001</v>
      </c>
      <c r="F251">
        <v>85.527359000000004</v>
      </c>
      <c r="G251">
        <v>1731396</v>
      </c>
    </row>
    <row r="252" spans="1:7" x14ac:dyDescent="0.25">
      <c r="A252" s="12">
        <v>42369</v>
      </c>
      <c r="B252">
        <v>93.610000999999997</v>
      </c>
      <c r="C252">
        <v>95.389999000000003</v>
      </c>
      <c r="D252">
        <v>93.610000999999997</v>
      </c>
      <c r="E252">
        <v>94.989998</v>
      </c>
      <c r="F252">
        <v>86.28125</v>
      </c>
      <c r="G252">
        <v>1187706</v>
      </c>
    </row>
    <row r="253" spans="1:7" x14ac:dyDescent="0.25">
      <c r="A253" s="12">
        <v>42373</v>
      </c>
      <c r="B253">
        <v>93.709998999999996</v>
      </c>
      <c r="C253">
        <v>94.010002</v>
      </c>
      <c r="D253">
        <v>91.410004000000001</v>
      </c>
      <c r="E253">
        <v>91.790001000000004</v>
      </c>
      <c r="F253">
        <v>83.374634</v>
      </c>
      <c r="G253">
        <v>4795720</v>
      </c>
    </row>
    <row r="254" spans="1:7" x14ac:dyDescent="0.25">
      <c r="A254" s="12">
        <v>42374</v>
      </c>
      <c r="B254">
        <v>91.809997999999993</v>
      </c>
      <c r="C254">
        <v>92.18</v>
      </c>
      <c r="D254">
        <v>91.029999000000004</v>
      </c>
      <c r="E254">
        <v>91.720000999999996</v>
      </c>
      <c r="F254">
        <v>83.311042999999998</v>
      </c>
      <c r="G254">
        <v>8491911</v>
      </c>
    </row>
    <row r="255" spans="1:7" x14ac:dyDescent="0.25">
      <c r="A255" s="12">
        <v>42375</v>
      </c>
      <c r="B255">
        <v>91.349997999999999</v>
      </c>
      <c r="C255">
        <v>91.989998</v>
      </c>
      <c r="D255">
        <v>91.010002</v>
      </c>
      <c r="E255">
        <v>91.629997000000003</v>
      </c>
      <c r="F255">
        <v>83.229301000000007</v>
      </c>
      <c r="G255">
        <v>13166577</v>
      </c>
    </row>
    <row r="256" spans="1:7" x14ac:dyDescent="0.25">
      <c r="A256" s="12">
        <v>42376</v>
      </c>
      <c r="B256">
        <v>91.25</v>
      </c>
      <c r="C256">
        <v>91.25</v>
      </c>
      <c r="D256">
        <v>88.150002000000001</v>
      </c>
      <c r="E256">
        <v>89.540001000000004</v>
      </c>
      <c r="F256">
        <v>81.330916999999999</v>
      </c>
      <c r="G256">
        <v>7599840</v>
      </c>
    </row>
    <row r="257" spans="1:7" x14ac:dyDescent="0.25">
      <c r="A257" s="12">
        <v>42377</v>
      </c>
      <c r="B257">
        <v>91.330001999999993</v>
      </c>
      <c r="C257">
        <v>91.330001999999993</v>
      </c>
      <c r="D257">
        <v>88.410004000000001</v>
      </c>
      <c r="E257">
        <v>88.849997999999999</v>
      </c>
      <c r="F257">
        <v>80.704162999999994</v>
      </c>
      <c r="G257">
        <v>7758573</v>
      </c>
    </row>
    <row r="258" spans="1:7" x14ac:dyDescent="0.25">
      <c r="A258" s="12">
        <v>42380</v>
      </c>
      <c r="B258">
        <v>88.599997999999999</v>
      </c>
      <c r="C258">
        <v>89.790001000000004</v>
      </c>
      <c r="D258">
        <v>88.599997999999999</v>
      </c>
      <c r="E258">
        <v>89.300003000000004</v>
      </c>
      <c r="F258">
        <v>81.112915000000001</v>
      </c>
      <c r="G258">
        <v>11090411</v>
      </c>
    </row>
    <row r="259" spans="1:7" x14ac:dyDescent="0.25">
      <c r="A259" s="12">
        <v>42381</v>
      </c>
      <c r="B259">
        <v>89.309997999999993</v>
      </c>
      <c r="C259">
        <v>90</v>
      </c>
      <c r="D259">
        <v>89.019997000000004</v>
      </c>
      <c r="E259">
        <v>89.339995999999999</v>
      </c>
      <c r="F259">
        <v>81.149231</v>
      </c>
      <c r="G259">
        <v>12510697</v>
      </c>
    </row>
    <row r="260" spans="1:7" x14ac:dyDescent="0.25">
      <c r="A260" s="12">
        <v>42382</v>
      </c>
      <c r="B260">
        <v>89.699996999999996</v>
      </c>
      <c r="C260">
        <v>89.699996999999996</v>
      </c>
      <c r="D260">
        <v>88.010002</v>
      </c>
      <c r="E260">
        <v>88.620002999999997</v>
      </c>
      <c r="F260">
        <v>80.495270000000005</v>
      </c>
      <c r="G260">
        <v>8402889</v>
      </c>
    </row>
    <row r="261" spans="1:7" x14ac:dyDescent="0.25">
      <c r="A261" s="12">
        <v>42383</v>
      </c>
      <c r="B261">
        <v>88.050003000000004</v>
      </c>
      <c r="C261">
        <v>88.760002</v>
      </c>
      <c r="D261">
        <v>87.400002000000001</v>
      </c>
      <c r="E261">
        <v>87.589995999999999</v>
      </c>
      <c r="F261">
        <v>79.559685000000002</v>
      </c>
      <c r="G261">
        <v>7017485</v>
      </c>
    </row>
    <row r="262" spans="1:7" x14ac:dyDescent="0.25">
      <c r="A262" s="12">
        <v>42384</v>
      </c>
      <c r="B262">
        <v>87</v>
      </c>
      <c r="C262">
        <v>87</v>
      </c>
      <c r="D262">
        <v>85.040001000000004</v>
      </c>
      <c r="E262">
        <v>85.419998000000007</v>
      </c>
      <c r="F262">
        <v>77.588631000000007</v>
      </c>
      <c r="G262">
        <v>8865712</v>
      </c>
    </row>
    <row r="263" spans="1:7" x14ac:dyDescent="0.25">
      <c r="A263" s="12">
        <v>42387</v>
      </c>
      <c r="B263">
        <v>85.300003000000004</v>
      </c>
      <c r="C263">
        <v>85.970000999999996</v>
      </c>
      <c r="D263">
        <v>85</v>
      </c>
      <c r="E263">
        <v>85.470000999999996</v>
      </c>
      <c r="F263">
        <v>77.634040999999996</v>
      </c>
      <c r="G263">
        <v>1167228</v>
      </c>
    </row>
    <row r="264" spans="1:7" x14ac:dyDescent="0.25">
      <c r="A264" s="12">
        <v>42388</v>
      </c>
      <c r="B264">
        <v>86.18</v>
      </c>
      <c r="C264">
        <v>86.300003000000004</v>
      </c>
      <c r="D264">
        <v>85.050003000000004</v>
      </c>
      <c r="E264">
        <v>85.940002000000007</v>
      </c>
      <c r="F264">
        <v>78.060965999999993</v>
      </c>
      <c r="G264">
        <v>12462332</v>
      </c>
    </row>
    <row r="265" spans="1:7" x14ac:dyDescent="0.25">
      <c r="A265" s="12">
        <v>42389</v>
      </c>
      <c r="B265">
        <v>85.900002000000001</v>
      </c>
      <c r="C265">
        <v>85.900002000000001</v>
      </c>
      <c r="D265">
        <v>84.059997999999993</v>
      </c>
      <c r="E265">
        <v>85.230002999999996</v>
      </c>
      <c r="F265">
        <v>77.416068999999993</v>
      </c>
      <c r="G265">
        <v>8655501</v>
      </c>
    </row>
    <row r="266" spans="1:7" x14ac:dyDescent="0.25">
      <c r="A266" s="12">
        <v>42390</v>
      </c>
      <c r="B266">
        <v>85.25</v>
      </c>
      <c r="C266">
        <v>85.5</v>
      </c>
      <c r="D266">
        <v>82.889999000000003</v>
      </c>
      <c r="E266">
        <v>83.080001999999993</v>
      </c>
      <c r="F266">
        <v>75.463158000000007</v>
      </c>
      <c r="G266">
        <v>6771303</v>
      </c>
    </row>
    <row r="267" spans="1:7" x14ac:dyDescent="0.25">
      <c r="A267" s="12">
        <v>42391</v>
      </c>
      <c r="B267">
        <v>84.089995999999999</v>
      </c>
      <c r="C267">
        <v>85.389999000000003</v>
      </c>
      <c r="D267">
        <v>84</v>
      </c>
      <c r="E267">
        <v>84.970000999999996</v>
      </c>
      <c r="F267">
        <v>77.179885999999996</v>
      </c>
      <c r="G267">
        <v>6360916</v>
      </c>
    </row>
    <row r="268" spans="1:7" x14ac:dyDescent="0.25">
      <c r="A268" s="12">
        <v>42394</v>
      </c>
      <c r="B268">
        <v>84.209998999999996</v>
      </c>
      <c r="C268">
        <v>86.389999000000003</v>
      </c>
      <c r="D268">
        <v>84.209998999999996</v>
      </c>
      <c r="E268">
        <v>86.029999000000004</v>
      </c>
      <c r="F268">
        <v>78.142707999999999</v>
      </c>
      <c r="G268">
        <v>2818879</v>
      </c>
    </row>
    <row r="269" spans="1:7" x14ac:dyDescent="0.25">
      <c r="A269" s="12">
        <v>42395</v>
      </c>
      <c r="B269">
        <v>86.650002000000001</v>
      </c>
      <c r="C269">
        <v>86.650002000000001</v>
      </c>
      <c r="D269">
        <v>85.760002</v>
      </c>
      <c r="E269">
        <v>86.529999000000004</v>
      </c>
      <c r="F269">
        <v>78.596862999999999</v>
      </c>
      <c r="G269">
        <v>11251233</v>
      </c>
    </row>
    <row r="270" spans="1:7" x14ac:dyDescent="0.25">
      <c r="A270" s="12">
        <v>42396</v>
      </c>
      <c r="B270">
        <v>86.529999000000004</v>
      </c>
      <c r="C270">
        <v>88.889999000000003</v>
      </c>
      <c r="D270">
        <v>86.510002</v>
      </c>
      <c r="E270">
        <v>87.989998</v>
      </c>
      <c r="F270">
        <v>79.923012</v>
      </c>
      <c r="G270">
        <v>5248162</v>
      </c>
    </row>
    <row r="271" spans="1:7" x14ac:dyDescent="0.25">
      <c r="A271" s="12">
        <v>42397</v>
      </c>
      <c r="B271">
        <v>88.580001999999993</v>
      </c>
      <c r="C271">
        <v>89.290001000000004</v>
      </c>
      <c r="D271">
        <v>88</v>
      </c>
      <c r="E271">
        <v>88.730002999999996</v>
      </c>
      <c r="F271">
        <v>80.595168999999999</v>
      </c>
      <c r="G271">
        <v>5744804</v>
      </c>
    </row>
    <row r="272" spans="1:7" x14ac:dyDescent="0.25">
      <c r="A272" s="12">
        <v>42398</v>
      </c>
      <c r="B272">
        <v>89.400002000000001</v>
      </c>
      <c r="C272">
        <v>95.339995999999999</v>
      </c>
      <c r="D272">
        <v>89.400002000000001</v>
      </c>
      <c r="E272">
        <v>94.629997000000003</v>
      </c>
      <c r="F272">
        <v>85.954254000000006</v>
      </c>
      <c r="G272">
        <v>11741667</v>
      </c>
    </row>
    <row r="273" spans="1:7" x14ac:dyDescent="0.25">
      <c r="A273" s="12">
        <v>42402</v>
      </c>
      <c r="B273">
        <v>94</v>
      </c>
      <c r="C273">
        <v>94</v>
      </c>
      <c r="D273">
        <v>89.610000999999997</v>
      </c>
      <c r="E273">
        <v>90.050003000000004</v>
      </c>
      <c r="F273">
        <v>81.794158999999993</v>
      </c>
      <c r="G273">
        <v>7472571</v>
      </c>
    </row>
    <row r="274" spans="1:7" x14ac:dyDescent="0.25">
      <c r="A274" s="12">
        <v>42403</v>
      </c>
      <c r="B274">
        <v>90.110000999999997</v>
      </c>
      <c r="C274">
        <v>91.389999000000003</v>
      </c>
      <c r="D274">
        <v>89.669998000000007</v>
      </c>
      <c r="E274">
        <v>91.160004000000001</v>
      </c>
      <c r="F274">
        <v>82.802383000000006</v>
      </c>
      <c r="G274">
        <v>4987289</v>
      </c>
    </row>
    <row r="275" spans="1:7" x14ac:dyDescent="0.25">
      <c r="A275" s="12">
        <v>42404</v>
      </c>
      <c r="B275">
        <v>91.639999000000003</v>
      </c>
      <c r="C275">
        <v>91.779999000000004</v>
      </c>
      <c r="D275">
        <v>90.309997999999993</v>
      </c>
      <c r="E275">
        <v>90.629997000000003</v>
      </c>
      <c r="F275">
        <v>82.320976000000002</v>
      </c>
      <c r="G275">
        <v>3463303</v>
      </c>
    </row>
    <row r="276" spans="1:7" x14ac:dyDescent="0.25">
      <c r="A276" s="12">
        <v>42405</v>
      </c>
      <c r="B276">
        <v>90.309997999999993</v>
      </c>
      <c r="C276">
        <v>90.989998</v>
      </c>
      <c r="D276">
        <v>89.040001000000004</v>
      </c>
      <c r="E276">
        <v>89.410004000000001</v>
      </c>
      <c r="F276">
        <v>81.212822000000003</v>
      </c>
      <c r="G276">
        <v>2625821</v>
      </c>
    </row>
    <row r="277" spans="1:7" x14ac:dyDescent="0.25">
      <c r="A277" s="12">
        <v>42408</v>
      </c>
      <c r="B277">
        <v>89.010002</v>
      </c>
      <c r="C277">
        <v>89.410004000000001</v>
      </c>
      <c r="D277">
        <v>87.110000999999997</v>
      </c>
      <c r="E277">
        <v>87.989998</v>
      </c>
      <c r="F277">
        <v>79.923012</v>
      </c>
      <c r="G277">
        <v>2219626</v>
      </c>
    </row>
    <row r="278" spans="1:7" x14ac:dyDescent="0.25">
      <c r="A278" s="12">
        <v>42409</v>
      </c>
      <c r="B278">
        <v>87.199996999999996</v>
      </c>
      <c r="C278">
        <v>88.370002999999997</v>
      </c>
      <c r="D278">
        <v>85.5</v>
      </c>
      <c r="E278">
        <v>86.150002000000001</v>
      </c>
      <c r="F278">
        <v>78.251716999999999</v>
      </c>
      <c r="G278">
        <v>5036825</v>
      </c>
    </row>
    <row r="279" spans="1:7" x14ac:dyDescent="0.25">
      <c r="A279" s="12">
        <v>42410</v>
      </c>
      <c r="B279">
        <v>86.889999000000003</v>
      </c>
      <c r="C279">
        <v>89.510002</v>
      </c>
      <c r="D279">
        <v>86.309997999999993</v>
      </c>
      <c r="E279">
        <v>88.389999000000003</v>
      </c>
      <c r="F279">
        <v>80.286338999999998</v>
      </c>
      <c r="G279">
        <v>3645530</v>
      </c>
    </row>
    <row r="280" spans="1:7" x14ac:dyDescent="0.25">
      <c r="A280" s="12">
        <v>42411</v>
      </c>
      <c r="B280">
        <v>88.349997999999999</v>
      </c>
      <c r="C280">
        <v>88.349997999999999</v>
      </c>
      <c r="D280">
        <v>85.010002</v>
      </c>
      <c r="E280">
        <v>87.120002999999997</v>
      </c>
      <c r="F280">
        <v>79.132782000000006</v>
      </c>
      <c r="G280">
        <v>4382163</v>
      </c>
    </row>
    <row r="281" spans="1:7" x14ac:dyDescent="0.25">
      <c r="A281" s="12">
        <v>42412</v>
      </c>
      <c r="B281">
        <v>87.5</v>
      </c>
      <c r="C281">
        <v>87.800003000000004</v>
      </c>
      <c r="D281">
        <v>85.400002000000001</v>
      </c>
      <c r="E281">
        <v>85.540001000000004</v>
      </c>
      <c r="F281">
        <v>77.697631999999999</v>
      </c>
      <c r="G281">
        <v>4060057</v>
      </c>
    </row>
    <row r="282" spans="1:7" x14ac:dyDescent="0.25">
      <c r="A282" s="12">
        <v>42415</v>
      </c>
      <c r="B282">
        <v>85.68</v>
      </c>
      <c r="C282">
        <v>87.699996999999996</v>
      </c>
      <c r="D282">
        <v>85.68</v>
      </c>
      <c r="E282">
        <v>87.589995999999999</v>
      </c>
      <c r="F282">
        <v>79.559685000000002</v>
      </c>
      <c r="G282">
        <v>1495910</v>
      </c>
    </row>
    <row r="283" spans="1:7" x14ac:dyDescent="0.25">
      <c r="A283" s="12">
        <v>42416</v>
      </c>
      <c r="B283">
        <v>87.589995999999999</v>
      </c>
      <c r="C283">
        <v>87.769997000000004</v>
      </c>
      <c r="D283">
        <v>86.309997999999993</v>
      </c>
      <c r="E283">
        <v>86.519997000000004</v>
      </c>
      <c r="F283">
        <v>78.587783999999999</v>
      </c>
      <c r="G283">
        <v>3288319</v>
      </c>
    </row>
    <row r="284" spans="1:7" x14ac:dyDescent="0.25">
      <c r="A284" s="12">
        <v>42417</v>
      </c>
      <c r="B284">
        <v>86.949996999999996</v>
      </c>
      <c r="C284">
        <v>93.25</v>
      </c>
      <c r="D284">
        <v>86.93</v>
      </c>
      <c r="E284">
        <v>92.019997000000004</v>
      </c>
      <c r="F284">
        <v>83.583534</v>
      </c>
      <c r="G284">
        <v>9860570</v>
      </c>
    </row>
    <row r="285" spans="1:7" x14ac:dyDescent="0.25">
      <c r="A285" s="12">
        <v>42418</v>
      </c>
      <c r="B285">
        <v>91.43</v>
      </c>
      <c r="C285">
        <v>92.779999000000004</v>
      </c>
      <c r="D285">
        <v>90.529999000000004</v>
      </c>
      <c r="E285">
        <v>91.300003000000004</v>
      </c>
      <c r="F285">
        <v>82.929564999999997</v>
      </c>
      <c r="G285">
        <v>6168792</v>
      </c>
    </row>
    <row r="286" spans="1:7" x14ac:dyDescent="0.25">
      <c r="A286" s="12">
        <v>42419</v>
      </c>
      <c r="B286">
        <v>91.580001999999993</v>
      </c>
      <c r="C286">
        <v>92.010002</v>
      </c>
      <c r="D286">
        <v>90.510002</v>
      </c>
      <c r="E286">
        <v>91.599997999999999</v>
      </c>
      <c r="F286">
        <v>83.202049000000002</v>
      </c>
      <c r="G286">
        <v>4547771</v>
      </c>
    </row>
    <row r="287" spans="1:7" x14ac:dyDescent="0.25">
      <c r="A287" s="12">
        <v>42422</v>
      </c>
      <c r="B287">
        <v>91.650002000000001</v>
      </c>
      <c r="C287">
        <v>91.989998</v>
      </c>
      <c r="D287">
        <v>90.879997000000003</v>
      </c>
      <c r="E287">
        <v>91.449996999999996</v>
      </c>
      <c r="F287">
        <v>83.065810999999997</v>
      </c>
      <c r="G287">
        <v>2847828</v>
      </c>
    </row>
    <row r="288" spans="1:7" x14ac:dyDescent="0.25">
      <c r="A288" s="12">
        <v>42423</v>
      </c>
      <c r="B288">
        <v>91.400002000000001</v>
      </c>
      <c r="C288">
        <v>92</v>
      </c>
      <c r="D288">
        <v>90.32</v>
      </c>
      <c r="E288">
        <v>90.540001000000004</v>
      </c>
      <c r="F288">
        <v>82.239227</v>
      </c>
      <c r="G288">
        <v>2803858</v>
      </c>
    </row>
    <row r="289" spans="1:7" x14ac:dyDescent="0.25">
      <c r="A289" s="12">
        <v>42424</v>
      </c>
      <c r="B289">
        <v>90</v>
      </c>
      <c r="C289">
        <v>91.68</v>
      </c>
      <c r="D289">
        <v>88</v>
      </c>
      <c r="E289">
        <v>90.370002999999997</v>
      </c>
      <c r="F289">
        <v>82.501709000000005</v>
      </c>
      <c r="G289">
        <v>4255498</v>
      </c>
    </row>
    <row r="290" spans="1:7" x14ac:dyDescent="0.25">
      <c r="A290" s="12">
        <v>42425</v>
      </c>
      <c r="B290">
        <v>90.220000999999996</v>
      </c>
      <c r="C290">
        <v>91.099997999999999</v>
      </c>
      <c r="D290">
        <v>89.650002000000001</v>
      </c>
      <c r="E290">
        <v>90.519997000000004</v>
      </c>
      <c r="F290">
        <v>82.638633999999996</v>
      </c>
      <c r="G290">
        <v>2711310</v>
      </c>
    </row>
    <row r="291" spans="1:7" x14ac:dyDescent="0.25">
      <c r="A291" s="12">
        <v>42426</v>
      </c>
      <c r="B291">
        <v>91</v>
      </c>
      <c r="C291">
        <v>91.029999000000004</v>
      </c>
      <c r="D291">
        <v>89.489998</v>
      </c>
      <c r="E291">
        <v>89.779999000000004</v>
      </c>
      <c r="F291">
        <v>81.963065999999998</v>
      </c>
      <c r="G291">
        <v>3941375</v>
      </c>
    </row>
    <row r="292" spans="1:7" x14ac:dyDescent="0.25">
      <c r="A292" s="12">
        <v>42429</v>
      </c>
      <c r="B292">
        <v>90.379997000000003</v>
      </c>
      <c r="C292">
        <v>91.989998</v>
      </c>
      <c r="D292">
        <v>89.93</v>
      </c>
      <c r="E292">
        <v>91.620002999999997</v>
      </c>
      <c r="F292">
        <v>83.642868000000007</v>
      </c>
      <c r="G292">
        <v>6884184</v>
      </c>
    </row>
    <row r="293" spans="1:7" x14ac:dyDescent="0.25">
      <c r="A293" s="12">
        <v>42430</v>
      </c>
      <c r="B293">
        <v>91.889999000000003</v>
      </c>
      <c r="C293">
        <v>95</v>
      </c>
      <c r="D293">
        <v>91.760002</v>
      </c>
      <c r="E293">
        <v>94.300003000000004</v>
      </c>
      <c r="F293">
        <v>86.089530999999994</v>
      </c>
      <c r="G293">
        <v>5970881</v>
      </c>
    </row>
    <row r="294" spans="1:7" x14ac:dyDescent="0.25">
      <c r="A294" s="12">
        <v>42431</v>
      </c>
      <c r="B294">
        <v>94.300003000000004</v>
      </c>
      <c r="C294">
        <v>94.910004000000001</v>
      </c>
      <c r="D294">
        <v>93.209998999999996</v>
      </c>
      <c r="E294">
        <v>93.830001999999993</v>
      </c>
      <c r="F294">
        <v>85.660445999999993</v>
      </c>
      <c r="G294">
        <v>5683211</v>
      </c>
    </row>
    <row r="295" spans="1:7" x14ac:dyDescent="0.25">
      <c r="A295" s="12">
        <v>42432</v>
      </c>
      <c r="B295">
        <v>93.900002000000001</v>
      </c>
      <c r="C295">
        <v>94.589995999999999</v>
      </c>
      <c r="D295">
        <v>93.489998</v>
      </c>
      <c r="E295">
        <v>94.120002999999997</v>
      </c>
      <c r="F295">
        <v>85.925194000000005</v>
      </c>
      <c r="G295">
        <v>2987641</v>
      </c>
    </row>
    <row r="296" spans="1:7" x14ac:dyDescent="0.25">
      <c r="A296" s="12">
        <v>42433</v>
      </c>
      <c r="B296">
        <v>94.120002999999997</v>
      </c>
      <c r="C296">
        <v>96</v>
      </c>
      <c r="D296">
        <v>93.610000999999997</v>
      </c>
      <c r="E296">
        <v>95</v>
      </c>
      <c r="F296">
        <v>86.728583999999998</v>
      </c>
      <c r="G296">
        <v>15753259</v>
      </c>
    </row>
    <row r="297" spans="1:7" x14ac:dyDescent="0.25">
      <c r="A297" s="12">
        <v>42436</v>
      </c>
      <c r="B297">
        <v>95</v>
      </c>
      <c r="C297">
        <v>96.5</v>
      </c>
      <c r="D297">
        <v>94.610000999999997</v>
      </c>
      <c r="E297">
        <v>96.110000999999997</v>
      </c>
      <c r="F297">
        <v>87.741935999999995</v>
      </c>
      <c r="G297">
        <v>6270699</v>
      </c>
    </row>
    <row r="298" spans="1:7" x14ac:dyDescent="0.25">
      <c r="A298" s="12">
        <v>42437</v>
      </c>
      <c r="B298">
        <v>95.809997999999993</v>
      </c>
      <c r="C298">
        <v>96</v>
      </c>
      <c r="D298">
        <v>95.309997999999993</v>
      </c>
      <c r="E298">
        <v>95.75</v>
      </c>
      <c r="F298">
        <v>87.413276999999994</v>
      </c>
      <c r="G298">
        <v>6113429</v>
      </c>
    </row>
    <row r="299" spans="1:7" x14ac:dyDescent="0.25">
      <c r="A299" s="12">
        <v>42438</v>
      </c>
      <c r="B299">
        <v>96</v>
      </c>
      <c r="C299">
        <v>96.5</v>
      </c>
      <c r="D299">
        <v>93.989998</v>
      </c>
      <c r="E299">
        <v>95.980002999999996</v>
      </c>
      <c r="F299">
        <v>87.623260000000002</v>
      </c>
      <c r="G299">
        <v>6959286</v>
      </c>
    </row>
    <row r="300" spans="1:7" x14ac:dyDescent="0.25">
      <c r="A300" s="12">
        <v>42439</v>
      </c>
      <c r="B300">
        <v>96.510002</v>
      </c>
      <c r="C300">
        <v>96.650002000000001</v>
      </c>
      <c r="D300">
        <v>93.209998999999996</v>
      </c>
      <c r="E300">
        <v>93.410004000000001</v>
      </c>
      <c r="F300">
        <v>85.277023</v>
      </c>
      <c r="G300">
        <v>4348881</v>
      </c>
    </row>
    <row r="301" spans="1:7" x14ac:dyDescent="0.25">
      <c r="A301" s="12">
        <v>42440</v>
      </c>
      <c r="B301">
        <v>93.5</v>
      </c>
      <c r="C301">
        <v>96.150002000000001</v>
      </c>
      <c r="D301">
        <v>93.489998</v>
      </c>
      <c r="E301">
        <v>94.650002000000001</v>
      </c>
      <c r="F301">
        <v>86.409058000000002</v>
      </c>
      <c r="G301">
        <v>5178636</v>
      </c>
    </row>
    <row r="302" spans="1:7" x14ac:dyDescent="0.25">
      <c r="A302" s="12">
        <v>42443</v>
      </c>
      <c r="B302">
        <v>94.980002999999996</v>
      </c>
      <c r="C302">
        <v>94.989998</v>
      </c>
      <c r="D302">
        <v>92.660004000000001</v>
      </c>
      <c r="E302">
        <v>93.43</v>
      </c>
      <c r="F302">
        <v>85.295272999999995</v>
      </c>
      <c r="G302">
        <v>3318040</v>
      </c>
    </row>
    <row r="303" spans="1:7" x14ac:dyDescent="0.25">
      <c r="A303" s="12">
        <v>42444</v>
      </c>
      <c r="B303">
        <v>93.5</v>
      </c>
      <c r="C303">
        <v>95.089995999999999</v>
      </c>
      <c r="D303">
        <v>93.209998999999996</v>
      </c>
      <c r="E303">
        <v>94.879997000000003</v>
      </c>
      <c r="F303">
        <v>86.619026000000005</v>
      </c>
      <c r="G303">
        <v>4626532</v>
      </c>
    </row>
    <row r="304" spans="1:7" x14ac:dyDescent="0.25">
      <c r="A304" s="12">
        <v>42445</v>
      </c>
      <c r="B304">
        <v>94.110000999999997</v>
      </c>
      <c r="C304">
        <v>97.489998</v>
      </c>
      <c r="D304">
        <v>94.110000999999997</v>
      </c>
      <c r="E304">
        <v>97.029999000000004</v>
      </c>
      <c r="F304">
        <v>88.581833000000003</v>
      </c>
      <c r="G304">
        <v>4442639</v>
      </c>
    </row>
    <row r="305" spans="1:7" x14ac:dyDescent="0.25">
      <c r="A305" s="12">
        <v>42446</v>
      </c>
      <c r="B305">
        <v>97.050003000000004</v>
      </c>
      <c r="C305">
        <v>99.440002000000007</v>
      </c>
      <c r="D305">
        <v>95.5</v>
      </c>
      <c r="E305">
        <v>97.650002000000001</v>
      </c>
      <c r="F305">
        <v>89.147850000000005</v>
      </c>
      <c r="G305">
        <v>6226076</v>
      </c>
    </row>
    <row r="306" spans="1:7" x14ac:dyDescent="0.25">
      <c r="A306" s="12">
        <v>42447</v>
      </c>
      <c r="B306">
        <v>97.669998000000007</v>
      </c>
      <c r="C306">
        <v>99.5</v>
      </c>
      <c r="D306">
        <v>96.919998000000007</v>
      </c>
      <c r="E306">
        <v>98.75</v>
      </c>
      <c r="F306">
        <v>90.152077000000006</v>
      </c>
      <c r="G306">
        <v>9436688</v>
      </c>
    </row>
    <row r="307" spans="1:7" x14ac:dyDescent="0.25">
      <c r="A307" s="12">
        <v>42451</v>
      </c>
      <c r="B307">
        <v>98.510002</v>
      </c>
      <c r="C307">
        <v>99.389999000000003</v>
      </c>
      <c r="D307">
        <v>98.110000999999997</v>
      </c>
      <c r="E307">
        <v>98.510002</v>
      </c>
      <c r="F307">
        <v>89.932968000000002</v>
      </c>
      <c r="G307">
        <v>6737447</v>
      </c>
    </row>
    <row r="308" spans="1:7" x14ac:dyDescent="0.25">
      <c r="A308" s="12">
        <v>42452</v>
      </c>
      <c r="B308">
        <v>99.349997999999999</v>
      </c>
      <c r="C308">
        <v>99.349997999999999</v>
      </c>
      <c r="D308">
        <v>95.989998</v>
      </c>
      <c r="E308">
        <v>96.830001999999993</v>
      </c>
      <c r="F308">
        <v>88.399238999999994</v>
      </c>
      <c r="G308">
        <v>6011585</v>
      </c>
    </row>
    <row r="309" spans="1:7" x14ac:dyDescent="0.25">
      <c r="A309" s="12">
        <v>42457</v>
      </c>
      <c r="B309">
        <v>96.709998999999996</v>
      </c>
      <c r="C309">
        <v>98.610000999999997</v>
      </c>
      <c r="D309">
        <v>96.410004000000001</v>
      </c>
      <c r="E309">
        <v>98.25</v>
      </c>
      <c r="F309">
        <v>89.695617999999996</v>
      </c>
      <c r="G309">
        <v>8178538</v>
      </c>
    </row>
    <row r="310" spans="1:7" x14ac:dyDescent="0.25">
      <c r="A310" s="12">
        <v>42458</v>
      </c>
      <c r="B310">
        <v>98.400002000000001</v>
      </c>
      <c r="C310">
        <v>99.769997000000004</v>
      </c>
      <c r="D310">
        <v>97.339995999999999</v>
      </c>
      <c r="E310">
        <v>99.279999000000004</v>
      </c>
      <c r="F310">
        <v>90.635932999999994</v>
      </c>
      <c r="G310">
        <v>4754339</v>
      </c>
    </row>
    <row r="311" spans="1:7" x14ac:dyDescent="0.25">
      <c r="A311" s="12">
        <v>42459</v>
      </c>
      <c r="B311">
        <v>99.449996999999996</v>
      </c>
      <c r="C311">
        <v>99.900002000000001</v>
      </c>
      <c r="D311">
        <v>97.410004000000001</v>
      </c>
      <c r="E311">
        <v>99.43</v>
      </c>
      <c r="F311">
        <v>90.772873000000004</v>
      </c>
      <c r="G311">
        <v>6661258</v>
      </c>
    </row>
    <row r="312" spans="1:7" x14ac:dyDescent="0.25">
      <c r="A312" s="12">
        <v>42460</v>
      </c>
      <c r="B312">
        <v>98.809997999999993</v>
      </c>
      <c r="C312">
        <v>99.800003000000004</v>
      </c>
      <c r="D312">
        <v>96.82</v>
      </c>
      <c r="E312">
        <v>97.43</v>
      </c>
      <c r="F312">
        <v>88.947006000000002</v>
      </c>
      <c r="G312">
        <v>5751825</v>
      </c>
    </row>
    <row r="313" spans="1:7" x14ac:dyDescent="0.25">
      <c r="A313" s="12">
        <v>42461</v>
      </c>
      <c r="B313">
        <v>97.279999000000004</v>
      </c>
      <c r="C313">
        <v>98.790001000000004</v>
      </c>
      <c r="D313">
        <v>97.110000999999997</v>
      </c>
      <c r="E313">
        <v>98</v>
      </c>
      <c r="F313">
        <v>89.467376999999999</v>
      </c>
      <c r="G313">
        <v>3933473</v>
      </c>
    </row>
    <row r="314" spans="1:7" x14ac:dyDescent="0.25">
      <c r="A314" s="12">
        <v>42464</v>
      </c>
      <c r="B314">
        <v>97.989998</v>
      </c>
      <c r="C314">
        <v>98</v>
      </c>
      <c r="D314">
        <v>95.110000999999997</v>
      </c>
      <c r="E314">
        <v>95.790001000000004</v>
      </c>
      <c r="F314">
        <v>87.449798999999999</v>
      </c>
      <c r="G314">
        <v>3087333</v>
      </c>
    </row>
    <row r="315" spans="1:7" x14ac:dyDescent="0.25">
      <c r="A315" s="12">
        <v>42465</v>
      </c>
      <c r="B315">
        <v>95.790001000000004</v>
      </c>
      <c r="C315">
        <v>95.790001000000004</v>
      </c>
      <c r="D315">
        <v>91.629997000000003</v>
      </c>
      <c r="E315">
        <v>93.650002000000001</v>
      </c>
      <c r="F315">
        <v>85.496123999999995</v>
      </c>
      <c r="G315">
        <v>2873165</v>
      </c>
    </row>
    <row r="316" spans="1:7" x14ac:dyDescent="0.25">
      <c r="A316" s="12">
        <v>42466</v>
      </c>
      <c r="B316">
        <v>93.650002000000001</v>
      </c>
      <c r="C316">
        <v>96.519997000000004</v>
      </c>
      <c r="D316">
        <v>93.309997999999993</v>
      </c>
      <c r="E316">
        <v>96.080001999999993</v>
      </c>
      <c r="F316">
        <v>87.714554000000007</v>
      </c>
      <c r="G316">
        <v>5890377</v>
      </c>
    </row>
    <row r="317" spans="1:7" x14ac:dyDescent="0.25">
      <c r="A317" s="12">
        <v>42467</v>
      </c>
      <c r="B317">
        <v>95.709998999999996</v>
      </c>
      <c r="C317">
        <v>96.580001999999993</v>
      </c>
      <c r="D317">
        <v>93.980002999999996</v>
      </c>
      <c r="E317">
        <v>94.639999000000003</v>
      </c>
      <c r="F317">
        <v>86.399924999999996</v>
      </c>
      <c r="G317">
        <v>6461470</v>
      </c>
    </row>
    <row r="318" spans="1:7" x14ac:dyDescent="0.25">
      <c r="A318" s="12">
        <v>42468</v>
      </c>
      <c r="B318">
        <v>94.160004000000001</v>
      </c>
      <c r="C318">
        <v>95.360000999999997</v>
      </c>
      <c r="D318">
        <v>92.989998</v>
      </c>
      <c r="E318">
        <v>93.360000999999997</v>
      </c>
      <c r="F318">
        <v>85.231369000000001</v>
      </c>
      <c r="G318">
        <v>4566565</v>
      </c>
    </row>
    <row r="319" spans="1:7" x14ac:dyDescent="0.25">
      <c r="A319" s="12">
        <v>42471</v>
      </c>
      <c r="B319">
        <v>93.889999000000003</v>
      </c>
      <c r="C319">
        <v>94.889999000000003</v>
      </c>
      <c r="D319">
        <v>93.519997000000004</v>
      </c>
      <c r="E319">
        <v>94.050003000000004</v>
      </c>
      <c r="F319">
        <v>85.861298000000005</v>
      </c>
      <c r="G319">
        <v>2788701</v>
      </c>
    </row>
    <row r="320" spans="1:7" x14ac:dyDescent="0.25">
      <c r="A320" s="12">
        <v>42472</v>
      </c>
      <c r="B320">
        <v>93.620002999999997</v>
      </c>
      <c r="C320">
        <v>94.639999000000003</v>
      </c>
      <c r="D320">
        <v>93.510002</v>
      </c>
      <c r="E320">
        <v>94.129997000000003</v>
      </c>
      <c r="F320">
        <v>85.934325999999999</v>
      </c>
      <c r="G320">
        <v>4166224</v>
      </c>
    </row>
    <row r="321" spans="1:7" x14ac:dyDescent="0.25">
      <c r="A321" s="12">
        <v>42473</v>
      </c>
      <c r="B321">
        <v>94.5</v>
      </c>
      <c r="C321">
        <v>94.720000999999996</v>
      </c>
      <c r="D321">
        <v>93.709998999999996</v>
      </c>
      <c r="E321">
        <v>94.339995999999999</v>
      </c>
      <c r="F321">
        <v>86.126045000000005</v>
      </c>
      <c r="G321">
        <v>6026256</v>
      </c>
    </row>
    <row r="322" spans="1:7" x14ac:dyDescent="0.25">
      <c r="A322" s="12">
        <v>42474</v>
      </c>
      <c r="B322">
        <v>94.349997999999999</v>
      </c>
      <c r="C322">
        <v>94.68</v>
      </c>
      <c r="D322">
        <v>93.010002</v>
      </c>
      <c r="E322">
        <v>93.330001999999993</v>
      </c>
      <c r="F322">
        <v>85.203979000000004</v>
      </c>
      <c r="G322">
        <v>4904641</v>
      </c>
    </row>
    <row r="323" spans="1:7" x14ac:dyDescent="0.25">
      <c r="A323" s="12">
        <v>42475</v>
      </c>
      <c r="B323">
        <v>93.400002000000001</v>
      </c>
      <c r="C323">
        <v>94.309997999999993</v>
      </c>
      <c r="D323">
        <v>93.309997999999993</v>
      </c>
      <c r="E323">
        <v>94.099997999999999</v>
      </c>
      <c r="F323">
        <v>85.906936999999999</v>
      </c>
      <c r="G323">
        <v>5228797</v>
      </c>
    </row>
    <row r="324" spans="1:7" x14ac:dyDescent="0.25">
      <c r="A324" s="12">
        <v>42478</v>
      </c>
      <c r="B324">
        <v>93.410004000000001</v>
      </c>
      <c r="C324">
        <v>94.480002999999996</v>
      </c>
      <c r="D324">
        <v>93.410004000000001</v>
      </c>
      <c r="E324">
        <v>93.809997999999993</v>
      </c>
      <c r="F324">
        <v>85.642196999999996</v>
      </c>
      <c r="G324">
        <v>3112055</v>
      </c>
    </row>
    <row r="325" spans="1:7" x14ac:dyDescent="0.25">
      <c r="A325" s="12">
        <v>42479</v>
      </c>
      <c r="B325">
        <v>93.809997999999993</v>
      </c>
      <c r="C325">
        <v>95.589995999999999</v>
      </c>
      <c r="D325">
        <v>93.809997999999993</v>
      </c>
      <c r="E325">
        <v>95.019997000000004</v>
      </c>
      <c r="F325">
        <v>86.746834000000007</v>
      </c>
      <c r="G325">
        <v>17187204</v>
      </c>
    </row>
    <row r="326" spans="1:7" x14ac:dyDescent="0.25">
      <c r="A326" s="12">
        <v>42480</v>
      </c>
      <c r="B326">
        <v>95.099997999999999</v>
      </c>
      <c r="C326">
        <v>95.699996999999996</v>
      </c>
      <c r="D326">
        <v>94.510002</v>
      </c>
      <c r="E326">
        <v>95.529999000000004</v>
      </c>
      <c r="F326">
        <v>87.212433000000004</v>
      </c>
      <c r="G326">
        <v>4327733</v>
      </c>
    </row>
    <row r="327" spans="1:7" x14ac:dyDescent="0.25">
      <c r="A327" s="12">
        <v>42481</v>
      </c>
      <c r="B327">
        <v>95.510002</v>
      </c>
      <c r="C327">
        <v>96</v>
      </c>
      <c r="D327">
        <v>95.110000999999997</v>
      </c>
      <c r="E327">
        <v>95.839995999999999</v>
      </c>
      <c r="F327">
        <v>87.495445000000004</v>
      </c>
      <c r="G327">
        <v>10618224</v>
      </c>
    </row>
    <row r="328" spans="1:7" x14ac:dyDescent="0.25">
      <c r="A328" s="12">
        <v>42482</v>
      </c>
      <c r="B328">
        <v>95.989998</v>
      </c>
      <c r="C328">
        <v>95.989998</v>
      </c>
      <c r="D328">
        <v>94.650002000000001</v>
      </c>
      <c r="E328">
        <v>95.440002000000007</v>
      </c>
      <c r="F328">
        <v>87.130279999999999</v>
      </c>
      <c r="G328">
        <v>5207188</v>
      </c>
    </row>
    <row r="329" spans="1:7" x14ac:dyDescent="0.25">
      <c r="A329" s="12">
        <v>42485</v>
      </c>
      <c r="B329">
        <v>94.910004000000001</v>
      </c>
      <c r="C329">
        <v>96.25</v>
      </c>
      <c r="D329">
        <v>94.809997999999993</v>
      </c>
      <c r="E329">
        <v>95.739998</v>
      </c>
      <c r="F329">
        <v>87.404160000000005</v>
      </c>
      <c r="G329">
        <v>4036298</v>
      </c>
    </row>
    <row r="330" spans="1:7" x14ac:dyDescent="0.25">
      <c r="A330" s="12">
        <v>42486</v>
      </c>
      <c r="B330">
        <v>95.660004000000001</v>
      </c>
      <c r="C330">
        <v>96.089995999999999</v>
      </c>
      <c r="D330">
        <v>95.129997000000003</v>
      </c>
      <c r="E330">
        <v>95.769997000000004</v>
      </c>
      <c r="F330">
        <v>87.431533999999999</v>
      </c>
      <c r="G330">
        <v>4974055</v>
      </c>
    </row>
    <row r="331" spans="1:7" x14ac:dyDescent="0.25">
      <c r="A331" s="12">
        <v>42487</v>
      </c>
      <c r="B331">
        <v>95.989998</v>
      </c>
      <c r="C331">
        <v>98.190002000000007</v>
      </c>
      <c r="D331">
        <v>95.290001000000004</v>
      </c>
      <c r="E331">
        <v>97.980002999999996</v>
      </c>
      <c r="F331">
        <v>89.449119999999994</v>
      </c>
      <c r="G331">
        <v>7703564</v>
      </c>
    </row>
    <row r="332" spans="1:7" x14ac:dyDescent="0.25">
      <c r="A332" s="12">
        <v>42488</v>
      </c>
      <c r="B332">
        <v>97.989998</v>
      </c>
      <c r="C332">
        <v>97.989998</v>
      </c>
      <c r="D332">
        <v>95.709998999999996</v>
      </c>
      <c r="E332">
        <v>96.690002000000007</v>
      </c>
      <c r="F332">
        <v>88.271431000000007</v>
      </c>
      <c r="G332">
        <v>2296582</v>
      </c>
    </row>
    <row r="333" spans="1:7" x14ac:dyDescent="0.25">
      <c r="A333" s="12">
        <v>42489</v>
      </c>
      <c r="B333">
        <v>96.129997000000003</v>
      </c>
      <c r="C333">
        <v>97.980002999999996</v>
      </c>
      <c r="D333">
        <v>96.010002</v>
      </c>
      <c r="E333">
        <v>97.669998000000007</v>
      </c>
      <c r="F333">
        <v>89.1661</v>
      </c>
      <c r="G333">
        <v>2394265</v>
      </c>
    </row>
    <row r="334" spans="1:7" x14ac:dyDescent="0.25">
      <c r="A334" s="12">
        <v>42492</v>
      </c>
      <c r="B334">
        <v>97.690002000000007</v>
      </c>
      <c r="C334">
        <v>99.290001000000004</v>
      </c>
      <c r="D334">
        <v>96</v>
      </c>
      <c r="E334">
        <v>98.93</v>
      </c>
      <c r="F334">
        <v>90.316399000000004</v>
      </c>
      <c r="G334">
        <v>3703759</v>
      </c>
    </row>
    <row r="335" spans="1:7" x14ac:dyDescent="0.25">
      <c r="A335" s="12">
        <v>42493</v>
      </c>
      <c r="B335">
        <v>98.57</v>
      </c>
      <c r="C335">
        <v>98.599997999999999</v>
      </c>
      <c r="D335">
        <v>96.489998</v>
      </c>
      <c r="E335">
        <v>96.809997999999993</v>
      </c>
      <c r="F335">
        <v>88.380989</v>
      </c>
      <c r="G335">
        <v>5908909</v>
      </c>
    </row>
    <row r="336" spans="1:7" x14ac:dyDescent="0.25">
      <c r="A336" s="12">
        <v>42494</v>
      </c>
      <c r="B336">
        <v>96.410004000000001</v>
      </c>
      <c r="C336">
        <v>96.629997000000003</v>
      </c>
      <c r="D336">
        <v>95.510002</v>
      </c>
      <c r="E336">
        <v>96.260002</v>
      </c>
      <c r="F336">
        <v>87.878876000000005</v>
      </c>
      <c r="G336">
        <v>4694058</v>
      </c>
    </row>
    <row r="337" spans="1:7" x14ac:dyDescent="0.25">
      <c r="A337" s="12">
        <v>42495</v>
      </c>
      <c r="B337">
        <v>96.019997000000004</v>
      </c>
      <c r="C337">
        <v>97.230002999999996</v>
      </c>
      <c r="D337">
        <v>96.019997000000004</v>
      </c>
      <c r="E337">
        <v>96.610000999999997</v>
      </c>
      <c r="F337">
        <v>88.198402000000002</v>
      </c>
      <c r="G337">
        <v>3303407</v>
      </c>
    </row>
    <row r="338" spans="1:7" x14ac:dyDescent="0.25">
      <c r="A338" s="12">
        <v>42496</v>
      </c>
      <c r="B338">
        <v>96.110000999999997</v>
      </c>
      <c r="C338">
        <v>97.129997000000003</v>
      </c>
      <c r="D338">
        <v>94.989998</v>
      </c>
      <c r="E338">
        <v>95.860000999999997</v>
      </c>
      <c r="F338">
        <v>87.513694999999998</v>
      </c>
      <c r="G338">
        <v>5325269</v>
      </c>
    </row>
    <row r="339" spans="1:7" x14ac:dyDescent="0.25">
      <c r="A339" s="12">
        <v>42499</v>
      </c>
      <c r="B339">
        <v>95.610000999999997</v>
      </c>
      <c r="C339">
        <v>97.290001000000004</v>
      </c>
      <c r="D339">
        <v>95.610000999999997</v>
      </c>
      <c r="E339">
        <v>96.779999000000004</v>
      </c>
      <c r="F339">
        <v>88.3536</v>
      </c>
      <c r="G339">
        <v>2345440</v>
      </c>
    </row>
    <row r="340" spans="1:7" x14ac:dyDescent="0.25">
      <c r="A340" s="12">
        <v>42500</v>
      </c>
      <c r="B340">
        <v>95.919998000000007</v>
      </c>
      <c r="C340">
        <v>97.980002999999996</v>
      </c>
      <c r="D340">
        <v>95.919998000000007</v>
      </c>
      <c r="E340">
        <v>97.760002</v>
      </c>
      <c r="F340">
        <v>89.248283000000001</v>
      </c>
      <c r="G340">
        <v>2455746</v>
      </c>
    </row>
    <row r="341" spans="1:7" x14ac:dyDescent="0.25">
      <c r="A341" s="12">
        <v>42501</v>
      </c>
      <c r="B341">
        <v>97.739998</v>
      </c>
      <c r="C341">
        <v>98.379997000000003</v>
      </c>
      <c r="D341">
        <v>96.959998999999996</v>
      </c>
      <c r="E341">
        <v>98.209998999999996</v>
      </c>
      <c r="F341">
        <v>89.659087999999997</v>
      </c>
      <c r="G341">
        <v>3172589</v>
      </c>
    </row>
    <row r="342" spans="1:7" x14ac:dyDescent="0.25">
      <c r="A342" s="12">
        <v>42502</v>
      </c>
      <c r="B342">
        <v>98.5</v>
      </c>
      <c r="C342">
        <v>99.150002000000001</v>
      </c>
      <c r="D342">
        <v>98.120002999999997</v>
      </c>
      <c r="E342">
        <v>98.989998</v>
      </c>
      <c r="F342">
        <v>90.371184999999997</v>
      </c>
      <c r="G342">
        <v>4396652</v>
      </c>
    </row>
    <row r="343" spans="1:7" x14ac:dyDescent="0.25">
      <c r="A343" s="12">
        <v>42503</v>
      </c>
      <c r="B343">
        <v>98.120002999999997</v>
      </c>
      <c r="C343">
        <v>98.839995999999999</v>
      </c>
      <c r="D343">
        <v>97.5</v>
      </c>
      <c r="E343">
        <v>97.610000999999997</v>
      </c>
      <c r="F343">
        <v>89.111343000000005</v>
      </c>
      <c r="G343">
        <v>2585023</v>
      </c>
    </row>
    <row r="344" spans="1:7" x14ac:dyDescent="0.25">
      <c r="A344" s="12">
        <v>42506</v>
      </c>
      <c r="B344">
        <v>98</v>
      </c>
      <c r="C344">
        <v>99.889999000000003</v>
      </c>
      <c r="D344">
        <v>97.760002</v>
      </c>
      <c r="E344">
        <v>98.949996999999996</v>
      </c>
      <c r="F344">
        <v>90.334655999999995</v>
      </c>
      <c r="G344">
        <v>2710365</v>
      </c>
    </row>
    <row r="345" spans="1:7" x14ac:dyDescent="0.25">
      <c r="A345" s="12">
        <v>42507</v>
      </c>
      <c r="B345">
        <v>99.489998</v>
      </c>
      <c r="C345">
        <v>99.589995999999999</v>
      </c>
      <c r="D345">
        <v>97.910004000000001</v>
      </c>
      <c r="E345">
        <v>99.18</v>
      </c>
      <c r="F345">
        <v>90.544640000000001</v>
      </c>
      <c r="G345">
        <v>3790976</v>
      </c>
    </row>
    <row r="346" spans="1:7" x14ac:dyDescent="0.25">
      <c r="A346" s="12">
        <v>42508</v>
      </c>
      <c r="B346">
        <v>98.610000999999997</v>
      </c>
      <c r="C346">
        <v>99.029999000000004</v>
      </c>
      <c r="D346">
        <v>96.099997999999999</v>
      </c>
      <c r="E346">
        <v>96.389999000000003</v>
      </c>
      <c r="F346">
        <v>87.997551000000001</v>
      </c>
      <c r="G346">
        <v>3820517</v>
      </c>
    </row>
    <row r="347" spans="1:7" x14ac:dyDescent="0.25">
      <c r="A347" s="12">
        <v>42509</v>
      </c>
      <c r="B347">
        <v>96.18</v>
      </c>
      <c r="C347">
        <v>97.029999000000004</v>
      </c>
      <c r="D347">
        <v>94.949996999999996</v>
      </c>
      <c r="E347">
        <v>95.970000999999996</v>
      </c>
      <c r="F347">
        <v>87.61412</v>
      </c>
      <c r="G347">
        <v>4531204</v>
      </c>
    </row>
    <row r="348" spans="1:7" x14ac:dyDescent="0.25">
      <c r="A348" s="12">
        <v>42510</v>
      </c>
      <c r="B348">
        <v>95.699996999999996</v>
      </c>
      <c r="C348">
        <v>96.230002999999996</v>
      </c>
      <c r="D348">
        <v>95.389999000000003</v>
      </c>
      <c r="E348">
        <v>95.93</v>
      </c>
      <c r="F348">
        <v>87.577613999999997</v>
      </c>
      <c r="G348">
        <v>3187143</v>
      </c>
    </row>
    <row r="349" spans="1:7" x14ac:dyDescent="0.25">
      <c r="A349" s="12">
        <v>42513</v>
      </c>
      <c r="B349">
        <v>96.290001000000004</v>
      </c>
      <c r="C349">
        <v>97.120002999999997</v>
      </c>
      <c r="D349">
        <v>95.519997000000004</v>
      </c>
      <c r="E349">
        <v>96.989998</v>
      </c>
      <c r="F349">
        <v>88.545310999999998</v>
      </c>
      <c r="G349">
        <v>2951667</v>
      </c>
    </row>
    <row r="350" spans="1:7" x14ac:dyDescent="0.25">
      <c r="A350" s="12">
        <v>42514</v>
      </c>
      <c r="B350">
        <v>97.050003000000004</v>
      </c>
      <c r="C350">
        <v>97.150002000000001</v>
      </c>
      <c r="D350">
        <v>95.949996999999996</v>
      </c>
      <c r="E350">
        <v>96.510002</v>
      </c>
      <c r="F350">
        <v>88.107108999999994</v>
      </c>
      <c r="G350">
        <v>3366374</v>
      </c>
    </row>
    <row r="351" spans="1:7" x14ac:dyDescent="0.25">
      <c r="A351" s="12">
        <v>42515</v>
      </c>
      <c r="B351">
        <v>96.75</v>
      </c>
      <c r="C351">
        <v>97.510002</v>
      </c>
      <c r="D351">
        <v>96.480002999999996</v>
      </c>
      <c r="E351">
        <v>97.279999000000004</v>
      </c>
      <c r="F351">
        <v>88.810066000000006</v>
      </c>
      <c r="G351">
        <v>4432516</v>
      </c>
    </row>
    <row r="352" spans="1:7" x14ac:dyDescent="0.25">
      <c r="A352" s="12">
        <v>42516</v>
      </c>
      <c r="B352">
        <v>97.400002000000001</v>
      </c>
      <c r="C352">
        <v>99</v>
      </c>
      <c r="D352">
        <v>97.010002</v>
      </c>
      <c r="E352">
        <v>98.650002000000001</v>
      </c>
      <c r="F352">
        <v>90.060783000000001</v>
      </c>
      <c r="G352">
        <v>5286875</v>
      </c>
    </row>
    <row r="353" spans="1:7" x14ac:dyDescent="0.25">
      <c r="A353" s="12">
        <v>42517</v>
      </c>
      <c r="B353">
        <v>98.980002999999996</v>
      </c>
      <c r="C353">
        <v>99.220000999999996</v>
      </c>
      <c r="D353">
        <v>97.410004000000001</v>
      </c>
      <c r="E353">
        <v>98.010002</v>
      </c>
      <c r="F353">
        <v>89.476517000000001</v>
      </c>
      <c r="G353">
        <v>3179006</v>
      </c>
    </row>
    <row r="354" spans="1:7" x14ac:dyDescent="0.25">
      <c r="A354" s="12">
        <v>42520</v>
      </c>
      <c r="B354">
        <v>98.010002</v>
      </c>
      <c r="C354">
        <v>98.790001000000004</v>
      </c>
      <c r="D354">
        <v>97.610000999999997</v>
      </c>
      <c r="E354">
        <v>98.040001000000004</v>
      </c>
      <c r="F354">
        <v>89.503890999999996</v>
      </c>
      <c r="G354">
        <v>882885</v>
      </c>
    </row>
    <row r="355" spans="1:7" x14ac:dyDescent="0.25">
      <c r="A355" s="12">
        <v>42521</v>
      </c>
      <c r="B355">
        <v>98.019997000000004</v>
      </c>
      <c r="C355">
        <v>98.290001000000004</v>
      </c>
      <c r="D355">
        <v>96.330001999999993</v>
      </c>
      <c r="E355">
        <v>96.510002</v>
      </c>
      <c r="F355">
        <v>88.107108999999994</v>
      </c>
      <c r="G355">
        <v>12514758</v>
      </c>
    </row>
    <row r="356" spans="1:7" x14ac:dyDescent="0.25">
      <c r="A356" s="12">
        <v>42522</v>
      </c>
      <c r="B356">
        <v>96.889999000000003</v>
      </c>
      <c r="C356">
        <v>96.919998000000007</v>
      </c>
      <c r="D356">
        <v>95.25</v>
      </c>
      <c r="E356">
        <v>96.720000999999996</v>
      </c>
      <c r="F356">
        <v>88.298828</v>
      </c>
      <c r="G356">
        <v>2900101</v>
      </c>
    </row>
    <row r="357" spans="1:7" x14ac:dyDescent="0.25">
      <c r="A357" s="12">
        <v>42523</v>
      </c>
      <c r="B357">
        <v>96.889999000000003</v>
      </c>
      <c r="C357">
        <v>97.089995999999999</v>
      </c>
      <c r="D357">
        <v>95.68</v>
      </c>
      <c r="E357">
        <v>96.75</v>
      </c>
      <c r="F357">
        <v>88.326217999999997</v>
      </c>
      <c r="G357">
        <v>5074218</v>
      </c>
    </row>
    <row r="358" spans="1:7" x14ac:dyDescent="0.25">
      <c r="A358" s="12">
        <v>42524</v>
      </c>
      <c r="B358">
        <v>96.739998</v>
      </c>
      <c r="C358">
        <v>98.489998</v>
      </c>
      <c r="D358">
        <v>96.010002</v>
      </c>
      <c r="E358">
        <v>98.089995999999999</v>
      </c>
      <c r="F358">
        <v>89.549537999999998</v>
      </c>
      <c r="G358">
        <v>3422767</v>
      </c>
    </row>
    <row r="359" spans="1:7" x14ac:dyDescent="0.25">
      <c r="A359" s="12">
        <v>42527</v>
      </c>
      <c r="B359">
        <v>98</v>
      </c>
      <c r="C359">
        <v>98.489998</v>
      </c>
      <c r="D359">
        <v>95.809997999999993</v>
      </c>
      <c r="E359">
        <v>96.07</v>
      </c>
      <c r="F359">
        <v>87.705414000000005</v>
      </c>
      <c r="G359">
        <v>6262041</v>
      </c>
    </row>
    <row r="360" spans="1:7" x14ac:dyDescent="0.25">
      <c r="A360" s="12">
        <v>42528</v>
      </c>
      <c r="B360">
        <v>96.07</v>
      </c>
      <c r="C360">
        <v>96.940002000000007</v>
      </c>
      <c r="D360">
        <v>95.510002</v>
      </c>
      <c r="E360">
        <v>96</v>
      </c>
      <c r="F360">
        <v>87.641509999999997</v>
      </c>
      <c r="G360">
        <v>16156551</v>
      </c>
    </row>
    <row r="361" spans="1:7" x14ac:dyDescent="0.25">
      <c r="A361" s="12">
        <v>42529</v>
      </c>
      <c r="B361">
        <v>95.93</v>
      </c>
      <c r="C361">
        <v>97.290001000000004</v>
      </c>
      <c r="D361">
        <v>95.93</v>
      </c>
      <c r="E361">
        <v>96.730002999999996</v>
      </c>
      <c r="F361">
        <v>88.307952999999998</v>
      </c>
      <c r="G361">
        <v>16900118</v>
      </c>
    </row>
    <row r="362" spans="1:7" x14ac:dyDescent="0.25">
      <c r="A362" s="12">
        <v>42530</v>
      </c>
      <c r="B362">
        <v>96.879997000000003</v>
      </c>
      <c r="C362">
        <v>96.989998</v>
      </c>
      <c r="D362">
        <v>96.120002999999997</v>
      </c>
      <c r="E362">
        <v>96.269997000000004</v>
      </c>
      <c r="F362">
        <v>87.888000000000005</v>
      </c>
      <c r="G362">
        <v>5264655</v>
      </c>
    </row>
    <row r="363" spans="1:7" x14ac:dyDescent="0.25">
      <c r="A363" s="12">
        <v>42531</v>
      </c>
      <c r="B363">
        <v>96.099997999999999</v>
      </c>
      <c r="C363">
        <v>98.029999000000004</v>
      </c>
      <c r="D363">
        <v>95.209998999999996</v>
      </c>
      <c r="E363">
        <v>97.129997000000003</v>
      </c>
      <c r="F363">
        <v>88.673125999999996</v>
      </c>
      <c r="G363">
        <v>4977531</v>
      </c>
    </row>
    <row r="364" spans="1:7" x14ac:dyDescent="0.25">
      <c r="A364" s="12">
        <v>42534</v>
      </c>
      <c r="B364">
        <v>96.610000999999997</v>
      </c>
      <c r="C364">
        <v>97.769997000000004</v>
      </c>
      <c r="D364">
        <v>96.5</v>
      </c>
      <c r="E364">
        <v>97.360000999999997</v>
      </c>
      <c r="F364">
        <v>88.883110000000002</v>
      </c>
      <c r="G364">
        <v>4063948</v>
      </c>
    </row>
    <row r="365" spans="1:7" x14ac:dyDescent="0.25">
      <c r="A365" s="12">
        <v>42535</v>
      </c>
      <c r="B365">
        <v>97</v>
      </c>
      <c r="C365">
        <v>97.360000999999997</v>
      </c>
      <c r="D365">
        <v>96.360000999999997</v>
      </c>
      <c r="E365">
        <v>96.830001999999993</v>
      </c>
      <c r="F365">
        <v>88.399238999999994</v>
      </c>
      <c r="G365">
        <v>7000482</v>
      </c>
    </row>
    <row r="366" spans="1:7" x14ac:dyDescent="0.25">
      <c r="A366" s="12">
        <v>42536</v>
      </c>
      <c r="B366">
        <v>95.050003000000004</v>
      </c>
      <c r="C366">
        <v>97.860000999999997</v>
      </c>
      <c r="D366">
        <v>95.029999000000004</v>
      </c>
      <c r="E366">
        <v>97.160004000000001</v>
      </c>
      <c r="F366">
        <v>88.700515999999993</v>
      </c>
      <c r="G366">
        <v>3199737</v>
      </c>
    </row>
    <row r="367" spans="1:7" x14ac:dyDescent="0.25">
      <c r="A367" s="12">
        <v>42537</v>
      </c>
      <c r="B367">
        <v>97.160004000000001</v>
      </c>
      <c r="C367">
        <v>98.629997000000003</v>
      </c>
      <c r="D367">
        <v>95.699996999999996</v>
      </c>
      <c r="E367">
        <v>98.440002000000007</v>
      </c>
      <c r="F367">
        <v>89.869063999999995</v>
      </c>
      <c r="G367">
        <v>3907299</v>
      </c>
    </row>
    <row r="368" spans="1:7" x14ac:dyDescent="0.25">
      <c r="A368" s="12">
        <v>42538</v>
      </c>
      <c r="B368">
        <v>98.290001000000004</v>
      </c>
      <c r="C368">
        <v>98.290001000000004</v>
      </c>
      <c r="D368">
        <v>96.099997999999999</v>
      </c>
      <c r="E368">
        <v>96.160004000000001</v>
      </c>
      <c r="F368">
        <v>87.787589999999994</v>
      </c>
      <c r="G368">
        <v>7920799</v>
      </c>
    </row>
    <row r="369" spans="1:7" x14ac:dyDescent="0.25">
      <c r="A369" s="12">
        <v>42541</v>
      </c>
      <c r="B369">
        <v>96.650002000000001</v>
      </c>
      <c r="C369">
        <v>97.349997999999999</v>
      </c>
      <c r="D369">
        <v>95.910004000000001</v>
      </c>
      <c r="E369">
        <v>97.199996999999996</v>
      </c>
      <c r="F369">
        <v>88.737030000000004</v>
      </c>
      <c r="G369">
        <v>4151208</v>
      </c>
    </row>
    <row r="370" spans="1:7" x14ac:dyDescent="0.25">
      <c r="A370" s="12">
        <v>42542</v>
      </c>
      <c r="B370">
        <v>96.580001999999993</v>
      </c>
      <c r="C370">
        <v>98.790001000000004</v>
      </c>
      <c r="D370">
        <v>96.519997000000004</v>
      </c>
      <c r="E370">
        <v>98.550003000000004</v>
      </c>
      <c r="F370">
        <v>89.969489999999993</v>
      </c>
      <c r="G370">
        <v>3558444</v>
      </c>
    </row>
    <row r="371" spans="1:7" x14ac:dyDescent="0.25">
      <c r="A371" s="12">
        <v>42543</v>
      </c>
      <c r="B371">
        <v>98.550003000000004</v>
      </c>
      <c r="C371">
        <v>99.440002000000007</v>
      </c>
      <c r="D371">
        <v>98.25</v>
      </c>
      <c r="E371">
        <v>99.160004000000001</v>
      </c>
      <c r="F371">
        <v>90.526381999999998</v>
      </c>
      <c r="G371">
        <v>5185583</v>
      </c>
    </row>
    <row r="372" spans="1:7" x14ac:dyDescent="0.25">
      <c r="A372" s="12">
        <v>42544</v>
      </c>
      <c r="B372">
        <v>99.5</v>
      </c>
      <c r="C372">
        <v>102.760002</v>
      </c>
      <c r="D372">
        <v>98.489998</v>
      </c>
      <c r="E372">
        <v>102.150002</v>
      </c>
      <c r="F372">
        <v>93.256041999999994</v>
      </c>
      <c r="G372">
        <v>5142787</v>
      </c>
    </row>
    <row r="373" spans="1:7" x14ac:dyDescent="0.25">
      <c r="A373" s="12">
        <v>42545</v>
      </c>
      <c r="B373">
        <v>98.5</v>
      </c>
      <c r="C373">
        <v>99.949996999999996</v>
      </c>
      <c r="D373">
        <v>96.300003000000004</v>
      </c>
      <c r="E373">
        <v>96.489998</v>
      </c>
      <c r="F373">
        <v>88.088843999999995</v>
      </c>
      <c r="G373">
        <v>9608148</v>
      </c>
    </row>
    <row r="374" spans="1:7" x14ac:dyDescent="0.25">
      <c r="A374" s="12">
        <v>42548</v>
      </c>
      <c r="B374">
        <v>96.150002000000001</v>
      </c>
      <c r="C374">
        <v>96.150002000000001</v>
      </c>
      <c r="D374">
        <v>92.809997999999993</v>
      </c>
      <c r="E374">
        <v>94.440002000000007</v>
      </c>
      <c r="F374">
        <v>86.62809</v>
      </c>
      <c r="G374">
        <v>12872170</v>
      </c>
    </row>
    <row r="375" spans="1:7" x14ac:dyDescent="0.25">
      <c r="A375" s="12">
        <v>42549</v>
      </c>
      <c r="B375">
        <v>95.089995999999999</v>
      </c>
      <c r="C375">
        <v>97.32</v>
      </c>
      <c r="D375">
        <v>95</v>
      </c>
      <c r="E375">
        <v>97.050003000000004</v>
      </c>
      <c r="F375">
        <v>89.022193999999999</v>
      </c>
      <c r="G375">
        <v>5320199</v>
      </c>
    </row>
    <row r="376" spans="1:7" x14ac:dyDescent="0.25">
      <c r="A376" s="12">
        <v>42550</v>
      </c>
      <c r="B376">
        <v>97.5</v>
      </c>
      <c r="C376">
        <v>100.16999800000001</v>
      </c>
      <c r="D376">
        <v>96.529999000000004</v>
      </c>
      <c r="E376">
        <v>99.970000999999996</v>
      </c>
      <c r="F376">
        <v>91.700653000000003</v>
      </c>
      <c r="G376">
        <v>8675010</v>
      </c>
    </row>
    <row r="377" spans="1:7" x14ac:dyDescent="0.25">
      <c r="A377" s="12">
        <v>42551</v>
      </c>
      <c r="B377">
        <v>98.809997999999993</v>
      </c>
      <c r="C377">
        <v>103</v>
      </c>
      <c r="D377">
        <v>98.809997999999993</v>
      </c>
      <c r="E377">
        <v>102.519997</v>
      </c>
      <c r="F377">
        <v>94.039710999999997</v>
      </c>
      <c r="G377">
        <v>7467266</v>
      </c>
    </row>
    <row r="378" spans="1:7" x14ac:dyDescent="0.25">
      <c r="A378" s="12">
        <v>42552</v>
      </c>
      <c r="B378">
        <v>103</v>
      </c>
      <c r="C378">
        <v>104.44000200000001</v>
      </c>
      <c r="D378">
        <v>100.400002</v>
      </c>
      <c r="E378">
        <v>103.849998</v>
      </c>
      <c r="F378">
        <v>95.259704999999997</v>
      </c>
      <c r="G378">
        <v>3656712</v>
      </c>
    </row>
    <row r="379" spans="1:7" x14ac:dyDescent="0.25">
      <c r="A379" s="12">
        <v>42555</v>
      </c>
      <c r="B379">
        <v>102.900002</v>
      </c>
      <c r="C379">
        <v>104.839996</v>
      </c>
      <c r="D379">
        <v>100.5</v>
      </c>
      <c r="E379">
        <v>104.120003</v>
      </c>
      <c r="F379">
        <v>95.507369999999995</v>
      </c>
      <c r="G379">
        <v>778068</v>
      </c>
    </row>
    <row r="380" spans="1:7" x14ac:dyDescent="0.25">
      <c r="A380" s="12">
        <v>42556</v>
      </c>
      <c r="B380">
        <v>103.260002</v>
      </c>
      <c r="C380">
        <v>103.849998</v>
      </c>
      <c r="D380">
        <v>100.510002</v>
      </c>
      <c r="E380">
        <v>101.699997</v>
      </c>
      <c r="F380">
        <v>93.287543999999997</v>
      </c>
      <c r="G380">
        <v>6796419</v>
      </c>
    </row>
    <row r="381" spans="1:7" x14ac:dyDescent="0.25">
      <c r="A381" s="12">
        <v>42557</v>
      </c>
      <c r="B381">
        <v>100.510002</v>
      </c>
      <c r="C381">
        <v>102.959999</v>
      </c>
      <c r="D381">
        <v>100.510002</v>
      </c>
      <c r="E381">
        <v>101.800003</v>
      </c>
      <c r="F381">
        <v>93.379279999999994</v>
      </c>
      <c r="G381">
        <v>4803858</v>
      </c>
    </row>
    <row r="382" spans="1:7" x14ac:dyDescent="0.25">
      <c r="A382" s="12">
        <v>42558</v>
      </c>
      <c r="B382">
        <v>101.82</v>
      </c>
      <c r="C382">
        <v>102.5</v>
      </c>
      <c r="D382">
        <v>101.139999</v>
      </c>
      <c r="E382">
        <v>102.16999800000001</v>
      </c>
      <c r="F382">
        <v>93.718673999999993</v>
      </c>
      <c r="G382">
        <v>4638811</v>
      </c>
    </row>
    <row r="383" spans="1:7" x14ac:dyDescent="0.25">
      <c r="A383" s="12">
        <v>42559</v>
      </c>
      <c r="B383">
        <v>102.16999800000001</v>
      </c>
      <c r="C383">
        <v>103.900002</v>
      </c>
      <c r="D383">
        <v>100.610001</v>
      </c>
      <c r="E383">
        <v>101.82</v>
      </c>
      <c r="F383">
        <v>93.397621000000001</v>
      </c>
      <c r="G383">
        <v>3786070</v>
      </c>
    </row>
    <row r="384" spans="1:7" x14ac:dyDescent="0.25">
      <c r="A384" s="12">
        <v>42562</v>
      </c>
      <c r="B384">
        <v>102.300003</v>
      </c>
      <c r="C384">
        <v>103.389999</v>
      </c>
      <c r="D384">
        <v>101.129997</v>
      </c>
      <c r="E384">
        <v>101.480003</v>
      </c>
      <c r="F384">
        <v>93.085753999999994</v>
      </c>
      <c r="G384">
        <v>2625659</v>
      </c>
    </row>
    <row r="385" spans="1:7" x14ac:dyDescent="0.25">
      <c r="A385" s="12">
        <v>42563</v>
      </c>
      <c r="B385">
        <v>102.5</v>
      </c>
      <c r="C385">
        <v>103.19000200000001</v>
      </c>
      <c r="D385">
        <v>101.550003</v>
      </c>
      <c r="E385">
        <v>102.629997</v>
      </c>
      <c r="F385">
        <v>94.140625</v>
      </c>
      <c r="G385">
        <v>6421365</v>
      </c>
    </row>
    <row r="386" spans="1:7" x14ac:dyDescent="0.25">
      <c r="A386" s="12">
        <v>42564</v>
      </c>
      <c r="B386">
        <v>103.290001</v>
      </c>
      <c r="C386">
        <v>103.290001</v>
      </c>
      <c r="D386">
        <v>99.959998999999996</v>
      </c>
      <c r="E386">
        <v>100.5</v>
      </c>
      <c r="F386">
        <v>92.186806000000004</v>
      </c>
      <c r="G386">
        <v>4453236</v>
      </c>
    </row>
    <row r="387" spans="1:7" x14ac:dyDescent="0.25">
      <c r="A387" s="12">
        <v>42565</v>
      </c>
      <c r="B387">
        <v>101.08000199999999</v>
      </c>
      <c r="C387">
        <v>102.400002</v>
      </c>
      <c r="D387">
        <v>98.529999000000004</v>
      </c>
      <c r="E387">
        <v>100.959999</v>
      </c>
      <c r="F387">
        <v>92.608765000000005</v>
      </c>
      <c r="G387">
        <v>6017776</v>
      </c>
    </row>
    <row r="388" spans="1:7" x14ac:dyDescent="0.25">
      <c r="A388" s="12">
        <v>42566</v>
      </c>
      <c r="B388">
        <v>101.19000200000001</v>
      </c>
      <c r="C388">
        <v>101.589996</v>
      </c>
      <c r="D388">
        <v>99.910004000000001</v>
      </c>
      <c r="E388">
        <v>101.050003</v>
      </c>
      <c r="F388">
        <v>92.691315000000003</v>
      </c>
      <c r="G388">
        <v>2947648</v>
      </c>
    </row>
    <row r="389" spans="1:7" x14ac:dyDescent="0.25">
      <c r="A389" s="12">
        <v>42569</v>
      </c>
      <c r="B389">
        <v>101.07</v>
      </c>
      <c r="C389">
        <v>101.239998</v>
      </c>
      <c r="D389">
        <v>99.809997999999993</v>
      </c>
      <c r="E389">
        <v>100.209999</v>
      </c>
      <c r="F389">
        <v>91.920799000000002</v>
      </c>
      <c r="G389">
        <v>2508129</v>
      </c>
    </row>
    <row r="390" spans="1:7" x14ac:dyDescent="0.25">
      <c r="A390" s="12">
        <v>42570</v>
      </c>
      <c r="B390">
        <v>99.919998000000007</v>
      </c>
      <c r="C390">
        <v>101.94000200000001</v>
      </c>
      <c r="D390">
        <v>99.919998000000007</v>
      </c>
      <c r="E390">
        <v>101.57</v>
      </c>
      <c r="F390">
        <v>93.168304000000006</v>
      </c>
      <c r="G390">
        <v>5623164</v>
      </c>
    </row>
    <row r="391" spans="1:7" x14ac:dyDescent="0.25">
      <c r="A391" s="12">
        <v>42571</v>
      </c>
      <c r="B391">
        <v>101.58000199999999</v>
      </c>
      <c r="C391">
        <v>103.889999</v>
      </c>
      <c r="D391">
        <v>101.339996</v>
      </c>
      <c r="E391">
        <v>103.66999800000001</v>
      </c>
      <c r="F391">
        <v>95.094596999999993</v>
      </c>
      <c r="G391">
        <v>6238640</v>
      </c>
    </row>
    <row r="392" spans="1:7" x14ac:dyDescent="0.25">
      <c r="A392" s="12">
        <v>42572</v>
      </c>
      <c r="B392">
        <v>103.949997</v>
      </c>
      <c r="C392">
        <v>103.949997</v>
      </c>
      <c r="D392">
        <v>102.30999799999999</v>
      </c>
      <c r="E392">
        <v>102.82</v>
      </c>
      <c r="F392">
        <v>94.314910999999995</v>
      </c>
      <c r="G392">
        <v>2909048</v>
      </c>
    </row>
    <row r="393" spans="1:7" x14ac:dyDescent="0.25">
      <c r="A393" s="12">
        <v>42573</v>
      </c>
      <c r="B393">
        <v>102.949997</v>
      </c>
      <c r="C393">
        <v>103.400002</v>
      </c>
      <c r="D393">
        <v>101.510002</v>
      </c>
      <c r="E393">
        <v>101.93</v>
      </c>
      <c r="F393">
        <v>93.498519999999999</v>
      </c>
      <c r="G393">
        <v>2359408</v>
      </c>
    </row>
    <row r="394" spans="1:7" x14ac:dyDescent="0.25">
      <c r="A394" s="12">
        <v>42576</v>
      </c>
      <c r="B394">
        <v>101.709999</v>
      </c>
      <c r="C394">
        <v>102.550003</v>
      </c>
      <c r="D394">
        <v>99.059997999999993</v>
      </c>
      <c r="E394">
        <v>99.360000999999997</v>
      </c>
      <c r="F394">
        <v>91.141105999999994</v>
      </c>
      <c r="G394">
        <v>3819081</v>
      </c>
    </row>
    <row r="395" spans="1:7" x14ac:dyDescent="0.25">
      <c r="A395" s="12">
        <v>42577</v>
      </c>
      <c r="B395">
        <v>99.790001000000004</v>
      </c>
      <c r="C395">
        <v>99.790001000000004</v>
      </c>
      <c r="D395">
        <v>98.190002000000007</v>
      </c>
      <c r="E395">
        <v>98.760002</v>
      </c>
      <c r="F395">
        <v>90.590736000000007</v>
      </c>
      <c r="G395">
        <v>5029555</v>
      </c>
    </row>
    <row r="396" spans="1:7" x14ac:dyDescent="0.25">
      <c r="A396" s="12">
        <v>42578</v>
      </c>
      <c r="B396">
        <v>98.760002</v>
      </c>
      <c r="C396">
        <v>100.989998</v>
      </c>
      <c r="D396">
        <v>98.760002</v>
      </c>
      <c r="E396">
        <v>100.389999</v>
      </c>
      <c r="F396">
        <v>92.085907000000006</v>
      </c>
      <c r="G396">
        <v>8988182</v>
      </c>
    </row>
    <row r="397" spans="1:7" x14ac:dyDescent="0.25">
      <c r="A397" s="12">
        <v>42579</v>
      </c>
      <c r="B397">
        <v>100.33000199999999</v>
      </c>
      <c r="C397">
        <v>102.949997</v>
      </c>
      <c r="D397">
        <v>100.099998</v>
      </c>
      <c r="E397">
        <v>101.83000199999999</v>
      </c>
      <c r="F397">
        <v>93.406799000000007</v>
      </c>
      <c r="G397">
        <v>5547359</v>
      </c>
    </row>
    <row r="398" spans="1:7" x14ac:dyDescent="0.25">
      <c r="A398" s="12">
        <v>42580</v>
      </c>
      <c r="B398">
        <v>101.239998</v>
      </c>
      <c r="C398">
        <v>103</v>
      </c>
      <c r="D398">
        <v>100.550003</v>
      </c>
      <c r="E398">
        <v>102.69000200000001</v>
      </c>
      <c r="F398">
        <v>94.195656</v>
      </c>
      <c r="G398">
        <v>5950930</v>
      </c>
    </row>
    <row r="399" spans="1:7" x14ac:dyDescent="0.25">
      <c r="A399" s="12">
        <v>42583</v>
      </c>
      <c r="B399">
        <v>102.889999</v>
      </c>
      <c r="C399">
        <v>104.529999</v>
      </c>
      <c r="D399">
        <v>102.879997</v>
      </c>
      <c r="E399">
        <v>104.400002</v>
      </c>
      <c r="F399">
        <v>95.764213999999996</v>
      </c>
      <c r="G399">
        <v>4098737</v>
      </c>
    </row>
    <row r="400" spans="1:7" x14ac:dyDescent="0.25">
      <c r="A400" s="12">
        <v>42584</v>
      </c>
      <c r="B400">
        <v>104.389999</v>
      </c>
      <c r="C400">
        <v>104.529999</v>
      </c>
      <c r="D400">
        <v>101.610001</v>
      </c>
      <c r="E400">
        <v>102.839996</v>
      </c>
      <c r="F400">
        <v>94.333243999999993</v>
      </c>
      <c r="G400">
        <v>3683158</v>
      </c>
    </row>
    <row r="401" spans="1:7" x14ac:dyDescent="0.25">
      <c r="A401" s="12">
        <v>42585</v>
      </c>
      <c r="B401">
        <v>101.610001</v>
      </c>
      <c r="C401">
        <v>104.800003</v>
      </c>
      <c r="D401">
        <v>101.610001</v>
      </c>
      <c r="E401">
        <v>103.66999800000001</v>
      </c>
      <c r="F401">
        <v>95.094596999999993</v>
      </c>
      <c r="G401">
        <v>6735636</v>
      </c>
    </row>
    <row r="402" spans="1:7" x14ac:dyDescent="0.25">
      <c r="A402" s="12">
        <v>42586</v>
      </c>
      <c r="B402">
        <v>104.089996</v>
      </c>
      <c r="C402">
        <v>104.089996</v>
      </c>
      <c r="D402">
        <v>102.510002</v>
      </c>
      <c r="E402">
        <v>103.730003</v>
      </c>
      <c r="F402">
        <v>95.149628000000007</v>
      </c>
      <c r="G402">
        <v>2223271</v>
      </c>
    </row>
    <row r="403" spans="1:7" x14ac:dyDescent="0.25">
      <c r="A403" s="12">
        <v>42587</v>
      </c>
      <c r="B403">
        <v>103.610001</v>
      </c>
      <c r="C403">
        <v>104.5</v>
      </c>
      <c r="D403">
        <v>103.5</v>
      </c>
      <c r="E403">
        <v>104.220001</v>
      </c>
      <c r="F403">
        <v>95.599091000000001</v>
      </c>
      <c r="G403">
        <v>2541188</v>
      </c>
    </row>
    <row r="404" spans="1:7" x14ac:dyDescent="0.25">
      <c r="A404" s="12">
        <v>42590</v>
      </c>
      <c r="B404">
        <v>103.610001</v>
      </c>
      <c r="C404">
        <v>106.379997</v>
      </c>
      <c r="D404">
        <v>103.610001</v>
      </c>
      <c r="E404">
        <v>105.620003</v>
      </c>
      <c r="F404">
        <v>96.883301000000003</v>
      </c>
      <c r="G404">
        <v>3563248</v>
      </c>
    </row>
    <row r="405" spans="1:7" x14ac:dyDescent="0.25">
      <c r="A405" s="12">
        <v>42591</v>
      </c>
      <c r="B405">
        <v>105.300003</v>
      </c>
      <c r="C405">
        <v>107.290001</v>
      </c>
      <c r="D405">
        <v>104.849998</v>
      </c>
      <c r="E405">
        <v>105</v>
      </c>
      <c r="F405">
        <v>96.314582999999999</v>
      </c>
      <c r="G405">
        <v>3703433</v>
      </c>
    </row>
    <row r="406" spans="1:7" x14ac:dyDescent="0.25">
      <c r="A406" s="12">
        <v>42592</v>
      </c>
      <c r="B406">
        <v>105</v>
      </c>
      <c r="C406">
        <v>105.989998</v>
      </c>
      <c r="D406">
        <v>104.110001</v>
      </c>
      <c r="E406">
        <v>104.389999</v>
      </c>
      <c r="F406">
        <v>95.755027999999996</v>
      </c>
      <c r="G406">
        <v>3352759</v>
      </c>
    </row>
    <row r="407" spans="1:7" x14ac:dyDescent="0.25">
      <c r="A407" s="12">
        <v>42593</v>
      </c>
      <c r="B407">
        <v>104.32</v>
      </c>
      <c r="C407">
        <v>108.290001</v>
      </c>
      <c r="D407">
        <v>104.32</v>
      </c>
      <c r="E407">
        <v>108.029999</v>
      </c>
      <c r="F407">
        <v>99.093941000000001</v>
      </c>
      <c r="G407">
        <v>4682052</v>
      </c>
    </row>
    <row r="408" spans="1:7" x14ac:dyDescent="0.25">
      <c r="A408" s="12">
        <v>42594</v>
      </c>
      <c r="B408">
        <v>108</v>
      </c>
      <c r="C408">
        <v>108.790001</v>
      </c>
      <c r="D408">
        <v>105.910004</v>
      </c>
      <c r="E408">
        <v>108.400002</v>
      </c>
      <c r="F408">
        <v>99.433341999999996</v>
      </c>
      <c r="G408">
        <v>4331060</v>
      </c>
    </row>
    <row r="409" spans="1:7" x14ac:dyDescent="0.25">
      <c r="A409" s="12">
        <v>42597</v>
      </c>
      <c r="B409">
        <v>108.889999</v>
      </c>
      <c r="C409">
        <v>109.449997</v>
      </c>
      <c r="D409">
        <v>107.199997</v>
      </c>
      <c r="E409">
        <v>108.650002</v>
      </c>
      <c r="F409">
        <v>99.662659000000005</v>
      </c>
      <c r="G409">
        <v>7324373</v>
      </c>
    </row>
    <row r="410" spans="1:7" x14ac:dyDescent="0.25">
      <c r="A410" s="12">
        <v>42598</v>
      </c>
      <c r="B410">
        <v>108.650002</v>
      </c>
      <c r="C410">
        <v>109.449997</v>
      </c>
      <c r="D410">
        <v>106.480003</v>
      </c>
      <c r="E410">
        <v>106.80999799999999</v>
      </c>
      <c r="F410">
        <v>97.974861000000004</v>
      </c>
      <c r="G410">
        <v>4378554</v>
      </c>
    </row>
    <row r="411" spans="1:7" x14ac:dyDescent="0.25">
      <c r="A411" s="12">
        <v>42599</v>
      </c>
      <c r="B411">
        <v>106.410004</v>
      </c>
      <c r="C411">
        <v>107.58000199999999</v>
      </c>
      <c r="D411">
        <v>104.209999</v>
      </c>
      <c r="E411">
        <v>104.44000200000001</v>
      </c>
      <c r="F411">
        <v>95.800903000000005</v>
      </c>
      <c r="G411">
        <v>3116416</v>
      </c>
    </row>
    <row r="412" spans="1:7" x14ac:dyDescent="0.25">
      <c r="A412" s="12">
        <v>42600</v>
      </c>
      <c r="B412">
        <v>104.989998</v>
      </c>
      <c r="C412">
        <v>106.58000199999999</v>
      </c>
      <c r="D412">
        <v>104.699997</v>
      </c>
      <c r="E412">
        <v>105.889999</v>
      </c>
      <c r="F412">
        <v>97.130966000000001</v>
      </c>
      <c r="G412">
        <v>3425215</v>
      </c>
    </row>
    <row r="413" spans="1:7" x14ac:dyDescent="0.25">
      <c r="A413" s="12">
        <v>42601</v>
      </c>
      <c r="B413">
        <v>106.089996</v>
      </c>
      <c r="C413">
        <v>106.089996</v>
      </c>
      <c r="D413">
        <v>104.510002</v>
      </c>
      <c r="E413">
        <v>105.029999</v>
      </c>
      <c r="F413">
        <v>96.342094000000003</v>
      </c>
      <c r="G413">
        <v>4176077</v>
      </c>
    </row>
    <row r="414" spans="1:7" x14ac:dyDescent="0.25">
      <c r="A414" s="12">
        <v>42604</v>
      </c>
      <c r="B414">
        <v>105.58000199999999</v>
      </c>
      <c r="C414">
        <v>106.489998</v>
      </c>
      <c r="D414">
        <v>104.5</v>
      </c>
      <c r="E414">
        <v>105.889999</v>
      </c>
      <c r="F414">
        <v>97.130966000000001</v>
      </c>
      <c r="G414">
        <v>2732105</v>
      </c>
    </row>
    <row r="415" spans="1:7" x14ac:dyDescent="0.25">
      <c r="A415" s="12">
        <v>42605</v>
      </c>
      <c r="B415">
        <v>106.339996</v>
      </c>
      <c r="C415">
        <v>106.589996</v>
      </c>
      <c r="D415">
        <v>102.010002</v>
      </c>
      <c r="E415">
        <v>103.08000199999999</v>
      </c>
      <c r="F415">
        <v>94.553398000000001</v>
      </c>
      <c r="G415">
        <v>2752612</v>
      </c>
    </row>
    <row r="416" spans="1:7" x14ac:dyDescent="0.25">
      <c r="A416" s="12">
        <v>42606</v>
      </c>
      <c r="B416">
        <v>103.08000199999999</v>
      </c>
      <c r="C416">
        <v>104.489998</v>
      </c>
      <c r="D416">
        <v>102.099998</v>
      </c>
      <c r="E416">
        <v>104</v>
      </c>
      <c r="F416">
        <v>95.397300999999999</v>
      </c>
      <c r="G416">
        <v>3640403</v>
      </c>
    </row>
    <row r="417" spans="1:7" x14ac:dyDescent="0.25">
      <c r="A417" s="12">
        <v>42607</v>
      </c>
      <c r="B417">
        <v>103.610001</v>
      </c>
      <c r="C417">
        <v>104.760002</v>
      </c>
      <c r="D417">
        <v>103.550003</v>
      </c>
      <c r="E417">
        <v>104.040001</v>
      </c>
      <c r="F417">
        <v>95.433989999999994</v>
      </c>
      <c r="G417">
        <v>4107204</v>
      </c>
    </row>
    <row r="418" spans="1:7" x14ac:dyDescent="0.25">
      <c r="A418" s="12">
        <v>42608</v>
      </c>
      <c r="B418">
        <v>104</v>
      </c>
      <c r="C418">
        <v>104.5</v>
      </c>
      <c r="D418">
        <v>102.089996</v>
      </c>
      <c r="E418">
        <v>103.029999</v>
      </c>
      <c r="F418">
        <v>96.069030999999995</v>
      </c>
      <c r="G418">
        <v>3510605</v>
      </c>
    </row>
    <row r="419" spans="1:7" x14ac:dyDescent="0.25">
      <c r="A419" s="12">
        <v>42611</v>
      </c>
      <c r="B419">
        <v>103.029999</v>
      </c>
      <c r="C419">
        <v>103.44000200000001</v>
      </c>
      <c r="D419">
        <v>102.290001</v>
      </c>
      <c r="E419">
        <v>103.199997</v>
      </c>
      <c r="F419">
        <v>96.227547000000001</v>
      </c>
      <c r="G419">
        <v>2518564</v>
      </c>
    </row>
    <row r="420" spans="1:7" x14ac:dyDescent="0.25">
      <c r="A420" s="12">
        <v>42612</v>
      </c>
      <c r="B420">
        <v>103.08000199999999</v>
      </c>
      <c r="C420">
        <v>103.489998</v>
      </c>
      <c r="D420">
        <v>101.80999799999999</v>
      </c>
      <c r="E420">
        <v>102.900002</v>
      </c>
      <c r="F420">
        <v>95.947815000000006</v>
      </c>
      <c r="G420">
        <v>2554854</v>
      </c>
    </row>
    <row r="421" spans="1:7" x14ac:dyDescent="0.25">
      <c r="A421" s="12">
        <v>42613</v>
      </c>
      <c r="B421">
        <v>102.5</v>
      </c>
      <c r="C421">
        <v>103.989998</v>
      </c>
      <c r="D421">
        <v>100.110001</v>
      </c>
      <c r="E421">
        <v>101.209999</v>
      </c>
      <c r="F421">
        <v>94.372001999999995</v>
      </c>
      <c r="G421">
        <v>8432310</v>
      </c>
    </row>
    <row r="422" spans="1:7" x14ac:dyDescent="0.25">
      <c r="A422" s="12">
        <v>42614</v>
      </c>
      <c r="B422">
        <v>101.209999</v>
      </c>
      <c r="C422">
        <v>105.5</v>
      </c>
      <c r="D422">
        <v>101.209999</v>
      </c>
      <c r="E422">
        <v>104.900002</v>
      </c>
      <c r="F422">
        <v>97.812697999999997</v>
      </c>
      <c r="G422">
        <v>4304662</v>
      </c>
    </row>
    <row r="423" spans="1:7" x14ac:dyDescent="0.25">
      <c r="A423" s="12">
        <v>42615</v>
      </c>
      <c r="B423">
        <v>104.110001</v>
      </c>
      <c r="C423">
        <v>106.099998</v>
      </c>
      <c r="D423">
        <v>103.900002</v>
      </c>
      <c r="E423">
        <v>105.910004</v>
      </c>
      <c r="F423">
        <v>98.754456000000005</v>
      </c>
      <c r="G423">
        <v>2683815</v>
      </c>
    </row>
    <row r="424" spans="1:7" x14ac:dyDescent="0.25">
      <c r="A424" s="12">
        <v>42618</v>
      </c>
      <c r="B424">
        <v>105.510002</v>
      </c>
      <c r="C424">
        <v>106.139999</v>
      </c>
      <c r="D424">
        <v>104.010002</v>
      </c>
      <c r="E424">
        <v>105.279999</v>
      </c>
      <c r="F424">
        <v>98.167023</v>
      </c>
      <c r="G424">
        <v>397552</v>
      </c>
    </row>
    <row r="425" spans="1:7" x14ac:dyDescent="0.25">
      <c r="A425" s="12">
        <v>42619</v>
      </c>
      <c r="B425">
        <v>105.989998</v>
      </c>
      <c r="C425">
        <v>106.540001</v>
      </c>
      <c r="D425">
        <v>104.510002</v>
      </c>
      <c r="E425">
        <v>106.099998</v>
      </c>
      <c r="F425">
        <v>98.931618</v>
      </c>
      <c r="G425">
        <v>4228762</v>
      </c>
    </row>
    <row r="426" spans="1:7" x14ac:dyDescent="0.25">
      <c r="A426" s="12">
        <v>42620</v>
      </c>
      <c r="B426">
        <v>105.94000200000001</v>
      </c>
      <c r="C426">
        <v>107.589996</v>
      </c>
      <c r="D426">
        <v>105.650002</v>
      </c>
      <c r="E426">
        <v>107.290001</v>
      </c>
      <c r="F426">
        <v>100.041214</v>
      </c>
      <c r="G426">
        <v>2496473</v>
      </c>
    </row>
    <row r="427" spans="1:7" x14ac:dyDescent="0.25">
      <c r="A427" s="12">
        <v>42621</v>
      </c>
      <c r="B427">
        <v>107.589996</v>
      </c>
      <c r="C427">
        <v>107.589996</v>
      </c>
      <c r="D427">
        <v>105.910004</v>
      </c>
      <c r="E427">
        <v>106.68</v>
      </c>
      <c r="F427">
        <v>99.472435000000004</v>
      </c>
      <c r="G427">
        <v>3154784</v>
      </c>
    </row>
    <row r="428" spans="1:7" x14ac:dyDescent="0.25">
      <c r="A428" s="12">
        <v>42622</v>
      </c>
      <c r="B428">
        <v>106.150002</v>
      </c>
      <c r="C428">
        <v>106.150002</v>
      </c>
      <c r="D428">
        <v>103.699997</v>
      </c>
      <c r="E428">
        <v>103.989998</v>
      </c>
      <c r="F428">
        <v>96.964172000000005</v>
      </c>
      <c r="G428">
        <v>3678360</v>
      </c>
    </row>
    <row r="429" spans="1:7" x14ac:dyDescent="0.25">
      <c r="A429" s="12">
        <v>42625</v>
      </c>
      <c r="B429">
        <v>103.699997</v>
      </c>
      <c r="C429">
        <v>106.69000200000001</v>
      </c>
      <c r="D429">
        <v>101.110001</v>
      </c>
      <c r="E429">
        <v>105.839996</v>
      </c>
      <c r="F429">
        <v>98.689186000000007</v>
      </c>
      <c r="G429">
        <v>5486242</v>
      </c>
    </row>
    <row r="430" spans="1:7" x14ac:dyDescent="0.25">
      <c r="A430" s="12">
        <v>42626</v>
      </c>
      <c r="B430">
        <v>105.699997</v>
      </c>
      <c r="C430">
        <v>105.699997</v>
      </c>
      <c r="D430">
        <v>102.30999799999999</v>
      </c>
      <c r="E430">
        <v>103.41999800000001</v>
      </c>
      <c r="F430">
        <v>96.432686000000004</v>
      </c>
      <c r="G430">
        <v>6668711</v>
      </c>
    </row>
    <row r="431" spans="1:7" x14ac:dyDescent="0.25">
      <c r="A431" s="12">
        <v>42627</v>
      </c>
      <c r="B431">
        <v>103.790001</v>
      </c>
      <c r="C431">
        <v>103.790001</v>
      </c>
      <c r="D431">
        <v>100.089996</v>
      </c>
      <c r="E431">
        <v>100.93</v>
      </c>
      <c r="F431">
        <v>94.110916000000003</v>
      </c>
      <c r="G431">
        <v>6318644</v>
      </c>
    </row>
    <row r="432" spans="1:7" x14ac:dyDescent="0.25">
      <c r="A432" s="12">
        <v>42628</v>
      </c>
      <c r="B432">
        <v>100.94000200000001</v>
      </c>
      <c r="C432">
        <v>101.709999</v>
      </c>
      <c r="D432">
        <v>99.809997999999993</v>
      </c>
      <c r="E432">
        <v>100.489998</v>
      </c>
      <c r="F432">
        <v>93.700637999999998</v>
      </c>
      <c r="G432">
        <v>16659003</v>
      </c>
    </row>
    <row r="433" spans="1:7" x14ac:dyDescent="0.25">
      <c r="A433" s="12">
        <v>42632</v>
      </c>
      <c r="B433">
        <v>100.010002</v>
      </c>
      <c r="C433">
        <v>101.089996</v>
      </c>
      <c r="D433">
        <v>99.309997999999993</v>
      </c>
      <c r="E433">
        <v>100.410004</v>
      </c>
      <c r="F433">
        <v>93.626059999999995</v>
      </c>
      <c r="G433">
        <v>6824986</v>
      </c>
    </row>
    <row r="434" spans="1:7" x14ac:dyDescent="0.25">
      <c r="A434" s="12">
        <v>42633</v>
      </c>
      <c r="B434">
        <v>100.790001</v>
      </c>
      <c r="C434">
        <v>101.889999</v>
      </c>
      <c r="D434">
        <v>100.010002</v>
      </c>
      <c r="E434">
        <v>101.58000199999999</v>
      </c>
      <c r="F434">
        <v>94.717003000000005</v>
      </c>
      <c r="G434">
        <v>6184793</v>
      </c>
    </row>
    <row r="435" spans="1:7" x14ac:dyDescent="0.25">
      <c r="A435" s="12">
        <v>42634</v>
      </c>
      <c r="B435">
        <v>101.599998</v>
      </c>
      <c r="C435">
        <v>103.589996</v>
      </c>
      <c r="D435">
        <v>101.599998</v>
      </c>
      <c r="E435">
        <v>102.57</v>
      </c>
      <c r="F435">
        <v>95.640113999999997</v>
      </c>
      <c r="G435">
        <v>7844630</v>
      </c>
    </row>
    <row r="436" spans="1:7" x14ac:dyDescent="0.25">
      <c r="A436" s="12">
        <v>42635</v>
      </c>
      <c r="B436">
        <v>103.19000200000001</v>
      </c>
      <c r="C436">
        <v>107.290001</v>
      </c>
      <c r="D436">
        <v>102.5</v>
      </c>
      <c r="E436">
        <v>106.949997</v>
      </c>
      <c r="F436">
        <v>99.724181999999999</v>
      </c>
      <c r="G436">
        <v>6567662</v>
      </c>
    </row>
    <row r="437" spans="1:7" x14ac:dyDescent="0.25">
      <c r="A437" s="12">
        <v>42636</v>
      </c>
      <c r="B437">
        <v>106.300003</v>
      </c>
      <c r="C437">
        <v>106.410004</v>
      </c>
      <c r="D437">
        <v>101.75</v>
      </c>
      <c r="E437">
        <v>103.110001</v>
      </c>
      <c r="F437">
        <v>96.143630999999999</v>
      </c>
      <c r="G437">
        <v>9637671</v>
      </c>
    </row>
    <row r="438" spans="1:7" x14ac:dyDescent="0.25">
      <c r="A438" s="12">
        <v>42639</v>
      </c>
      <c r="B438">
        <v>102.82</v>
      </c>
      <c r="C438">
        <v>103.839996</v>
      </c>
      <c r="D438">
        <v>100.849998</v>
      </c>
      <c r="E438">
        <v>101.150002</v>
      </c>
      <c r="F438">
        <v>94.316055000000006</v>
      </c>
      <c r="G438">
        <v>4137479</v>
      </c>
    </row>
    <row r="439" spans="1:7" x14ac:dyDescent="0.25">
      <c r="A439" s="12">
        <v>42640</v>
      </c>
      <c r="B439">
        <v>102.18</v>
      </c>
      <c r="C439">
        <v>105</v>
      </c>
      <c r="D439">
        <v>100.800003</v>
      </c>
      <c r="E439">
        <v>104.68</v>
      </c>
      <c r="F439">
        <v>97.607558999999995</v>
      </c>
      <c r="G439">
        <v>6477794</v>
      </c>
    </row>
    <row r="440" spans="1:7" x14ac:dyDescent="0.25">
      <c r="A440" s="12">
        <v>42641</v>
      </c>
      <c r="B440">
        <v>103.800003</v>
      </c>
      <c r="C440">
        <v>105.5</v>
      </c>
      <c r="D440">
        <v>103.800003</v>
      </c>
      <c r="E440">
        <v>104.089996</v>
      </c>
      <c r="F440">
        <v>97.057418999999996</v>
      </c>
      <c r="G440">
        <v>5038503</v>
      </c>
    </row>
    <row r="441" spans="1:7" x14ac:dyDescent="0.25">
      <c r="A441" s="12">
        <v>42642</v>
      </c>
      <c r="B441">
        <v>104.32</v>
      </c>
      <c r="C441">
        <v>105.69000200000001</v>
      </c>
      <c r="D441">
        <v>101.80999799999999</v>
      </c>
      <c r="E441">
        <v>102.55999799999999</v>
      </c>
      <c r="F441">
        <v>95.630791000000002</v>
      </c>
      <c r="G441">
        <v>3463162</v>
      </c>
    </row>
    <row r="442" spans="1:7" x14ac:dyDescent="0.25">
      <c r="A442" s="12">
        <v>42643</v>
      </c>
      <c r="B442">
        <v>103.879997</v>
      </c>
      <c r="C442">
        <v>104.290001</v>
      </c>
      <c r="D442">
        <v>100.94000200000001</v>
      </c>
      <c r="E442">
        <v>101.68</v>
      </c>
      <c r="F442">
        <v>94.810248999999999</v>
      </c>
      <c r="G442">
        <v>6676587</v>
      </c>
    </row>
    <row r="443" spans="1:7" x14ac:dyDescent="0.25">
      <c r="A443" s="12">
        <v>42646</v>
      </c>
      <c r="B443">
        <v>102.75</v>
      </c>
      <c r="C443">
        <v>105.889999</v>
      </c>
      <c r="D443">
        <v>101.510002</v>
      </c>
      <c r="E443">
        <v>105.470001</v>
      </c>
      <c r="F443">
        <v>98.344184999999996</v>
      </c>
      <c r="G443">
        <v>4503446</v>
      </c>
    </row>
    <row r="444" spans="1:7" x14ac:dyDescent="0.25">
      <c r="A444" s="12">
        <v>42647</v>
      </c>
      <c r="B444">
        <v>105.300003</v>
      </c>
      <c r="C444">
        <v>107.010002</v>
      </c>
      <c r="D444">
        <v>104.510002</v>
      </c>
      <c r="E444">
        <v>106.860001</v>
      </c>
      <c r="F444">
        <v>99.640274000000005</v>
      </c>
      <c r="G444">
        <v>4612315</v>
      </c>
    </row>
    <row r="445" spans="1:7" x14ac:dyDescent="0.25">
      <c r="A445" s="12">
        <v>42648</v>
      </c>
      <c r="B445">
        <v>106.839996</v>
      </c>
      <c r="C445">
        <v>107</v>
      </c>
      <c r="D445">
        <v>105.80999799999999</v>
      </c>
      <c r="E445">
        <v>105.970001</v>
      </c>
      <c r="F445">
        <v>98.810401999999996</v>
      </c>
      <c r="G445">
        <v>3376664</v>
      </c>
    </row>
    <row r="446" spans="1:7" x14ac:dyDescent="0.25">
      <c r="A446" s="12">
        <v>42649</v>
      </c>
      <c r="B446">
        <v>106</v>
      </c>
      <c r="C446">
        <v>106.610001</v>
      </c>
      <c r="D446">
        <v>106</v>
      </c>
      <c r="E446">
        <v>106.349998</v>
      </c>
      <c r="F446">
        <v>99.164726000000002</v>
      </c>
      <c r="G446">
        <v>3390262</v>
      </c>
    </row>
    <row r="447" spans="1:7" x14ac:dyDescent="0.25">
      <c r="A447" s="12">
        <v>42650</v>
      </c>
      <c r="B447">
        <v>105.610001</v>
      </c>
      <c r="C447">
        <v>107.019997</v>
      </c>
      <c r="D447">
        <v>104.610001</v>
      </c>
      <c r="E447">
        <v>106.30999799999999</v>
      </c>
      <c r="F447">
        <v>99.127433999999994</v>
      </c>
      <c r="G447">
        <v>2619005</v>
      </c>
    </row>
    <row r="448" spans="1:7" x14ac:dyDescent="0.25">
      <c r="A448" s="12">
        <v>42653</v>
      </c>
      <c r="B448">
        <v>106.150002</v>
      </c>
      <c r="C448">
        <v>112.550003</v>
      </c>
      <c r="D448">
        <v>105.790001</v>
      </c>
      <c r="E448">
        <v>109.279999</v>
      </c>
      <c r="F448">
        <v>101.89677399999999</v>
      </c>
      <c r="G448">
        <v>7125147</v>
      </c>
    </row>
    <row r="449" spans="1:7" x14ac:dyDescent="0.25">
      <c r="A449" s="12">
        <v>42654</v>
      </c>
      <c r="B449">
        <v>109</v>
      </c>
      <c r="C449">
        <v>110.019997</v>
      </c>
      <c r="D449">
        <v>108.010002</v>
      </c>
      <c r="E449">
        <v>108.349998</v>
      </c>
      <c r="F449">
        <v>101.029602</v>
      </c>
      <c r="G449">
        <v>5740003</v>
      </c>
    </row>
    <row r="450" spans="1:7" x14ac:dyDescent="0.25">
      <c r="A450" s="12">
        <v>42655</v>
      </c>
      <c r="B450">
        <v>108.110001</v>
      </c>
      <c r="C450">
        <v>108.989998</v>
      </c>
      <c r="D450">
        <v>106.260002</v>
      </c>
      <c r="E450">
        <v>107.66999800000001</v>
      </c>
      <c r="F450">
        <v>100.395538</v>
      </c>
      <c r="G450">
        <v>2470878</v>
      </c>
    </row>
    <row r="451" spans="1:7" x14ac:dyDescent="0.25">
      <c r="A451" s="12">
        <v>42656</v>
      </c>
      <c r="B451">
        <v>107.610001</v>
      </c>
      <c r="C451">
        <v>107.889999</v>
      </c>
      <c r="D451">
        <v>105.540001</v>
      </c>
      <c r="E451">
        <v>106.43</v>
      </c>
      <c r="F451">
        <v>99.239326000000005</v>
      </c>
      <c r="G451">
        <v>4480096</v>
      </c>
    </row>
    <row r="452" spans="1:7" x14ac:dyDescent="0.25">
      <c r="A452" s="12">
        <v>42657</v>
      </c>
      <c r="B452">
        <v>106.55999799999999</v>
      </c>
      <c r="C452">
        <v>108.019997</v>
      </c>
      <c r="D452">
        <v>106.540001</v>
      </c>
      <c r="E452">
        <v>107.07</v>
      </c>
      <c r="F452">
        <v>99.836082000000005</v>
      </c>
      <c r="G452">
        <v>4661943</v>
      </c>
    </row>
    <row r="453" spans="1:7" x14ac:dyDescent="0.25">
      <c r="A453" s="12">
        <v>42660</v>
      </c>
      <c r="B453">
        <v>107.379997</v>
      </c>
      <c r="C453">
        <v>109.290001</v>
      </c>
      <c r="D453">
        <v>106.620003</v>
      </c>
      <c r="E453">
        <v>107.82</v>
      </c>
      <c r="F453">
        <v>100.535408</v>
      </c>
      <c r="G453">
        <v>2660384</v>
      </c>
    </row>
    <row r="454" spans="1:7" x14ac:dyDescent="0.25">
      <c r="A454" s="12">
        <v>42661</v>
      </c>
      <c r="B454">
        <v>108.900002</v>
      </c>
      <c r="C454">
        <v>110.19000200000001</v>
      </c>
      <c r="D454">
        <v>108.209999</v>
      </c>
      <c r="E454">
        <v>109.91999800000001</v>
      </c>
      <c r="F454">
        <v>102.49353000000001</v>
      </c>
      <c r="G454">
        <v>5014737</v>
      </c>
    </row>
    <row r="455" spans="1:7" x14ac:dyDescent="0.25">
      <c r="A455" s="12">
        <v>42662</v>
      </c>
      <c r="B455">
        <v>109.879997</v>
      </c>
      <c r="C455">
        <v>111.769997</v>
      </c>
      <c r="D455">
        <v>109.449997</v>
      </c>
      <c r="E455">
        <v>111.339996</v>
      </c>
      <c r="F455">
        <v>103.817589</v>
      </c>
      <c r="G455">
        <v>4241977</v>
      </c>
    </row>
    <row r="456" spans="1:7" x14ac:dyDescent="0.25">
      <c r="A456" s="12">
        <v>42663</v>
      </c>
      <c r="B456">
        <v>111.300003</v>
      </c>
      <c r="C456">
        <v>111.790001</v>
      </c>
      <c r="D456">
        <v>110.720001</v>
      </c>
      <c r="E456">
        <v>111.459999</v>
      </c>
      <c r="F456">
        <v>103.929489</v>
      </c>
      <c r="G456">
        <v>4611502</v>
      </c>
    </row>
    <row r="457" spans="1:7" x14ac:dyDescent="0.25">
      <c r="A457" s="12">
        <v>42664</v>
      </c>
      <c r="B457">
        <v>111.879997</v>
      </c>
      <c r="C457">
        <v>113</v>
      </c>
      <c r="D457">
        <v>110.720001</v>
      </c>
      <c r="E457">
        <v>112.730003</v>
      </c>
      <c r="F457">
        <v>105.113686</v>
      </c>
      <c r="G457">
        <v>5013914</v>
      </c>
    </row>
    <row r="458" spans="1:7" x14ac:dyDescent="0.25">
      <c r="A458" s="12">
        <v>42667</v>
      </c>
      <c r="B458">
        <v>113.089996</v>
      </c>
      <c r="C458">
        <v>113.94000200000001</v>
      </c>
      <c r="D458">
        <v>112.010002</v>
      </c>
      <c r="E458">
        <v>113.849998</v>
      </c>
      <c r="F458">
        <v>106.158005</v>
      </c>
      <c r="G458">
        <v>4834671</v>
      </c>
    </row>
    <row r="459" spans="1:7" x14ac:dyDescent="0.25">
      <c r="A459" s="12">
        <v>42668</v>
      </c>
      <c r="B459">
        <v>113.510002</v>
      </c>
      <c r="C459">
        <v>113.900002</v>
      </c>
      <c r="D459">
        <v>113.010002</v>
      </c>
      <c r="E459">
        <v>113.589996</v>
      </c>
      <c r="F459">
        <v>105.91557299999999</v>
      </c>
      <c r="G459">
        <v>5247794</v>
      </c>
    </row>
    <row r="460" spans="1:7" x14ac:dyDescent="0.25">
      <c r="A460" s="12">
        <v>42669</v>
      </c>
      <c r="B460">
        <v>113.41999800000001</v>
      </c>
      <c r="C460">
        <v>113.629997</v>
      </c>
      <c r="D460">
        <v>111.68</v>
      </c>
      <c r="E460">
        <v>111.779999</v>
      </c>
      <c r="F460">
        <v>104.227867</v>
      </c>
      <c r="G460">
        <v>9765095</v>
      </c>
    </row>
    <row r="461" spans="1:7" x14ac:dyDescent="0.25">
      <c r="A461" s="12">
        <v>42670</v>
      </c>
      <c r="B461">
        <v>112.69000200000001</v>
      </c>
      <c r="C461">
        <v>113.699997</v>
      </c>
      <c r="D461">
        <v>111.879997</v>
      </c>
      <c r="E461">
        <v>113</v>
      </c>
      <c r="F461">
        <v>105.365433</v>
      </c>
      <c r="G461">
        <v>4031035</v>
      </c>
    </row>
    <row r="462" spans="1:7" x14ac:dyDescent="0.25">
      <c r="A462" s="12">
        <v>42671</v>
      </c>
      <c r="B462">
        <v>113.019997</v>
      </c>
      <c r="C462">
        <v>113.589996</v>
      </c>
      <c r="D462">
        <v>110.010002</v>
      </c>
      <c r="E462">
        <v>111.550003</v>
      </c>
      <c r="F462">
        <v>104.01340500000001</v>
      </c>
      <c r="G462">
        <v>6749616</v>
      </c>
    </row>
    <row r="463" spans="1:7" x14ac:dyDescent="0.25">
      <c r="A463" s="12">
        <v>42674</v>
      </c>
      <c r="B463">
        <v>110.989998</v>
      </c>
      <c r="C463">
        <v>112.69000200000001</v>
      </c>
      <c r="D463">
        <v>110.82</v>
      </c>
      <c r="E463">
        <v>111.30999799999999</v>
      </c>
      <c r="F463">
        <v>103.789619</v>
      </c>
      <c r="G463">
        <v>3621186</v>
      </c>
    </row>
    <row r="464" spans="1:7" x14ac:dyDescent="0.25">
      <c r="A464" s="12">
        <v>42675</v>
      </c>
      <c r="B464">
        <v>111.889999</v>
      </c>
      <c r="C464">
        <v>111.889999</v>
      </c>
      <c r="D464">
        <v>107.510002</v>
      </c>
      <c r="E464">
        <v>109.010002</v>
      </c>
      <c r="F464">
        <v>101.64501199999999</v>
      </c>
      <c r="G464">
        <v>5911110</v>
      </c>
    </row>
    <row r="465" spans="1:7" x14ac:dyDescent="0.25">
      <c r="A465" s="12">
        <v>42677</v>
      </c>
      <c r="B465">
        <v>109.550003</v>
      </c>
      <c r="C465">
        <v>111.290001</v>
      </c>
      <c r="D465">
        <v>105.529999</v>
      </c>
      <c r="E465">
        <v>107.709999</v>
      </c>
      <c r="F465">
        <v>100.432846</v>
      </c>
      <c r="G465">
        <v>10428790</v>
      </c>
    </row>
    <row r="466" spans="1:7" x14ac:dyDescent="0.25">
      <c r="A466" s="12">
        <v>42678</v>
      </c>
      <c r="B466">
        <v>107.599998</v>
      </c>
      <c r="C466">
        <v>110.730003</v>
      </c>
      <c r="D466">
        <v>107.220001</v>
      </c>
      <c r="E466">
        <v>109.360001</v>
      </c>
      <c r="F466">
        <v>101.97135900000001</v>
      </c>
      <c r="G466">
        <v>5899538</v>
      </c>
    </row>
    <row r="467" spans="1:7" x14ac:dyDescent="0.25">
      <c r="A467" s="12">
        <v>42681</v>
      </c>
      <c r="B467">
        <v>110.300003</v>
      </c>
      <c r="C467">
        <v>113.800003</v>
      </c>
      <c r="D467">
        <v>110.300003</v>
      </c>
      <c r="E467">
        <v>111.57</v>
      </c>
      <c r="F467">
        <v>104.032051</v>
      </c>
      <c r="G467">
        <v>7111606</v>
      </c>
    </row>
    <row r="468" spans="1:7" x14ac:dyDescent="0.25">
      <c r="A468" s="12">
        <v>42682</v>
      </c>
      <c r="B468">
        <v>111.989998</v>
      </c>
      <c r="C468">
        <v>114.989998</v>
      </c>
      <c r="D468">
        <v>111.449997</v>
      </c>
      <c r="E468">
        <v>113.639999</v>
      </c>
      <c r="F468">
        <v>105.96219600000001</v>
      </c>
      <c r="G468">
        <v>6102919</v>
      </c>
    </row>
    <row r="469" spans="1:7" x14ac:dyDescent="0.25">
      <c r="A469" s="12">
        <v>42683</v>
      </c>
      <c r="B469">
        <v>107.949997</v>
      </c>
      <c r="C469">
        <v>110.5</v>
      </c>
      <c r="D469">
        <v>104.980003</v>
      </c>
      <c r="E469">
        <v>105.18</v>
      </c>
      <c r="F469">
        <v>98.073775999999995</v>
      </c>
      <c r="G469">
        <v>20962920</v>
      </c>
    </row>
    <row r="470" spans="1:7" x14ac:dyDescent="0.25">
      <c r="A470" s="12">
        <v>42684</v>
      </c>
      <c r="B470">
        <v>105.900002</v>
      </c>
      <c r="C470">
        <v>105.980003</v>
      </c>
      <c r="D470">
        <v>95</v>
      </c>
      <c r="E470">
        <v>95.82</v>
      </c>
      <c r="F470">
        <v>89.346169000000003</v>
      </c>
      <c r="G470">
        <v>25281428</v>
      </c>
    </row>
    <row r="471" spans="1:7" x14ac:dyDescent="0.25">
      <c r="A471" s="12">
        <v>42685</v>
      </c>
      <c r="B471">
        <v>96.099997999999999</v>
      </c>
      <c r="C471">
        <v>96.099997999999999</v>
      </c>
      <c r="D471">
        <v>93.849997999999999</v>
      </c>
      <c r="E471">
        <v>94.790001000000004</v>
      </c>
      <c r="F471">
        <v>88.385756999999998</v>
      </c>
      <c r="G471">
        <v>24678213</v>
      </c>
    </row>
    <row r="472" spans="1:7" x14ac:dyDescent="0.25">
      <c r="A472" s="12">
        <v>42688</v>
      </c>
      <c r="B472">
        <v>95.5</v>
      </c>
      <c r="C472">
        <v>96.559997999999993</v>
      </c>
      <c r="D472">
        <v>95.129997000000003</v>
      </c>
      <c r="E472">
        <v>95.660004000000001</v>
      </c>
      <c r="F472">
        <v>89.196976000000006</v>
      </c>
      <c r="G472">
        <v>20872945</v>
      </c>
    </row>
    <row r="473" spans="1:7" x14ac:dyDescent="0.25">
      <c r="A473" s="12">
        <v>42689</v>
      </c>
      <c r="B473">
        <v>96</v>
      </c>
      <c r="C473">
        <v>97.07</v>
      </c>
      <c r="D473">
        <v>95.540001000000004</v>
      </c>
      <c r="E473">
        <v>95.809997999999993</v>
      </c>
      <c r="F473">
        <v>89.336830000000006</v>
      </c>
      <c r="G473">
        <v>9940702</v>
      </c>
    </row>
    <row r="474" spans="1:7" x14ac:dyDescent="0.25">
      <c r="A474" s="12">
        <v>42690</v>
      </c>
      <c r="B474">
        <v>95.5</v>
      </c>
      <c r="C474">
        <v>97.760002</v>
      </c>
      <c r="D474">
        <v>95.160004000000001</v>
      </c>
      <c r="E474">
        <v>95.830001999999993</v>
      </c>
      <c r="F474">
        <v>89.355491999999998</v>
      </c>
      <c r="G474">
        <v>12390215</v>
      </c>
    </row>
    <row r="475" spans="1:7" x14ac:dyDescent="0.25">
      <c r="A475" s="12">
        <v>42691</v>
      </c>
      <c r="B475">
        <v>96.589995999999999</v>
      </c>
      <c r="C475">
        <v>97.389999000000003</v>
      </c>
      <c r="D475">
        <v>94.5</v>
      </c>
      <c r="E475">
        <v>94.790001000000004</v>
      </c>
      <c r="F475">
        <v>88.385756999999998</v>
      </c>
      <c r="G475">
        <v>6792743</v>
      </c>
    </row>
    <row r="476" spans="1:7" x14ac:dyDescent="0.25">
      <c r="A476" s="12">
        <v>42692</v>
      </c>
      <c r="B476">
        <v>95.019997000000004</v>
      </c>
      <c r="C476">
        <v>95.019997000000004</v>
      </c>
      <c r="D476">
        <v>90.800003000000004</v>
      </c>
      <c r="E476">
        <v>91.510002</v>
      </c>
      <c r="F476">
        <v>85.327354</v>
      </c>
      <c r="G476">
        <v>11839700</v>
      </c>
    </row>
    <row r="477" spans="1:7" x14ac:dyDescent="0.25">
      <c r="A477" s="12">
        <v>42696</v>
      </c>
      <c r="B477">
        <v>91</v>
      </c>
      <c r="C477">
        <v>97</v>
      </c>
      <c r="D477">
        <v>90.93</v>
      </c>
      <c r="E477">
        <v>95.959998999999996</v>
      </c>
      <c r="F477">
        <v>89.476699999999994</v>
      </c>
      <c r="G477">
        <v>16700512</v>
      </c>
    </row>
    <row r="478" spans="1:7" x14ac:dyDescent="0.25">
      <c r="A478" s="12">
        <v>42697</v>
      </c>
      <c r="B478">
        <v>95.959998999999996</v>
      </c>
      <c r="C478">
        <v>97.449996999999996</v>
      </c>
      <c r="D478">
        <v>94.949996999999996</v>
      </c>
      <c r="E478">
        <v>96.489998</v>
      </c>
      <c r="F478">
        <v>89.970894000000001</v>
      </c>
      <c r="G478">
        <v>12681308</v>
      </c>
    </row>
    <row r="479" spans="1:7" x14ac:dyDescent="0.25">
      <c r="A479" s="12">
        <v>42698</v>
      </c>
      <c r="B479">
        <v>96.989998</v>
      </c>
      <c r="C479">
        <v>97.190002000000007</v>
      </c>
      <c r="D479">
        <v>96.199996999999996</v>
      </c>
      <c r="E479">
        <v>96.739998</v>
      </c>
      <c r="F479">
        <v>90.203995000000006</v>
      </c>
      <c r="G479">
        <v>2178326</v>
      </c>
    </row>
    <row r="480" spans="1:7" x14ac:dyDescent="0.25">
      <c r="A480" s="12">
        <v>42699</v>
      </c>
      <c r="B480">
        <v>97.290001000000004</v>
      </c>
      <c r="C480">
        <v>97.379997000000003</v>
      </c>
      <c r="D480">
        <v>95.610000999999997</v>
      </c>
      <c r="E480">
        <v>96.849997999999999</v>
      </c>
      <c r="F480">
        <v>90.306563999999995</v>
      </c>
      <c r="G480">
        <v>4234458</v>
      </c>
    </row>
    <row r="481" spans="1:7" x14ac:dyDescent="0.25">
      <c r="A481" s="12">
        <v>42702</v>
      </c>
      <c r="B481">
        <v>97.089995999999999</v>
      </c>
      <c r="C481">
        <v>97.5</v>
      </c>
      <c r="D481">
        <v>95.910004000000001</v>
      </c>
      <c r="E481">
        <v>97.239998</v>
      </c>
      <c r="F481">
        <v>90.670219000000003</v>
      </c>
      <c r="G481">
        <v>4016243</v>
      </c>
    </row>
    <row r="482" spans="1:7" x14ac:dyDescent="0.25">
      <c r="A482" s="12">
        <v>42703</v>
      </c>
      <c r="B482">
        <v>96.550003000000004</v>
      </c>
      <c r="C482">
        <v>97.980002999999996</v>
      </c>
      <c r="D482">
        <v>96.510002</v>
      </c>
      <c r="E482">
        <v>97.529999000000004</v>
      </c>
      <c r="F482">
        <v>90.940628000000004</v>
      </c>
      <c r="G482">
        <v>4287383</v>
      </c>
    </row>
    <row r="483" spans="1:7" x14ac:dyDescent="0.25">
      <c r="A483" s="12">
        <v>42704</v>
      </c>
      <c r="B483">
        <v>97.470000999999996</v>
      </c>
      <c r="C483">
        <v>98.980002999999996</v>
      </c>
      <c r="D483">
        <v>96.809997999999993</v>
      </c>
      <c r="E483">
        <v>98.620002999999997</v>
      </c>
      <c r="F483">
        <v>91.956992999999997</v>
      </c>
      <c r="G483">
        <v>9543273</v>
      </c>
    </row>
    <row r="484" spans="1:7" x14ac:dyDescent="0.25">
      <c r="A484" s="12">
        <v>42705</v>
      </c>
      <c r="B484">
        <v>97.910004000000001</v>
      </c>
      <c r="C484">
        <v>99.080001999999993</v>
      </c>
      <c r="D484">
        <v>97.639999000000003</v>
      </c>
      <c r="E484">
        <v>97.919998000000007</v>
      </c>
      <c r="F484">
        <v>91.304276000000002</v>
      </c>
      <c r="G484">
        <v>9248970</v>
      </c>
    </row>
    <row r="485" spans="1:7" x14ac:dyDescent="0.25">
      <c r="A485" s="12">
        <v>42706</v>
      </c>
      <c r="B485">
        <v>98.07</v>
      </c>
      <c r="C485">
        <v>98.190002000000007</v>
      </c>
      <c r="D485">
        <v>95.75</v>
      </c>
      <c r="E485">
        <v>95.889999000000003</v>
      </c>
      <c r="F485">
        <v>89.411429999999996</v>
      </c>
      <c r="G485">
        <v>7483510</v>
      </c>
    </row>
    <row r="486" spans="1:7" x14ac:dyDescent="0.25">
      <c r="A486" s="12">
        <v>42709</v>
      </c>
      <c r="B486">
        <v>95.889999000000003</v>
      </c>
      <c r="C486">
        <v>96.910004000000001</v>
      </c>
      <c r="D486">
        <v>95.300003000000004</v>
      </c>
      <c r="E486">
        <v>96.120002999999997</v>
      </c>
      <c r="F486">
        <v>89.625893000000005</v>
      </c>
      <c r="G486">
        <v>7236051</v>
      </c>
    </row>
    <row r="487" spans="1:7" x14ac:dyDescent="0.25">
      <c r="A487" s="12">
        <v>42710</v>
      </c>
      <c r="B487">
        <v>95.510002</v>
      </c>
      <c r="C487">
        <v>98.040001000000004</v>
      </c>
      <c r="D487">
        <v>95.459998999999996</v>
      </c>
      <c r="E487">
        <v>97.910004000000001</v>
      </c>
      <c r="F487">
        <v>91.294960000000003</v>
      </c>
      <c r="G487">
        <v>5957087</v>
      </c>
    </row>
    <row r="488" spans="1:7" x14ac:dyDescent="0.25">
      <c r="A488" s="12">
        <v>42711</v>
      </c>
      <c r="B488">
        <v>97.900002000000001</v>
      </c>
      <c r="C488">
        <v>99.010002</v>
      </c>
      <c r="D488">
        <v>97.510002</v>
      </c>
      <c r="E488">
        <v>98.029999000000004</v>
      </c>
      <c r="F488">
        <v>91.406845000000004</v>
      </c>
      <c r="G488">
        <v>4512573</v>
      </c>
    </row>
    <row r="489" spans="1:7" x14ac:dyDescent="0.25">
      <c r="A489" s="12">
        <v>42712</v>
      </c>
      <c r="B489">
        <v>97.599997999999999</v>
      </c>
      <c r="C489">
        <v>99.190002000000007</v>
      </c>
      <c r="D489">
        <v>97.410004000000001</v>
      </c>
      <c r="E489">
        <v>98.959998999999996</v>
      </c>
      <c r="F489">
        <v>92.274010000000004</v>
      </c>
      <c r="G489">
        <v>5186289</v>
      </c>
    </row>
    <row r="490" spans="1:7" x14ac:dyDescent="0.25">
      <c r="A490" s="12">
        <v>42713</v>
      </c>
      <c r="B490">
        <v>98.410004000000001</v>
      </c>
      <c r="C490">
        <v>100.790001</v>
      </c>
      <c r="D490">
        <v>98.309997999999993</v>
      </c>
      <c r="E490">
        <v>100.339996</v>
      </c>
      <c r="F490">
        <v>93.560767999999996</v>
      </c>
      <c r="G490">
        <v>7471994</v>
      </c>
    </row>
    <row r="491" spans="1:7" x14ac:dyDescent="0.25">
      <c r="A491" s="12">
        <v>42717</v>
      </c>
      <c r="B491">
        <v>100.91999800000001</v>
      </c>
      <c r="C491">
        <v>104.089996</v>
      </c>
      <c r="D491">
        <v>100.91999800000001</v>
      </c>
      <c r="E491">
        <v>103.790001</v>
      </c>
      <c r="F491">
        <v>96.777687</v>
      </c>
      <c r="G491">
        <v>8169336</v>
      </c>
    </row>
    <row r="492" spans="1:7" x14ac:dyDescent="0.25">
      <c r="A492" s="12">
        <v>42718</v>
      </c>
      <c r="B492">
        <v>103.30999799999999</v>
      </c>
      <c r="C492">
        <v>104.889999</v>
      </c>
      <c r="D492">
        <v>101.510002</v>
      </c>
      <c r="E492">
        <v>103.589996</v>
      </c>
      <c r="F492">
        <v>96.591194000000002</v>
      </c>
      <c r="G492">
        <v>7905744</v>
      </c>
    </row>
    <row r="493" spans="1:7" x14ac:dyDescent="0.25">
      <c r="A493" s="12">
        <v>42719</v>
      </c>
      <c r="B493">
        <v>102.519997</v>
      </c>
      <c r="C493">
        <v>102.870003</v>
      </c>
      <c r="D493">
        <v>100.610001</v>
      </c>
      <c r="E493">
        <v>101.529999</v>
      </c>
      <c r="F493">
        <v>94.670379999999994</v>
      </c>
      <c r="G493">
        <v>10709209</v>
      </c>
    </row>
    <row r="494" spans="1:7" x14ac:dyDescent="0.25">
      <c r="A494" s="12">
        <v>42720</v>
      </c>
      <c r="B494">
        <v>101.519997</v>
      </c>
      <c r="C494">
        <v>102.470001</v>
      </c>
      <c r="D494">
        <v>98.889999000000003</v>
      </c>
      <c r="E494">
        <v>100.75</v>
      </c>
      <c r="F494">
        <v>93.943077000000002</v>
      </c>
      <c r="G494">
        <v>8544775</v>
      </c>
    </row>
    <row r="495" spans="1:7" x14ac:dyDescent="0.25">
      <c r="A495" s="12">
        <v>42723</v>
      </c>
      <c r="B495">
        <v>100.209999</v>
      </c>
      <c r="C495">
        <v>101.69000200000001</v>
      </c>
      <c r="D495">
        <v>100.040001</v>
      </c>
      <c r="E495">
        <v>100.290001</v>
      </c>
      <c r="F495">
        <v>93.514152999999993</v>
      </c>
      <c r="G495">
        <v>5240649</v>
      </c>
    </row>
    <row r="496" spans="1:7" x14ac:dyDescent="0.25">
      <c r="A496" s="12">
        <v>42724</v>
      </c>
      <c r="B496">
        <v>100.449997</v>
      </c>
      <c r="C496">
        <v>101.290001</v>
      </c>
      <c r="D496">
        <v>99.110000999999997</v>
      </c>
      <c r="E496">
        <v>99.849997999999999</v>
      </c>
      <c r="F496">
        <v>93.103881999999999</v>
      </c>
      <c r="G496">
        <v>6841281</v>
      </c>
    </row>
    <row r="497" spans="1:7" x14ac:dyDescent="0.25">
      <c r="A497" s="12">
        <v>42725</v>
      </c>
      <c r="B497">
        <v>99.300003000000004</v>
      </c>
      <c r="C497">
        <v>100.279999</v>
      </c>
      <c r="D497">
        <v>98.610000999999997</v>
      </c>
      <c r="E497">
        <v>99.370002999999997</v>
      </c>
      <c r="F497">
        <v>92.656311000000002</v>
      </c>
      <c r="G497">
        <v>3278681</v>
      </c>
    </row>
    <row r="498" spans="1:7" x14ac:dyDescent="0.25">
      <c r="A498" s="12">
        <v>42726</v>
      </c>
      <c r="B498">
        <v>99.150002000000001</v>
      </c>
      <c r="C498">
        <v>99.489998</v>
      </c>
      <c r="D498">
        <v>97.900002000000001</v>
      </c>
      <c r="E498">
        <v>99.360000999999997</v>
      </c>
      <c r="F498">
        <v>92.646987999999993</v>
      </c>
      <c r="G498">
        <v>2927155</v>
      </c>
    </row>
    <row r="499" spans="1:7" x14ac:dyDescent="0.25">
      <c r="A499" s="12">
        <v>42727</v>
      </c>
      <c r="B499">
        <v>98.220000999999996</v>
      </c>
      <c r="C499">
        <v>100.290001</v>
      </c>
      <c r="D499">
        <v>98.209998999999996</v>
      </c>
      <c r="E499">
        <v>99.910004000000001</v>
      </c>
      <c r="F499">
        <v>93.159828000000005</v>
      </c>
      <c r="G499">
        <v>1978303</v>
      </c>
    </row>
    <row r="500" spans="1:7" x14ac:dyDescent="0.25">
      <c r="A500" s="12">
        <v>42730</v>
      </c>
      <c r="B500">
        <v>99.910004000000001</v>
      </c>
      <c r="C500">
        <v>99.989998</v>
      </c>
      <c r="D500">
        <v>99.059997999999993</v>
      </c>
      <c r="E500">
        <v>99.709998999999996</v>
      </c>
      <c r="F500">
        <v>92.973343</v>
      </c>
      <c r="G500">
        <v>66147</v>
      </c>
    </row>
    <row r="501" spans="1:7" x14ac:dyDescent="0.25">
      <c r="A501" s="12">
        <v>42731</v>
      </c>
      <c r="B501">
        <v>99.209998999999996</v>
      </c>
      <c r="C501">
        <v>99.940002000000007</v>
      </c>
      <c r="D501">
        <v>97.010002</v>
      </c>
      <c r="E501">
        <v>99.419998000000007</v>
      </c>
      <c r="F501">
        <v>92.702933999999999</v>
      </c>
      <c r="G501">
        <v>1960789</v>
      </c>
    </row>
    <row r="502" spans="1:7" x14ac:dyDescent="0.25">
      <c r="A502" s="12">
        <v>42732</v>
      </c>
      <c r="B502">
        <v>98.709998999999996</v>
      </c>
      <c r="C502">
        <v>101.040001</v>
      </c>
      <c r="D502">
        <v>98.309997999999993</v>
      </c>
      <c r="E502">
        <v>100.43</v>
      </c>
      <c r="F502">
        <v>93.644699000000003</v>
      </c>
      <c r="G502">
        <v>2449588</v>
      </c>
    </row>
    <row r="503" spans="1:7" x14ac:dyDescent="0.25">
      <c r="A503" s="12">
        <v>42733</v>
      </c>
      <c r="B503">
        <v>100.30999799999999</v>
      </c>
      <c r="C503">
        <v>103.410004</v>
      </c>
      <c r="D503">
        <v>100.25</v>
      </c>
      <c r="E503">
        <v>102.41999800000001</v>
      </c>
      <c r="F503">
        <v>95.500243999999995</v>
      </c>
      <c r="G503">
        <v>3676337</v>
      </c>
    </row>
    <row r="504" spans="1:7" x14ac:dyDescent="0.25">
      <c r="A504" s="12">
        <v>42734</v>
      </c>
      <c r="B504">
        <v>102.019997</v>
      </c>
      <c r="C504">
        <v>102.889999</v>
      </c>
      <c r="D504">
        <v>101.610001</v>
      </c>
      <c r="E504">
        <v>102.300003</v>
      </c>
      <c r="F504">
        <v>95.388351</v>
      </c>
      <c r="G504">
        <v>1910307</v>
      </c>
    </row>
    <row r="505" spans="1:7" x14ac:dyDescent="0.25">
      <c r="A505" s="12">
        <v>42737</v>
      </c>
      <c r="B505">
        <v>102.099998</v>
      </c>
      <c r="C505">
        <v>102.599998</v>
      </c>
      <c r="D505">
        <v>101.010002</v>
      </c>
      <c r="E505">
        <v>102.300003</v>
      </c>
      <c r="F505">
        <v>95.388351</v>
      </c>
      <c r="G505">
        <v>286115</v>
      </c>
    </row>
    <row r="506" spans="1:7" x14ac:dyDescent="0.25">
      <c r="A506" s="12">
        <v>42738</v>
      </c>
      <c r="B506">
        <v>102.300003</v>
      </c>
      <c r="C506">
        <v>104.089996</v>
      </c>
      <c r="D506">
        <v>98.010002</v>
      </c>
      <c r="E506">
        <v>101.220001</v>
      </c>
      <c r="F506">
        <v>94.381316999999996</v>
      </c>
      <c r="G506">
        <v>4823141</v>
      </c>
    </row>
    <row r="507" spans="1:7" x14ac:dyDescent="0.25">
      <c r="A507" s="12">
        <v>42739</v>
      </c>
      <c r="B507">
        <v>100.610001</v>
      </c>
      <c r="C507">
        <v>101.449997</v>
      </c>
      <c r="D507">
        <v>98.199996999999996</v>
      </c>
      <c r="E507">
        <v>99.949996999999996</v>
      </c>
      <c r="F507">
        <v>93.197120999999996</v>
      </c>
      <c r="G507">
        <v>8467945</v>
      </c>
    </row>
    <row r="508" spans="1:7" x14ac:dyDescent="0.25">
      <c r="A508" s="12">
        <v>42740</v>
      </c>
      <c r="B508">
        <v>100.099998</v>
      </c>
      <c r="C508">
        <v>100.5</v>
      </c>
      <c r="D508">
        <v>98.400002000000001</v>
      </c>
      <c r="E508">
        <v>100.139999</v>
      </c>
      <c r="F508">
        <v>93.374290000000002</v>
      </c>
      <c r="G508">
        <v>12009947</v>
      </c>
    </row>
    <row r="509" spans="1:7" x14ac:dyDescent="0.25">
      <c r="A509" s="12">
        <v>42741</v>
      </c>
      <c r="B509">
        <v>100</v>
      </c>
      <c r="C509">
        <v>100.19000200000001</v>
      </c>
      <c r="D509">
        <v>97</v>
      </c>
      <c r="E509">
        <v>97.389999000000003</v>
      </c>
      <c r="F509">
        <v>90.810080999999997</v>
      </c>
      <c r="G509">
        <v>13768115</v>
      </c>
    </row>
    <row r="510" spans="1:7" x14ac:dyDescent="0.25">
      <c r="A510" s="12">
        <v>42744</v>
      </c>
      <c r="B510">
        <v>97.989998</v>
      </c>
      <c r="C510">
        <v>97.989998</v>
      </c>
      <c r="D510">
        <v>95</v>
      </c>
      <c r="E510">
        <v>96.809997999999993</v>
      </c>
      <c r="F510">
        <v>90.269272000000001</v>
      </c>
      <c r="G510">
        <v>5569707</v>
      </c>
    </row>
    <row r="511" spans="1:7" x14ac:dyDescent="0.25">
      <c r="A511" s="12">
        <v>42745</v>
      </c>
      <c r="B511">
        <v>96.010002</v>
      </c>
      <c r="C511">
        <v>97.379997000000003</v>
      </c>
      <c r="D511">
        <v>95.309997999999993</v>
      </c>
      <c r="E511">
        <v>95.5</v>
      </c>
      <c r="F511">
        <v>89.047782999999995</v>
      </c>
      <c r="G511">
        <v>5829766</v>
      </c>
    </row>
    <row r="512" spans="1:7" x14ac:dyDescent="0.25">
      <c r="A512" s="12">
        <v>42746</v>
      </c>
      <c r="B512">
        <v>95.900002000000001</v>
      </c>
      <c r="C512">
        <v>95.900002000000001</v>
      </c>
      <c r="D512">
        <v>93.760002</v>
      </c>
      <c r="E512">
        <v>94.230002999999996</v>
      </c>
      <c r="F512">
        <v>87.863585999999998</v>
      </c>
      <c r="G512">
        <v>15914872</v>
      </c>
    </row>
    <row r="513" spans="1:7" x14ac:dyDescent="0.25">
      <c r="A513" s="12">
        <v>42747</v>
      </c>
      <c r="B513">
        <v>94.120002999999997</v>
      </c>
      <c r="C513">
        <v>96.389999000000003</v>
      </c>
      <c r="D513">
        <v>93.989998</v>
      </c>
      <c r="E513">
        <v>95.720000999999996</v>
      </c>
      <c r="F513">
        <v>89.252921999999998</v>
      </c>
      <c r="G513">
        <v>10486466</v>
      </c>
    </row>
    <row r="514" spans="1:7" x14ac:dyDescent="0.25">
      <c r="A514" s="12">
        <v>42748</v>
      </c>
      <c r="B514">
        <v>95.720000999999996</v>
      </c>
      <c r="C514">
        <v>99.949996999999996</v>
      </c>
      <c r="D514">
        <v>95.720000999999996</v>
      </c>
      <c r="E514">
        <v>98.849997999999999</v>
      </c>
      <c r="F514">
        <v>92.171440000000004</v>
      </c>
      <c r="G514">
        <v>8407178</v>
      </c>
    </row>
    <row r="515" spans="1:7" x14ac:dyDescent="0.25">
      <c r="A515" s="12">
        <v>42751</v>
      </c>
      <c r="B515">
        <v>99.389999000000003</v>
      </c>
      <c r="C515">
        <v>99.389999000000003</v>
      </c>
      <c r="D515">
        <v>97</v>
      </c>
      <c r="E515">
        <v>97.080001999999993</v>
      </c>
      <c r="F515">
        <v>90.521034</v>
      </c>
      <c r="G515">
        <v>826823</v>
      </c>
    </row>
    <row r="516" spans="1:7" x14ac:dyDescent="0.25">
      <c r="A516" s="12">
        <v>42752</v>
      </c>
      <c r="B516">
        <v>97</v>
      </c>
      <c r="C516">
        <v>98.82</v>
      </c>
      <c r="D516">
        <v>96.300003000000004</v>
      </c>
      <c r="E516">
        <v>98.510002</v>
      </c>
      <c r="F516">
        <v>91.854416000000001</v>
      </c>
      <c r="G516">
        <v>7874956</v>
      </c>
    </row>
    <row r="517" spans="1:7" x14ac:dyDescent="0.25">
      <c r="A517" s="12">
        <v>42753</v>
      </c>
      <c r="B517">
        <v>98.690002000000007</v>
      </c>
      <c r="C517">
        <v>98.889999000000003</v>
      </c>
      <c r="D517">
        <v>97.629997000000003</v>
      </c>
      <c r="E517">
        <v>98.709998999999996</v>
      </c>
      <c r="F517">
        <v>92.040901000000005</v>
      </c>
      <c r="G517">
        <v>5551556</v>
      </c>
    </row>
    <row r="518" spans="1:7" x14ac:dyDescent="0.25">
      <c r="A518" s="12">
        <v>42754</v>
      </c>
      <c r="B518">
        <v>97.910004000000001</v>
      </c>
      <c r="C518">
        <v>99.489998</v>
      </c>
      <c r="D518">
        <v>97.910004000000001</v>
      </c>
      <c r="E518">
        <v>98.709998999999996</v>
      </c>
      <c r="F518">
        <v>92.040901000000005</v>
      </c>
      <c r="G518">
        <v>2992880</v>
      </c>
    </row>
    <row r="519" spans="1:7" x14ac:dyDescent="0.25">
      <c r="A519" s="12">
        <v>42755</v>
      </c>
      <c r="B519">
        <v>98.989998</v>
      </c>
      <c r="C519">
        <v>99.339995999999999</v>
      </c>
      <c r="D519">
        <v>97.610000999999997</v>
      </c>
      <c r="E519">
        <v>98.410004000000001</v>
      </c>
      <c r="F519">
        <v>91.761177000000004</v>
      </c>
      <c r="G519">
        <v>4018286</v>
      </c>
    </row>
    <row r="520" spans="1:7" x14ac:dyDescent="0.25">
      <c r="A520" s="12">
        <v>42758</v>
      </c>
      <c r="B520">
        <v>98.120002999999997</v>
      </c>
      <c r="C520">
        <v>100.949997</v>
      </c>
      <c r="D520">
        <v>98.110000999999997</v>
      </c>
      <c r="E520">
        <v>100.389999</v>
      </c>
      <c r="F520">
        <v>93.607399000000001</v>
      </c>
      <c r="G520">
        <v>3234349</v>
      </c>
    </row>
    <row r="521" spans="1:7" x14ac:dyDescent="0.25">
      <c r="A521" s="12">
        <v>42759</v>
      </c>
      <c r="B521">
        <v>99.589995999999999</v>
      </c>
      <c r="C521">
        <v>103.790001</v>
      </c>
      <c r="D521">
        <v>99.589995999999999</v>
      </c>
      <c r="E521">
        <v>102.629997</v>
      </c>
      <c r="F521">
        <v>95.696060000000003</v>
      </c>
      <c r="G521">
        <v>11312974</v>
      </c>
    </row>
    <row r="522" spans="1:7" x14ac:dyDescent="0.25">
      <c r="A522" s="12">
        <v>42760</v>
      </c>
      <c r="B522">
        <v>102.110001</v>
      </c>
      <c r="C522">
        <v>103.290001</v>
      </c>
      <c r="D522">
        <v>99.82</v>
      </c>
      <c r="E522">
        <v>101.139999</v>
      </c>
      <c r="F522">
        <v>94.306731999999997</v>
      </c>
      <c r="G522">
        <v>9997375</v>
      </c>
    </row>
    <row r="523" spans="1:7" x14ac:dyDescent="0.25">
      <c r="A523" s="12">
        <v>42761</v>
      </c>
      <c r="B523">
        <v>101.400002</v>
      </c>
      <c r="C523">
        <v>101.489998</v>
      </c>
      <c r="D523">
        <v>97.809997999999993</v>
      </c>
      <c r="E523">
        <v>99.809997999999993</v>
      </c>
      <c r="F523">
        <v>93.066588999999993</v>
      </c>
      <c r="G523">
        <v>4465948</v>
      </c>
    </row>
    <row r="524" spans="1:7" x14ac:dyDescent="0.25">
      <c r="A524" s="12">
        <v>42762</v>
      </c>
      <c r="B524">
        <v>99.809997999999993</v>
      </c>
      <c r="C524">
        <v>103</v>
      </c>
      <c r="D524">
        <v>98.910004000000001</v>
      </c>
      <c r="E524">
        <v>102.779999</v>
      </c>
      <c r="F524">
        <v>95.835930000000005</v>
      </c>
      <c r="G524">
        <v>10434161</v>
      </c>
    </row>
    <row r="525" spans="1:7" x14ac:dyDescent="0.25">
      <c r="A525" s="12">
        <v>42765</v>
      </c>
      <c r="B525">
        <v>102.5</v>
      </c>
      <c r="C525">
        <v>102.69000200000001</v>
      </c>
      <c r="D525">
        <v>99.910004000000001</v>
      </c>
      <c r="E525">
        <v>101.099998</v>
      </c>
      <c r="F525">
        <v>94.269431999999995</v>
      </c>
      <c r="G525">
        <v>4772167</v>
      </c>
    </row>
    <row r="526" spans="1:7" x14ac:dyDescent="0.25">
      <c r="A526" s="12">
        <v>42766</v>
      </c>
      <c r="B526">
        <v>101</v>
      </c>
      <c r="C526">
        <v>101.589996</v>
      </c>
      <c r="D526">
        <v>98.980002999999996</v>
      </c>
      <c r="E526">
        <v>99.949996999999996</v>
      </c>
      <c r="F526">
        <v>93.197120999999996</v>
      </c>
      <c r="G526">
        <v>6539884</v>
      </c>
    </row>
    <row r="527" spans="1:7" x14ac:dyDescent="0.25">
      <c r="A527" s="12">
        <v>42767</v>
      </c>
      <c r="B527">
        <v>99.650002000000001</v>
      </c>
      <c r="C527">
        <v>100</v>
      </c>
      <c r="D527">
        <v>98</v>
      </c>
      <c r="E527">
        <v>98.620002999999997</v>
      </c>
      <c r="F527">
        <v>91.956992999999997</v>
      </c>
      <c r="G527">
        <v>6517484</v>
      </c>
    </row>
    <row r="528" spans="1:7" x14ac:dyDescent="0.25">
      <c r="A528" s="12">
        <v>42768</v>
      </c>
      <c r="B528">
        <v>98.870002999999997</v>
      </c>
      <c r="C528">
        <v>100.489998</v>
      </c>
      <c r="D528">
        <v>98.209998999999996</v>
      </c>
      <c r="E528">
        <v>99.970000999999996</v>
      </c>
      <c r="F528">
        <v>93.215774999999994</v>
      </c>
      <c r="G528">
        <v>3894871</v>
      </c>
    </row>
    <row r="529" spans="1:7" x14ac:dyDescent="0.25">
      <c r="A529" s="12">
        <v>42769</v>
      </c>
      <c r="B529">
        <v>99.5</v>
      </c>
      <c r="C529">
        <v>102.489998</v>
      </c>
      <c r="D529">
        <v>99.150002000000001</v>
      </c>
      <c r="E529">
        <v>102.260002</v>
      </c>
      <c r="F529">
        <v>95.351059000000006</v>
      </c>
      <c r="G529">
        <v>6030394</v>
      </c>
    </row>
    <row r="530" spans="1:7" x14ac:dyDescent="0.25">
      <c r="A530" s="12">
        <v>42773</v>
      </c>
      <c r="B530">
        <v>100.55999799999999</v>
      </c>
      <c r="C530">
        <v>101.019997</v>
      </c>
      <c r="D530">
        <v>98.419998000000007</v>
      </c>
      <c r="E530">
        <v>98.93</v>
      </c>
      <c r="F530">
        <v>92.246039999999994</v>
      </c>
      <c r="G530">
        <v>14207510</v>
      </c>
    </row>
    <row r="531" spans="1:7" x14ac:dyDescent="0.25">
      <c r="A531" s="12">
        <v>42774</v>
      </c>
      <c r="B531">
        <v>98.82</v>
      </c>
      <c r="C531">
        <v>100.75</v>
      </c>
      <c r="D531">
        <v>98.510002</v>
      </c>
      <c r="E531">
        <v>99.559997999999993</v>
      </c>
      <c r="F531">
        <v>92.833472999999998</v>
      </c>
      <c r="G531">
        <v>4821351</v>
      </c>
    </row>
    <row r="532" spans="1:7" x14ac:dyDescent="0.25">
      <c r="A532" s="12">
        <v>42775</v>
      </c>
      <c r="B532">
        <v>99.139999000000003</v>
      </c>
      <c r="C532">
        <v>101.790001</v>
      </c>
      <c r="D532">
        <v>99.139999000000003</v>
      </c>
      <c r="E532">
        <v>101.349998</v>
      </c>
      <c r="F532">
        <v>94.502540999999994</v>
      </c>
      <c r="G532">
        <v>8230038</v>
      </c>
    </row>
    <row r="533" spans="1:7" x14ac:dyDescent="0.25">
      <c r="A533" s="12">
        <v>42776</v>
      </c>
      <c r="B533">
        <v>100.709999</v>
      </c>
      <c r="C533">
        <v>102.860001</v>
      </c>
      <c r="D533">
        <v>100.709999</v>
      </c>
      <c r="E533">
        <v>102.010002</v>
      </c>
      <c r="F533">
        <v>95.117949999999993</v>
      </c>
      <c r="G533">
        <v>6506651</v>
      </c>
    </row>
    <row r="534" spans="1:7" x14ac:dyDescent="0.25">
      <c r="A534" s="12">
        <v>42779</v>
      </c>
      <c r="B534">
        <v>102.25</v>
      </c>
      <c r="C534">
        <v>102.25</v>
      </c>
      <c r="D534">
        <v>99.599997999999999</v>
      </c>
      <c r="E534">
        <v>100.120003</v>
      </c>
      <c r="F534">
        <v>93.355643999999998</v>
      </c>
      <c r="G534">
        <v>15936145</v>
      </c>
    </row>
    <row r="535" spans="1:7" x14ac:dyDescent="0.25">
      <c r="A535" s="12">
        <v>42780</v>
      </c>
      <c r="B535">
        <v>99.760002</v>
      </c>
      <c r="C535">
        <v>99.760002</v>
      </c>
      <c r="D535">
        <v>98.300003000000004</v>
      </c>
      <c r="E535">
        <v>98.540001000000004</v>
      </c>
      <c r="F535">
        <v>91.882392999999993</v>
      </c>
      <c r="G535">
        <v>11967116</v>
      </c>
    </row>
    <row r="536" spans="1:7" x14ac:dyDescent="0.25">
      <c r="A536" s="12">
        <v>42781</v>
      </c>
      <c r="B536">
        <v>98.400002000000001</v>
      </c>
      <c r="C536">
        <v>100.089996</v>
      </c>
      <c r="D536">
        <v>98.349997999999999</v>
      </c>
      <c r="E536">
        <v>98.639999000000003</v>
      </c>
      <c r="F536">
        <v>91.975632000000004</v>
      </c>
      <c r="G536">
        <v>8999029</v>
      </c>
    </row>
    <row r="537" spans="1:7" x14ac:dyDescent="0.25">
      <c r="A537" s="12">
        <v>42782</v>
      </c>
      <c r="B537">
        <v>98.419998000000007</v>
      </c>
      <c r="C537">
        <v>100.480003</v>
      </c>
      <c r="D537">
        <v>98.419998000000007</v>
      </c>
      <c r="E537">
        <v>100.239998</v>
      </c>
      <c r="F537">
        <v>93.467528999999999</v>
      </c>
      <c r="G537">
        <v>6068687</v>
      </c>
    </row>
    <row r="538" spans="1:7" x14ac:dyDescent="0.25">
      <c r="A538" s="12">
        <v>42783</v>
      </c>
      <c r="B538">
        <v>100</v>
      </c>
      <c r="C538">
        <v>100.129997</v>
      </c>
      <c r="D538">
        <v>99.25</v>
      </c>
      <c r="E538">
        <v>99.879997000000003</v>
      </c>
      <c r="F538">
        <v>93.131859000000006</v>
      </c>
      <c r="G538">
        <v>7048614</v>
      </c>
    </row>
    <row r="539" spans="1:7" x14ac:dyDescent="0.25">
      <c r="A539" s="12">
        <v>42786</v>
      </c>
      <c r="B539">
        <v>99.860000999999997</v>
      </c>
      <c r="C539">
        <v>100.389999</v>
      </c>
      <c r="D539">
        <v>99.110000999999997</v>
      </c>
      <c r="E539">
        <v>100</v>
      </c>
      <c r="F539">
        <v>93.243752000000001</v>
      </c>
      <c r="G539">
        <v>1165690</v>
      </c>
    </row>
    <row r="540" spans="1:7" x14ac:dyDescent="0.25">
      <c r="A540" s="12">
        <v>42787</v>
      </c>
      <c r="B540">
        <v>99.989998</v>
      </c>
      <c r="C540">
        <v>101.19000200000001</v>
      </c>
      <c r="D540">
        <v>99.489998</v>
      </c>
      <c r="E540">
        <v>100.889999</v>
      </c>
      <c r="F540">
        <v>94.073616000000001</v>
      </c>
      <c r="G540">
        <v>8304552</v>
      </c>
    </row>
    <row r="541" spans="1:7" x14ac:dyDescent="0.25">
      <c r="A541" s="12">
        <v>42788</v>
      </c>
      <c r="B541">
        <v>100.25</v>
      </c>
      <c r="C541">
        <v>100.989998</v>
      </c>
      <c r="D541">
        <v>99.709998999999996</v>
      </c>
      <c r="E541">
        <v>99.919998000000007</v>
      </c>
      <c r="F541">
        <v>93.169158999999993</v>
      </c>
      <c r="G541">
        <v>3511526</v>
      </c>
    </row>
    <row r="542" spans="1:7" x14ac:dyDescent="0.25">
      <c r="A542" s="12">
        <v>42789</v>
      </c>
      <c r="B542">
        <v>99.919998000000007</v>
      </c>
      <c r="C542">
        <v>101.18</v>
      </c>
      <c r="D542">
        <v>99.510002</v>
      </c>
      <c r="E542">
        <v>100.83000199999999</v>
      </c>
      <c r="F542">
        <v>94.017669999999995</v>
      </c>
      <c r="G542">
        <v>3146387</v>
      </c>
    </row>
    <row r="543" spans="1:7" x14ac:dyDescent="0.25">
      <c r="A543" s="12">
        <v>42790</v>
      </c>
      <c r="B543">
        <v>100</v>
      </c>
      <c r="C543">
        <v>100.230003</v>
      </c>
      <c r="D543">
        <v>99.410004000000001</v>
      </c>
      <c r="E543">
        <v>99.510002</v>
      </c>
      <c r="F543">
        <v>92.786857999999995</v>
      </c>
      <c r="G543">
        <v>5332967</v>
      </c>
    </row>
    <row r="544" spans="1:7" x14ac:dyDescent="0.25">
      <c r="A544" s="12">
        <v>42793</v>
      </c>
      <c r="B544">
        <v>99.510002</v>
      </c>
      <c r="C544">
        <v>100.349998</v>
      </c>
      <c r="D544">
        <v>98.870002999999997</v>
      </c>
      <c r="E544">
        <v>99.209998999999996</v>
      </c>
      <c r="F544">
        <v>92.507126</v>
      </c>
      <c r="G544">
        <v>5953266</v>
      </c>
    </row>
    <row r="545" spans="1:7" x14ac:dyDescent="0.25">
      <c r="A545" s="12">
        <v>42794</v>
      </c>
      <c r="B545">
        <v>99.209998999999996</v>
      </c>
      <c r="C545">
        <v>100.099998</v>
      </c>
      <c r="D545">
        <v>98.709998999999996</v>
      </c>
      <c r="E545">
        <v>99.849997999999999</v>
      </c>
      <c r="F545">
        <v>93.103881999999999</v>
      </c>
      <c r="G545">
        <v>7557302</v>
      </c>
    </row>
    <row r="546" spans="1:7" x14ac:dyDescent="0.25">
      <c r="A546" s="12">
        <v>42795</v>
      </c>
      <c r="B546">
        <v>100.389999</v>
      </c>
      <c r="C546">
        <v>100.389999</v>
      </c>
      <c r="D546">
        <v>99.309997999999993</v>
      </c>
      <c r="E546">
        <v>99.709998999999996</v>
      </c>
      <c r="F546">
        <v>92.973343</v>
      </c>
      <c r="G546">
        <v>4144220</v>
      </c>
    </row>
    <row r="547" spans="1:7" x14ac:dyDescent="0.25">
      <c r="A547" s="12">
        <v>42796</v>
      </c>
      <c r="B547">
        <v>99.199996999999996</v>
      </c>
      <c r="C547">
        <v>99.440002000000007</v>
      </c>
      <c r="D547">
        <v>98.050003000000004</v>
      </c>
      <c r="E547">
        <v>98.720000999999996</v>
      </c>
      <c r="F547">
        <v>93.203284999999994</v>
      </c>
      <c r="G547">
        <v>4268566</v>
      </c>
    </row>
    <row r="548" spans="1:7" x14ac:dyDescent="0.25">
      <c r="A548" s="12">
        <v>42797</v>
      </c>
      <c r="B548">
        <v>98.800003000000004</v>
      </c>
      <c r="C548">
        <v>100.089996</v>
      </c>
      <c r="D548">
        <v>98.5</v>
      </c>
      <c r="E548">
        <v>99.830001999999993</v>
      </c>
      <c r="F548">
        <v>94.251259000000005</v>
      </c>
      <c r="G548">
        <v>3067887</v>
      </c>
    </row>
    <row r="549" spans="1:7" x14ac:dyDescent="0.25">
      <c r="A549" s="12">
        <v>42800</v>
      </c>
      <c r="B549">
        <v>99.209998999999996</v>
      </c>
      <c r="C549">
        <v>100.620003</v>
      </c>
      <c r="D549">
        <v>99</v>
      </c>
      <c r="E549">
        <v>100.019997</v>
      </c>
      <c r="F549">
        <v>94.430633999999998</v>
      </c>
      <c r="G549">
        <v>5754471</v>
      </c>
    </row>
    <row r="550" spans="1:7" x14ac:dyDescent="0.25">
      <c r="A550" s="12">
        <v>42801</v>
      </c>
      <c r="B550">
        <v>100.470001</v>
      </c>
      <c r="C550">
        <v>100.889999</v>
      </c>
      <c r="D550">
        <v>99.919998000000007</v>
      </c>
      <c r="E550">
        <v>100.610001</v>
      </c>
      <c r="F550">
        <v>94.987662999999998</v>
      </c>
      <c r="G550">
        <v>2792694</v>
      </c>
    </row>
    <row r="551" spans="1:7" x14ac:dyDescent="0.25">
      <c r="A551" s="12">
        <v>42802</v>
      </c>
      <c r="B551">
        <v>100.5</v>
      </c>
      <c r="C551">
        <v>101.349998</v>
      </c>
      <c r="D551">
        <v>100.470001</v>
      </c>
      <c r="E551">
        <v>100.779999</v>
      </c>
      <c r="F551">
        <v>95.148162999999997</v>
      </c>
      <c r="G551">
        <v>2263603</v>
      </c>
    </row>
    <row r="552" spans="1:7" x14ac:dyDescent="0.25">
      <c r="A552" s="12">
        <v>42803</v>
      </c>
      <c r="B552">
        <v>100.699997</v>
      </c>
      <c r="C552">
        <v>100.699997</v>
      </c>
      <c r="D552">
        <v>99.610000999999997</v>
      </c>
      <c r="E552">
        <v>100.050003</v>
      </c>
      <c r="F552">
        <v>94.458961000000002</v>
      </c>
      <c r="G552">
        <v>2481308</v>
      </c>
    </row>
    <row r="553" spans="1:7" x14ac:dyDescent="0.25">
      <c r="A553" s="12">
        <v>42804</v>
      </c>
      <c r="B553">
        <v>100.199997</v>
      </c>
      <c r="C553">
        <v>101.5</v>
      </c>
      <c r="D553">
        <v>99.989998</v>
      </c>
      <c r="E553">
        <v>101.019997</v>
      </c>
      <c r="F553">
        <v>95.374747999999997</v>
      </c>
      <c r="G553">
        <v>3312887</v>
      </c>
    </row>
    <row r="554" spans="1:7" x14ac:dyDescent="0.25">
      <c r="A554" s="12">
        <v>42807</v>
      </c>
      <c r="B554">
        <v>101.040001</v>
      </c>
      <c r="C554">
        <v>101.379997</v>
      </c>
      <c r="D554">
        <v>100.32</v>
      </c>
      <c r="E554">
        <v>101.139999</v>
      </c>
      <c r="F554">
        <v>95.488045</v>
      </c>
      <c r="G554">
        <v>2702411</v>
      </c>
    </row>
    <row r="555" spans="1:7" x14ac:dyDescent="0.25">
      <c r="A555" s="12">
        <v>42808</v>
      </c>
      <c r="B555">
        <v>101</v>
      </c>
      <c r="C555">
        <v>101.540001</v>
      </c>
      <c r="D555">
        <v>99.809997999999993</v>
      </c>
      <c r="E555">
        <v>100.709999</v>
      </c>
      <c r="F555">
        <v>95.082076999999998</v>
      </c>
      <c r="G555">
        <v>4472947</v>
      </c>
    </row>
    <row r="556" spans="1:7" x14ac:dyDescent="0.25">
      <c r="A556" s="12">
        <v>42809</v>
      </c>
      <c r="B556">
        <v>100.30999799999999</v>
      </c>
      <c r="C556">
        <v>101.220001</v>
      </c>
      <c r="D556">
        <v>99.449996999999996</v>
      </c>
      <c r="E556">
        <v>100.610001</v>
      </c>
      <c r="F556">
        <v>94.987662999999998</v>
      </c>
      <c r="G556">
        <v>4585305</v>
      </c>
    </row>
    <row r="557" spans="1:7" x14ac:dyDescent="0.25">
      <c r="A557" s="12">
        <v>42810</v>
      </c>
      <c r="B557">
        <v>99.980002999999996</v>
      </c>
      <c r="C557">
        <v>103.339996</v>
      </c>
      <c r="D557">
        <v>99.809997999999993</v>
      </c>
      <c r="E557">
        <v>102.19000200000001</v>
      </c>
      <c r="F557">
        <v>96.479370000000003</v>
      </c>
      <c r="G557">
        <v>6647561</v>
      </c>
    </row>
    <row r="558" spans="1:7" x14ac:dyDescent="0.25">
      <c r="A558" s="12">
        <v>42811</v>
      </c>
      <c r="B558">
        <v>102</v>
      </c>
      <c r="C558">
        <v>106</v>
      </c>
      <c r="D558">
        <v>101.32</v>
      </c>
      <c r="E558">
        <v>104.660004</v>
      </c>
      <c r="F558">
        <v>98.811347999999995</v>
      </c>
      <c r="G558">
        <v>13292240</v>
      </c>
    </row>
    <row r="559" spans="1:7" x14ac:dyDescent="0.25">
      <c r="A559" s="12">
        <v>42815</v>
      </c>
      <c r="B559">
        <v>104.32</v>
      </c>
      <c r="C559">
        <v>109.269997</v>
      </c>
      <c r="D559">
        <v>104.32</v>
      </c>
      <c r="E559">
        <v>105.43</v>
      </c>
      <c r="F559">
        <v>99.538307000000003</v>
      </c>
      <c r="G559">
        <v>8907185</v>
      </c>
    </row>
    <row r="560" spans="1:7" x14ac:dyDescent="0.25">
      <c r="A560" s="12">
        <v>42816</v>
      </c>
      <c r="B560">
        <v>105</v>
      </c>
      <c r="C560">
        <v>106.110001</v>
      </c>
      <c r="D560">
        <v>104.209999</v>
      </c>
      <c r="E560">
        <v>105.860001</v>
      </c>
      <c r="F560">
        <v>99.944282999999999</v>
      </c>
      <c r="G560">
        <v>3903711</v>
      </c>
    </row>
    <row r="561" spans="1:7" x14ac:dyDescent="0.25">
      <c r="A561" s="12">
        <v>42817</v>
      </c>
      <c r="B561">
        <v>106</v>
      </c>
      <c r="C561">
        <v>108.879997</v>
      </c>
      <c r="D561">
        <v>105.110001</v>
      </c>
      <c r="E561">
        <v>107.459999</v>
      </c>
      <c r="F561">
        <v>101.45487199999999</v>
      </c>
      <c r="G561">
        <v>7112352</v>
      </c>
    </row>
    <row r="562" spans="1:7" x14ac:dyDescent="0.25">
      <c r="A562" s="12">
        <v>42818</v>
      </c>
      <c r="B562">
        <v>107</v>
      </c>
      <c r="C562">
        <v>110.989998</v>
      </c>
      <c r="D562">
        <v>106.639999</v>
      </c>
      <c r="E562">
        <v>110.709999</v>
      </c>
      <c r="F562">
        <v>104.52325399999999</v>
      </c>
      <c r="G562">
        <v>11895850</v>
      </c>
    </row>
    <row r="563" spans="1:7" x14ac:dyDescent="0.25">
      <c r="A563" s="12">
        <v>42821</v>
      </c>
      <c r="B563">
        <v>110.699997</v>
      </c>
      <c r="C563">
        <v>113.290001</v>
      </c>
      <c r="D563">
        <v>109.260002</v>
      </c>
      <c r="E563">
        <v>112.889999</v>
      </c>
      <c r="F563">
        <v>106.581429</v>
      </c>
      <c r="G563">
        <v>8785700</v>
      </c>
    </row>
    <row r="564" spans="1:7" x14ac:dyDescent="0.25">
      <c r="A564" s="12">
        <v>42822</v>
      </c>
      <c r="B564">
        <v>112.32</v>
      </c>
      <c r="C564">
        <v>113.19000200000001</v>
      </c>
      <c r="D564">
        <v>110</v>
      </c>
      <c r="E564">
        <v>110.5</v>
      </c>
      <c r="F564">
        <v>104.32498200000001</v>
      </c>
      <c r="G564">
        <v>6960581</v>
      </c>
    </row>
    <row r="565" spans="1:7" x14ac:dyDescent="0.25">
      <c r="A565" s="12">
        <v>42823</v>
      </c>
      <c r="B565">
        <v>110.449997</v>
      </c>
      <c r="C565">
        <v>110.889999</v>
      </c>
      <c r="D565">
        <v>108.370003</v>
      </c>
      <c r="E565">
        <v>108.900002</v>
      </c>
      <c r="F565">
        <v>102.81440000000001</v>
      </c>
      <c r="G565">
        <v>4688097</v>
      </c>
    </row>
    <row r="566" spans="1:7" x14ac:dyDescent="0.25">
      <c r="A566" s="12">
        <v>42824</v>
      </c>
      <c r="B566">
        <v>108.410004</v>
      </c>
      <c r="C566">
        <v>109.889999</v>
      </c>
      <c r="D566">
        <v>107.839996</v>
      </c>
      <c r="E566">
        <v>108.989998</v>
      </c>
      <c r="F566">
        <v>102.899368</v>
      </c>
      <c r="G566">
        <v>10069580</v>
      </c>
    </row>
    <row r="567" spans="1:7" x14ac:dyDescent="0.25">
      <c r="A567" s="12">
        <v>42825</v>
      </c>
      <c r="B567">
        <v>109.459999</v>
      </c>
      <c r="C567">
        <v>109.459999</v>
      </c>
      <c r="D567">
        <v>107.410004</v>
      </c>
      <c r="E567">
        <v>107.660004</v>
      </c>
      <c r="F567">
        <v>101.6437</v>
      </c>
      <c r="G567">
        <v>4065971</v>
      </c>
    </row>
    <row r="568" spans="1:7" x14ac:dyDescent="0.25">
      <c r="A568" s="12">
        <v>42828</v>
      </c>
      <c r="B568">
        <v>108.589996</v>
      </c>
      <c r="C568">
        <v>110.209999</v>
      </c>
      <c r="D568">
        <v>107.720001</v>
      </c>
      <c r="E568">
        <v>108.550003</v>
      </c>
      <c r="F568">
        <v>102.483963</v>
      </c>
      <c r="G568">
        <v>7102225</v>
      </c>
    </row>
    <row r="569" spans="1:7" x14ac:dyDescent="0.25">
      <c r="A569" s="12">
        <v>42829</v>
      </c>
      <c r="B569">
        <v>108.730003</v>
      </c>
      <c r="C569">
        <v>109.470001</v>
      </c>
      <c r="D569">
        <v>107.709999</v>
      </c>
      <c r="E569">
        <v>108.410004</v>
      </c>
      <c r="F569">
        <v>102.35178399999999</v>
      </c>
      <c r="G569">
        <v>5565830</v>
      </c>
    </row>
    <row r="570" spans="1:7" x14ac:dyDescent="0.25">
      <c r="A570" s="12">
        <v>42830</v>
      </c>
      <c r="B570">
        <v>108</v>
      </c>
      <c r="C570">
        <v>108.989998</v>
      </c>
      <c r="D570">
        <v>106.30999799999999</v>
      </c>
      <c r="E570">
        <v>107.050003</v>
      </c>
      <c r="F570">
        <v>101.06778</v>
      </c>
      <c r="G570">
        <v>6109757</v>
      </c>
    </row>
    <row r="571" spans="1:7" x14ac:dyDescent="0.25">
      <c r="A571" s="12">
        <v>42831</v>
      </c>
      <c r="B571">
        <v>107.139999</v>
      </c>
      <c r="C571">
        <v>107.970001</v>
      </c>
      <c r="D571">
        <v>105.339996</v>
      </c>
      <c r="E571">
        <v>106.16999800000001</v>
      </c>
      <c r="F571">
        <v>100.236954</v>
      </c>
      <c r="G571">
        <v>4461337</v>
      </c>
    </row>
    <row r="572" spans="1:7" x14ac:dyDescent="0.25">
      <c r="A572" s="12">
        <v>42832</v>
      </c>
      <c r="B572">
        <v>106.25</v>
      </c>
      <c r="C572">
        <v>110.279999</v>
      </c>
      <c r="D572">
        <v>106.25</v>
      </c>
      <c r="E572">
        <v>109.410004</v>
      </c>
      <c r="F572">
        <v>103.29589799999999</v>
      </c>
      <c r="G572">
        <v>3310094</v>
      </c>
    </row>
    <row r="573" spans="1:7" x14ac:dyDescent="0.25">
      <c r="A573" s="12">
        <v>42835</v>
      </c>
      <c r="B573">
        <v>108.41999800000001</v>
      </c>
      <c r="C573">
        <v>110.339996</v>
      </c>
      <c r="D573">
        <v>106.66999800000001</v>
      </c>
      <c r="E573">
        <v>108.470001</v>
      </c>
      <c r="F573">
        <v>102.408424</v>
      </c>
      <c r="G573">
        <v>3358897</v>
      </c>
    </row>
    <row r="574" spans="1:7" x14ac:dyDescent="0.25">
      <c r="A574" s="12">
        <v>42836</v>
      </c>
      <c r="B574">
        <v>108.989998</v>
      </c>
      <c r="C574">
        <v>110.389999</v>
      </c>
      <c r="D574">
        <v>106.910004</v>
      </c>
      <c r="E574">
        <v>108.989998</v>
      </c>
      <c r="F574">
        <v>102.899368</v>
      </c>
      <c r="G574">
        <v>2844618</v>
      </c>
    </row>
    <row r="575" spans="1:7" x14ac:dyDescent="0.25">
      <c r="A575" s="12">
        <v>42837</v>
      </c>
      <c r="B575">
        <v>109.139999</v>
      </c>
      <c r="C575">
        <v>109.139999</v>
      </c>
      <c r="D575">
        <v>106.910004</v>
      </c>
      <c r="E575">
        <v>107.010002</v>
      </c>
      <c r="F575">
        <v>101.030022</v>
      </c>
      <c r="G575">
        <v>5475087</v>
      </c>
    </row>
    <row r="576" spans="1:7" x14ac:dyDescent="0.25">
      <c r="A576" s="12">
        <v>42842</v>
      </c>
      <c r="B576">
        <v>107</v>
      </c>
      <c r="C576">
        <v>107.989998</v>
      </c>
      <c r="D576">
        <v>106.510002</v>
      </c>
      <c r="E576">
        <v>107.489998</v>
      </c>
      <c r="F576">
        <v>101.483192</v>
      </c>
      <c r="G576">
        <v>3539571</v>
      </c>
    </row>
    <row r="577" spans="1:7" x14ac:dyDescent="0.25">
      <c r="A577" s="12">
        <v>42843</v>
      </c>
      <c r="B577">
        <v>107.980003</v>
      </c>
      <c r="C577">
        <v>109.790001</v>
      </c>
      <c r="D577">
        <v>106.900002</v>
      </c>
      <c r="E577">
        <v>109.540001</v>
      </c>
      <c r="F577">
        <v>103.41864</v>
      </c>
      <c r="G577">
        <v>4108980</v>
      </c>
    </row>
    <row r="578" spans="1:7" x14ac:dyDescent="0.25">
      <c r="A578" s="12">
        <v>42844</v>
      </c>
      <c r="B578">
        <v>109.69000200000001</v>
      </c>
      <c r="C578">
        <v>109.779999</v>
      </c>
      <c r="D578">
        <v>108.610001</v>
      </c>
      <c r="E578">
        <v>109.410004</v>
      </c>
      <c r="F578">
        <v>103.29589799999999</v>
      </c>
      <c r="G578">
        <v>5411408</v>
      </c>
    </row>
    <row r="579" spans="1:7" x14ac:dyDescent="0.25">
      <c r="A579" s="12">
        <v>42845</v>
      </c>
      <c r="B579">
        <v>109.620003</v>
      </c>
      <c r="C579">
        <v>110.339996</v>
      </c>
      <c r="D579">
        <v>108.80999799999999</v>
      </c>
      <c r="E579">
        <v>110.099998</v>
      </c>
      <c r="F579">
        <v>103.947334</v>
      </c>
      <c r="G579">
        <v>5114814</v>
      </c>
    </row>
    <row r="580" spans="1:7" x14ac:dyDescent="0.25">
      <c r="A580" s="12">
        <v>42846</v>
      </c>
      <c r="B580">
        <v>109.910004</v>
      </c>
      <c r="C580">
        <v>110.389999</v>
      </c>
      <c r="D580">
        <v>109.209999</v>
      </c>
      <c r="E580">
        <v>110.209999</v>
      </c>
      <c r="F580">
        <v>104.051193</v>
      </c>
      <c r="G580">
        <v>2166733</v>
      </c>
    </row>
    <row r="581" spans="1:7" x14ac:dyDescent="0.25">
      <c r="A581" s="12">
        <v>42849</v>
      </c>
      <c r="B581">
        <v>110.41999800000001</v>
      </c>
      <c r="C581">
        <v>111.889999</v>
      </c>
      <c r="D581">
        <v>110.389999</v>
      </c>
      <c r="E581">
        <v>111.589996</v>
      </c>
      <c r="F581">
        <v>105.354073</v>
      </c>
      <c r="G581">
        <v>3511371</v>
      </c>
    </row>
    <row r="582" spans="1:7" x14ac:dyDescent="0.25">
      <c r="A582" s="12">
        <v>42850</v>
      </c>
      <c r="B582">
        <v>111.989998</v>
      </c>
      <c r="C582">
        <v>112.889999</v>
      </c>
      <c r="D582">
        <v>110.91999800000001</v>
      </c>
      <c r="E582">
        <v>112.55999799999999</v>
      </c>
      <c r="F582">
        <v>106.269867</v>
      </c>
      <c r="G582">
        <v>6288160</v>
      </c>
    </row>
    <row r="583" spans="1:7" x14ac:dyDescent="0.25">
      <c r="A583" s="12">
        <v>42851</v>
      </c>
      <c r="B583">
        <v>112.55999799999999</v>
      </c>
      <c r="C583">
        <v>112.879997</v>
      </c>
      <c r="D583">
        <v>108.69000200000001</v>
      </c>
      <c r="E583">
        <v>108.900002</v>
      </c>
      <c r="F583">
        <v>102.81440000000001</v>
      </c>
      <c r="G583">
        <v>8783925</v>
      </c>
    </row>
    <row r="584" spans="1:7" x14ac:dyDescent="0.25">
      <c r="A584" s="12">
        <v>42852</v>
      </c>
      <c r="B584">
        <v>109.5</v>
      </c>
      <c r="C584">
        <v>109.5</v>
      </c>
      <c r="D584">
        <v>108.459999</v>
      </c>
      <c r="E584">
        <v>108.709999</v>
      </c>
      <c r="F584">
        <v>102.63500999999999</v>
      </c>
      <c r="G584">
        <v>7237688</v>
      </c>
    </row>
    <row r="585" spans="1:7" x14ac:dyDescent="0.25">
      <c r="A585" s="12">
        <v>42853</v>
      </c>
      <c r="B585">
        <v>109.519997</v>
      </c>
      <c r="C585">
        <v>110.230003</v>
      </c>
      <c r="D585">
        <v>108.32</v>
      </c>
      <c r="E585">
        <v>108.949997</v>
      </c>
      <c r="F585">
        <v>102.861603</v>
      </c>
      <c r="G585">
        <v>6890656</v>
      </c>
    </row>
    <row r="586" spans="1:7" x14ac:dyDescent="0.25">
      <c r="A586" s="12">
        <v>42857</v>
      </c>
      <c r="B586">
        <v>109.449997</v>
      </c>
      <c r="C586">
        <v>109.489998</v>
      </c>
      <c r="D586">
        <v>107.18</v>
      </c>
      <c r="E586">
        <v>107.489998</v>
      </c>
      <c r="F586">
        <v>101.483192</v>
      </c>
      <c r="G586">
        <v>8836267</v>
      </c>
    </row>
    <row r="587" spans="1:7" x14ac:dyDescent="0.25">
      <c r="A587" s="12">
        <v>42858</v>
      </c>
      <c r="B587">
        <v>107.75</v>
      </c>
      <c r="C587">
        <v>107.75</v>
      </c>
      <c r="D587">
        <v>106.55999799999999</v>
      </c>
      <c r="E587">
        <v>107.129997</v>
      </c>
      <c r="F587">
        <v>101.143303</v>
      </c>
      <c r="G587">
        <v>6738830</v>
      </c>
    </row>
    <row r="588" spans="1:7" x14ac:dyDescent="0.25">
      <c r="A588" s="12">
        <v>42859</v>
      </c>
      <c r="B588">
        <v>107.339996</v>
      </c>
      <c r="C588">
        <v>108</v>
      </c>
      <c r="D588">
        <v>106.849998</v>
      </c>
      <c r="E588">
        <v>107.349998</v>
      </c>
      <c r="F588">
        <v>101.35101299999999</v>
      </c>
      <c r="G588">
        <v>6750676</v>
      </c>
    </row>
    <row r="589" spans="1:7" x14ac:dyDescent="0.25">
      <c r="A589" s="12">
        <v>42860</v>
      </c>
      <c r="B589">
        <v>107.660004</v>
      </c>
      <c r="C589">
        <v>108.389999</v>
      </c>
      <c r="D589">
        <v>107.209999</v>
      </c>
      <c r="E589">
        <v>108</v>
      </c>
      <c r="F589">
        <v>101.964691</v>
      </c>
      <c r="G589">
        <v>4476650</v>
      </c>
    </row>
    <row r="590" spans="1:7" x14ac:dyDescent="0.25">
      <c r="A590" s="12">
        <v>42863</v>
      </c>
      <c r="B590">
        <v>108</v>
      </c>
      <c r="C590">
        <v>109.489998</v>
      </c>
      <c r="D590">
        <v>108</v>
      </c>
      <c r="E590">
        <v>109.339996</v>
      </c>
      <c r="F590">
        <v>103.229805</v>
      </c>
      <c r="G590">
        <v>4106474</v>
      </c>
    </row>
    <row r="591" spans="1:7" x14ac:dyDescent="0.25">
      <c r="A591" s="12">
        <v>42864</v>
      </c>
      <c r="B591">
        <v>109.449997</v>
      </c>
      <c r="C591">
        <v>110</v>
      </c>
      <c r="D591">
        <v>109.25</v>
      </c>
      <c r="E591">
        <v>109.849998</v>
      </c>
      <c r="F591">
        <v>103.711304</v>
      </c>
      <c r="G591">
        <v>3518504</v>
      </c>
    </row>
    <row r="592" spans="1:7" x14ac:dyDescent="0.25">
      <c r="A592" s="12">
        <v>42865</v>
      </c>
      <c r="B592">
        <v>110.19000200000001</v>
      </c>
      <c r="C592">
        <v>110.389999</v>
      </c>
      <c r="D592">
        <v>108.30999799999999</v>
      </c>
      <c r="E592">
        <v>109.709999</v>
      </c>
      <c r="F592">
        <v>103.579132</v>
      </c>
      <c r="G592">
        <v>3102176</v>
      </c>
    </row>
    <row r="593" spans="1:7" x14ac:dyDescent="0.25">
      <c r="A593" s="12">
        <v>42866</v>
      </c>
      <c r="B593">
        <v>108</v>
      </c>
      <c r="C593">
        <v>109.489998</v>
      </c>
      <c r="D593">
        <v>107.150002</v>
      </c>
      <c r="E593">
        <v>107.82</v>
      </c>
      <c r="F593">
        <v>101.794746</v>
      </c>
      <c r="G593">
        <v>4515672</v>
      </c>
    </row>
    <row r="594" spans="1:7" x14ac:dyDescent="0.25">
      <c r="A594" s="12">
        <v>42867</v>
      </c>
      <c r="B594">
        <v>107.800003</v>
      </c>
      <c r="C594">
        <v>108.790001</v>
      </c>
      <c r="D594">
        <v>106.900002</v>
      </c>
      <c r="E594">
        <v>108.43</v>
      </c>
      <c r="F594">
        <v>102.370659</v>
      </c>
      <c r="G594">
        <v>2891443</v>
      </c>
    </row>
    <row r="595" spans="1:7" x14ac:dyDescent="0.25">
      <c r="A595" s="12">
        <v>42870</v>
      </c>
      <c r="B595">
        <v>106.91999800000001</v>
      </c>
      <c r="C595">
        <v>108.989998</v>
      </c>
      <c r="D595">
        <v>106.80999799999999</v>
      </c>
      <c r="E595">
        <v>107.91999800000001</v>
      </c>
      <c r="F595">
        <v>101.88916</v>
      </c>
      <c r="G595">
        <v>4062196</v>
      </c>
    </row>
    <row r="596" spans="1:7" x14ac:dyDescent="0.25">
      <c r="A596" s="12">
        <v>42871</v>
      </c>
      <c r="B596">
        <v>107.989998</v>
      </c>
      <c r="C596">
        <v>108.510002</v>
      </c>
      <c r="D596">
        <v>107.489998</v>
      </c>
      <c r="E596">
        <v>107.980003</v>
      </c>
      <c r="F596">
        <v>101.945808</v>
      </c>
      <c r="G596">
        <v>6514355</v>
      </c>
    </row>
    <row r="597" spans="1:7" x14ac:dyDescent="0.25">
      <c r="A597" s="12">
        <v>42872</v>
      </c>
      <c r="B597">
        <v>108.19000200000001</v>
      </c>
      <c r="C597">
        <v>108.459999</v>
      </c>
      <c r="D597">
        <v>106.510002</v>
      </c>
      <c r="E597">
        <v>106.739998</v>
      </c>
      <c r="F597">
        <v>100.77510100000001</v>
      </c>
      <c r="G597">
        <v>4845520</v>
      </c>
    </row>
    <row r="598" spans="1:7" x14ac:dyDescent="0.25">
      <c r="A598" s="12">
        <v>42873</v>
      </c>
      <c r="B598">
        <v>106.5</v>
      </c>
      <c r="C598">
        <v>107.099998</v>
      </c>
      <c r="D598">
        <v>105</v>
      </c>
      <c r="E598">
        <v>106.970001</v>
      </c>
      <c r="F598">
        <v>100.992256</v>
      </c>
      <c r="G598">
        <v>7690005</v>
      </c>
    </row>
    <row r="599" spans="1:7" x14ac:dyDescent="0.25">
      <c r="A599" s="12">
        <v>42874</v>
      </c>
      <c r="B599">
        <v>107.389999</v>
      </c>
      <c r="C599">
        <v>109.769997</v>
      </c>
      <c r="D599">
        <v>107.089996</v>
      </c>
      <c r="E599">
        <v>109.410004</v>
      </c>
      <c r="F599">
        <v>103.29589799999999</v>
      </c>
      <c r="G599">
        <v>11551496</v>
      </c>
    </row>
    <row r="600" spans="1:7" x14ac:dyDescent="0.25">
      <c r="A600" s="12">
        <v>42877</v>
      </c>
      <c r="B600">
        <v>109.889999</v>
      </c>
      <c r="C600">
        <v>110.029999</v>
      </c>
      <c r="D600">
        <v>108.209999</v>
      </c>
      <c r="E600">
        <v>109.55999799999999</v>
      </c>
      <c r="F600">
        <v>103.437515</v>
      </c>
      <c r="G600">
        <v>3393176</v>
      </c>
    </row>
    <row r="601" spans="1:7" x14ac:dyDescent="0.25">
      <c r="A601" s="12">
        <v>42878</v>
      </c>
      <c r="B601">
        <v>109.41999800000001</v>
      </c>
      <c r="C601">
        <v>110</v>
      </c>
      <c r="D601">
        <v>107.709999</v>
      </c>
      <c r="E601">
        <v>108.370003</v>
      </c>
      <c r="F601">
        <v>102.314018</v>
      </c>
      <c r="G601">
        <v>4245510</v>
      </c>
    </row>
    <row r="602" spans="1:7" x14ac:dyDescent="0.25">
      <c r="A602" s="12">
        <v>42879</v>
      </c>
      <c r="B602">
        <v>108</v>
      </c>
      <c r="C602">
        <v>109.610001</v>
      </c>
      <c r="D602">
        <v>107.709999</v>
      </c>
      <c r="E602">
        <v>109.400002</v>
      </c>
      <c r="F602">
        <v>103.28645299999999</v>
      </c>
      <c r="G602">
        <v>5395518</v>
      </c>
    </row>
    <row r="603" spans="1:7" x14ac:dyDescent="0.25">
      <c r="A603" s="12">
        <v>42880</v>
      </c>
      <c r="B603">
        <v>109.69000200000001</v>
      </c>
      <c r="C603">
        <v>109.790001</v>
      </c>
      <c r="D603">
        <v>107.120003</v>
      </c>
      <c r="E603">
        <v>107.550003</v>
      </c>
      <c r="F603">
        <v>101.539841</v>
      </c>
      <c r="G603">
        <v>7948377</v>
      </c>
    </row>
    <row r="604" spans="1:7" x14ac:dyDescent="0.25">
      <c r="A604" s="12">
        <v>42881</v>
      </c>
      <c r="B604">
        <v>107.279999</v>
      </c>
      <c r="C604">
        <v>110.290001</v>
      </c>
      <c r="D604">
        <v>107.279999</v>
      </c>
      <c r="E604">
        <v>109.489998</v>
      </c>
      <c r="F604">
        <v>103.37142900000001</v>
      </c>
      <c r="G604">
        <v>5415064</v>
      </c>
    </row>
    <row r="605" spans="1:7" x14ac:dyDescent="0.25">
      <c r="A605" s="12">
        <v>42884</v>
      </c>
      <c r="B605">
        <v>109.889999</v>
      </c>
      <c r="C605">
        <v>109.93</v>
      </c>
      <c r="D605">
        <v>108.30999799999999</v>
      </c>
      <c r="E605">
        <v>108.470001</v>
      </c>
      <c r="F605">
        <v>102.408424</v>
      </c>
      <c r="G605">
        <v>545443</v>
      </c>
    </row>
    <row r="606" spans="1:7" x14ac:dyDescent="0.25">
      <c r="A606" s="12">
        <v>42885</v>
      </c>
      <c r="B606">
        <v>108.32</v>
      </c>
      <c r="C606">
        <v>109</v>
      </c>
      <c r="D606">
        <v>107.510002</v>
      </c>
      <c r="E606">
        <v>108.83000199999999</v>
      </c>
      <c r="F606">
        <v>102.74831399999999</v>
      </c>
      <c r="G606">
        <v>1704136</v>
      </c>
    </row>
    <row r="607" spans="1:7" x14ac:dyDescent="0.25">
      <c r="A607" s="12">
        <v>42886</v>
      </c>
      <c r="B607">
        <v>108.629997</v>
      </c>
      <c r="C607">
        <v>110</v>
      </c>
      <c r="D607">
        <v>107</v>
      </c>
      <c r="E607">
        <v>107.43</v>
      </c>
      <c r="F607">
        <v>101.42654400000001</v>
      </c>
      <c r="G607">
        <v>6634367</v>
      </c>
    </row>
    <row r="608" spans="1:7" x14ac:dyDescent="0.25">
      <c r="A608" s="12">
        <v>42887</v>
      </c>
      <c r="B608">
        <v>107.010002</v>
      </c>
      <c r="C608">
        <v>108.290001</v>
      </c>
      <c r="D608">
        <v>106.720001</v>
      </c>
      <c r="E608">
        <v>107.860001</v>
      </c>
      <c r="F608">
        <v>101.83252</v>
      </c>
      <c r="G608">
        <v>2675870</v>
      </c>
    </row>
    <row r="609" spans="1:7" x14ac:dyDescent="0.25">
      <c r="A609" s="12">
        <v>42888</v>
      </c>
      <c r="B609">
        <v>107.870003</v>
      </c>
      <c r="C609">
        <v>109.989998</v>
      </c>
      <c r="D609">
        <v>107.019997</v>
      </c>
      <c r="E609">
        <v>109.05999799999999</v>
      </c>
      <c r="F609">
        <v>102.96545399999999</v>
      </c>
      <c r="G609">
        <v>5794775</v>
      </c>
    </row>
    <row r="610" spans="1:7" x14ac:dyDescent="0.25">
      <c r="A610" s="12">
        <v>42891</v>
      </c>
      <c r="B610">
        <v>108.16999800000001</v>
      </c>
      <c r="C610">
        <v>110.110001</v>
      </c>
      <c r="D610">
        <v>108.16999800000001</v>
      </c>
      <c r="E610">
        <v>109.839996</v>
      </c>
      <c r="F610">
        <v>103.701859</v>
      </c>
      <c r="G610">
        <v>3783154</v>
      </c>
    </row>
    <row r="611" spans="1:7" x14ac:dyDescent="0.25">
      <c r="A611" s="12">
        <v>42892</v>
      </c>
      <c r="B611">
        <v>110</v>
      </c>
      <c r="C611">
        <v>110</v>
      </c>
      <c r="D611">
        <v>107.910004</v>
      </c>
      <c r="E611">
        <v>108.160004</v>
      </c>
      <c r="F611">
        <v>102.11576100000001</v>
      </c>
      <c r="G611">
        <v>3260582</v>
      </c>
    </row>
    <row r="612" spans="1:7" x14ac:dyDescent="0.25">
      <c r="A612" s="12">
        <v>42893</v>
      </c>
      <c r="B612">
        <v>108.160004</v>
      </c>
      <c r="C612">
        <v>110.050003</v>
      </c>
      <c r="D612">
        <v>108.160004</v>
      </c>
      <c r="E612">
        <v>109.970001</v>
      </c>
      <c r="F612">
        <v>103.824608</v>
      </c>
      <c r="G612">
        <v>3613620</v>
      </c>
    </row>
    <row r="613" spans="1:7" x14ac:dyDescent="0.25">
      <c r="A613" s="12">
        <v>42894</v>
      </c>
      <c r="B613">
        <v>109.519997</v>
      </c>
      <c r="C613">
        <v>110.08000199999999</v>
      </c>
      <c r="D613">
        <v>107.510002</v>
      </c>
      <c r="E613">
        <v>108.489998</v>
      </c>
      <c r="F613">
        <v>102.427307</v>
      </c>
      <c r="G613">
        <v>3371960</v>
      </c>
    </row>
    <row r="614" spans="1:7" x14ac:dyDescent="0.25">
      <c r="A614" s="12">
        <v>42895</v>
      </c>
      <c r="B614">
        <v>108.18</v>
      </c>
      <c r="C614">
        <v>108.889999</v>
      </c>
      <c r="D614">
        <v>107.30999799999999</v>
      </c>
      <c r="E614">
        <v>108.139999</v>
      </c>
      <c r="F614">
        <v>102.09687</v>
      </c>
      <c r="G614">
        <v>3321098</v>
      </c>
    </row>
    <row r="615" spans="1:7" x14ac:dyDescent="0.25">
      <c r="A615" s="12">
        <v>42898</v>
      </c>
      <c r="B615">
        <v>108.69000200000001</v>
      </c>
      <c r="C615">
        <v>109.660004</v>
      </c>
      <c r="D615">
        <v>107.709999</v>
      </c>
      <c r="E615">
        <v>109.480003</v>
      </c>
      <c r="F615">
        <v>103.361992</v>
      </c>
      <c r="G615">
        <v>2379400</v>
      </c>
    </row>
    <row r="616" spans="1:7" x14ac:dyDescent="0.25">
      <c r="A616" s="12">
        <v>42899</v>
      </c>
      <c r="B616">
        <v>109</v>
      </c>
      <c r="C616">
        <v>110.69000200000001</v>
      </c>
      <c r="D616">
        <v>108.910004</v>
      </c>
      <c r="E616">
        <v>110.30999799999999</v>
      </c>
      <c r="F616">
        <v>104.145599</v>
      </c>
      <c r="G616">
        <v>4030056</v>
      </c>
    </row>
    <row r="617" spans="1:7" x14ac:dyDescent="0.25">
      <c r="A617" s="12">
        <v>42900</v>
      </c>
      <c r="B617">
        <v>110.339996</v>
      </c>
      <c r="C617">
        <v>110.989998</v>
      </c>
      <c r="D617">
        <v>109.16999800000001</v>
      </c>
      <c r="E617">
        <v>110.519997</v>
      </c>
      <c r="F617">
        <v>104.343864</v>
      </c>
      <c r="G617">
        <v>4578087</v>
      </c>
    </row>
    <row r="618" spans="1:7" x14ac:dyDescent="0.25">
      <c r="A618" s="12">
        <v>42901</v>
      </c>
      <c r="B618">
        <v>110.519997</v>
      </c>
      <c r="C618">
        <v>111.389999</v>
      </c>
      <c r="D618">
        <v>109.489998</v>
      </c>
      <c r="E618">
        <v>110.82</v>
      </c>
      <c r="F618">
        <v>104.627106</v>
      </c>
      <c r="G618">
        <v>1691144</v>
      </c>
    </row>
    <row r="619" spans="1:7" x14ac:dyDescent="0.25">
      <c r="A619" s="12">
        <v>42902</v>
      </c>
      <c r="B619">
        <v>110.220001</v>
      </c>
      <c r="C619">
        <v>114.150002</v>
      </c>
      <c r="D619">
        <v>110.220001</v>
      </c>
      <c r="E619">
        <v>113.279999</v>
      </c>
      <c r="F619">
        <v>106.949631</v>
      </c>
      <c r="G619">
        <v>10897849</v>
      </c>
    </row>
    <row r="620" spans="1:7" x14ac:dyDescent="0.25">
      <c r="A620" s="12">
        <v>42905</v>
      </c>
      <c r="B620">
        <v>113.75</v>
      </c>
      <c r="C620">
        <v>115</v>
      </c>
      <c r="D620">
        <v>112.839996</v>
      </c>
      <c r="E620">
        <v>114.68</v>
      </c>
      <c r="F620">
        <v>108.271393</v>
      </c>
      <c r="G620">
        <v>12458333</v>
      </c>
    </row>
    <row r="621" spans="1:7" x14ac:dyDescent="0.25">
      <c r="A621" s="12">
        <v>42906</v>
      </c>
      <c r="B621">
        <v>114.849998</v>
      </c>
      <c r="C621">
        <v>115.589996</v>
      </c>
      <c r="D621">
        <v>113.510002</v>
      </c>
      <c r="E621">
        <v>114.889999</v>
      </c>
      <c r="F621">
        <v>108.469658</v>
      </c>
      <c r="G621">
        <v>7060654</v>
      </c>
    </row>
    <row r="622" spans="1:7" x14ac:dyDescent="0.25">
      <c r="A622" s="12">
        <v>42907</v>
      </c>
      <c r="B622">
        <v>114.209999</v>
      </c>
      <c r="C622">
        <v>115.400002</v>
      </c>
      <c r="D622">
        <v>112.019997</v>
      </c>
      <c r="E622">
        <v>112.779999</v>
      </c>
      <c r="F622">
        <v>106.477577</v>
      </c>
      <c r="G622">
        <v>7785964</v>
      </c>
    </row>
    <row r="623" spans="1:7" x14ac:dyDescent="0.25">
      <c r="A623" s="12">
        <v>42908</v>
      </c>
      <c r="B623">
        <v>112.050003</v>
      </c>
      <c r="C623">
        <v>112.790001</v>
      </c>
      <c r="D623">
        <v>111.75</v>
      </c>
      <c r="E623">
        <v>111.910004</v>
      </c>
      <c r="F623">
        <v>105.656189</v>
      </c>
      <c r="G623">
        <v>3884678</v>
      </c>
    </row>
    <row r="624" spans="1:7" x14ac:dyDescent="0.25">
      <c r="A624" s="12">
        <v>42909</v>
      </c>
      <c r="B624">
        <v>111.889999</v>
      </c>
      <c r="C624">
        <v>113.69000200000001</v>
      </c>
      <c r="D624">
        <v>111.82</v>
      </c>
      <c r="E624">
        <v>113.33000199999999</v>
      </c>
      <c r="F624">
        <v>106.996841</v>
      </c>
      <c r="G624">
        <v>3775702</v>
      </c>
    </row>
    <row r="625" spans="1:7" x14ac:dyDescent="0.25">
      <c r="A625" s="12">
        <v>42912</v>
      </c>
      <c r="B625">
        <v>110.800003</v>
      </c>
      <c r="C625">
        <v>113.69000200000001</v>
      </c>
      <c r="D625">
        <v>109.989998</v>
      </c>
      <c r="E625">
        <v>113.510002</v>
      </c>
      <c r="F625">
        <v>109.866066</v>
      </c>
      <c r="G625">
        <v>6013056</v>
      </c>
    </row>
    <row r="626" spans="1:7" x14ac:dyDescent="0.25">
      <c r="A626" s="12">
        <v>42913</v>
      </c>
      <c r="B626">
        <v>113.510002</v>
      </c>
      <c r="C626">
        <v>113.510002</v>
      </c>
      <c r="D626">
        <v>112.30999799999999</v>
      </c>
      <c r="E626">
        <v>113.08000199999999</v>
      </c>
      <c r="F626">
        <v>109.449867</v>
      </c>
      <c r="G626">
        <v>5304571</v>
      </c>
    </row>
    <row r="627" spans="1:7" x14ac:dyDescent="0.25">
      <c r="A627" s="12">
        <v>42914</v>
      </c>
      <c r="B627">
        <v>113</v>
      </c>
      <c r="C627">
        <v>113.510002</v>
      </c>
      <c r="D627">
        <v>112.510002</v>
      </c>
      <c r="E627">
        <v>113.32</v>
      </c>
      <c r="F627">
        <v>109.682159</v>
      </c>
      <c r="G627">
        <v>6043183</v>
      </c>
    </row>
    <row r="628" spans="1:7" x14ac:dyDescent="0.25">
      <c r="A628" s="12">
        <v>42915</v>
      </c>
      <c r="B628">
        <v>113.029999</v>
      </c>
      <c r="C628">
        <v>114.58000199999999</v>
      </c>
      <c r="D628">
        <v>112.80999799999999</v>
      </c>
      <c r="E628">
        <v>114.349998</v>
      </c>
      <c r="F628">
        <v>110.679092</v>
      </c>
      <c r="G628">
        <v>5703263</v>
      </c>
    </row>
    <row r="629" spans="1:7" x14ac:dyDescent="0.25">
      <c r="A629" s="12">
        <v>42916</v>
      </c>
      <c r="B629">
        <v>114.870003</v>
      </c>
      <c r="C629">
        <v>115.57</v>
      </c>
      <c r="D629">
        <v>114.010002</v>
      </c>
      <c r="E629">
        <v>115.389999</v>
      </c>
      <c r="F629">
        <v>111.68570699999999</v>
      </c>
      <c r="G629">
        <v>9675132</v>
      </c>
    </row>
    <row r="630" spans="1:7" x14ac:dyDescent="0.25">
      <c r="A630" s="12">
        <v>42919</v>
      </c>
      <c r="B630">
        <v>115.599998</v>
      </c>
      <c r="C630">
        <v>116.029999</v>
      </c>
      <c r="D630">
        <v>114.379997</v>
      </c>
      <c r="E630">
        <v>115.629997</v>
      </c>
      <c r="F630">
        <v>111.91799899999999</v>
      </c>
      <c r="G630">
        <v>3752969</v>
      </c>
    </row>
    <row r="631" spans="1:7" x14ac:dyDescent="0.25">
      <c r="A631" s="12">
        <v>42920</v>
      </c>
      <c r="B631">
        <v>116.19000200000001</v>
      </c>
      <c r="C631">
        <v>116.19000200000001</v>
      </c>
      <c r="D631">
        <v>115.110001</v>
      </c>
      <c r="E631">
        <v>115.889999</v>
      </c>
      <c r="F631">
        <v>112.16965500000001</v>
      </c>
      <c r="G631">
        <v>741739</v>
      </c>
    </row>
    <row r="632" spans="1:7" x14ac:dyDescent="0.25">
      <c r="A632" s="12">
        <v>42921</v>
      </c>
      <c r="B632">
        <v>116.19000200000001</v>
      </c>
      <c r="C632">
        <v>116.489998</v>
      </c>
      <c r="D632">
        <v>115.459999</v>
      </c>
      <c r="E632">
        <v>115.82</v>
      </c>
      <c r="F632">
        <v>112.101906</v>
      </c>
      <c r="G632">
        <v>3271318</v>
      </c>
    </row>
    <row r="633" spans="1:7" x14ac:dyDescent="0.25">
      <c r="A633" s="12">
        <v>42922</v>
      </c>
      <c r="B633">
        <v>115.989998</v>
      </c>
      <c r="C633">
        <v>116.43</v>
      </c>
      <c r="D633">
        <v>115.410004</v>
      </c>
      <c r="E633">
        <v>115.959999</v>
      </c>
      <c r="F633">
        <v>112.23741099999999</v>
      </c>
      <c r="G633">
        <v>4013493</v>
      </c>
    </row>
    <row r="634" spans="1:7" x14ac:dyDescent="0.25">
      <c r="A634" s="12">
        <v>42923</v>
      </c>
      <c r="B634">
        <v>116.5</v>
      </c>
      <c r="C634">
        <v>117.730003</v>
      </c>
      <c r="D634">
        <v>115.410004</v>
      </c>
      <c r="E634">
        <v>117.029999</v>
      </c>
      <c r="F634">
        <v>113.27306400000001</v>
      </c>
      <c r="G634">
        <v>5021898</v>
      </c>
    </row>
    <row r="635" spans="1:7" x14ac:dyDescent="0.25">
      <c r="A635" s="12">
        <v>42926</v>
      </c>
      <c r="B635">
        <v>117.650002</v>
      </c>
      <c r="C635">
        <v>121</v>
      </c>
      <c r="D635">
        <v>117.239998</v>
      </c>
      <c r="E635">
        <v>120.769997</v>
      </c>
      <c r="F635">
        <v>116.89299800000001</v>
      </c>
      <c r="G635">
        <v>7255652</v>
      </c>
    </row>
    <row r="636" spans="1:7" x14ac:dyDescent="0.25">
      <c r="A636" s="12">
        <v>42927</v>
      </c>
      <c r="B636">
        <v>120.18</v>
      </c>
      <c r="C636">
        <v>120.5</v>
      </c>
      <c r="D636">
        <v>118.260002</v>
      </c>
      <c r="E636">
        <v>118.949997</v>
      </c>
      <c r="F636">
        <v>115.131424</v>
      </c>
      <c r="G636">
        <v>8315074</v>
      </c>
    </row>
    <row r="637" spans="1:7" x14ac:dyDescent="0.25">
      <c r="A637" s="12">
        <v>42928</v>
      </c>
      <c r="B637">
        <v>122</v>
      </c>
      <c r="C637">
        <v>123.970001</v>
      </c>
      <c r="D637">
        <v>118.599998</v>
      </c>
      <c r="E637">
        <v>120.260002</v>
      </c>
      <c r="F637">
        <v>116.399376</v>
      </c>
      <c r="G637">
        <v>10511016</v>
      </c>
    </row>
    <row r="638" spans="1:7" x14ac:dyDescent="0.25">
      <c r="A638" s="12">
        <v>42929</v>
      </c>
      <c r="B638">
        <v>119.33000199999999</v>
      </c>
      <c r="C638">
        <v>122.900002</v>
      </c>
      <c r="D638">
        <v>119.05999799999999</v>
      </c>
      <c r="E638">
        <v>121.129997</v>
      </c>
      <c r="F638">
        <v>117.24144</v>
      </c>
      <c r="G638">
        <v>9187572</v>
      </c>
    </row>
    <row r="639" spans="1:7" x14ac:dyDescent="0.25">
      <c r="A639" s="12">
        <v>42930</v>
      </c>
      <c r="B639">
        <v>121.75</v>
      </c>
      <c r="C639">
        <v>122.5</v>
      </c>
      <c r="D639">
        <v>119.93</v>
      </c>
      <c r="E639">
        <v>120.80999799999999</v>
      </c>
      <c r="F639">
        <v>116.93171700000001</v>
      </c>
      <c r="G639">
        <v>3752466</v>
      </c>
    </row>
    <row r="640" spans="1:7" x14ac:dyDescent="0.25">
      <c r="A640" s="12">
        <v>42933</v>
      </c>
      <c r="B640">
        <v>122.800003</v>
      </c>
      <c r="C640">
        <v>122.800003</v>
      </c>
      <c r="D640">
        <v>120.07</v>
      </c>
      <c r="E640">
        <v>120.720001</v>
      </c>
      <c r="F640">
        <v>116.844604</v>
      </c>
      <c r="G640">
        <v>4453108</v>
      </c>
    </row>
    <row r="641" spans="1:7" x14ac:dyDescent="0.25">
      <c r="A641" s="12">
        <v>42934</v>
      </c>
      <c r="B641">
        <v>120.029999</v>
      </c>
      <c r="C641">
        <v>120.839996</v>
      </c>
      <c r="D641">
        <v>119.5</v>
      </c>
      <c r="E641">
        <v>120.349998</v>
      </c>
      <c r="F641">
        <v>116.486481</v>
      </c>
      <c r="G641">
        <v>4140618</v>
      </c>
    </row>
    <row r="642" spans="1:7" x14ac:dyDescent="0.25">
      <c r="A642" s="12">
        <v>42935</v>
      </c>
      <c r="B642">
        <v>119.779999</v>
      </c>
      <c r="C642">
        <v>121.489998</v>
      </c>
      <c r="D642">
        <v>119.230003</v>
      </c>
      <c r="E642">
        <v>120.900002</v>
      </c>
      <c r="F642">
        <v>117.018829</v>
      </c>
      <c r="G642">
        <v>4556011</v>
      </c>
    </row>
    <row r="643" spans="1:7" x14ac:dyDescent="0.25">
      <c r="A643" s="12">
        <v>42936</v>
      </c>
      <c r="B643">
        <v>121.5</v>
      </c>
      <c r="C643">
        <v>122.449997</v>
      </c>
      <c r="D643">
        <v>120</v>
      </c>
      <c r="E643">
        <v>120.860001</v>
      </c>
      <c r="F643">
        <v>116.98011</v>
      </c>
      <c r="G643">
        <v>2030366</v>
      </c>
    </row>
    <row r="644" spans="1:7" x14ac:dyDescent="0.25">
      <c r="A644" s="12">
        <v>42937</v>
      </c>
      <c r="B644">
        <v>122.25</v>
      </c>
      <c r="C644">
        <v>123.389999</v>
      </c>
      <c r="D644">
        <v>118.660004</v>
      </c>
      <c r="E644">
        <v>121.07</v>
      </c>
      <c r="F644">
        <v>117.18336499999999</v>
      </c>
      <c r="G644">
        <v>4713685</v>
      </c>
    </row>
    <row r="645" spans="1:7" x14ac:dyDescent="0.25">
      <c r="A645" s="12">
        <v>42940</v>
      </c>
      <c r="B645">
        <v>121.07</v>
      </c>
      <c r="C645">
        <v>122.5</v>
      </c>
      <c r="D645">
        <v>119.010002</v>
      </c>
      <c r="E645">
        <v>121.610001</v>
      </c>
      <c r="F645">
        <v>117.70603199999999</v>
      </c>
      <c r="G645">
        <v>4141978</v>
      </c>
    </row>
    <row r="646" spans="1:7" x14ac:dyDescent="0.25">
      <c r="A646" s="12">
        <v>42941</v>
      </c>
      <c r="B646">
        <v>119.75</v>
      </c>
      <c r="C646">
        <v>121.370003</v>
      </c>
      <c r="D646">
        <v>118.80999799999999</v>
      </c>
      <c r="E646">
        <v>119.19000200000001</v>
      </c>
      <c r="F646">
        <v>115.363724</v>
      </c>
      <c r="G646">
        <v>6394598</v>
      </c>
    </row>
    <row r="647" spans="1:7" x14ac:dyDescent="0.25">
      <c r="A647" s="12">
        <v>42942</v>
      </c>
      <c r="B647">
        <v>119.970001</v>
      </c>
      <c r="C647">
        <v>119.970001</v>
      </c>
      <c r="D647">
        <v>118.57</v>
      </c>
      <c r="E647">
        <v>118.879997</v>
      </c>
      <c r="F647">
        <v>115.063667</v>
      </c>
      <c r="G647">
        <v>6170378</v>
      </c>
    </row>
    <row r="648" spans="1:7" x14ac:dyDescent="0.25">
      <c r="A648" s="12">
        <v>42943</v>
      </c>
      <c r="B648">
        <v>118.879997</v>
      </c>
      <c r="C648">
        <v>119.790001</v>
      </c>
      <c r="D648">
        <v>117.910004</v>
      </c>
      <c r="E648">
        <v>118.839996</v>
      </c>
      <c r="F648">
        <v>115.024956</v>
      </c>
      <c r="G648">
        <v>4186606</v>
      </c>
    </row>
    <row r="649" spans="1:7" x14ac:dyDescent="0.25">
      <c r="A649" s="12">
        <v>42944</v>
      </c>
      <c r="B649">
        <v>118.849998</v>
      </c>
      <c r="C649">
        <v>118.849998</v>
      </c>
      <c r="D649">
        <v>116.900002</v>
      </c>
      <c r="E649">
        <v>117.279999</v>
      </c>
      <c r="F649">
        <v>113.515038</v>
      </c>
      <c r="G649">
        <v>5590379</v>
      </c>
    </row>
    <row r="650" spans="1:7" x14ac:dyDescent="0.25">
      <c r="A650" s="12">
        <v>42947</v>
      </c>
      <c r="B650">
        <v>117.889999</v>
      </c>
      <c r="C650">
        <v>118.300003</v>
      </c>
      <c r="D650">
        <v>117.510002</v>
      </c>
      <c r="E650">
        <v>118.019997</v>
      </c>
      <c r="F650">
        <v>114.23127700000001</v>
      </c>
      <c r="G650">
        <v>5324496</v>
      </c>
    </row>
    <row r="651" spans="1:7" x14ac:dyDescent="0.25">
      <c r="A651" s="12">
        <v>42948</v>
      </c>
      <c r="B651">
        <v>118.5</v>
      </c>
      <c r="C651">
        <v>119.980003</v>
      </c>
      <c r="D651">
        <v>117.349998</v>
      </c>
      <c r="E651">
        <v>117.91999800000001</v>
      </c>
      <c r="F651">
        <v>114.134491</v>
      </c>
      <c r="G651">
        <v>5583629</v>
      </c>
    </row>
    <row r="652" spans="1:7" x14ac:dyDescent="0.25">
      <c r="A652" s="12">
        <v>42949</v>
      </c>
      <c r="B652">
        <v>118.58000199999999</v>
      </c>
      <c r="C652">
        <v>120.260002</v>
      </c>
      <c r="D652">
        <v>117.620003</v>
      </c>
      <c r="E652">
        <v>120.040001</v>
      </c>
      <c r="F652">
        <v>116.186432</v>
      </c>
      <c r="G652">
        <v>13588604</v>
      </c>
    </row>
    <row r="653" spans="1:7" x14ac:dyDescent="0.25">
      <c r="A653" s="12">
        <v>42950</v>
      </c>
      <c r="B653">
        <v>120.18</v>
      </c>
      <c r="C653">
        <v>122.510002</v>
      </c>
      <c r="D653">
        <v>119.800003</v>
      </c>
      <c r="E653">
        <v>122.239998</v>
      </c>
      <c r="F653">
        <v>118.315804</v>
      </c>
      <c r="G653">
        <v>7655204</v>
      </c>
    </row>
    <row r="654" spans="1:7" x14ac:dyDescent="0.25">
      <c r="A654" s="12">
        <v>42951</v>
      </c>
      <c r="B654">
        <v>120.529999</v>
      </c>
      <c r="C654">
        <v>122.339996</v>
      </c>
      <c r="D654">
        <v>120.510002</v>
      </c>
      <c r="E654">
        <v>120.959999</v>
      </c>
      <c r="F654">
        <v>117.076897</v>
      </c>
      <c r="G654">
        <v>5063962</v>
      </c>
    </row>
    <row r="655" spans="1:7" x14ac:dyDescent="0.25">
      <c r="A655" s="12">
        <v>42954</v>
      </c>
      <c r="B655">
        <v>121.989998</v>
      </c>
      <c r="C655">
        <v>122.089996</v>
      </c>
      <c r="D655">
        <v>120.610001</v>
      </c>
      <c r="E655">
        <v>121.349998</v>
      </c>
      <c r="F655">
        <v>117.454376</v>
      </c>
      <c r="G655">
        <v>4116159</v>
      </c>
    </row>
    <row r="656" spans="1:7" x14ac:dyDescent="0.25">
      <c r="A656" s="12">
        <v>42955</v>
      </c>
      <c r="B656">
        <v>121.040001</v>
      </c>
      <c r="C656">
        <v>125.639999</v>
      </c>
      <c r="D656">
        <v>121.040001</v>
      </c>
      <c r="E656">
        <v>125.120003</v>
      </c>
      <c r="F656">
        <v>121.10335499999999</v>
      </c>
      <c r="G656">
        <v>6873662</v>
      </c>
    </row>
    <row r="657" spans="1:7" x14ac:dyDescent="0.25">
      <c r="A657" s="12">
        <v>42956</v>
      </c>
      <c r="B657">
        <v>123.010002</v>
      </c>
      <c r="C657">
        <v>125</v>
      </c>
      <c r="D657">
        <v>122.989998</v>
      </c>
      <c r="E657">
        <v>124.69000200000001</v>
      </c>
      <c r="F657">
        <v>120.687164</v>
      </c>
      <c r="G657">
        <v>4356410</v>
      </c>
    </row>
    <row r="658" spans="1:7" x14ac:dyDescent="0.25">
      <c r="A658" s="12">
        <v>42957</v>
      </c>
      <c r="B658">
        <v>124.589996</v>
      </c>
      <c r="C658">
        <v>124.589996</v>
      </c>
      <c r="D658">
        <v>122.510002</v>
      </c>
      <c r="E658">
        <v>123.639999</v>
      </c>
      <c r="F658">
        <v>119.670868</v>
      </c>
      <c r="G658">
        <v>4747970</v>
      </c>
    </row>
    <row r="659" spans="1:7" x14ac:dyDescent="0.25">
      <c r="A659" s="12">
        <v>42958</v>
      </c>
      <c r="B659">
        <v>123.989998</v>
      </c>
      <c r="C659">
        <v>123.989998</v>
      </c>
      <c r="D659">
        <v>122.239998</v>
      </c>
      <c r="E659">
        <v>122.550003</v>
      </c>
      <c r="F659">
        <v>118.61586</v>
      </c>
      <c r="G659">
        <v>7694679</v>
      </c>
    </row>
    <row r="660" spans="1:7" x14ac:dyDescent="0.25">
      <c r="A660" s="12">
        <v>42961</v>
      </c>
      <c r="B660">
        <v>122.69000200000001</v>
      </c>
      <c r="C660">
        <v>124.980003</v>
      </c>
      <c r="D660">
        <v>122.58000199999999</v>
      </c>
      <c r="E660">
        <v>124.110001</v>
      </c>
      <c r="F660">
        <v>120.125778</v>
      </c>
      <c r="G660">
        <v>2658063</v>
      </c>
    </row>
    <row r="661" spans="1:7" x14ac:dyDescent="0.25">
      <c r="A661" s="12">
        <v>42962</v>
      </c>
      <c r="B661">
        <v>124.589996</v>
      </c>
      <c r="C661">
        <v>124.980003</v>
      </c>
      <c r="D661">
        <v>123.519997</v>
      </c>
      <c r="E661">
        <v>124.540001</v>
      </c>
      <c r="F661">
        <v>120.541977</v>
      </c>
      <c r="G661">
        <v>2308994</v>
      </c>
    </row>
    <row r="662" spans="1:7" x14ac:dyDescent="0.25">
      <c r="A662" s="12">
        <v>42963</v>
      </c>
      <c r="B662">
        <v>123.620003</v>
      </c>
      <c r="C662">
        <v>125</v>
      </c>
      <c r="D662">
        <v>120.709999</v>
      </c>
      <c r="E662">
        <v>121.120003</v>
      </c>
      <c r="F662">
        <v>117.23176599999999</v>
      </c>
      <c r="G662">
        <v>7688654</v>
      </c>
    </row>
    <row r="663" spans="1:7" x14ac:dyDescent="0.25">
      <c r="A663" s="12">
        <v>42964</v>
      </c>
      <c r="B663">
        <v>120.769997</v>
      </c>
      <c r="C663">
        <v>121.879997</v>
      </c>
      <c r="D663">
        <v>120.160004</v>
      </c>
      <c r="E663">
        <v>121.05999799999999</v>
      </c>
      <c r="F663">
        <v>117.17369100000001</v>
      </c>
      <c r="G663">
        <v>3657678</v>
      </c>
    </row>
    <row r="664" spans="1:7" x14ac:dyDescent="0.25">
      <c r="A664" s="12">
        <v>42965</v>
      </c>
      <c r="B664">
        <v>120.160004</v>
      </c>
      <c r="C664">
        <v>122.349998</v>
      </c>
      <c r="D664">
        <v>120.110001</v>
      </c>
      <c r="E664">
        <v>121.540001</v>
      </c>
      <c r="F664">
        <v>117.638283</v>
      </c>
      <c r="G664">
        <v>5710571</v>
      </c>
    </row>
    <row r="665" spans="1:7" x14ac:dyDescent="0.25">
      <c r="A665" s="12">
        <v>42968</v>
      </c>
      <c r="B665">
        <v>121.889999</v>
      </c>
      <c r="C665">
        <v>124.989998</v>
      </c>
      <c r="D665">
        <v>120.91999800000001</v>
      </c>
      <c r="E665">
        <v>124.69000200000001</v>
      </c>
      <c r="F665">
        <v>120.687164</v>
      </c>
      <c r="G665">
        <v>6418902</v>
      </c>
    </row>
    <row r="666" spans="1:7" x14ac:dyDescent="0.25">
      <c r="A666" s="12">
        <v>42969</v>
      </c>
      <c r="B666">
        <v>124.69000200000001</v>
      </c>
      <c r="C666">
        <v>126.800003</v>
      </c>
      <c r="D666">
        <v>124.69000200000001</v>
      </c>
      <c r="E666">
        <v>126.150002</v>
      </c>
      <c r="F666">
        <v>122.10028800000001</v>
      </c>
      <c r="G666">
        <v>7094707</v>
      </c>
    </row>
    <row r="667" spans="1:7" x14ac:dyDescent="0.25">
      <c r="A667" s="12">
        <v>42970</v>
      </c>
      <c r="B667">
        <v>125.709999</v>
      </c>
      <c r="C667">
        <v>126.610001</v>
      </c>
      <c r="D667">
        <v>124.209999</v>
      </c>
      <c r="E667">
        <v>125.660004</v>
      </c>
      <c r="F667">
        <v>121.62602200000001</v>
      </c>
      <c r="G667">
        <v>4694529</v>
      </c>
    </row>
    <row r="668" spans="1:7" x14ac:dyDescent="0.25">
      <c r="A668" s="12">
        <v>42971</v>
      </c>
      <c r="B668">
        <v>125.300003</v>
      </c>
      <c r="C668">
        <v>127.290001</v>
      </c>
      <c r="D668">
        <v>125.019997</v>
      </c>
      <c r="E668">
        <v>126.629997</v>
      </c>
      <c r="F668">
        <v>122.56488</v>
      </c>
      <c r="G668">
        <v>4742827</v>
      </c>
    </row>
    <row r="669" spans="1:7" x14ac:dyDescent="0.25">
      <c r="A669" s="12">
        <v>42972</v>
      </c>
      <c r="B669">
        <v>126.760002</v>
      </c>
      <c r="C669">
        <v>126.980003</v>
      </c>
      <c r="D669">
        <v>124.720001</v>
      </c>
      <c r="E669">
        <v>125.019997</v>
      </c>
      <c r="F669">
        <v>121.006561</v>
      </c>
      <c r="G669">
        <v>2938532</v>
      </c>
    </row>
    <row r="670" spans="1:7" x14ac:dyDescent="0.25">
      <c r="A670" s="12">
        <v>42975</v>
      </c>
      <c r="B670">
        <v>125.019997</v>
      </c>
      <c r="C670">
        <v>125.019997</v>
      </c>
      <c r="D670">
        <v>121</v>
      </c>
      <c r="E670">
        <v>122.400002</v>
      </c>
      <c r="F670">
        <v>118.47067300000001</v>
      </c>
      <c r="G670">
        <v>3437371</v>
      </c>
    </row>
    <row r="671" spans="1:7" x14ac:dyDescent="0.25">
      <c r="A671" s="12">
        <v>42976</v>
      </c>
      <c r="B671">
        <v>122.349998</v>
      </c>
      <c r="C671">
        <v>122.389999</v>
      </c>
      <c r="D671">
        <v>121.5</v>
      </c>
      <c r="E671">
        <v>122.110001</v>
      </c>
      <c r="F671">
        <v>118.18998000000001</v>
      </c>
      <c r="G671">
        <v>3335599</v>
      </c>
    </row>
    <row r="672" spans="1:7" x14ac:dyDescent="0.25">
      <c r="A672" s="12">
        <v>42977</v>
      </c>
      <c r="B672">
        <v>121.91999800000001</v>
      </c>
      <c r="C672">
        <v>124.18</v>
      </c>
      <c r="D672">
        <v>121.91999800000001</v>
      </c>
      <c r="E672">
        <v>122.959999</v>
      </c>
      <c r="F672">
        <v>119.01269499999999</v>
      </c>
      <c r="G672">
        <v>3464550</v>
      </c>
    </row>
    <row r="673" spans="1:7" x14ac:dyDescent="0.25">
      <c r="A673" s="12">
        <v>42978</v>
      </c>
      <c r="B673">
        <v>122.510002</v>
      </c>
      <c r="C673">
        <v>123.470001</v>
      </c>
      <c r="D673">
        <v>121.510002</v>
      </c>
      <c r="E673">
        <v>121.91999800000001</v>
      </c>
      <c r="F673">
        <v>118.00608099999999</v>
      </c>
      <c r="G673">
        <v>5102489</v>
      </c>
    </row>
    <row r="674" spans="1:7" x14ac:dyDescent="0.25">
      <c r="A674" s="12">
        <v>42979</v>
      </c>
      <c r="B674">
        <v>122.220001</v>
      </c>
      <c r="C674">
        <v>123</v>
      </c>
      <c r="D674">
        <v>121.769997</v>
      </c>
      <c r="E674">
        <v>122.510002</v>
      </c>
      <c r="F674">
        <v>118.577141</v>
      </c>
      <c r="G674">
        <v>3335292</v>
      </c>
    </row>
    <row r="675" spans="1:7" x14ac:dyDescent="0.25">
      <c r="A675" s="12">
        <v>42982</v>
      </c>
      <c r="B675">
        <v>122.010002</v>
      </c>
      <c r="C675">
        <v>122.510002</v>
      </c>
      <c r="D675">
        <v>121.900002</v>
      </c>
      <c r="E675">
        <v>122.029999</v>
      </c>
      <c r="F675">
        <v>118.112549</v>
      </c>
      <c r="G675">
        <v>272317</v>
      </c>
    </row>
    <row r="676" spans="1:7" x14ac:dyDescent="0.25">
      <c r="A676" s="12">
        <v>42983</v>
      </c>
      <c r="B676">
        <v>122.879997</v>
      </c>
      <c r="C676">
        <v>122.889999</v>
      </c>
      <c r="D676">
        <v>119.55999799999999</v>
      </c>
      <c r="E676">
        <v>120.199997</v>
      </c>
      <c r="F676">
        <v>116.34129299999999</v>
      </c>
      <c r="G676">
        <v>6737432</v>
      </c>
    </row>
    <row r="677" spans="1:7" x14ac:dyDescent="0.25">
      <c r="A677" s="12">
        <v>42984</v>
      </c>
      <c r="B677">
        <v>120.5</v>
      </c>
      <c r="C677">
        <v>122</v>
      </c>
      <c r="D677">
        <v>119.80999799999999</v>
      </c>
      <c r="E677">
        <v>121.860001</v>
      </c>
      <c r="F677">
        <v>117.94800600000001</v>
      </c>
      <c r="G677">
        <v>7218607</v>
      </c>
    </row>
    <row r="678" spans="1:7" x14ac:dyDescent="0.25">
      <c r="A678" s="12">
        <v>42985</v>
      </c>
      <c r="B678">
        <v>121.519997</v>
      </c>
      <c r="C678">
        <v>122</v>
      </c>
      <c r="D678">
        <v>119.410004</v>
      </c>
      <c r="E678">
        <v>120.68</v>
      </c>
      <c r="F678">
        <v>116.805885</v>
      </c>
      <c r="G678">
        <v>6160961</v>
      </c>
    </row>
    <row r="679" spans="1:7" x14ac:dyDescent="0.25">
      <c r="A679" s="12">
        <v>42986</v>
      </c>
      <c r="B679">
        <v>120.279999</v>
      </c>
      <c r="C679">
        <v>120.910004</v>
      </c>
      <c r="D679">
        <v>119.620003</v>
      </c>
      <c r="E679">
        <v>119.83000199999999</v>
      </c>
      <c r="F679">
        <v>115.983177</v>
      </c>
      <c r="G679">
        <v>3799164</v>
      </c>
    </row>
    <row r="680" spans="1:7" x14ac:dyDescent="0.25">
      <c r="A680" s="12">
        <v>42989</v>
      </c>
      <c r="B680">
        <v>120.610001</v>
      </c>
      <c r="C680">
        <v>122.389999</v>
      </c>
      <c r="D680">
        <v>120.610001</v>
      </c>
      <c r="E680">
        <v>121.43</v>
      </c>
      <c r="F680">
        <v>117.53181499999999</v>
      </c>
      <c r="G680">
        <v>5240624</v>
      </c>
    </row>
    <row r="681" spans="1:7" x14ac:dyDescent="0.25">
      <c r="A681" s="12">
        <v>42990</v>
      </c>
      <c r="B681">
        <v>121.699997</v>
      </c>
      <c r="C681">
        <v>122.5</v>
      </c>
      <c r="D681">
        <v>121</v>
      </c>
      <c r="E681">
        <v>122</v>
      </c>
      <c r="F681">
        <v>118.083511</v>
      </c>
      <c r="G681">
        <v>3377805</v>
      </c>
    </row>
    <row r="682" spans="1:7" x14ac:dyDescent="0.25">
      <c r="A682" s="12">
        <v>42991</v>
      </c>
      <c r="B682">
        <v>122.19000200000001</v>
      </c>
      <c r="C682">
        <v>122.19000200000001</v>
      </c>
      <c r="D682">
        <v>119.58000199999999</v>
      </c>
      <c r="E682">
        <v>119.980003</v>
      </c>
      <c r="F682">
        <v>116.128365</v>
      </c>
      <c r="G682">
        <v>2369212</v>
      </c>
    </row>
    <row r="683" spans="1:7" x14ac:dyDescent="0.25">
      <c r="A683" s="12">
        <v>42992</v>
      </c>
      <c r="B683">
        <v>120.07</v>
      </c>
      <c r="C683">
        <v>121.589996</v>
      </c>
      <c r="D683">
        <v>119.970001</v>
      </c>
      <c r="E683">
        <v>120.510002</v>
      </c>
      <c r="F683">
        <v>116.64135</v>
      </c>
      <c r="G683">
        <v>6211126</v>
      </c>
    </row>
    <row r="684" spans="1:7" x14ac:dyDescent="0.25">
      <c r="A684" s="12">
        <v>42993</v>
      </c>
      <c r="B684">
        <v>120.980003</v>
      </c>
      <c r="C684">
        <v>122</v>
      </c>
      <c r="D684">
        <v>119.82</v>
      </c>
      <c r="E684">
        <v>121.620003</v>
      </c>
      <c r="F684">
        <v>117.71571400000001</v>
      </c>
      <c r="G684">
        <v>11213004</v>
      </c>
    </row>
    <row r="685" spans="1:7" x14ac:dyDescent="0.25">
      <c r="A685" s="12">
        <v>42996</v>
      </c>
      <c r="B685">
        <v>121.889999</v>
      </c>
      <c r="C685">
        <v>123.980003</v>
      </c>
      <c r="D685">
        <v>121.269997</v>
      </c>
      <c r="E685">
        <v>123.620003</v>
      </c>
      <c r="F685">
        <v>119.651512</v>
      </c>
      <c r="G685">
        <v>3932002</v>
      </c>
    </row>
    <row r="686" spans="1:7" x14ac:dyDescent="0.25">
      <c r="A686" s="12">
        <v>42997</v>
      </c>
      <c r="B686">
        <v>123.91999800000001</v>
      </c>
      <c r="C686">
        <v>124.760002</v>
      </c>
      <c r="D686">
        <v>122.730003</v>
      </c>
      <c r="E686">
        <v>124.75</v>
      </c>
      <c r="F686">
        <v>120.745232</v>
      </c>
      <c r="G686">
        <v>2221974</v>
      </c>
    </row>
    <row r="687" spans="1:7" x14ac:dyDescent="0.25">
      <c r="A687" s="12">
        <v>42998</v>
      </c>
      <c r="B687">
        <v>124.68</v>
      </c>
      <c r="C687">
        <v>125.790001</v>
      </c>
      <c r="D687">
        <v>123.989998</v>
      </c>
      <c r="E687">
        <v>125.300003</v>
      </c>
      <c r="F687">
        <v>121.27758</v>
      </c>
      <c r="G687">
        <v>4344553</v>
      </c>
    </row>
    <row r="688" spans="1:7" x14ac:dyDescent="0.25">
      <c r="A688" s="12">
        <v>42999</v>
      </c>
      <c r="B688">
        <v>125.989998</v>
      </c>
      <c r="C688">
        <v>127</v>
      </c>
      <c r="D688">
        <v>125</v>
      </c>
      <c r="E688">
        <v>126.889999</v>
      </c>
      <c r="F688">
        <v>122.816536</v>
      </c>
      <c r="G688">
        <v>4024874</v>
      </c>
    </row>
    <row r="689" spans="1:7" x14ac:dyDescent="0.25">
      <c r="A689" s="12">
        <v>43000</v>
      </c>
      <c r="B689">
        <v>126.019997</v>
      </c>
      <c r="C689">
        <v>127.050003</v>
      </c>
      <c r="D689">
        <v>125.510002</v>
      </c>
      <c r="E689">
        <v>126.129997</v>
      </c>
      <c r="F689">
        <v>122.08092499999999</v>
      </c>
      <c r="G689">
        <v>2030266</v>
      </c>
    </row>
    <row r="690" spans="1:7" x14ac:dyDescent="0.25">
      <c r="A690" s="12">
        <v>43003</v>
      </c>
      <c r="B690">
        <v>126.129997</v>
      </c>
      <c r="C690">
        <v>126.970001</v>
      </c>
      <c r="D690">
        <v>125.510002</v>
      </c>
      <c r="E690">
        <v>126.639999</v>
      </c>
      <c r="F690">
        <v>122.574562</v>
      </c>
      <c r="G690">
        <v>3256346</v>
      </c>
    </row>
    <row r="691" spans="1:7" x14ac:dyDescent="0.25">
      <c r="A691" s="12">
        <v>43004</v>
      </c>
      <c r="B691">
        <v>126.089996</v>
      </c>
      <c r="C691">
        <v>127.089996</v>
      </c>
      <c r="D691">
        <v>125.91999800000001</v>
      </c>
      <c r="E691">
        <v>126.290001</v>
      </c>
      <c r="F691">
        <v>122.235794</v>
      </c>
      <c r="G691">
        <v>6539453</v>
      </c>
    </row>
    <row r="692" spans="1:7" x14ac:dyDescent="0.25">
      <c r="A692" s="12">
        <v>43005</v>
      </c>
      <c r="B692">
        <v>125.93</v>
      </c>
      <c r="C692">
        <v>126.93</v>
      </c>
      <c r="D692">
        <v>122.370003</v>
      </c>
      <c r="E692">
        <v>123.029999</v>
      </c>
      <c r="F692">
        <v>119.080444</v>
      </c>
      <c r="G692">
        <v>7491732</v>
      </c>
    </row>
    <row r="693" spans="1:7" x14ac:dyDescent="0.25">
      <c r="A693" s="12">
        <v>43006</v>
      </c>
      <c r="B693">
        <v>123.029999</v>
      </c>
      <c r="C693">
        <v>124.550003</v>
      </c>
      <c r="D693">
        <v>122.910004</v>
      </c>
      <c r="E693">
        <v>124.489998</v>
      </c>
      <c r="F693">
        <v>120.493576</v>
      </c>
      <c r="G693">
        <v>5029773</v>
      </c>
    </row>
    <row r="694" spans="1:7" x14ac:dyDescent="0.25">
      <c r="A694" s="12">
        <v>43007</v>
      </c>
      <c r="B694">
        <v>123.510002</v>
      </c>
      <c r="C694">
        <v>127</v>
      </c>
      <c r="D694">
        <v>123.43</v>
      </c>
      <c r="E694">
        <v>125.58000199999999</v>
      </c>
      <c r="F694">
        <v>121.548592</v>
      </c>
      <c r="G694">
        <v>4277248</v>
      </c>
    </row>
    <row r="695" spans="1:7" x14ac:dyDescent="0.25">
      <c r="A695" s="12">
        <v>43010</v>
      </c>
      <c r="B695">
        <v>125.889999</v>
      </c>
      <c r="C695">
        <v>127.900002</v>
      </c>
      <c r="D695">
        <v>124.209999</v>
      </c>
      <c r="E695">
        <v>127.709999</v>
      </c>
      <c r="F695">
        <v>123.610207</v>
      </c>
      <c r="G695">
        <v>3876313</v>
      </c>
    </row>
    <row r="696" spans="1:7" x14ac:dyDescent="0.25">
      <c r="A696" s="12">
        <v>43011</v>
      </c>
      <c r="B696">
        <v>127.889999</v>
      </c>
      <c r="C696">
        <v>127.889999</v>
      </c>
      <c r="D696">
        <v>125.209999</v>
      </c>
      <c r="E696">
        <v>126.16999800000001</v>
      </c>
      <c r="F696">
        <v>122.11964399999999</v>
      </c>
      <c r="G696">
        <v>3208033</v>
      </c>
    </row>
    <row r="697" spans="1:7" x14ac:dyDescent="0.25">
      <c r="A697" s="12">
        <v>43012</v>
      </c>
      <c r="B697">
        <v>126.589996</v>
      </c>
      <c r="C697">
        <v>126.699997</v>
      </c>
      <c r="D697">
        <v>125.30999799999999</v>
      </c>
      <c r="E697">
        <v>125.339996</v>
      </c>
      <c r="F697">
        <v>121.316292</v>
      </c>
      <c r="G697">
        <v>2757876</v>
      </c>
    </row>
    <row r="698" spans="1:7" x14ac:dyDescent="0.25">
      <c r="A698" s="12">
        <v>43013</v>
      </c>
      <c r="B698">
        <v>125.650002</v>
      </c>
      <c r="C698">
        <v>125.860001</v>
      </c>
      <c r="D698">
        <v>123.08000199999999</v>
      </c>
      <c r="E698">
        <v>123.589996</v>
      </c>
      <c r="F698">
        <v>119.622467</v>
      </c>
      <c r="G698">
        <v>3122383</v>
      </c>
    </row>
    <row r="699" spans="1:7" x14ac:dyDescent="0.25">
      <c r="A699" s="12">
        <v>43014</v>
      </c>
      <c r="B699">
        <v>123.5</v>
      </c>
      <c r="C699">
        <v>123.790001</v>
      </c>
      <c r="D699">
        <v>122</v>
      </c>
      <c r="E699">
        <v>122.69000200000001</v>
      </c>
      <c r="F699">
        <v>118.751366</v>
      </c>
      <c r="G699">
        <v>3999295</v>
      </c>
    </row>
    <row r="700" spans="1:7" x14ac:dyDescent="0.25">
      <c r="A700" s="12">
        <v>43017</v>
      </c>
      <c r="B700">
        <v>123.279999</v>
      </c>
      <c r="C700">
        <v>123.589996</v>
      </c>
      <c r="D700">
        <v>122.040001</v>
      </c>
      <c r="E700">
        <v>123.400002</v>
      </c>
      <c r="F700">
        <v>119.438568</v>
      </c>
      <c r="G700">
        <v>4908933</v>
      </c>
    </row>
    <row r="701" spans="1:7" x14ac:dyDescent="0.25">
      <c r="A701" s="12">
        <v>43018</v>
      </c>
      <c r="B701">
        <v>123.5</v>
      </c>
      <c r="C701">
        <v>123.760002</v>
      </c>
      <c r="D701">
        <v>122.510002</v>
      </c>
      <c r="E701">
        <v>123.269997</v>
      </c>
      <c r="F701">
        <v>119.312744</v>
      </c>
      <c r="G701">
        <v>5727345</v>
      </c>
    </row>
    <row r="702" spans="1:7" x14ac:dyDescent="0.25">
      <c r="A702" s="12">
        <v>43019</v>
      </c>
      <c r="B702">
        <v>123.269997</v>
      </c>
      <c r="C702">
        <v>124.379997</v>
      </c>
      <c r="D702">
        <v>123</v>
      </c>
      <c r="E702">
        <v>123.769997</v>
      </c>
      <c r="F702">
        <v>119.79669199999999</v>
      </c>
      <c r="G702">
        <v>3754941</v>
      </c>
    </row>
    <row r="703" spans="1:7" x14ac:dyDescent="0.25">
      <c r="A703" s="12">
        <v>43020</v>
      </c>
      <c r="B703">
        <v>123.989998</v>
      </c>
      <c r="C703">
        <v>124.089996</v>
      </c>
      <c r="D703">
        <v>122.209999</v>
      </c>
      <c r="E703">
        <v>122.55999799999999</v>
      </c>
      <c r="F703">
        <v>118.625534</v>
      </c>
      <c r="G703">
        <v>5854571</v>
      </c>
    </row>
    <row r="704" spans="1:7" x14ac:dyDescent="0.25">
      <c r="A704" s="12">
        <v>43021</v>
      </c>
      <c r="B704">
        <v>122.5</v>
      </c>
      <c r="C704">
        <v>123.32</v>
      </c>
      <c r="D704">
        <v>117.33000199999999</v>
      </c>
      <c r="E704">
        <v>119.769997</v>
      </c>
      <c r="F704">
        <v>115.925102</v>
      </c>
      <c r="G704">
        <v>6600305</v>
      </c>
    </row>
    <row r="705" spans="1:7" x14ac:dyDescent="0.25">
      <c r="A705" s="12">
        <v>43024</v>
      </c>
      <c r="B705">
        <v>120.290001</v>
      </c>
      <c r="C705">
        <v>120.589996</v>
      </c>
      <c r="D705">
        <v>118.75</v>
      </c>
      <c r="E705">
        <v>118.889999</v>
      </c>
      <c r="F705">
        <v>115.07334899999999</v>
      </c>
      <c r="G705">
        <v>9674857</v>
      </c>
    </row>
    <row r="706" spans="1:7" x14ac:dyDescent="0.25">
      <c r="A706" s="12">
        <v>43025</v>
      </c>
      <c r="B706">
        <v>118.889999</v>
      </c>
      <c r="C706">
        <v>119.720001</v>
      </c>
      <c r="D706">
        <v>115.620003</v>
      </c>
      <c r="E706">
        <v>119.370003</v>
      </c>
      <c r="F706">
        <v>115.537949</v>
      </c>
      <c r="G706">
        <v>15446328</v>
      </c>
    </row>
    <row r="707" spans="1:7" x14ac:dyDescent="0.25">
      <c r="A707" s="12">
        <v>43026</v>
      </c>
      <c r="B707">
        <v>119.370003</v>
      </c>
      <c r="C707">
        <v>120.75</v>
      </c>
      <c r="D707">
        <v>117.620003</v>
      </c>
      <c r="E707">
        <v>120.300003</v>
      </c>
      <c r="F707">
        <v>116.438087</v>
      </c>
      <c r="G707">
        <v>4659060</v>
      </c>
    </row>
    <row r="708" spans="1:7" x14ac:dyDescent="0.25">
      <c r="A708" s="12">
        <v>43027</v>
      </c>
      <c r="B708">
        <v>119.620003</v>
      </c>
      <c r="C708">
        <v>120.349998</v>
      </c>
      <c r="D708">
        <v>118.80999799999999</v>
      </c>
      <c r="E708">
        <v>118.94000200000001</v>
      </c>
      <c r="F708">
        <v>115.12175000000001</v>
      </c>
      <c r="G708">
        <v>3601357</v>
      </c>
    </row>
    <row r="709" spans="1:7" x14ac:dyDescent="0.25">
      <c r="A709" s="12">
        <v>43028</v>
      </c>
      <c r="B709">
        <v>119.650002</v>
      </c>
      <c r="C709">
        <v>121.19000200000001</v>
      </c>
      <c r="D709">
        <v>118.209999</v>
      </c>
      <c r="E709">
        <v>119.910004</v>
      </c>
      <c r="F709">
        <v>116.060608</v>
      </c>
      <c r="G709">
        <v>10144205</v>
      </c>
    </row>
    <row r="710" spans="1:7" x14ac:dyDescent="0.25">
      <c r="A710" s="12">
        <v>43031</v>
      </c>
      <c r="B710">
        <v>120.010002</v>
      </c>
      <c r="C710">
        <v>120.010002</v>
      </c>
      <c r="D710">
        <v>116</v>
      </c>
      <c r="E710">
        <v>116.18</v>
      </c>
      <c r="F710">
        <v>112.45034800000001</v>
      </c>
      <c r="G710">
        <v>9539389</v>
      </c>
    </row>
    <row r="711" spans="1:7" x14ac:dyDescent="0.25">
      <c r="A711" s="12">
        <v>43032</v>
      </c>
      <c r="B711">
        <v>116.800003</v>
      </c>
      <c r="C711">
        <v>117.389999</v>
      </c>
      <c r="D711">
        <v>116.360001</v>
      </c>
      <c r="E711">
        <v>117.05999799999999</v>
      </c>
      <c r="F711">
        <v>113.302094</v>
      </c>
      <c r="G711">
        <v>8445582</v>
      </c>
    </row>
    <row r="712" spans="1:7" x14ac:dyDescent="0.25">
      <c r="A712" s="12">
        <v>43033</v>
      </c>
      <c r="B712">
        <v>117.66999800000001</v>
      </c>
      <c r="C712">
        <v>117.66999800000001</v>
      </c>
      <c r="D712">
        <v>105</v>
      </c>
      <c r="E712">
        <v>106.18</v>
      </c>
      <c r="F712">
        <v>102.77137</v>
      </c>
      <c r="G712">
        <v>19270580</v>
      </c>
    </row>
    <row r="713" spans="1:7" x14ac:dyDescent="0.25">
      <c r="A713" s="12">
        <v>43034</v>
      </c>
      <c r="B713">
        <v>108.010002</v>
      </c>
      <c r="C713">
        <v>112.800003</v>
      </c>
      <c r="D713">
        <v>106.610001</v>
      </c>
      <c r="E713">
        <v>107.540001</v>
      </c>
      <c r="F713">
        <v>104.087715</v>
      </c>
      <c r="G713">
        <v>47497416</v>
      </c>
    </row>
    <row r="714" spans="1:7" x14ac:dyDescent="0.25">
      <c r="A714" s="12">
        <v>43035</v>
      </c>
      <c r="B714">
        <v>107.58000199999999</v>
      </c>
      <c r="C714">
        <v>115.550003</v>
      </c>
      <c r="D714">
        <v>107.58000199999999</v>
      </c>
      <c r="E714">
        <v>114.650002</v>
      </c>
      <c r="F714">
        <v>110.96946699999999</v>
      </c>
      <c r="G714">
        <v>12934012</v>
      </c>
    </row>
    <row r="715" spans="1:7" x14ac:dyDescent="0.25">
      <c r="A715" s="12">
        <v>43038</v>
      </c>
      <c r="B715">
        <v>115</v>
      </c>
      <c r="C715">
        <v>116.230003</v>
      </c>
      <c r="D715">
        <v>114.400002</v>
      </c>
      <c r="E715">
        <v>114.93</v>
      </c>
      <c r="F715">
        <v>111.24047899999999</v>
      </c>
      <c r="G715">
        <v>17785409</v>
      </c>
    </row>
    <row r="716" spans="1:7" x14ac:dyDescent="0.25">
      <c r="A716" s="12">
        <v>43039</v>
      </c>
      <c r="B716">
        <v>114.709999</v>
      </c>
      <c r="C716">
        <v>115.69000200000001</v>
      </c>
      <c r="D716">
        <v>113.57</v>
      </c>
      <c r="E716">
        <v>113.779999</v>
      </c>
      <c r="F716">
        <v>110.127396</v>
      </c>
      <c r="G716">
        <v>10758043</v>
      </c>
    </row>
    <row r="717" spans="1:7" x14ac:dyDescent="0.25">
      <c r="A717" s="12">
        <v>43040</v>
      </c>
      <c r="B717">
        <v>113.989998</v>
      </c>
      <c r="C717">
        <v>114.58000199999999</v>
      </c>
      <c r="D717">
        <v>113.360001</v>
      </c>
      <c r="E717">
        <v>113.540001</v>
      </c>
      <c r="F717">
        <v>109.89510300000001</v>
      </c>
      <c r="G717">
        <v>8688629</v>
      </c>
    </row>
    <row r="718" spans="1:7" x14ac:dyDescent="0.25">
      <c r="A718" s="12">
        <v>43042</v>
      </c>
      <c r="B718">
        <v>114.379997</v>
      </c>
      <c r="C718">
        <v>114.379997</v>
      </c>
      <c r="D718">
        <v>111.410004</v>
      </c>
      <c r="E718">
        <v>112.260002</v>
      </c>
      <c r="F718">
        <v>108.656189</v>
      </c>
      <c r="G718">
        <v>26364374</v>
      </c>
    </row>
    <row r="719" spans="1:7" x14ac:dyDescent="0.25">
      <c r="A719" s="12">
        <v>43045</v>
      </c>
      <c r="B719">
        <v>112.540001</v>
      </c>
      <c r="C719">
        <v>115.599998</v>
      </c>
      <c r="D719">
        <v>111.510002</v>
      </c>
      <c r="E719">
        <v>114.720001</v>
      </c>
      <c r="F719">
        <v>111.037216</v>
      </c>
      <c r="G719">
        <v>6875615</v>
      </c>
    </row>
    <row r="720" spans="1:7" x14ac:dyDescent="0.25">
      <c r="A720" s="12">
        <v>43046</v>
      </c>
      <c r="B720">
        <v>114.43</v>
      </c>
      <c r="C720">
        <v>116.790001</v>
      </c>
      <c r="D720">
        <v>114.43</v>
      </c>
      <c r="E720">
        <v>116.370003</v>
      </c>
      <c r="F720">
        <v>112.634254</v>
      </c>
      <c r="G720">
        <v>7820898</v>
      </c>
    </row>
    <row r="721" spans="1:7" x14ac:dyDescent="0.25">
      <c r="A721" s="12">
        <v>43047</v>
      </c>
      <c r="B721">
        <v>116.370003</v>
      </c>
      <c r="C721">
        <v>116.379997</v>
      </c>
      <c r="D721">
        <v>114.519997</v>
      </c>
      <c r="E721">
        <v>114.790001</v>
      </c>
      <c r="F721">
        <v>111.104973</v>
      </c>
      <c r="G721">
        <v>4891110</v>
      </c>
    </row>
    <row r="722" spans="1:7" x14ac:dyDescent="0.25">
      <c r="A722" s="12">
        <v>43048</v>
      </c>
      <c r="B722">
        <v>114.510002</v>
      </c>
      <c r="C722">
        <v>115.889999</v>
      </c>
      <c r="D722">
        <v>114.449997</v>
      </c>
      <c r="E722">
        <v>114.91999800000001</v>
      </c>
      <c r="F722">
        <v>111.230797</v>
      </c>
      <c r="G722">
        <v>3174359</v>
      </c>
    </row>
    <row r="723" spans="1:7" x14ac:dyDescent="0.25">
      <c r="A723" s="12">
        <v>43049</v>
      </c>
      <c r="B723">
        <v>114.839996</v>
      </c>
      <c r="C723">
        <v>114.94000200000001</v>
      </c>
      <c r="D723">
        <v>111.599998</v>
      </c>
      <c r="E723">
        <v>111.900002</v>
      </c>
      <c r="F723">
        <v>108.30774700000001</v>
      </c>
      <c r="G723">
        <v>7902295</v>
      </c>
    </row>
    <row r="724" spans="1:7" x14ac:dyDescent="0.25">
      <c r="A724" s="12">
        <v>43052</v>
      </c>
      <c r="B724">
        <v>112</v>
      </c>
      <c r="C724">
        <v>113.589996</v>
      </c>
      <c r="D724">
        <v>111.510002</v>
      </c>
      <c r="E724">
        <v>113</v>
      </c>
      <c r="F724">
        <v>109.37243700000001</v>
      </c>
      <c r="G724">
        <v>16897989</v>
      </c>
    </row>
    <row r="725" spans="1:7" x14ac:dyDescent="0.25">
      <c r="A725" s="12">
        <v>43053</v>
      </c>
      <c r="B725">
        <v>113.279999</v>
      </c>
      <c r="C725">
        <v>114.800003</v>
      </c>
      <c r="D725">
        <v>112.199997</v>
      </c>
      <c r="E725">
        <v>114.290001</v>
      </c>
      <c r="F725">
        <v>110.621025</v>
      </c>
      <c r="G725">
        <v>7579776</v>
      </c>
    </row>
    <row r="726" spans="1:7" x14ac:dyDescent="0.25">
      <c r="A726" s="12">
        <v>43054</v>
      </c>
      <c r="B726">
        <v>114.489998</v>
      </c>
      <c r="C726">
        <v>114.790001</v>
      </c>
      <c r="D726">
        <v>113.410004</v>
      </c>
      <c r="E726">
        <v>114.08000199999999</v>
      </c>
      <c r="F726">
        <v>110.41776299999999</v>
      </c>
      <c r="G726">
        <v>6468567</v>
      </c>
    </row>
    <row r="727" spans="1:7" x14ac:dyDescent="0.25">
      <c r="A727" s="12">
        <v>43055</v>
      </c>
      <c r="B727">
        <v>114.360001</v>
      </c>
      <c r="C727">
        <v>114.599998</v>
      </c>
      <c r="D727">
        <v>114</v>
      </c>
      <c r="E727">
        <v>114.19000200000001</v>
      </c>
      <c r="F727">
        <v>110.52423899999999</v>
      </c>
      <c r="G727">
        <v>5632473</v>
      </c>
    </row>
    <row r="728" spans="1:7" x14ac:dyDescent="0.25">
      <c r="A728" s="12">
        <v>43056</v>
      </c>
      <c r="B728">
        <v>114.400002</v>
      </c>
      <c r="C728">
        <v>118.699997</v>
      </c>
      <c r="D728">
        <v>113.91999800000001</v>
      </c>
      <c r="E728">
        <v>117.160004</v>
      </c>
      <c r="F728">
        <v>113.398895</v>
      </c>
      <c r="G728">
        <v>5440165</v>
      </c>
    </row>
    <row r="729" spans="1:7" x14ac:dyDescent="0.25">
      <c r="A729" s="12">
        <v>43060</v>
      </c>
      <c r="B729">
        <v>117.449997</v>
      </c>
      <c r="C729">
        <v>117.69000200000001</v>
      </c>
      <c r="D729">
        <v>115.910004</v>
      </c>
      <c r="E729">
        <v>116.209999</v>
      </c>
      <c r="F729">
        <v>112.47938499999999</v>
      </c>
      <c r="G729">
        <v>7868475</v>
      </c>
    </row>
    <row r="730" spans="1:7" x14ac:dyDescent="0.25">
      <c r="A730" s="12">
        <v>43061</v>
      </c>
      <c r="B730">
        <v>116.889999</v>
      </c>
      <c r="C730">
        <v>117.389999</v>
      </c>
      <c r="D730">
        <v>114.650002</v>
      </c>
      <c r="E730">
        <v>115.949997</v>
      </c>
      <c r="F730">
        <v>112.22772999999999</v>
      </c>
      <c r="G730">
        <v>7369027</v>
      </c>
    </row>
    <row r="731" spans="1:7" x14ac:dyDescent="0.25">
      <c r="A731" s="12">
        <v>43062</v>
      </c>
      <c r="B731">
        <v>115.66999800000001</v>
      </c>
      <c r="C731">
        <v>116.110001</v>
      </c>
      <c r="D731">
        <v>115.110001</v>
      </c>
      <c r="E731">
        <v>115.41999800000001</v>
      </c>
      <c r="F731">
        <v>111.71474499999999</v>
      </c>
      <c r="G731">
        <v>410988</v>
      </c>
    </row>
    <row r="732" spans="1:7" x14ac:dyDescent="0.25">
      <c r="A732" s="12">
        <v>43063</v>
      </c>
      <c r="B732">
        <v>115.360001</v>
      </c>
      <c r="C732">
        <v>116</v>
      </c>
      <c r="D732">
        <v>112.209999</v>
      </c>
      <c r="E732">
        <v>113.980003</v>
      </c>
      <c r="F732">
        <v>110.320976</v>
      </c>
      <c r="G732">
        <v>7450406</v>
      </c>
    </row>
    <row r="733" spans="1:7" x14ac:dyDescent="0.25">
      <c r="A733" s="12">
        <v>43066</v>
      </c>
      <c r="B733">
        <v>113.510002</v>
      </c>
      <c r="C733">
        <v>113.68</v>
      </c>
      <c r="D733">
        <v>109.5</v>
      </c>
      <c r="E733">
        <v>110.019997</v>
      </c>
      <c r="F733">
        <v>106.48809799999999</v>
      </c>
      <c r="G733">
        <v>8123874</v>
      </c>
    </row>
    <row r="734" spans="1:7" x14ac:dyDescent="0.25">
      <c r="A734" s="12">
        <v>43067</v>
      </c>
      <c r="B734">
        <v>110.889999</v>
      </c>
      <c r="C734">
        <v>110.889999</v>
      </c>
      <c r="D734">
        <v>106.510002</v>
      </c>
      <c r="E734">
        <v>107.389999</v>
      </c>
      <c r="F734">
        <v>103.942528</v>
      </c>
      <c r="G734">
        <v>10394889</v>
      </c>
    </row>
    <row r="735" spans="1:7" x14ac:dyDescent="0.25">
      <c r="A735" s="12">
        <v>43068</v>
      </c>
      <c r="B735">
        <v>107.400002</v>
      </c>
      <c r="C735">
        <v>110.660004</v>
      </c>
      <c r="D735">
        <v>106.980003</v>
      </c>
      <c r="E735">
        <v>109.980003</v>
      </c>
      <c r="F735">
        <v>106.449387</v>
      </c>
      <c r="G735">
        <v>15402058</v>
      </c>
    </row>
    <row r="736" spans="1:7" x14ac:dyDescent="0.25">
      <c r="A736" s="12">
        <v>43069</v>
      </c>
      <c r="B736">
        <v>109.709999</v>
      </c>
      <c r="C736">
        <v>111.08000199999999</v>
      </c>
      <c r="D736">
        <v>108.5</v>
      </c>
      <c r="E736">
        <v>109.300003</v>
      </c>
      <c r="F736">
        <v>105.791214</v>
      </c>
      <c r="G736">
        <v>14963092</v>
      </c>
    </row>
    <row r="737" spans="1:7" x14ac:dyDescent="0.25">
      <c r="A737" s="12">
        <v>43070</v>
      </c>
      <c r="B737">
        <v>109.029999</v>
      </c>
      <c r="C737">
        <v>111.69000200000001</v>
      </c>
      <c r="D737">
        <v>108.529999</v>
      </c>
      <c r="E737">
        <v>110.769997</v>
      </c>
      <c r="F737">
        <v>107.21402</v>
      </c>
      <c r="G737">
        <v>5582940</v>
      </c>
    </row>
    <row r="738" spans="1:7" x14ac:dyDescent="0.25">
      <c r="A738" s="12">
        <v>43073</v>
      </c>
      <c r="B738">
        <v>111.69000200000001</v>
      </c>
      <c r="C738">
        <v>111.69000200000001</v>
      </c>
      <c r="D738">
        <v>107.55999799999999</v>
      </c>
      <c r="E738">
        <v>108.05999799999999</v>
      </c>
      <c r="F738">
        <v>104.591019</v>
      </c>
      <c r="G738">
        <v>4033837</v>
      </c>
    </row>
    <row r="739" spans="1:7" x14ac:dyDescent="0.25">
      <c r="A739" s="12">
        <v>43074</v>
      </c>
      <c r="B739">
        <v>108.33000199999999</v>
      </c>
      <c r="C739">
        <v>110.91999800000001</v>
      </c>
      <c r="D739">
        <v>108.050003</v>
      </c>
      <c r="E739">
        <v>110.870003</v>
      </c>
      <c r="F739">
        <v>107.31081399999999</v>
      </c>
      <c r="G739">
        <v>4675994</v>
      </c>
    </row>
    <row r="740" spans="1:7" x14ac:dyDescent="0.25">
      <c r="A740" s="12">
        <v>43075</v>
      </c>
      <c r="B740">
        <v>110.900002</v>
      </c>
      <c r="C740">
        <v>111.010002</v>
      </c>
      <c r="D740">
        <v>107.410004</v>
      </c>
      <c r="E740">
        <v>107.849998</v>
      </c>
      <c r="F740">
        <v>104.387764</v>
      </c>
      <c r="G740">
        <v>6001221</v>
      </c>
    </row>
    <row r="741" spans="1:7" x14ac:dyDescent="0.25">
      <c r="A741" s="12">
        <v>43076</v>
      </c>
      <c r="B741">
        <v>107.41999800000001</v>
      </c>
      <c r="C741">
        <v>107.720001</v>
      </c>
      <c r="D741">
        <v>103.75</v>
      </c>
      <c r="E741">
        <v>104.089996</v>
      </c>
      <c r="F741">
        <v>100.74846599999999</v>
      </c>
      <c r="G741">
        <v>7271751</v>
      </c>
    </row>
    <row r="742" spans="1:7" x14ac:dyDescent="0.25">
      <c r="A742" s="12">
        <v>43077</v>
      </c>
      <c r="B742">
        <v>104.55999799999999</v>
      </c>
      <c r="C742">
        <v>106.07</v>
      </c>
      <c r="D742">
        <v>103.800003</v>
      </c>
      <c r="E742">
        <v>105.839996</v>
      </c>
      <c r="F742">
        <v>102.442284</v>
      </c>
      <c r="G742">
        <v>7760339</v>
      </c>
    </row>
    <row r="743" spans="1:7" x14ac:dyDescent="0.25">
      <c r="A743" s="12">
        <v>43080</v>
      </c>
      <c r="B743">
        <v>105.839996</v>
      </c>
      <c r="C743">
        <v>106.389999</v>
      </c>
      <c r="D743">
        <v>104.08000199999999</v>
      </c>
      <c r="E743">
        <v>104.150002</v>
      </c>
      <c r="F743">
        <v>100.806541</v>
      </c>
      <c r="G743">
        <v>5322629</v>
      </c>
    </row>
    <row r="744" spans="1:7" x14ac:dyDescent="0.25">
      <c r="A744" s="12">
        <v>43082</v>
      </c>
      <c r="B744">
        <v>104.150002</v>
      </c>
      <c r="C744">
        <v>105.040001</v>
      </c>
      <c r="D744">
        <v>102.110001</v>
      </c>
      <c r="E744">
        <v>102.379997</v>
      </c>
      <c r="F744">
        <v>99.093361000000002</v>
      </c>
      <c r="G744">
        <v>11000070</v>
      </c>
    </row>
    <row r="745" spans="1:7" x14ac:dyDescent="0.25">
      <c r="A745" s="12">
        <v>43083</v>
      </c>
      <c r="B745">
        <v>102.699997</v>
      </c>
      <c r="C745">
        <v>103.790001</v>
      </c>
      <c r="D745">
        <v>101.800003</v>
      </c>
      <c r="E745">
        <v>102.010002</v>
      </c>
      <c r="F745">
        <v>98.735245000000006</v>
      </c>
      <c r="G745">
        <v>6813592</v>
      </c>
    </row>
    <row r="746" spans="1:7" x14ac:dyDescent="0.25">
      <c r="A746" s="12">
        <v>43084</v>
      </c>
      <c r="B746">
        <v>101.709999</v>
      </c>
      <c r="C746">
        <v>106.400002</v>
      </c>
      <c r="D746">
        <v>100.510002</v>
      </c>
      <c r="E746">
        <v>104.540001</v>
      </c>
      <c r="F746">
        <v>101.184021</v>
      </c>
      <c r="G746">
        <v>17370545</v>
      </c>
    </row>
    <row r="747" spans="1:7" x14ac:dyDescent="0.25">
      <c r="A747" s="12">
        <v>43087</v>
      </c>
      <c r="B747">
        <v>105.08000199999999</v>
      </c>
      <c r="C747">
        <v>107.69000200000001</v>
      </c>
      <c r="D747">
        <v>105.07</v>
      </c>
      <c r="E747">
        <v>107.16999800000001</v>
      </c>
      <c r="F747">
        <v>103.729591</v>
      </c>
      <c r="G747">
        <v>6634794</v>
      </c>
    </row>
    <row r="748" spans="1:7" x14ac:dyDescent="0.25">
      <c r="A748" s="12">
        <v>43088</v>
      </c>
      <c r="B748">
        <v>106.910004</v>
      </c>
      <c r="C748">
        <v>107.300003</v>
      </c>
      <c r="D748">
        <v>105.389999</v>
      </c>
      <c r="E748">
        <v>105.709999</v>
      </c>
      <c r="F748">
        <v>102.31646000000001</v>
      </c>
      <c r="G748">
        <v>6213235</v>
      </c>
    </row>
    <row r="749" spans="1:7" x14ac:dyDescent="0.25">
      <c r="A749" s="12">
        <v>43089</v>
      </c>
      <c r="B749">
        <v>106</v>
      </c>
      <c r="C749">
        <v>107.980003</v>
      </c>
      <c r="D749">
        <v>106</v>
      </c>
      <c r="E749">
        <v>107.449997</v>
      </c>
      <c r="F749">
        <v>104.000603</v>
      </c>
      <c r="G749">
        <v>4886348</v>
      </c>
    </row>
    <row r="750" spans="1:7" x14ac:dyDescent="0.25">
      <c r="A750" s="12">
        <v>43090</v>
      </c>
      <c r="B750">
        <v>107.5</v>
      </c>
      <c r="C750">
        <v>108.050003</v>
      </c>
      <c r="D750">
        <v>106.040001</v>
      </c>
      <c r="E750">
        <v>106.620003</v>
      </c>
      <c r="F750">
        <v>103.19725</v>
      </c>
      <c r="G750">
        <v>4636895</v>
      </c>
    </row>
    <row r="751" spans="1:7" x14ac:dyDescent="0.25">
      <c r="A751" s="12">
        <v>43091</v>
      </c>
      <c r="B751">
        <v>106.879997</v>
      </c>
      <c r="C751">
        <v>107.290001</v>
      </c>
      <c r="D751">
        <v>103.550003</v>
      </c>
      <c r="E751">
        <v>104.55999799999999</v>
      </c>
      <c r="F751">
        <v>101.203377</v>
      </c>
      <c r="G751">
        <v>4607807</v>
      </c>
    </row>
    <row r="752" spans="1:7" x14ac:dyDescent="0.25">
      <c r="A752" s="12">
        <v>43095</v>
      </c>
      <c r="B752">
        <v>104.57</v>
      </c>
      <c r="C752">
        <v>105.69000200000001</v>
      </c>
      <c r="D752">
        <v>103.209999</v>
      </c>
      <c r="E752">
        <v>103.599998</v>
      </c>
      <c r="F752">
        <v>100.274193</v>
      </c>
      <c r="G752">
        <v>1358680</v>
      </c>
    </row>
    <row r="753" spans="1:7" x14ac:dyDescent="0.25">
      <c r="A753" s="12">
        <v>43096</v>
      </c>
      <c r="B753">
        <v>104</v>
      </c>
      <c r="C753">
        <v>105.879997</v>
      </c>
      <c r="D753">
        <v>103.80999799999999</v>
      </c>
      <c r="E753">
        <v>105.699997</v>
      </c>
      <c r="F753">
        <v>102.30677799999999</v>
      </c>
      <c r="G753">
        <v>5879097</v>
      </c>
    </row>
    <row r="754" spans="1:7" x14ac:dyDescent="0.25">
      <c r="A754" s="12">
        <v>43097</v>
      </c>
      <c r="B754">
        <v>105.44000200000001</v>
      </c>
      <c r="C754">
        <v>107.900002</v>
      </c>
      <c r="D754">
        <v>105.44000200000001</v>
      </c>
      <c r="E754">
        <v>107.610001</v>
      </c>
      <c r="F754">
        <v>104.15546399999999</v>
      </c>
      <c r="G754">
        <v>2726837</v>
      </c>
    </row>
    <row r="755" spans="1:7" x14ac:dyDescent="0.25">
      <c r="A755" s="12">
        <v>43098</v>
      </c>
      <c r="B755">
        <v>107.870003</v>
      </c>
      <c r="C755">
        <v>108.19000200000001</v>
      </c>
      <c r="D755">
        <v>107.010002</v>
      </c>
      <c r="E755">
        <v>107.83000199999999</v>
      </c>
      <c r="F755">
        <v>104.368408</v>
      </c>
      <c r="G755">
        <v>4377974</v>
      </c>
    </row>
    <row r="756" spans="1:7" x14ac:dyDescent="0.25">
      <c r="A756" s="12">
        <v>43102</v>
      </c>
      <c r="B756">
        <v>108</v>
      </c>
      <c r="C756">
        <v>108.300003</v>
      </c>
      <c r="D756">
        <v>106.889999</v>
      </c>
      <c r="E756">
        <v>107.370003</v>
      </c>
      <c r="F756">
        <v>103.92317199999999</v>
      </c>
      <c r="G756">
        <v>4626737</v>
      </c>
    </row>
    <row r="757" spans="1:7" x14ac:dyDescent="0.25">
      <c r="A757" s="12">
        <v>43103</v>
      </c>
      <c r="B757">
        <v>107.110001</v>
      </c>
      <c r="C757">
        <v>109.769997</v>
      </c>
      <c r="D757">
        <v>107</v>
      </c>
      <c r="E757">
        <v>109.43</v>
      </c>
      <c r="F757">
        <v>105.91703800000001</v>
      </c>
      <c r="G757">
        <v>4327398</v>
      </c>
    </row>
    <row r="758" spans="1:7" x14ac:dyDescent="0.25">
      <c r="A758" s="12">
        <v>43104</v>
      </c>
      <c r="B758">
        <v>108.900002</v>
      </c>
      <c r="C758">
        <v>110.589996</v>
      </c>
      <c r="D758">
        <v>108.900002</v>
      </c>
      <c r="E758">
        <v>109.519997</v>
      </c>
      <c r="F758">
        <v>106.00415</v>
      </c>
      <c r="G758">
        <v>5296469</v>
      </c>
    </row>
    <row r="759" spans="1:7" x14ac:dyDescent="0.25">
      <c r="A759" s="12">
        <v>43105</v>
      </c>
      <c r="B759">
        <v>109.790001</v>
      </c>
      <c r="C759">
        <v>111.720001</v>
      </c>
      <c r="D759">
        <v>108.720001</v>
      </c>
      <c r="E759">
        <v>110.040001</v>
      </c>
      <c r="F759">
        <v>106.507462</v>
      </c>
      <c r="G759">
        <v>5512784</v>
      </c>
    </row>
    <row r="760" spans="1:7" x14ac:dyDescent="0.25">
      <c r="A760" s="12">
        <v>43108</v>
      </c>
      <c r="B760">
        <v>109.209999</v>
      </c>
      <c r="C760">
        <v>112.209999</v>
      </c>
      <c r="D760">
        <v>108.900002</v>
      </c>
      <c r="E760">
        <v>109.41999800000001</v>
      </c>
      <c r="F760">
        <v>105.90735599999999</v>
      </c>
      <c r="G760">
        <v>3969470</v>
      </c>
    </row>
    <row r="761" spans="1:7" x14ac:dyDescent="0.25">
      <c r="A761" s="12">
        <v>43109</v>
      </c>
      <c r="B761">
        <v>110</v>
      </c>
      <c r="C761">
        <v>111.5</v>
      </c>
      <c r="D761">
        <v>110</v>
      </c>
      <c r="E761">
        <v>110.660004</v>
      </c>
      <c r="F761">
        <v>107.10755899999999</v>
      </c>
      <c r="G761">
        <v>5112438</v>
      </c>
    </row>
    <row r="762" spans="1:7" x14ac:dyDescent="0.25">
      <c r="A762" s="12">
        <v>43110</v>
      </c>
      <c r="B762">
        <v>110.730003</v>
      </c>
      <c r="C762">
        <v>110.769997</v>
      </c>
      <c r="D762">
        <v>106.959999</v>
      </c>
      <c r="E762">
        <v>107.849998</v>
      </c>
      <c r="F762">
        <v>104.387764</v>
      </c>
      <c r="G762">
        <v>5712266</v>
      </c>
    </row>
    <row r="763" spans="1:7" x14ac:dyDescent="0.25">
      <c r="A763" s="12">
        <v>43111</v>
      </c>
      <c r="B763">
        <v>108.489998</v>
      </c>
      <c r="C763">
        <v>108.69000200000001</v>
      </c>
      <c r="D763">
        <v>105.050003</v>
      </c>
      <c r="E763">
        <v>106.199997</v>
      </c>
      <c r="F763">
        <v>102.79072600000001</v>
      </c>
      <c r="G763">
        <v>7256790</v>
      </c>
    </row>
    <row r="764" spans="1:7" x14ac:dyDescent="0.25">
      <c r="A764" s="12">
        <v>43112</v>
      </c>
      <c r="B764">
        <v>106.589996</v>
      </c>
      <c r="C764">
        <v>109.75</v>
      </c>
      <c r="D764">
        <v>106.010002</v>
      </c>
      <c r="E764">
        <v>109.110001</v>
      </c>
      <c r="F764">
        <v>105.607315</v>
      </c>
      <c r="G764">
        <v>10844248</v>
      </c>
    </row>
    <row r="765" spans="1:7" x14ac:dyDescent="0.25">
      <c r="A765" s="12">
        <v>43115</v>
      </c>
      <c r="B765">
        <v>109.290001</v>
      </c>
      <c r="C765">
        <v>111</v>
      </c>
      <c r="D765">
        <v>108.349998</v>
      </c>
      <c r="E765">
        <v>110.730003</v>
      </c>
      <c r="F765">
        <v>107.175308</v>
      </c>
      <c r="G765">
        <v>2067344</v>
      </c>
    </row>
    <row r="766" spans="1:7" x14ac:dyDescent="0.25">
      <c r="A766" s="12">
        <v>43116</v>
      </c>
      <c r="B766">
        <v>110.459999</v>
      </c>
      <c r="C766">
        <v>110.489998</v>
      </c>
      <c r="D766">
        <v>108.150002</v>
      </c>
      <c r="E766">
        <v>108.260002</v>
      </c>
      <c r="F766">
        <v>104.784599</v>
      </c>
      <c r="G766">
        <v>7905179</v>
      </c>
    </row>
    <row r="767" spans="1:7" x14ac:dyDescent="0.25">
      <c r="A767" s="12">
        <v>43117</v>
      </c>
      <c r="B767">
        <v>108.30999799999999</v>
      </c>
      <c r="C767">
        <v>110.290001</v>
      </c>
      <c r="D767">
        <v>107.80999799999999</v>
      </c>
      <c r="E767">
        <v>109.959999</v>
      </c>
      <c r="F767">
        <v>106.43002300000001</v>
      </c>
      <c r="G767">
        <v>5597530</v>
      </c>
    </row>
    <row r="768" spans="1:7" x14ac:dyDescent="0.25">
      <c r="A768" s="12">
        <v>43118</v>
      </c>
      <c r="B768">
        <v>109.010002</v>
      </c>
      <c r="C768">
        <v>111.620003</v>
      </c>
      <c r="D768">
        <v>109.010002</v>
      </c>
      <c r="E768">
        <v>111.43</v>
      </c>
      <c r="F768">
        <v>107.85283699999999</v>
      </c>
      <c r="G768">
        <v>3106617</v>
      </c>
    </row>
    <row r="769" spans="1:7" x14ac:dyDescent="0.25">
      <c r="A769" s="12">
        <v>43119</v>
      </c>
      <c r="B769">
        <v>110.550003</v>
      </c>
      <c r="C769">
        <v>111.589996</v>
      </c>
      <c r="D769">
        <v>109.69000200000001</v>
      </c>
      <c r="E769">
        <v>109.900002</v>
      </c>
      <c r="F769">
        <v>106.371956</v>
      </c>
      <c r="G769">
        <v>6337463</v>
      </c>
    </row>
    <row r="770" spans="1:7" x14ac:dyDescent="0.25">
      <c r="A770" s="12">
        <v>43122</v>
      </c>
      <c r="B770">
        <v>110.66999800000001</v>
      </c>
      <c r="C770">
        <v>111.379997</v>
      </c>
      <c r="D770">
        <v>109.860001</v>
      </c>
      <c r="E770">
        <v>111.230003</v>
      </c>
      <c r="F770">
        <v>107.659256</v>
      </c>
      <c r="G770">
        <v>5725519</v>
      </c>
    </row>
    <row r="771" spans="1:7" x14ac:dyDescent="0.25">
      <c r="A771" s="12">
        <v>43123</v>
      </c>
      <c r="B771">
        <v>110.610001</v>
      </c>
      <c r="C771">
        <v>113.989998</v>
      </c>
      <c r="D771">
        <v>110.610001</v>
      </c>
      <c r="E771">
        <v>113.41999800000001</v>
      </c>
      <c r="F771">
        <v>109.778954</v>
      </c>
      <c r="G771">
        <v>6414114</v>
      </c>
    </row>
    <row r="772" spans="1:7" x14ac:dyDescent="0.25">
      <c r="A772" s="12">
        <v>43124</v>
      </c>
      <c r="B772">
        <v>113.41999800000001</v>
      </c>
      <c r="C772">
        <v>117.010002</v>
      </c>
      <c r="D772">
        <v>113.41999800000001</v>
      </c>
      <c r="E772">
        <v>116.839996</v>
      </c>
      <c r="F772">
        <v>113.089157</v>
      </c>
      <c r="G772">
        <v>8057444</v>
      </c>
    </row>
    <row r="773" spans="1:7" x14ac:dyDescent="0.25">
      <c r="A773" s="12">
        <v>43125</v>
      </c>
      <c r="B773">
        <v>116.839996</v>
      </c>
      <c r="C773">
        <v>118</v>
      </c>
      <c r="D773">
        <v>115</v>
      </c>
      <c r="E773">
        <v>115.529999</v>
      </c>
      <c r="F773">
        <v>111.821213</v>
      </c>
      <c r="G773">
        <v>12616748</v>
      </c>
    </row>
    <row r="774" spans="1:7" x14ac:dyDescent="0.25">
      <c r="A774" s="12">
        <v>43126</v>
      </c>
      <c r="B774">
        <v>116.290001</v>
      </c>
      <c r="C774">
        <v>119.889999</v>
      </c>
      <c r="D774">
        <v>115.889999</v>
      </c>
      <c r="E774">
        <v>119.629997</v>
      </c>
      <c r="F774">
        <v>115.789597</v>
      </c>
      <c r="G774">
        <v>20122739</v>
      </c>
    </row>
    <row r="775" spans="1:7" x14ac:dyDescent="0.25">
      <c r="A775" s="12">
        <v>43129</v>
      </c>
      <c r="B775">
        <v>119.889999</v>
      </c>
      <c r="C775">
        <v>119.889999</v>
      </c>
      <c r="D775">
        <v>118.610001</v>
      </c>
      <c r="E775">
        <v>119.089996</v>
      </c>
      <c r="F775">
        <v>115.26693</v>
      </c>
      <c r="G775">
        <v>11590204</v>
      </c>
    </row>
    <row r="776" spans="1:7" x14ac:dyDescent="0.25">
      <c r="A776" s="12">
        <v>43130</v>
      </c>
      <c r="B776">
        <v>118.900002</v>
      </c>
      <c r="C776">
        <v>120</v>
      </c>
      <c r="D776">
        <v>117.610001</v>
      </c>
      <c r="E776">
        <v>119.019997</v>
      </c>
      <c r="F776">
        <v>115.199173</v>
      </c>
      <c r="G776">
        <v>8601564</v>
      </c>
    </row>
    <row r="777" spans="1:7" x14ac:dyDescent="0.25">
      <c r="A777" s="12">
        <v>43131</v>
      </c>
      <c r="B777">
        <v>119.30999799999999</v>
      </c>
      <c r="C777">
        <v>120</v>
      </c>
      <c r="D777">
        <v>117.730003</v>
      </c>
      <c r="E777">
        <v>119.58000199999999</v>
      </c>
      <c r="F777">
        <v>115.741203</v>
      </c>
      <c r="G777">
        <v>10557900</v>
      </c>
    </row>
    <row r="778" spans="1:7" x14ac:dyDescent="0.25">
      <c r="A778" s="12">
        <v>43132</v>
      </c>
      <c r="B778">
        <v>119.290001</v>
      </c>
      <c r="C778">
        <v>119.879997</v>
      </c>
      <c r="D778">
        <v>118.129997</v>
      </c>
      <c r="E778">
        <v>118.279999</v>
      </c>
      <c r="F778">
        <v>114.482933</v>
      </c>
      <c r="G778">
        <v>5194491</v>
      </c>
    </row>
    <row r="779" spans="1:7" x14ac:dyDescent="0.25">
      <c r="A779" s="12">
        <v>43133</v>
      </c>
      <c r="B779">
        <v>118.010002</v>
      </c>
      <c r="C779">
        <v>119.94000200000001</v>
      </c>
      <c r="D779">
        <v>117.69000200000001</v>
      </c>
      <c r="E779">
        <v>119.66999800000001</v>
      </c>
      <c r="F779">
        <v>115.82830800000001</v>
      </c>
      <c r="G779">
        <v>8421438</v>
      </c>
    </row>
    <row r="780" spans="1:7" x14ac:dyDescent="0.25">
      <c r="A780" s="12">
        <v>43137</v>
      </c>
      <c r="B780">
        <v>116.699997</v>
      </c>
      <c r="C780">
        <v>116.93</v>
      </c>
      <c r="D780">
        <v>115</v>
      </c>
      <c r="E780">
        <v>115.160004</v>
      </c>
      <c r="F780">
        <v>111.463097</v>
      </c>
      <c r="G780">
        <v>12162860</v>
      </c>
    </row>
    <row r="781" spans="1:7" x14ac:dyDescent="0.25">
      <c r="A781" s="12">
        <v>43138</v>
      </c>
      <c r="B781">
        <v>115.160004</v>
      </c>
      <c r="C781">
        <v>117.029999</v>
      </c>
      <c r="D781">
        <v>115</v>
      </c>
      <c r="E781">
        <v>116.19000200000001</v>
      </c>
      <c r="F781">
        <v>112.46003</v>
      </c>
      <c r="G781">
        <v>8787737</v>
      </c>
    </row>
    <row r="782" spans="1:7" x14ac:dyDescent="0.25">
      <c r="A782" s="12">
        <v>43139</v>
      </c>
      <c r="B782">
        <v>115.5</v>
      </c>
      <c r="C782">
        <v>116.58000199999999</v>
      </c>
      <c r="D782">
        <v>114.010002</v>
      </c>
      <c r="E782">
        <v>114.769997</v>
      </c>
      <c r="F782">
        <v>111.08560900000001</v>
      </c>
      <c r="G782">
        <v>6348109</v>
      </c>
    </row>
    <row r="783" spans="1:7" x14ac:dyDescent="0.25">
      <c r="A783" s="12">
        <v>43140</v>
      </c>
      <c r="B783">
        <v>115.589996</v>
      </c>
      <c r="C783">
        <v>116.19000200000001</v>
      </c>
      <c r="D783">
        <v>113.08000199999999</v>
      </c>
      <c r="E783">
        <v>115.989998</v>
      </c>
      <c r="F783">
        <v>112.26644899999999</v>
      </c>
      <c r="G783">
        <v>5087115</v>
      </c>
    </row>
    <row r="784" spans="1:7" x14ac:dyDescent="0.25">
      <c r="A784" s="12">
        <v>43143</v>
      </c>
      <c r="B784">
        <v>116.269997</v>
      </c>
      <c r="C784">
        <v>116.589996</v>
      </c>
      <c r="D784">
        <v>115</v>
      </c>
      <c r="E784">
        <v>115.550003</v>
      </c>
      <c r="F784">
        <v>111.840576</v>
      </c>
      <c r="G784">
        <v>4320742</v>
      </c>
    </row>
    <row r="785" spans="1:7" x14ac:dyDescent="0.25">
      <c r="A785" s="12">
        <v>43144</v>
      </c>
      <c r="B785">
        <v>116.19000200000001</v>
      </c>
      <c r="C785">
        <v>116.19000200000001</v>
      </c>
      <c r="D785">
        <v>114.889999</v>
      </c>
      <c r="E785">
        <v>115.33000199999999</v>
      </c>
      <c r="F785">
        <v>111.62764</v>
      </c>
      <c r="G785">
        <v>6102782</v>
      </c>
    </row>
    <row r="786" spans="1:7" x14ac:dyDescent="0.25">
      <c r="A786" s="12">
        <v>43145</v>
      </c>
      <c r="B786">
        <v>115.050003</v>
      </c>
      <c r="C786">
        <v>116.459999</v>
      </c>
      <c r="D786">
        <v>114.910004</v>
      </c>
      <c r="E786">
        <v>116.30999799999999</v>
      </c>
      <c r="F786">
        <v>112.576172</v>
      </c>
      <c r="G786">
        <v>3433751</v>
      </c>
    </row>
    <row r="787" spans="1:7" x14ac:dyDescent="0.25">
      <c r="A787" s="12">
        <v>43146</v>
      </c>
      <c r="B787">
        <v>116.489998</v>
      </c>
      <c r="C787">
        <v>118.089996</v>
      </c>
      <c r="D787">
        <v>116.459999</v>
      </c>
      <c r="E787">
        <v>117.529999</v>
      </c>
      <c r="F787">
        <v>113.75701100000001</v>
      </c>
      <c r="G787">
        <v>4858769</v>
      </c>
    </row>
    <row r="788" spans="1:7" x14ac:dyDescent="0.25">
      <c r="A788" s="12">
        <v>43147</v>
      </c>
      <c r="B788">
        <v>118.099998</v>
      </c>
      <c r="C788">
        <v>118.099998</v>
      </c>
      <c r="D788">
        <v>115.879997</v>
      </c>
      <c r="E788">
        <v>116</v>
      </c>
      <c r="F788">
        <v>112.27613100000001</v>
      </c>
      <c r="G788">
        <v>3664237</v>
      </c>
    </row>
    <row r="789" spans="1:7" x14ac:dyDescent="0.25">
      <c r="A789" s="12">
        <v>43150</v>
      </c>
      <c r="B789">
        <v>116</v>
      </c>
      <c r="C789">
        <v>117.290001</v>
      </c>
      <c r="D789">
        <v>116</v>
      </c>
      <c r="E789">
        <v>116.769997</v>
      </c>
      <c r="F789">
        <v>113.02140799999999</v>
      </c>
      <c r="G789">
        <v>784637</v>
      </c>
    </row>
    <row r="790" spans="1:7" x14ac:dyDescent="0.25">
      <c r="A790" s="12">
        <v>43151</v>
      </c>
      <c r="B790">
        <v>117.05999799999999</v>
      </c>
      <c r="C790">
        <v>117.05999799999999</v>
      </c>
      <c r="D790">
        <v>114.010002</v>
      </c>
      <c r="E790">
        <v>114.360001</v>
      </c>
      <c r="F790">
        <v>110.688774</v>
      </c>
      <c r="G790">
        <v>6385529</v>
      </c>
    </row>
    <row r="791" spans="1:7" x14ac:dyDescent="0.25">
      <c r="A791" s="12">
        <v>43152</v>
      </c>
      <c r="B791">
        <v>115.08000199999999</v>
      </c>
      <c r="C791">
        <v>115.489998</v>
      </c>
      <c r="D791">
        <v>114.150002</v>
      </c>
      <c r="E791">
        <v>114.800003</v>
      </c>
      <c r="F791">
        <v>111.114655</v>
      </c>
      <c r="G791">
        <v>5847280</v>
      </c>
    </row>
    <row r="792" spans="1:7" x14ac:dyDescent="0.25">
      <c r="A792" s="12">
        <v>43153</v>
      </c>
      <c r="B792">
        <v>114.209999</v>
      </c>
      <c r="C792">
        <v>115.410004</v>
      </c>
      <c r="D792">
        <v>114.110001</v>
      </c>
      <c r="E792">
        <v>115.120003</v>
      </c>
      <c r="F792">
        <v>111.42437700000001</v>
      </c>
      <c r="G792">
        <v>8307375</v>
      </c>
    </row>
    <row r="793" spans="1:7" x14ac:dyDescent="0.25">
      <c r="A793" s="12">
        <v>43154</v>
      </c>
      <c r="B793">
        <v>115.75</v>
      </c>
      <c r="C793">
        <v>115.849998</v>
      </c>
      <c r="D793">
        <v>114.410004</v>
      </c>
      <c r="E793">
        <v>115.55999799999999</v>
      </c>
      <c r="F793">
        <v>111.85025</v>
      </c>
      <c r="G793">
        <v>4168631</v>
      </c>
    </row>
    <row r="794" spans="1:7" x14ac:dyDescent="0.25">
      <c r="A794" s="12">
        <v>43157</v>
      </c>
      <c r="B794">
        <v>115.839996</v>
      </c>
      <c r="C794">
        <v>115.889999</v>
      </c>
      <c r="D794">
        <v>114.80999799999999</v>
      </c>
      <c r="E794">
        <v>115.400002</v>
      </c>
      <c r="F794">
        <v>111.69538900000001</v>
      </c>
      <c r="G794">
        <v>5722106</v>
      </c>
    </row>
    <row r="795" spans="1:7" x14ac:dyDescent="0.25">
      <c r="A795" s="12">
        <v>43158</v>
      </c>
      <c r="B795">
        <v>115.400002</v>
      </c>
      <c r="C795">
        <v>115.800003</v>
      </c>
      <c r="D795">
        <v>112.110001</v>
      </c>
      <c r="E795">
        <v>113.099998</v>
      </c>
      <c r="F795">
        <v>109.469223</v>
      </c>
      <c r="G795">
        <v>5791751</v>
      </c>
    </row>
    <row r="796" spans="1:7" x14ac:dyDescent="0.25">
      <c r="A796" s="12">
        <v>43159</v>
      </c>
      <c r="B796">
        <v>113.5</v>
      </c>
      <c r="C796">
        <v>114.300003</v>
      </c>
      <c r="D796">
        <v>112.410004</v>
      </c>
      <c r="E796">
        <v>113.160004</v>
      </c>
      <c r="F796">
        <v>109.527306</v>
      </c>
      <c r="G796">
        <v>9049970</v>
      </c>
    </row>
    <row r="797" spans="1:7" x14ac:dyDescent="0.25">
      <c r="A797" s="12">
        <v>43160</v>
      </c>
      <c r="B797">
        <v>113.44000200000001</v>
      </c>
      <c r="C797">
        <v>113.879997</v>
      </c>
      <c r="D797">
        <v>111.099998</v>
      </c>
      <c r="E797">
        <v>112.379997</v>
      </c>
      <c r="F797">
        <v>108.772339</v>
      </c>
      <c r="G797">
        <v>6250356</v>
      </c>
    </row>
    <row r="798" spans="1:7" x14ac:dyDescent="0.25">
      <c r="A798" s="12">
        <v>43161</v>
      </c>
      <c r="B798">
        <v>112.16999800000001</v>
      </c>
      <c r="C798">
        <v>113.879997</v>
      </c>
      <c r="D798">
        <v>111.410004</v>
      </c>
      <c r="E798">
        <v>112.93</v>
      </c>
      <c r="F798">
        <v>109.30468</v>
      </c>
      <c r="G798">
        <v>5471937</v>
      </c>
    </row>
    <row r="799" spans="1:7" x14ac:dyDescent="0.25">
      <c r="A799" s="12">
        <v>43164</v>
      </c>
      <c r="B799">
        <v>113.220001</v>
      </c>
      <c r="C799">
        <v>113.480003</v>
      </c>
      <c r="D799">
        <v>111.610001</v>
      </c>
      <c r="E799">
        <v>113.040001</v>
      </c>
      <c r="F799">
        <v>109.411148</v>
      </c>
      <c r="G799">
        <v>6032765</v>
      </c>
    </row>
    <row r="800" spans="1:7" x14ac:dyDescent="0.25">
      <c r="A800" s="12">
        <v>43165</v>
      </c>
      <c r="B800">
        <v>113.25</v>
      </c>
      <c r="C800">
        <v>114.879997</v>
      </c>
      <c r="D800">
        <v>113.25</v>
      </c>
      <c r="E800">
        <v>114.32</v>
      </c>
      <c r="F800">
        <v>110.650063</v>
      </c>
      <c r="G800">
        <v>7670107</v>
      </c>
    </row>
    <row r="801" spans="1:7" x14ac:dyDescent="0.25">
      <c r="A801" s="12">
        <v>43166</v>
      </c>
      <c r="B801">
        <v>114.58000199999999</v>
      </c>
      <c r="C801">
        <v>114.69000200000001</v>
      </c>
      <c r="D801">
        <v>112.610001</v>
      </c>
      <c r="E801">
        <v>113.94000200000001</v>
      </c>
      <c r="F801">
        <v>110.282265</v>
      </c>
      <c r="G801">
        <v>4882941</v>
      </c>
    </row>
    <row r="802" spans="1:7" x14ac:dyDescent="0.25">
      <c r="A802" s="12">
        <v>43167</v>
      </c>
      <c r="B802">
        <v>114.41999800000001</v>
      </c>
      <c r="C802">
        <v>117.41999800000001</v>
      </c>
      <c r="D802">
        <v>114.25</v>
      </c>
      <c r="E802">
        <v>117.19000200000001</v>
      </c>
      <c r="F802">
        <v>113.427925</v>
      </c>
      <c r="G802">
        <v>6960285</v>
      </c>
    </row>
    <row r="803" spans="1:7" x14ac:dyDescent="0.25">
      <c r="A803" s="12">
        <v>43168</v>
      </c>
      <c r="B803">
        <v>117.290001</v>
      </c>
      <c r="C803">
        <v>120.379997</v>
      </c>
      <c r="D803">
        <v>117.19000200000001</v>
      </c>
      <c r="E803">
        <v>119.120003</v>
      </c>
      <c r="F803">
        <v>115.295975</v>
      </c>
      <c r="G803">
        <v>6284355</v>
      </c>
    </row>
    <row r="804" spans="1:7" x14ac:dyDescent="0.25">
      <c r="A804" s="12">
        <v>43171</v>
      </c>
      <c r="B804">
        <v>119.449997</v>
      </c>
      <c r="C804">
        <v>120.389999</v>
      </c>
      <c r="D804">
        <v>118.529999</v>
      </c>
      <c r="E804">
        <v>118.739998</v>
      </c>
      <c r="F804">
        <v>114.928162</v>
      </c>
      <c r="G804">
        <v>8300388</v>
      </c>
    </row>
    <row r="805" spans="1:7" x14ac:dyDescent="0.25">
      <c r="A805" s="12">
        <v>43172</v>
      </c>
      <c r="B805">
        <v>118.32</v>
      </c>
      <c r="C805">
        <v>119.239998</v>
      </c>
      <c r="D805">
        <v>116.410004</v>
      </c>
      <c r="E805">
        <v>116.55999799999999</v>
      </c>
      <c r="F805">
        <v>112.818146</v>
      </c>
      <c r="G805">
        <v>7024698</v>
      </c>
    </row>
    <row r="806" spans="1:7" x14ac:dyDescent="0.25">
      <c r="A806" s="12">
        <v>43173</v>
      </c>
      <c r="B806">
        <v>116.739998</v>
      </c>
      <c r="C806">
        <v>117.18</v>
      </c>
      <c r="D806">
        <v>115.510002</v>
      </c>
      <c r="E806">
        <v>116.16999800000001</v>
      </c>
      <c r="F806">
        <v>112.44066599999999</v>
      </c>
      <c r="G806">
        <v>4767350</v>
      </c>
    </row>
    <row r="807" spans="1:7" x14ac:dyDescent="0.25">
      <c r="A807" s="12">
        <v>43174</v>
      </c>
      <c r="B807">
        <v>115.410004</v>
      </c>
      <c r="C807">
        <v>116.589996</v>
      </c>
      <c r="D807">
        <v>114.040001</v>
      </c>
      <c r="E807">
        <v>114.41999800000001</v>
      </c>
      <c r="F807">
        <v>110.746849</v>
      </c>
      <c r="G807">
        <v>4014990</v>
      </c>
    </row>
    <row r="808" spans="1:7" x14ac:dyDescent="0.25">
      <c r="A808" s="12">
        <v>43175</v>
      </c>
      <c r="B808">
        <v>114.699997</v>
      </c>
      <c r="C808">
        <v>115.800003</v>
      </c>
      <c r="D808">
        <v>114.25</v>
      </c>
      <c r="E808">
        <v>115.459999</v>
      </c>
      <c r="F808">
        <v>111.75346399999999</v>
      </c>
      <c r="G808">
        <v>18465408</v>
      </c>
    </row>
    <row r="809" spans="1:7" x14ac:dyDescent="0.25">
      <c r="A809" s="12">
        <v>43179</v>
      </c>
      <c r="B809">
        <v>115.5</v>
      </c>
      <c r="C809">
        <v>116.300003</v>
      </c>
      <c r="D809">
        <v>114.610001</v>
      </c>
      <c r="E809">
        <v>115.599998</v>
      </c>
      <c r="F809">
        <v>111.888969</v>
      </c>
      <c r="G809">
        <v>14143279</v>
      </c>
    </row>
    <row r="810" spans="1:7" x14ac:dyDescent="0.25">
      <c r="A810" s="12">
        <v>43180</v>
      </c>
      <c r="B810">
        <v>115.879997</v>
      </c>
      <c r="C810">
        <v>116.19000200000001</v>
      </c>
      <c r="D810">
        <v>113.599998</v>
      </c>
      <c r="E810">
        <v>114.709999</v>
      </c>
      <c r="F810">
        <v>111.027542</v>
      </c>
      <c r="G810">
        <v>9144244</v>
      </c>
    </row>
    <row r="811" spans="1:7" x14ac:dyDescent="0.25">
      <c r="A811" s="12">
        <v>43181</v>
      </c>
      <c r="B811">
        <v>114.989998</v>
      </c>
      <c r="C811">
        <v>115.260002</v>
      </c>
      <c r="D811">
        <v>114.110001</v>
      </c>
      <c r="E811">
        <v>114.910004</v>
      </c>
      <c r="F811">
        <v>111.22112300000001</v>
      </c>
      <c r="G811">
        <v>3495620</v>
      </c>
    </row>
    <row r="812" spans="1:7" x14ac:dyDescent="0.25">
      <c r="A812" s="12">
        <v>43182</v>
      </c>
      <c r="B812">
        <v>115.589996</v>
      </c>
      <c r="C812">
        <v>115.870003</v>
      </c>
      <c r="D812">
        <v>113.19000200000001</v>
      </c>
      <c r="E812">
        <v>113.629997</v>
      </c>
      <c r="F812">
        <v>109.982208</v>
      </c>
      <c r="G812">
        <v>7102089</v>
      </c>
    </row>
    <row r="813" spans="1:7" x14ac:dyDescent="0.25">
      <c r="A813" s="12">
        <v>43185</v>
      </c>
      <c r="B813">
        <v>114.489998</v>
      </c>
      <c r="C813">
        <v>115.279999</v>
      </c>
      <c r="D813">
        <v>113.410004</v>
      </c>
      <c r="E813">
        <v>115.16999800000001</v>
      </c>
      <c r="F813">
        <v>111.47277099999999</v>
      </c>
      <c r="G813">
        <v>3773677</v>
      </c>
    </row>
    <row r="814" spans="1:7" x14ac:dyDescent="0.25">
      <c r="A814" s="12">
        <v>43186</v>
      </c>
      <c r="B814">
        <v>114.889999</v>
      </c>
      <c r="C814">
        <v>115.68</v>
      </c>
      <c r="D814">
        <v>112.83000199999999</v>
      </c>
      <c r="E814">
        <v>113.230003</v>
      </c>
      <c r="F814">
        <v>109.595055</v>
      </c>
      <c r="G814">
        <v>3381580</v>
      </c>
    </row>
    <row r="815" spans="1:7" x14ac:dyDescent="0.25">
      <c r="A815" s="12">
        <v>43187</v>
      </c>
      <c r="B815">
        <v>113.25</v>
      </c>
      <c r="C815">
        <v>113.889999</v>
      </c>
      <c r="D815">
        <v>109.709999</v>
      </c>
      <c r="E815">
        <v>111.129997</v>
      </c>
      <c r="F815">
        <v>107.562462</v>
      </c>
      <c r="G815">
        <v>6035750</v>
      </c>
    </row>
    <row r="816" spans="1:7" x14ac:dyDescent="0.25">
      <c r="A816" s="12">
        <v>43192</v>
      </c>
      <c r="B816">
        <v>111.400002</v>
      </c>
      <c r="C816">
        <v>114.239998</v>
      </c>
      <c r="D816">
        <v>109.699997</v>
      </c>
      <c r="E816">
        <v>110.400002</v>
      </c>
      <c r="F816">
        <v>106.855904</v>
      </c>
      <c r="G816">
        <v>4776035</v>
      </c>
    </row>
    <row r="817" spans="1:7" x14ac:dyDescent="0.25">
      <c r="A817" s="12">
        <v>43193</v>
      </c>
      <c r="B817">
        <v>110.209999</v>
      </c>
      <c r="C817">
        <v>112.589996</v>
      </c>
      <c r="D817">
        <v>110.110001</v>
      </c>
      <c r="E817">
        <v>112.25</v>
      </c>
      <c r="F817">
        <v>108.64651499999999</v>
      </c>
      <c r="G817">
        <v>4646073</v>
      </c>
    </row>
    <row r="818" spans="1:7" x14ac:dyDescent="0.25">
      <c r="A818" s="12">
        <v>43194</v>
      </c>
      <c r="B818">
        <v>112</v>
      </c>
      <c r="C818">
        <v>115.099998</v>
      </c>
      <c r="D818">
        <v>111.510002</v>
      </c>
      <c r="E818">
        <v>114.94000200000001</v>
      </c>
      <c r="F818">
        <v>111.25015999999999</v>
      </c>
      <c r="G818">
        <v>6138870</v>
      </c>
    </row>
    <row r="819" spans="1:7" x14ac:dyDescent="0.25">
      <c r="A819" s="12">
        <v>43195</v>
      </c>
      <c r="B819">
        <v>115.19000200000001</v>
      </c>
      <c r="C819">
        <v>116</v>
      </c>
      <c r="D819">
        <v>114.220001</v>
      </c>
      <c r="E819">
        <v>115.239998</v>
      </c>
      <c r="F819">
        <v>111.540527</v>
      </c>
      <c r="G819">
        <v>5474277</v>
      </c>
    </row>
    <row r="820" spans="1:7" x14ac:dyDescent="0.25">
      <c r="A820" s="12">
        <v>43196</v>
      </c>
      <c r="B820">
        <v>114.629997</v>
      </c>
      <c r="C820">
        <v>116.30999799999999</v>
      </c>
      <c r="D820">
        <v>114.629997</v>
      </c>
      <c r="E820">
        <v>115.639999</v>
      </c>
      <c r="F820">
        <v>111.92768100000001</v>
      </c>
      <c r="G820">
        <v>2434488</v>
      </c>
    </row>
    <row r="821" spans="1:7" x14ac:dyDescent="0.25">
      <c r="A821" s="12">
        <v>43199</v>
      </c>
      <c r="B821">
        <v>114.83000199999999</v>
      </c>
      <c r="C821">
        <v>116.489998</v>
      </c>
      <c r="D821">
        <v>114.709999</v>
      </c>
      <c r="E821">
        <v>115.050003</v>
      </c>
      <c r="F821">
        <v>111.356628</v>
      </c>
      <c r="G821">
        <v>3347939</v>
      </c>
    </row>
    <row r="822" spans="1:7" x14ac:dyDescent="0.25">
      <c r="A822" s="12">
        <v>43200</v>
      </c>
      <c r="B822">
        <v>114.849998</v>
      </c>
      <c r="C822">
        <v>117.489998</v>
      </c>
      <c r="D822">
        <v>114.849998</v>
      </c>
      <c r="E822">
        <v>117.019997</v>
      </c>
      <c r="F822">
        <v>113.26338200000001</v>
      </c>
      <c r="G822">
        <v>8232039</v>
      </c>
    </row>
    <row r="823" spans="1:7" x14ac:dyDescent="0.25">
      <c r="A823" s="12">
        <v>43201</v>
      </c>
      <c r="B823">
        <v>116.199997</v>
      </c>
      <c r="C823">
        <v>118.5</v>
      </c>
      <c r="D823">
        <v>116.199997</v>
      </c>
      <c r="E823">
        <v>118.349998</v>
      </c>
      <c r="F823">
        <v>114.55068199999999</v>
      </c>
      <c r="G823">
        <v>6320187</v>
      </c>
    </row>
    <row r="824" spans="1:7" x14ac:dyDescent="0.25">
      <c r="A824" s="12">
        <v>43202</v>
      </c>
      <c r="B824">
        <v>117.769997</v>
      </c>
      <c r="C824">
        <v>120.150002</v>
      </c>
      <c r="D824">
        <v>117.709999</v>
      </c>
      <c r="E824">
        <v>119.300003</v>
      </c>
      <c r="F824">
        <v>115.470192</v>
      </c>
      <c r="G824">
        <v>6802576</v>
      </c>
    </row>
    <row r="825" spans="1:7" x14ac:dyDescent="0.25">
      <c r="A825" s="12">
        <v>43203</v>
      </c>
      <c r="B825">
        <v>119.44000200000001</v>
      </c>
      <c r="C825">
        <v>119.790001</v>
      </c>
      <c r="D825">
        <v>118.699997</v>
      </c>
      <c r="E825">
        <v>119.08000199999999</v>
      </c>
      <c r="F825">
        <v>115.257256</v>
      </c>
      <c r="G825">
        <v>6334809</v>
      </c>
    </row>
    <row r="826" spans="1:7" x14ac:dyDescent="0.25">
      <c r="A826" s="12">
        <v>43206</v>
      </c>
      <c r="B826">
        <v>118.010002</v>
      </c>
      <c r="C826">
        <v>120.379997</v>
      </c>
      <c r="D826">
        <v>118.010002</v>
      </c>
      <c r="E826">
        <v>119.629997</v>
      </c>
      <c r="F826">
        <v>115.789597</v>
      </c>
      <c r="G826">
        <v>7249477</v>
      </c>
    </row>
    <row r="827" spans="1:7" x14ac:dyDescent="0.25">
      <c r="A827" s="12">
        <v>43207</v>
      </c>
      <c r="B827">
        <v>119.989998</v>
      </c>
      <c r="C827">
        <v>120</v>
      </c>
      <c r="D827">
        <v>118.110001</v>
      </c>
      <c r="E827">
        <v>119.32</v>
      </c>
      <c r="F827">
        <v>115.489548</v>
      </c>
      <c r="G827">
        <v>6147676</v>
      </c>
    </row>
    <row r="828" spans="1:7" x14ac:dyDescent="0.25">
      <c r="A828" s="12">
        <v>43208</v>
      </c>
      <c r="B828">
        <v>119.489998</v>
      </c>
      <c r="C828">
        <v>120.099998</v>
      </c>
      <c r="D828">
        <v>118.69000200000001</v>
      </c>
      <c r="E828">
        <v>119.370003</v>
      </c>
      <c r="F828">
        <v>115.537949</v>
      </c>
      <c r="G828">
        <v>7605702</v>
      </c>
    </row>
    <row r="829" spans="1:7" x14ac:dyDescent="0.25">
      <c r="A829" s="12">
        <v>43209</v>
      </c>
      <c r="B829">
        <v>118.720001</v>
      </c>
      <c r="C829">
        <v>119.489998</v>
      </c>
      <c r="D829">
        <v>116.040001</v>
      </c>
      <c r="E829">
        <v>117.040001</v>
      </c>
      <c r="F829">
        <v>113.28274500000001</v>
      </c>
      <c r="G829">
        <v>5451965</v>
      </c>
    </row>
    <row r="830" spans="1:7" x14ac:dyDescent="0.25">
      <c r="A830" s="12">
        <v>43210</v>
      </c>
      <c r="B830">
        <v>116.75</v>
      </c>
      <c r="C830">
        <v>117.129997</v>
      </c>
      <c r="D830">
        <v>114.760002</v>
      </c>
      <c r="E830">
        <v>115.30999799999999</v>
      </c>
      <c r="F830">
        <v>111.608276</v>
      </c>
      <c r="G830">
        <v>3924368</v>
      </c>
    </row>
    <row r="831" spans="1:7" x14ac:dyDescent="0.25">
      <c r="A831" s="12">
        <v>43213</v>
      </c>
      <c r="B831">
        <v>115.029999</v>
      </c>
      <c r="C831">
        <v>115.790001</v>
      </c>
      <c r="D831">
        <v>114.209999</v>
      </c>
      <c r="E831">
        <v>114.69000200000001</v>
      </c>
      <c r="F831">
        <v>111.00818599999999</v>
      </c>
      <c r="G831">
        <v>5190481</v>
      </c>
    </row>
    <row r="832" spans="1:7" x14ac:dyDescent="0.25">
      <c r="A832" s="12">
        <v>43214</v>
      </c>
      <c r="B832">
        <v>115.480003</v>
      </c>
      <c r="C832">
        <v>115.58000199999999</v>
      </c>
      <c r="D832">
        <v>113.910004</v>
      </c>
      <c r="E832">
        <v>115.129997</v>
      </c>
      <c r="F832">
        <v>111.43405199999999</v>
      </c>
      <c r="G832">
        <v>4900790</v>
      </c>
    </row>
    <row r="833" spans="1:7" x14ac:dyDescent="0.25">
      <c r="A833" s="12">
        <v>43215</v>
      </c>
      <c r="B833">
        <v>114.870003</v>
      </c>
      <c r="C833">
        <v>116</v>
      </c>
      <c r="D833">
        <v>114.370003</v>
      </c>
      <c r="E833">
        <v>115.550003</v>
      </c>
      <c r="F833">
        <v>111.840576</v>
      </c>
      <c r="G833">
        <v>3635896</v>
      </c>
    </row>
    <row r="834" spans="1:7" x14ac:dyDescent="0.25">
      <c r="A834" s="12">
        <v>43216</v>
      </c>
      <c r="B834">
        <v>115.120003</v>
      </c>
      <c r="C834">
        <v>115.739998</v>
      </c>
      <c r="D834">
        <v>114.360001</v>
      </c>
      <c r="E834">
        <v>115.410004</v>
      </c>
      <c r="F834">
        <v>111.70507000000001</v>
      </c>
      <c r="G834">
        <v>4716710</v>
      </c>
    </row>
    <row r="835" spans="1:7" x14ac:dyDescent="0.25">
      <c r="A835" s="12">
        <v>43217</v>
      </c>
      <c r="B835">
        <v>115.129997</v>
      </c>
      <c r="C835">
        <v>117.33000199999999</v>
      </c>
      <c r="D835">
        <v>115.120003</v>
      </c>
      <c r="E835">
        <v>116.989998</v>
      </c>
      <c r="F835">
        <v>113.23434399999999</v>
      </c>
      <c r="G835">
        <v>6778583</v>
      </c>
    </row>
    <row r="836" spans="1:7" x14ac:dyDescent="0.25">
      <c r="A836" s="12">
        <v>43220</v>
      </c>
      <c r="B836">
        <v>116.730003</v>
      </c>
      <c r="C836">
        <v>117.379997</v>
      </c>
      <c r="D836">
        <v>116.220001</v>
      </c>
      <c r="E836">
        <v>117.019997</v>
      </c>
      <c r="F836">
        <v>113.26338200000001</v>
      </c>
      <c r="G836">
        <v>6420366</v>
      </c>
    </row>
    <row r="837" spans="1:7" x14ac:dyDescent="0.25">
      <c r="A837" s="12">
        <v>43222</v>
      </c>
      <c r="B837">
        <v>116.699997</v>
      </c>
      <c r="C837">
        <v>117.5</v>
      </c>
      <c r="D837">
        <v>116.30999799999999</v>
      </c>
      <c r="E837">
        <v>117.290001</v>
      </c>
      <c r="F837">
        <v>113.524719</v>
      </c>
      <c r="G837">
        <v>5771317</v>
      </c>
    </row>
    <row r="838" spans="1:7" x14ac:dyDescent="0.25">
      <c r="A838" s="12">
        <v>43223</v>
      </c>
      <c r="B838">
        <v>117.360001</v>
      </c>
      <c r="C838">
        <v>117.389999</v>
      </c>
      <c r="D838">
        <v>112.589996</v>
      </c>
      <c r="E838">
        <v>113.730003</v>
      </c>
      <c r="F838">
        <v>110.079002</v>
      </c>
      <c r="G838">
        <v>4762252</v>
      </c>
    </row>
    <row r="839" spans="1:7" x14ac:dyDescent="0.25">
      <c r="A839" s="12">
        <v>43224</v>
      </c>
      <c r="B839">
        <v>113.41999800000001</v>
      </c>
      <c r="C839">
        <v>113.610001</v>
      </c>
      <c r="D839">
        <v>111.19000200000001</v>
      </c>
      <c r="E839">
        <v>111.55999799999999</v>
      </c>
      <c r="F839">
        <v>107.978661</v>
      </c>
      <c r="G839">
        <v>5033820</v>
      </c>
    </row>
    <row r="840" spans="1:7" x14ac:dyDescent="0.25">
      <c r="A840" s="12">
        <v>43227</v>
      </c>
      <c r="B840">
        <v>111.32</v>
      </c>
      <c r="C840">
        <v>111.91999800000001</v>
      </c>
      <c r="D840">
        <v>110.550003</v>
      </c>
      <c r="E840">
        <v>110.80999799999999</v>
      </c>
      <c r="F840">
        <v>107.25273900000001</v>
      </c>
      <c r="G840">
        <v>7589564</v>
      </c>
    </row>
    <row r="841" spans="1:7" x14ac:dyDescent="0.25">
      <c r="A841" s="12">
        <v>43228</v>
      </c>
      <c r="B841">
        <v>110.94000200000001</v>
      </c>
      <c r="C841">
        <v>111.57</v>
      </c>
      <c r="D841">
        <v>109.910004</v>
      </c>
      <c r="E841">
        <v>111.410004</v>
      </c>
      <c r="F841">
        <v>107.83348100000001</v>
      </c>
      <c r="G841">
        <v>7518763</v>
      </c>
    </row>
    <row r="842" spans="1:7" x14ac:dyDescent="0.25">
      <c r="A842" s="12">
        <v>43229</v>
      </c>
      <c r="B842">
        <v>111.139999</v>
      </c>
      <c r="C842">
        <v>113.489998</v>
      </c>
      <c r="D842">
        <v>110.510002</v>
      </c>
      <c r="E842">
        <v>112.220001</v>
      </c>
      <c r="F842">
        <v>108.61747699999999</v>
      </c>
      <c r="G842">
        <v>5738301</v>
      </c>
    </row>
    <row r="843" spans="1:7" x14ac:dyDescent="0.25">
      <c r="A843" s="12">
        <v>43230</v>
      </c>
      <c r="B843">
        <v>112.010002</v>
      </c>
      <c r="C843">
        <v>114.5</v>
      </c>
      <c r="D843">
        <v>112</v>
      </c>
      <c r="E843">
        <v>112.849998</v>
      </c>
      <c r="F843">
        <v>109.227249</v>
      </c>
      <c r="G843">
        <v>4216610</v>
      </c>
    </row>
    <row r="844" spans="1:7" x14ac:dyDescent="0.25">
      <c r="A844" s="12">
        <v>43231</v>
      </c>
      <c r="B844">
        <v>113.370003</v>
      </c>
      <c r="C844">
        <v>113.82</v>
      </c>
      <c r="D844">
        <v>110.300003</v>
      </c>
      <c r="E844">
        <v>112.290001</v>
      </c>
      <c r="F844">
        <v>108.685226</v>
      </c>
      <c r="G844">
        <v>3651957</v>
      </c>
    </row>
    <row r="845" spans="1:7" x14ac:dyDescent="0.25">
      <c r="A845" s="12">
        <v>43234</v>
      </c>
      <c r="B845">
        <v>112.160004</v>
      </c>
      <c r="C845">
        <v>113.989998</v>
      </c>
      <c r="D845">
        <v>112.150002</v>
      </c>
      <c r="E845">
        <v>113.389999</v>
      </c>
      <c r="F845">
        <v>109.749916</v>
      </c>
      <c r="G845">
        <v>4061907</v>
      </c>
    </row>
    <row r="846" spans="1:7" x14ac:dyDescent="0.25">
      <c r="A846" s="12">
        <v>43235</v>
      </c>
      <c r="B846">
        <v>112.949997</v>
      </c>
      <c r="C846">
        <v>113.989998</v>
      </c>
      <c r="D846">
        <v>112.110001</v>
      </c>
      <c r="E846">
        <v>113.389999</v>
      </c>
      <c r="F846">
        <v>109.749916</v>
      </c>
      <c r="G846">
        <v>7057584</v>
      </c>
    </row>
    <row r="847" spans="1:7" x14ac:dyDescent="0.25">
      <c r="A847" s="12">
        <v>43236</v>
      </c>
      <c r="B847">
        <v>113.470001</v>
      </c>
      <c r="C847">
        <v>113.769997</v>
      </c>
      <c r="D847">
        <v>111.010002</v>
      </c>
      <c r="E847">
        <v>112.08000199999999</v>
      </c>
      <c r="F847">
        <v>108.481972</v>
      </c>
      <c r="G847">
        <v>3449476</v>
      </c>
    </row>
    <row r="848" spans="1:7" x14ac:dyDescent="0.25">
      <c r="A848" s="12">
        <v>43237</v>
      </c>
      <c r="B848">
        <v>111.739998</v>
      </c>
      <c r="C848">
        <v>112.120003</v>
      </c>
      <c r="D848">
        <v>109.30999799999999</v>
      </c>
      <c r="E848">
        <v>110.099998</v>
      </c>
      <c r="F848">
        <v>106.565529</v>
      </c>
      <c r="G848">
        <v>4866523</v>
      </c>
    </row>
    <row r="849" spans="1:7" x14ac:dyDescent="0.25">
      <c r="A849" s="12">
        <v>43238</v>
      </c>
      <c r="B849">
        <v>109.980003</v>
      </c>
      <c r="C849">
        <v>110.010002</v>
      </c>
      <c r="D849">
        <v>107.209999</v>
      </c>
      <c r="E849">
        <v>107.400002</v>
      </c>
      <c r="F849">
        <v>103.952209</v>
      </c>
      <c r="G849">
        <v>6207944</v>
      </c>
    </row>
    <row r="850" spans="1:7" x14ac:dyDescent="0.25">
      <c r="A850" s="12">
        <v>43241</v>
      </c>
      <c r="B850">
        <v>107.400002</v>
      </c>
      <c r="C850">
        <v>108.82</v>
      </c>
      <c r="D850">
        <v>106.5</v>
      </c>
      <c r="E850">
        <v>107.029999</v>
      </c>
      <c r="F850">
        <v>103.594086</v>
      </c>
      <c r="G850">
        <v>3501820</v>
      </c>
    </row>
    <row r="851" spans="1:7" x14ac:dyDescent="0.25">
      <c r="A851" s="12">
        <v>43242</v>
      </c>
      <c r="B851">
        <v>107</v>
      </c>
      <c r="C851">
        <v>107.889999</v>
      </c>
      <c r="D851">
        <v>106.410004</v>
      </c>
      <c r="E851">
        <v>107.370003</v>
      </c>
      <c r="F851">
        <v>103.92317199999999</v>
      </c>
      <c r="G851">
        <v>2527316</v>
      </c>
    </row>
    <row r="852" spans="1:7" x14ac:dyDescent="0.25">
      <c r="A852" s="12">
        <v>43243</v>
      </c>
      <c r="B852">
        <v>106.910004</v>
      </c>
      <c r="C852">
        <v>109.699997</v>
      </c>
      <c r="D852">
        <v>106.410004</v>
      </c>
      <c r="E852">
        <v>109.379997</v>
      </c>
      <c r="F852">
        <v>105.868645</v>
      </c>
      <c r="G852">
        <v>4897121</v>
      </c>
    </row>
    <row r="853" spans="1:7" x14ac:dyDescent="0.25">
      <c r="A853" s="12">
        <v>43244</v>
      </c>
      <c r="B853">
        <v>109.839996</v>
      </c>
      <c r="C853">
        <v>109.839996</v>
      </c>
      <c r="D853">
        <v>107.599998</v>
      </c>
      <c r="E853">
        <v>107.839996</v>
      </c>
      <c r="F853">
        <v>104.37808200000001</v>
      </c>
      <c r="G853">
        <v>3981021</v>
      </c>
    </row>
    <row r="854" spans="1:7" x14ac:dyDescent="0.25">
      <c r="A854" s="12">
        <v>43245</v>
      </c>
      <c r="B854">
        <v>108.30999799999999</v>
      </c>
      <c r="C854">
        <v>108.33000199999999</v>
      </c>
      <c r="D854">
        <v>106.709999</v>
      </c>
      <c r="E854">
        <v>107.08000199999999</v>
      </c>
      <c r="F854">
        <v>103.64247899999999</v>
      </c>
      <c r="G854">
        <v>3246089</v>
      </c>
    </row>
    <row r="855" spans="1:7" x14ac:dyDescent="0.25">
      <c r="A855" s="12">
        <v>43248</v>
      </c>
      <c r="B855">
        <v>106.760002</v>
      </c>
      <c r="C855">
        <v>108.089996</v>
      </c>
      <c r="D855">
        <v>106.470001</v>
      </c>
      <c r="E855">
        <v>107.900002</v>
      </c>
      <c r="F855">
        <v>104.43615699999999</v>
      </c>
      <c r="G855">
        <v>959582</v>
      </c>
    </row>
    <row r="856" spans="1:7" x14ac:dyDescent="0.25">
      <c r="A856" s="12">
        <v>43249</v>
      </c>
      <c r="B856">
        <v>108.589996</v>
      </c>
      <c r="C856">
        <v>108.589996</v>
      </c>
      <c r="D856">
        <v>106.400002</v>
      </c>
      <c r="E856">
        <v>107.209999</v>
      </c>
      <c r="F856">
        <v>103.768303</v>
      </c>
      <c r="G856">
        <v>2937033</v>
      </c>
    </row>
    <row r="857" spans="1:7" x14ac:dyDescent="0.25">
      <c r="A857" s="12">
        <v>43250</v>
      </c>
      <c r="B857">
        <v>106.699997</v>
      </c>
      <c r="C857">
        <v>108</v>
      </c>
      <c r="D857">
        <v>106.339996</v>
      </c>
      <c r="E857">
        <v>107.44000200000001</v>
      </c>
      <c r="F857">
        <v>103.99092899999999</v>
      </c>
      <c r="G857">
        <v>5405776</v>
      </c>
    </row>
    <row r="858" spans="1:7" x14ac:dyDescent="0.25">
      <c r="A858" s="12">
        <v>43251</v>
      </c>
      <c r="B858">
        <v>107.110001</v>
      </c>
      <c r="C858">
        <v>108.16999800000001</v>
      </c>
      <c r="D858">
        <v>105.199997</v>
      </c>
      <c r="E858">
        <v>106.199997</v>
      </c>
      <c r="F858">
        <v>102.79072600000001</v>
      </c>
      <c r="G858">
        <v>13681545</v>
      </c>
    </row>
    <row r="859" spans="1:7" x14ac:dyDescent="0.25">
      <c r="A859" s="12">
        <v>43252</v>
      </c>
      <c r="B859">
        <v>105.93</v>
      </c>
      <c r="C859">
        <v>107.089996</v>
      </c>
      <c r="D859">
        <v>105.010002</v>
      </c>
      <c r="E859">
        <v>106.699997</v>
      </c>
      <c r="F859">
        <v>103.27467300000001</v>
      </c>
      <c r="G859">
        <v>4344383</v>
      </c>
    </row>
    <row r="860" spans="1:7" x14ac:dyDescent="0.25">
      <c r="A860" s="12">
        <v>43255</v>
      </c>
      <c r="B860">
        <v>106.550003</v>
      </c>
      <c r="C860">
        <v>107.989998</v>
      </c>
      <c r="D860">
        <v>106.5</v>
      </c>
      <c r="E860">
        <v>107.370003</v>
      </c>
      <c r="F860">
        <v>103.92317199999999</v>
      </c>
      <c r="G860">
        <v>6105894</v>
      </c>
    </row>
    <row r="861" spans="1:7" x14ac:dyDescent="0.25">
      <c r="A861" s="12">
        <v>43256</v>
      </c>
      <c r="B861">
        <v>106.879997</v>
      </c>
      <c r="C861">
        <v>108.08000199999999</v>
      </c>
      <c r="D861">
        <v>106.800003</v>
      </c>
      <c r="E861">
        <v>107.360001</v>
      </c>
      <c r="F861">
        <v>103.91349</v>
      </c>
      <c r="G861">
        <v>4805373</v>
      </c>
    </row>
    <row r="862" spans="1:7" x14ac:dyDescent="0.25">
      <c r="A862" s="12">
        <v>43257</v>
      </c>
      <c r="B862">
        <v>107.449997</v>
      </c>
      <c r="C862">
        <v>108.5</v>
      </c>
      <c r="D862">
        <v>107.040001</v>
      </c>
      <c r="E862">
        <v>107.400002</v>
      </c>
      <c r="F862">
        <v>103.952209</v>
      </c>
      <c r="G862">
        <v>4902450</v>
      </c>
    </row>
    <row r="863" spans="1:7" x14ac:dyDescent="0.25">
      <c r="A863" s="12">
        <v>43258</v>
      </c>
      <c r="B863">
        <v>104.279999</v>
      </c>
      <c r="C863">
        <v>107.639999</v>
      </c>
      <c r="D863">
        <v>103.209999</v>
      </c>
      <c r="E863">
        <v>107.41999800000001</v>
      </c>
      <c r="F863">
        <v>107.41999800000001</v>
      </c>
      <c r="G863">
        <v>10044812</v>
      </c>
    </row>
    <row r="864" spans="1:7" x14ac:dyDescent="0.25">
      <c r="A864" s="12">
        <v>43259</v>
      </c>
      <c r="B864">
        <v>107.41999800000001</v>
      </c>
      <c r="C864">
        <v>107.879997</v>
      </c>
      <c r="D864">
        <v>106.209999</v>
      </c>
      <c r="E864">
        <v>107.44000200000001</v>
      </c>
      <c r="F864">
        <v>107.44000200000001</v>
      </c>
      <c r="G864">
        <v>6775949</v>
      </c>
    </row>
    <row r="865" spans="1:7" x14ac:dyDescent="0.25">
      <c r="A865" s="12">
        <v>43262</v>
      </c>
      <c r="B865">
        <v>107.18</v>
      </c>
      <c r="C865">
        <v>110.959999</v>
      </c>
      <c r="D865">
        <v>107.18</v>
      </c>
      <c r="E865">
        <v>110.25</v>
      </c>
      <c r="F865">
        <v>110.25</v>
      </c>
      <c r="G865">
        <v>7099554</v>
      </c>
    </row>
    <row r="866" spans="1:7" x14ac:dyDescent="0.25">
      <c r="A866" s="12">
        <v>43263</v>
      </c>
      <c r="B866">
        <v>110.349998</v>
      </c>
      <c r="C866">
        <v>111.30999799999999</v>
      </c>
      <c r="D866">
        <v>109.410004</v>
      </c>
      <c r="E866">
        <v>110.620003</v>
      </c>
      <c r="F866">
        <v>110.620003</v>
      </c>
      <c r="G866">
        <v>5516086</v>
      </c>
    </row>
    <row r="867" spans="1:7" x14ac:dyDescent="0.25">
      <c r="A867" s="12">
        <v>43264</v>
      </c>
      <c r="B867">
        <v>109.80999799999999</v>
      </c>
      <c r="C867">
        <v>110.779999</v>
      </c>
      <c r="D867">
        <v>109.209999</v>
      </c>
      <c r="E867">
        <v>109.620003</v>
      </c>
      <c r="F867">
        <v>109.620003</v>
      </c>
      <c r="G867">
        <v>4653145</v>
      </c>
    </row>
    <row r="868" spans="1:7" x14ac:dyDescent="0.25">
      <c r="A868" s="12">
        <v>43265</v>
      </c>
      <c r="B868">
        <v>109.110001</v>
      </c>
      <c r="C868">
        <v>111.5</v>
      </c>
      <c r="D868">
        <v>109.110001</v>
      </c>
      <c r="E868">
        <v>110.660004</v>
      </c>
      <c r="F868">
        <v>110.660004</v>
      </c>
      <c r="G868">
        <v>5514167</v>
      </c>
    </row>
    <row r="869" spans="1:7" x14ac:dyDescent="0.25">
      <c r="A869" s="12">
        <v>43266</v>
      </c>
      <c r="B869">
        <v>110.93</v>
      </c>
      <c r="C869">
        <v>110.93</v>
      </c>
      <c r="D869">
        <v>107.449997</v>
      </c>
      <c r="E869">
        <v>108.730003</v>
      </c>
      <c r="F869">
        <v>108.730003</v>
      </c>
      <c r="G869">
        <v>24151373</v>
      </c>
    </row>
    <row r="870" spans="1:7" x14ac:dyDescent="0.25">
      <c r="A870" s="12">
        <v>43269</v>
      </c>
      <c r="B870">
        <v>108.69000200000001</v>
      </c>
      <c r="C870">
        <v>110.150002</v>
      </c>
      <c r="D870">
        <v>107.110001</v>
      </c>
      <c r="E870">
        <v>109.739998</v>
      </c>
      <c r="F870">
        <v>109.739998</v>
      </c>
      <c r="G870">
        <v>5565614</v>
      </c>
    </row>
    <row r="871" spans="1:7" x14ac:dyDescent="0.25">
      <c r="A871" s="12">
        <v>43270</v>
      </c>
      <c r="B871">
        <v>109.110001</v>
      </c>
      <c r="C871">
        <v>109.69000200000001</v>
      </c>
      <c r="D871">
        <v>108.610001</v>
      </c>
      <c r="E871">
        <v>109.33000199999999</v>
      </c>
      <c r="F871">
        <v>109.33000199999999</v>
      </c>
      <c r="G871">
        <v>6822935</v>
      </c>
    </row>
    <row r="872" spans="1:7" x14ac:dyDescent="0.25">
      <c r="A872" s="12">
        <v>43271</v>
      </c>
      <c r="B872">
        <v>109.69000200000001</v>
      </c>
      <c r="C872">
        <v>112.82</v>
      </c>
      <c r="D872">
        <v>109.110001</v>
      </c>
      <c r="E872">
        <v>112.32</v>
      </c>
      <c r="F872">
        <v>112.32</v>
      </c>
      <c r="G872">
        <v>8922609</v>
      </c>
    </row>
    <row r="873" spans="1:7" x14ac:dyDescent="0.25">
      <c r="A873" s="12">
        <v>43272</v>
      </c>
      <c r="B873">
        <v>111.660004</v>
      </c>
      <c r="C873">
        <v>112.480003</v>
      </c>
      <c r="D873">
        <v>111.040001</v>
      </c>
      <c r="E873">
        <v>111.470001</v>
      </c>
      <c r="F873">
        <v>111.470001</v>
      </c>
      <c r="G873">
        <v>8186958</v>
      </c>
    </row>
    <row r="874" spans="1:7" x14ac:dyDescent="0.25">
      <c r="A874" s="12">
        <v>43273</v>
      </c>
      <c r="B874">
        <v>111.199997</v>
      </c>
      <c r="C874">
        <v>111.94000200000001</v>
      </c>
      <c r="D874">
        <v>110.69000200000001</v>
      </c>
      <c r="E874">
        <v>111.33000199999999</v>
      </c>
      <c r="F874">
        <v>111.33000199999999</v>
      </c>
      <c r="G874">
        <v>5316358</v>
      </c>
    </row>
    <row r="875" spans="1:7" x14ac:dyDescent="0.25">
      <c r="A875" s="12">
        <v>43276</v>
      </c>
      <c r="B875">
        <v>111.790001</v>
      </c>
      <c r="C875">
        <v>112.699997</v>
      </c>
      <c r="D875">
        <v>110.610001</v>
      </c>
      <c r="E875">
        <v>111.889999</v>
      </c>
      <c r="F875">
        <v>111.889999</v>
      </c>
      <c r="G875">
        <v>5054129</v>
      </c>
    </row>
    <row r="876" spans="1:7" x14ac:dyDescent="0.25">
      <c r="A876" s="12">
        <v>43277</v>
      </c>
      <c r="B876">
        <v>112.489998</v>
      </c>
      <c r="C876">
        <v>113.389999</v>
      </c>
      <c r="D876">
        <v>111.110001</v>
      </c>
      <c r="E876">
        <v>113.05999799999999</v>
      </c>
      <c r="F876">
        <v>113.05999799999999</v>
      </c>
      <c r="G876">
        <v>5999237</v>
      </c>
    </row>
    <row r="877" spans="1:7" x14ac:dyDescent="0.25">
      <c r="A877" s="12">
        <v>43278</v>
      </c>
      <c r="B877">
        <v>112.5</v>
      </c>
      <c r="C877">
        <v>113.089996</v>
      </c>
      <c r="D877">
        <v>111.599998</v>
      </c>
      <c r="E877">
        <v>112.239998</v>
      </c>
      <c r="F877">
        <v>112.239998</v>
      </c>
      <c r="G877">
        <v>8169151</v>
      </c>
    </row>
    <row r="878" spans="1:7" x14ac:dyDescent="0.25">
      <c r="A878" s="12">
        <v>43279</v>
      </c>
      <c r="B878">
        <v>111.959999</v>
      </c>
      <c r="C878">
        <v>114.25</v>
      </c>
      <c r="D878">
        <v>111.68</v>
      </c>
      <c r="E878">
        <v>113.339996</v>
      </c>
      <c r="F878">
        <v>113.339996</v>
      </c>
      <c r="G878">
        <v>8540348</v>
      </c>
    </row>
    <row r="879" spans="1:7" x14ac:dyDescent="0.25">
      <c r="A879" s="12">
        <v>43280</v>
      </c>
      <c r="B879">
        <v>113.739998</v>
      </c>
      <c r="C879">
        <v>117.360001</v>
      </c>
      <c r="D879">
        <v>112.80999799999999</v>
      </c>
      <c r="E879">
        <v>117.07</v>
      </c>
      <c r="F879">
        <v>117.07</v>
      </c>
      <c r="G879">
        <v>8030105</v>
      </c>
    </row>
    <row r="880" spans="1:7" x14ac:dyDescent="0.25">
      <c r="A880" s="12">
        <v>43283</v>
      </c>
      <c r="B880">
        <v>116.709999</v>
      </c>
      <c r="C880">
        <v>116.709999</v>
      </c>
      <c r="D880">
        <v>111.220001</v>
      </c>
      <c r="E880">
        <v>111.94000200000001</v>
      </c>
      <c r="F880">
        <v>111.94000200000001</v>
      </c>
      <c r="G880">
        <v>8551947</v>
      </c>
    </row>
    <row r="881" spans="1:7" x14ac:dyDescent="0.25">
      <c r="A881" s="12">
        <v>43284</v>
      </c>
      <c r="B881">
        <v>112.290001</v>
      </c>
      <c r="C881">
        <v>115.970001</v>
      </c>
      <c r="D881">
        <v>112.230003</v>
      </c>
      <c r="E881">
        <v>115.459999</v>
      </c>
      <c r="F881">
        <v>115.459999</v>
      </c>
      <c r="G881">
        <v>3841860</v>
      </c>
    </row>
    <row r="882" spans="1:7" x14ac:dyDescent="0.25">
      <c r="A882" s="12">
        <v>43285</v>
      </c>
      <c r="B882">
        <v>114.779999</v>
      </c>
      <c r="C882">
        <v>117.07</v>
      </c>
      <c r="D882">
        <v>114.709999</v>
      </c>
      <c r="E882">
        <v>116.550003</v>
      </c>
      <c r="F882">
        <v>116.550003</v>
      </c>
      <c r="G882">
        <v>1421783</v>
      </c>
    </row>
    <row r="883" spans="1:7" x14ac:dyDescent="0.25">
      <c r="A883" s="12">
        <v>43286</v>
      </c>
      <c r="B883">
        <v>117</v>
      </c>
      <c r="C883">
        <v>123.800003</v>
      </c>
      <c r="D883">
        <v>116.110001</v>
      </c>
      <c r="E883">
        <v>122.709999</v>
      </c>
      <c r="F883">
        <v>122.709999</v>
      </c>
      <c r="G883">
        <v>8628621</v>
      </c>
    </row>
    <row r="884" spans="1:7" x14ac:dyDescent="0.25">
      <c r="A884" s="12">
        <v>43287</v>
      </c>
      <c r="B884">
        <v>123.050003</v>
      </c>
      <c r="C884">
        <v>126.989998</v>
      </c>
      <c r="D884">
        <v>122.30999799999999</v>
      </c>
      <c r="E884">
        <v>124.650002</v>
      </c>
      <c r="F884">
        <v>124.650002</v>
      </c>
      <c r="G884">
        <v>14088148</v>
      </c>
    </row>
    <row r="885" spans="1:7" x14ac:dyDescent="0.25">
      <c r="A885" s="12">
        <v>43290</v>
      </c>
      <c r="B885">
        <v>124.889999</v>
      </c>
      <c r="C885">
        <v>124.900002</v>
      </c>
      <c r="D885">
        <v>120.08000199999999</v>
      </c>
      <c r="E885">
        <v>122.43</v>
      </c>
      <c r="F885">
        <v>122.43</v>
      </c>
      <c r="G885">
        <v>7198123</v>
      </c>
    </row>
    <row r="886" spans="1:7" x14ac:dyDescent="0.25">
      <c r="A886" s="12">
        <v>43291</v>
      </c>
      <c r="B886">
        <v>122.599998</v>
      </c>
      <c r="C886">
        <v>123.279999</v>
      </c>
      <c r="D886">
        <v>118.360001</v>
      </c>
      <c r="E886">
        <v>118.769997</v>
      </c>
      <c r="F886">
        <v>118.769997</v>
      </c>
      <c r="G886">
        <v>7122909</v>
      </c>
    </row>
    <row r="887" spans="1:7" x14ac:dyDescent="0.25">
      <c r="A887" s="12">
        <v>43292</v>
      </c>
      <c r="B887">
        <v>118.610001</v>
      </c>
      <c r="C887">
        <v>120.08000199999999</v>
      </c>
      <c r="D887">
        <v>118.510002</v>
      </c>
      <c r="E887">
        <v>119.870003</v>
      </c>
      <c r="F887">
        <v>119.870003</v>
      </c>
      <c r="G887">
        <v>10684226</v>
      </c>
    </row>
    <row r="888" spans="1:7" x14ac:dyDescent="0.25">
      <c r="A888" s="12">
        <v>43293</v>
      </c>
      <c r="B888">
        <v>120.089996</v>
      </c>
      <c r="C888">
        <v>123</v>
      </c>
      <c r="D888">
        <v>120.019997</v>
      </c>
      <c r="E888">
        <v>121.529999</v>
      </c>
      <c r="F888">
        <v>121.529999</v>
      </c>
      <c r="G888">
        <v>12119033</v>
      </c>
    </row>
    <row r="889" spans="1:7" x14ac:dyDescent="0.25">
      <c r="A889" s="12">
        <v>43294</v>
      </c>
      <c r="B889">
        <v>121.230003</v>
      </c>
      <c r="C889">
        <v>121.989998</v>
      </c>
      <c r="D889">
        <v>118.910004</v>
      </c>
      <c r="E889">
        <v>119.959999</v>
      </c>
      <c r="F889">
        <v>119.959999</v>
      </c>
      <c r="G889">
        <v>13621514</v>
      </c>
    </row>
    <row r="890" spans="1:7" x14ac:dyDescent="0.25">
      <c r="A890" s="12">
        <v>43297</v>
      </c>
      <c r="B890">
        <v>119.66999800000001</v>
      </c>
      <c r="C890">
        <v>122.389999</v>
      </c>
      <c r="D890">
        <v>119.459999</v>
      </c>
      <c r="E890">
        <v>121.91999800000001</v>
      </c>
      <c r="F890">
        <v>121.91999800000001</v>
      </c>
      <c r="G890">
        <v>6248275</v>
      </c>
    </row>
    <row r="891" spans="1:7" x14ac:dyDescent="0.25">
      <c r="A891" s="12">
        <v>43298</v>
      </c>
      <c r="B891">
        <v>122.370003</v>
      </c>
      <c r="C891">
        <v>123</v>
      </c>
      <c r="D891">
        <v>120.610001</v>
      </c>
      <c r="E891">
        <v>122.25</v>
      </c>
      <c r="F891">
        <v>122.25</v>
      </c>
      <c r="G891">
        <v>6208499</v>
      </c>
    </row>
    <row r="892" spans="1:7" x14ac:dyDescent="0.25">
      <c r="A892" s="12">
        <v>43299</v>
      </c>
      <c r="B892">
        <v>122.25</v>
      </c>
      <c r="C892">
        <v>124.800003</v>
      </c>
      <c r="D892">
        <v>121.410004</v>
      </c>
      <c r="E892">
        <v>124.57</v>
      </c>
      <c r="F892">
        <v>124.57</v>
      </c>
      <c r="G892">
        <v>8099140</v>
      </c>
    </row>
    <row r="893" spans="1:7" x14ac:dyDescent="0.25">
      <c r="A893" s="12">
        <v>43300</v>
      </c>
      <c r="B893">
        <v>124.260002</v>
      </c>
      <c r="C893">
        <v>125.290001</v>
      </c>
      <c r="D893">
        <v>123.209999</v>
      </c>
      <c r="E893">
        <v>124.989998</v>
      </c>
      <c r="F893">
        <v>124.989998</v>
      </c>
      <c r="G893">
        <v>3739521</v>
      </c>
    </row>
    <row r="894" spans="1:7" x14ac:dyDescent="0.25">
      <c r="A894" s="12">
        <v>43301</v>
      </c>
      <c r="B894">
        <v>125.30999799999999</v>
      </c>
      <c r="C894">
        <v>128.009995</v>
      </c>
      <c r="D894">
        <v>124</v>
      </c>
      <c r="E894">
        <v>126.599998</v>
      </c>
      <c r="F894">
        <v>126.599998</v>
      </c>
      <c r="G894">
        <v>10421286</v>
      </c>
    </row>
    <row r="895" spans="1:7" x14ac:dyDescent="0.25">
      <c r="A895" s="12">
        <v>43304</v>
      </c>
      <c r="B895">
        <v>126.980003</v>
      </c>
      <c r="C895">
        <v>127.110001</v>
      </c>
      <c r="D895">
        <v>125.010002</v>
      </c>
      <c r="E895">
        <v>126.980003</v>
      </c>
      <c r="F895">
        <v>126.980003</v>
      </c>
      <c r="G895">
        <v>3157725</v>
      </c>
    </row>
    <row r="896" spans="1:7" x14ac:dyDescent="0.25">
      <c r="A896" s="12">
        <v>43305</v>
      </c>
      <c r="B896">
        <v>127.290001</v>
      </c>
      <c r="C896">
        <v>128.36999499999999</v>
      </c>
      <c r="D896">
        <v>126.269997</v>
      </c>
      <c r="E896">
        <v>128.05999800000001</v>
      </c>
      <c r="F896">
        <v>128.05999800000001</v>
      </c>
      <c r="G896">
        <v>5303929</v>
      </c>
    </row>
    <row r="897" spans="1:7" x14ac:dyDescent="0.25">
      <c r="A897" s="12">
        <v>43306</v>
      </c>
      <c r="B897">
        <v>128.490005</v>
      </c>
      <c r="C897">
        <v>128.78999300000001</v>
      </c>
      <c r="D897">
        <v>124.650002</v>
      </c>
      <c r="E897">
        <v>127.08000199999999</v>
      </c>
      <c r="F897">
        <v>127.08000199999999</v>
      </c>
      <c r="G897">
        <v>5879336</v>
      </c>
    </row>
    <row r="898" spans="1:7" x14ac:dyDescent="0.25">
      <c r="A898" s="12">
        <v>43307</v>
      </c>
      <c r="B898">
        <v>127.08000199999999</v>
      </c>
      <c r="C898">
        <v>129.779999</v>
      </c>
      <c r="D898">
        <v>126.120003</v>
      </c>
      <c r="E898">
        <v>129.259995</v>
      </c>
      <c r="F898">
        <v>129.259995</v>
      </c>
      <c r="G898">
        <v>6639910</v>
      </c>
    </row>
    <row r="899" spans="1:7" x14ac:dyDescent="0.25">
      <c r="A899" s="12">
        <v>43308</v>
      </c>
      <c r="B899">
        <v>129.58999600000001</v>
      </c>
      <c r="C899">
        <v>131.490005</v>
      </c>
      <c r="D899">
        <v>129.490005</v>
      </c>
      <c r="E899">
        <v>129.820007</v>
      </c>
      <c r="F899">
        <v>129.820007</v>
      </c>
      <c r="G899">
        <v>6377220</v>
      </c>
    </row>
    <row r="900" spans="1:7" x14ac:dyDescent="0.25">
      <c r="A900" s="12">
        <v>43311</v>
      </c>
      <c r="B900">
        <v>129.83000200000001</v>
      </c>
      <c r="C900">
        <v>130.740005</v>
      </c>
      <c r="D900">
        <v>129.21000699999999</v>
      </c>
      <c r="E900">
        <v>129.86999499999999</v>
      </c>
      <c r="F900">
        <v>129.86999499999999</v>
      </c>
      <c r="G900">
        <v>4889529</v>
      </c>
    </row>
    <row r="901" spans="1:7" x14ac:dyDescent="0.25">
      <c r="A901" s="12">
        <v>43312</v>
      </c>
      <c r="B901">
        <v>129.86999499999999</v>
      </c>
      <c r="C901">
        <v>130.78999300000001</v>
      </c>
      <c r="D901">
        <v>128.80999800000001</v>
      </c>
      <c r="E901">
        <v>129.96000699999999</v>
      </c>
      <c r="F901">
        <v>129.96000699999999</v>
      </c>
      <c r="G901">
        <v>5439273</v>
      </c>
    </row>
    <row r="902" spans="1:7" x14ac:dyDescent="0.25">
      <c r="A902" s="12">
        <v>43313</v>
      </c>
      <c r="B902">
        <v>130.55999800000001</v>
      </c>
      <c r="C902">
        <v>130.55999800000001</v>
      </c>
      <c r="D902">
        <v>127.910004</v>
      </c>
      <c r="E902">
        <v>128.86999499999999</v>
      </c>
      <c r="F902">
        <v>128.86999499999999</v>
      </c>
      <c r="G902">
        <v>3858747</v>
      </c>
    </row>
    <row r="903" spans="1:7" x14ac:dyDescent="0.25">
      <c r="A903" s="12">
        <v>43314</v>
      </c>
      <c r="B903">
        <v>128.240005</v>
      </c>
      <c r="C903">
        <v>128.38000500000001</v>
      </c>
      <c r="D903">
        <v>126.139999</v>
      </c>
      <c r="E903">
        <v>127.160004</v>
      </c>
      <c r="F903">
        <v>127.160004</v>
      </c>
      <c r="G903">
        <v>2647091</v>
      </c>
    </row>
    <row r="904" spans="1:7" x14ac:dyDescent="0.25">
      <c r="A904" s="12">
        <v>43315</v>
      </c>
      <c r="B904">
        <v>127.790001</v>
      </c>
      <c r="C904">
        <v>127.889999</v>
      </c>
      <c r="D904">
        <v>125.050003</v>
      </c>
      <c r="E904">
        <v>125.620003</v>
      </c>
      <c r="F904">
        <v>125.620003</v>
      </c>
      <c r="G904">
        <v>9490105</v>
      </c>
    </row>
    <row r="905" spans="1:7" x14ac:dyDescent="0.25">
      <c r="A905" s="12">
        <v>43318</v>
      </c>
      <c r="B905">
        <v>125.989998</v>
      </c>
      <c r="C905">
        <v>127.290001</v>
      </c>
      <c r="D905">
        <v>124.910004</v>
      </c>
      <c r="E905">
        <v>127.050003</v>
      </c>
      <c r="F905">
        <v>127.050003</v>
      </c>
      <c r="G905">
        <v>2983619</v>
      </c>
    </row>
    <row r="906" spans="1:7" x14ac:dyDescent="0.25">
      <c r="A906" s="12">
        <v>43319</v>
      </c>
      <c r="B906">
        <v>127.389999</v>
      </c>
      <c r="C906">
        <v>133.490005</v>
      </c>
      <c r="D906">
        <v>127.389999</v>
      </c>
      <c r="E906">
        <v>132.979996</v>
      </c>
      <c r="F906">
        <v>132.979996</v>
      </c>
      <c r="G906">
        <v>8285913</v>
      </c>
    </row>
    <row r="907" spans="1:7" x14ac:dyDescent="0.25">
      <c r="A907" s="12">
        <v>43320</v>
      </c>
      <c r="B907">
        <v>133</v>
      </c>
      <c r="C907">
        <v>135</v>
      </c>
      <c r="D907">
        <v>132.11000100000001</v>
      </c>
      <c r="E907">
        <v>134.35000600000001</v>
      </c>
      <c r="F907">
        <v>134.35000600000001</v>
      </c>
      <c r="G907">
        <v>6507071</v>
      </c>
    </row>
    <row r="908" spans="1:7" x14ac:dyDescent="0.25">
      <c r="A908" s="12">
        <v>43321</v>
      </c>
      <c r="B908">
        <v>134.020004</v>
      </c>
      <c r="C908">
        <v>134.050003</v>
      </c>
      <c r="D908">
        <v>129.96000699999999</v>
      </c>
      <c r="E908">
        <v>131.66999799999999</v>
      </c>
      <c r="F908">
        <v>131.66999799999999</v>
      </c>
      <c r="G908">
        <v>7425585</v>
      </c>
    </row>
    <row r="909" spans="1:7" x14ac:dyDescent="0.25">
      <c r="A909" s="12">
        <v>43322</v>
      </c>
      <c r="B909">
        <v>131.33000200000001</v>
      </c>
      <c r="C909">
        <v>131.33000200000001</v>
      </c>
      <c r="D909">
        <v>125</v>
      </c>
      <c r="E909">
        <v>125.870003</v>
      </c>
      <c r="F909">
        <v>125.870003</v>
      </c>
      <c r="G909">
        <v>5507106</v>
      </c>
    </row>
    <row r="910" spans="1:7" x14ac:dyDescent="0.25">
      <c r="A910" s="12">
        <v>43325</v>
      </c>
      <c r="B910">
        <v>126.290001</v>
      </c>
      <c r="C910">
        <v>128.05999800000001</v>
      </c>
      <c r="D910">
        <v>126.19000200000001</v>
      </c>
      <c r="E910">
        <v>127.58000199999999</v>
      </c>
      <c r="F910">
        <v>127.58000199999999</v>
      </c>
      <c r="G910">
        <v>5863546</v>
      </c>
    </row>
    <row r="911" spans="1:7" x14ac:dyDescent="0.25">
      <c r="A911" s="12">
        <v>43326</v>
      </c>
      <c r="B911">
        <v>127.800003</v>
      </c>
      <c r="C911">
        <v>130.25</v>
      </c>
      <c r="D911">
        <v>127.620003</v>
      </c>
      <c r="E911">
        <v>129.58999600000001</v>
      </c>
      <c r="F911">
        <v>129.58999600000001</v>
      </c>
      <c r="G911">
        <v>6199356</v>
      </c>
    </row>
    <row r="912" spans="1:7" x14ac:dyDescent="0.25">
      <c r="A912" s="12">
        <v>43327</v>
      </c>
      <c r="B912">
        <v>129.91000399999999</v>
      </c>
      <c r="C912">
        <v>130.38000500000001</v>
      </c>
      <c r="D912">
        <v>126.010002</v>
      </c>
      <c r="E912">
        <v>128.199997</v>
      </c>
      <c r="F912">
        <v>128.199997</v>
      </c>
      <c r="G912">
        <v>3129401</v>
      </c>
    </row>
    <row r="913" spans="1:7" x14ac:dyDescent="0.25">
      <c r="A913" s="12">
        <v>43328</v>
      </c>
      <c r="B913">
        <v>128.179993</v>
      </c>
      <c r="C913">
        <v>128.990005</v>
      </c>
      <c r="D913">
        <v>123.230003</v>
      </c>
      <c r="E913">
        <v>125.129997</v>
      </c>
      <c r="F913">
        <v>125.129997</v>
      </c>
      <c r="G913">
        <v>7630510</v>
      </c>
    </row>
    <row r="914" spans="1:7" x14ac:dyDescent="0.25">
      <c r="A914" s="12">
        <v>43329</v>
      </c>
      <c r="B914">
        <v>125.489998</v>
      </c>
      <c r="C914">
        <v>126.489998</v>
      </c>
      <c r="D914">
        <v>124.510002</v>
      </c>
      <c r="E914">
        <v>125.879997</v>
      </c>
      <c r="F914">
        <v>125.879997</v>
      </c>
      <c r="G914">
        <v>4907996</v>
      </c>
    </row>
    <row r="915" spans="1:7" x14ac:dyDescent="0.25">
      <c r="A915" s="12">
        <v>43332</v>
      </c>
      <c r="B915">
        <v>126.089996</v>
      </c>
      <c r="C915">
        <v>129.14999399999999</v>
      </c>
      <c r="D915">
        <v>125.230003</v>
      </c>
      <c r="E915">
        <v>128.5</v>
      </c>
      <c r="F915">
        <v>128.5</v>
      </c>
      <c r="G915">
        <v>2850244</v>
      </c>
    </row>
    <row r="916" spans="1:7" x14ac:dyDescent="0.25">
      <c r="A916" s="12">
        <v>43333</v>
      </c>
      <c r="B916">
        <v>128.60000600000001</v>
      </c>
      <c r="C916">
        <v>132.25</v>
      </c>
      <c r="D916">
        <v>128.60000600000001</v>
      </c>
      <c r="E916">
        <v>132.05999800000001</v>
      </c>
      <c r="F916">
        <v>132.05999800000001</v>
      </c>
      <c r="G916">
        <v>5423930</v>
      </c>
    </row>
    <row r="917" spans="1:7" x14ac:dyDescent="0.25">
      <c r="A917" s="12">
        <v>43334</v>
      </c>
      <c r="B917">
        <v>131.36000100000001</v>
      </c>
      <c r="C917">
        <v>134.71000699999999</v>
      </c>
      <c r="D917">
        <v>129.009995</v>
      </c>
      <c r="E917">
        <v>134.229996</v>
      </c>
      <c r="F917">
        <v>134.229996</v>
      </c>
      <c r="G917">
        <v>7482335</v>
      </c>
    </row>
    <row r="918" spans="1:7" x14ac:dyDescent="0.25">
      <c r="A918" s="12">
        <v>43335</v>
      </c>
      <c r="B918">
        <v>133.80999800000001</v>
      </c>
      <c r="C918">
        <v>136.08999600000001</v>
      </c>
      <c r="D918">
        <v>133.009995</v>
      </c>
      <c r="E918">
        <v>135.41000399999999</v>
      </c>
      <c r="F918">
        <v>135.41000399999999</v>
      </c>
      <c r="G918">
        <v>5907245</v>
      </c>
    </row>
    <row r="919" spans="1:7" x14ac:dyDescent="0.25">
      <c r="A919" s="12">
        <v>43336</v>
      </c>
      <c r="B919">
        <v>135.16000399999999</v>
      </c>
      <c r="C919">
        <v>135.16000399999999</v>
      </c>
      <c r="D919">
        <v>132.050003</v>
      </c>
      <c r="E919">
        <v>132.33000200000001</v>
      </c>
      <c r="F919">
        <v>132.33000200000001</v>
      </c>
      <c r="G919">
        <v>2997160</v>
      </c>
    </row>
    <row r="920" spans="1:7" x14ac:dyDescent="0.25">
      <c r="A920" s="12">
        <v>43339</v>
      </c>
      <c r="B920">
        <v>132.58000200000001</v>
      </c>
      <c r="C920">
        <v>135.58999600000001</v>
      </c>
      <c r="D920">
        <v>132.520004</v>
      </c>
      <c r="E920">
        <v>134.66999799999999</v>
      </c>
      <c r="F920">
        <v>134.66999799999999</v>
      </c>
      <c r="G920">
        <v>3198134</v>
      </c>
    </row>
    <row r="921" spans="1:7" x14ac:dyDescent="0.25">
      <c r="A921" s="12">
        <v>43340</v>
      </c>
      <c r="B921">
        <v>135</v>
      </c>
      <c r="C921">
        <v>135.28999300000001</v>
      </c>
      <c r="D921">
        <v>132.509995</v>
      </c>
      <c r="E921">
        <v>133.229996</v>
      </c>
      <c r="F921">
        <v>133.229996</v>
      </c>
      <c r="G921">
        <v>3481763</v>
      </c>
    </row>
    <row r="922" spans="1:7" x14ac:dyDescent="0.25">
      <c r="A922" s="12">
        <v>43341</v>
      </c>
      <c r="B922">
        <v>132.88000500000001</v>
      </c>
      <c r="C922">
        <v>133.78999300000001</v>
      </c>
      <c r="D922">
        <v>129.33000200000001</v>
      </c>
      <c r="E922">
        <v>130.91000399999999</v>
      </c>
      <c r="F922">
        <v>130.91000399999999</v>
      </c>
      <c r="G922">
        <v>6920724</v>
      </c>
    </row>
    <row r="923" spans="1:7" x14ac:dyDescent="0.25">
      <c r="A923" s="12">
        <v>43342</v>
      </c>
      <c r="B923">
        <v>130.58999600000001</v>
      </c>
      <c r="C923">
        <v>131.490005</v>
      </c>
      <c r="D923">
        <v>127.779999</v>
      </c>
      <c r="E923">
        <v>129.990005</v>
      </c>
      <c r="F923">
        <v>129.990005</v>
      </c>
      <c r="G923">
        <v>8531983</v>
      </c>
    </row>
    <row r="924" spans="1:7" x14ac:dyDescent="0.25">
      <c r="A924" s="12">
        <v>43343</v>
      </c>
      <c r="B924">
        <v>129.91999799999999</v>
      </c>
      <c r="C924">
        <v>131.63000500000001</v>
      </c>
      <c r="D924">
        <v>128.61000100000001</v>
      </c>
      <c r="E924">
        <v>130.86000100000001</v>
      </c>
      <c r="F924">
        <v>130.86000100000001</v>
      </c>
      <c r="G924">
        <v>6862118</v>
      </c>
    </row>
    <row r="925" spans="1:7" x14ac:dyDescent="0.25">
      <c r="A925" s="12">
        <v>43346</v>
      </c>
      <c r="B925">
        <v>130.229996</v>
      </c>
      <c r="C925">
        <v>131.08999600000001</v>
      </c>
      <c r="D925">
        <v>128.5</v>
      </c>
      <c r="E925">
        <v>129.13000500000001</v>
      </c>
      <c r="F925">
        <v>129.13000500000001</v>
      </c>
      <c r="G925">
        <v>502215</v>
      </c>
    </row>
    <row r="926" spans="1:7" x14ac:dyDescent="0.25">
      <c r="A926" s="12">
        <v>43347</v>
      </c>
      <c r="B926">
        <v>128.91000399999999</v>
      </c>
      <c r="C926">
        <v>129.550003</v>
      </c>
      <c r="D926">
        <v>125.709999</v>
      </c>
      <c r="E926">
        <v>126.220001</v>
      </c>
      <c r="F926">
        <v>126.220001</v>
      </c>
      <c r="G926">
        <v>5356626</v>
      </c>
    </row>
    <row r="927" spans="1:7" x14ac:dyDescent="0.25">
      <c r="A927" s="12">
        <v>43348</v>
      </c>
      <c r="B927">
        <v>125.80999799999999</v>
      </c>
      <c r="C927">
        <v>130.66000399999999</v>
      </c>
      <c r="D927">
        <v>125.80999799999999</v>
      </c>
      <c r="E927">
        <v>130.240005</v>
      </c>
      <c r="F927">
        <v>130.240005</v>
      </c>
      <c r="G927">
        <v>5924190</v>
      </c>
    </row>
    <row r="928" spans="1:7" x14ac:dyDescent="0.25">
      <c r="A928" s="12">
        <v>43349</v>
      </c>
      <c r="B928">
        <v>130.38999899999999</v>
      </c>
      <c r="C928">
        <v>130.38999899999999</v>
      </c>
      <c r="D928">
        <v>128.30999800000001</v>
      </c>
      <c r="E928">
        <v>129.91000399999999</v>
      </c>
      <c r="F928">
        <v>129.91000399999999</v>
      </c>
      <c r="G928">
        <v>3799975</v>
      </c>
    </row>
    <row r="929" spans="1:7" x14ac:dyDescent="0.25">
      <c r="A929" s="12">
        <v>43350</v>
      </c>
      <c r="B929">
        <v>129.020004</v>
      </c>
      <c r="C929">
        <v>130.38999899999999</v>
      </c>
      <c r="D929">
        <v>126.410004</v>
      </c>
      <c r="E929">
        <v>130.05999800000001</v>
      </c>
      <c r="F929">
        <v>130.05999800000001</v>
      </c>
      <c r="G929">
        <v>2747999</v>
      </c>
    </row>
    <row r="930" spans="1:7" x14ac:dyDescent="0.25">
      <c r="A930" s="12">
        <v>43353</v>
      </c>
      <c r="B930">
        <v>130.39999399999999</v>
      </c>
      <c r="C930">
        <v>130.69000199999999</v>
      </c>
      <c r="D930">
        <v>126.41999800000001</v>
      </c>
      <c r="E930">
        <v>128.33999600000001</v>
      </c>
      <c r="F930">
        <v>128.33999600000001</v>
      </c>
      <c r="G930">
        <v>3201193</v>
      </c>
    </row>
    <row r="931" spans="1:7" x14ac:dyDescent="0.25">
      <c r="A931" s="12">
        <v>43354</v>
      </c>
      <c r="B931">
        <v>127.91999800000001</v>
      </c>
      <c r="C931">
        <v>131.5</v>
      </c>
      <c r="D931">
        <v>127.91999800000001</v>
      </c>
      <c r="E931">
        <v>130.86000100000001</v>
      </c>
      <c r="F931">
        <v>130.86000100000001</v>
      </c>
      <c r="G931">
        <v>11547094</v>
      </c>
    </row>
    <row r="932" spans="1:7" x14ac:dyDescent="0.25">
      <c r="A932" s="12">
        <v>43355</v>
      </c>
      <c r="B932">
        <v>130.11999499999999</v>
      </c>
      <c r="C932">
        <v>132.69000199999999</v>
      </c>
      <c r="D932">
        <v>129.529999</v>
      </c>
      <c r="E932">
        <v>132.53999300000001</v>
      </c>
      <c r="F932">
        <v>132.53999300000001</v>
      </c>
      <c r="G932">
        <v>7748397</v>
      </c>
    </row>
    <row r="933" spans="1:7" x14ac:dyDescent="0.25">
      <c r="A933" s="12">
        <v>43356</v>
      </c>
      <c r="B933">
        <v>132.16000399999999</v>
      </c>
      <c r="C933">
        <v>134.38999899999999</v>
      </c>
      <c r="D933">
        <v>131.61999499999999</v>
      </c>
      <c r="E933">
        <v>134</v>
      </c>
      <c r="F933">
        <v>134</v>
      </c>
      <c r="G933">
        <v>11395736</v>
      </c>
    </row>
    <row r="934" spans="1:7" x14ac:dyDescent="0.25">
      <c r="A934" s="12">
        <v>43357</v>
      </c>
      <c r="B934">
        <v>133.300003</v>
      </c>
      <c r="C934">
        <v>134.10000600000001</v>
      </c>
      <c r="D934">
        <v>133.16000399999999</v>
      </c>
      <c r="E934">
        <v>133.66999799999999</v>
      </c>
      <c r="F934">
        <v>133.66999799999999</v>
      </c>
      <c r="G934">
        <v>7497090</v>
      </c>
    </row>
    <row r="935" spans="1:7" x14ac:dyDescent="0.25">
      <c r="A935" s="12">
        <v>43360</v>
      </c>
      <c r="B935">
        <v>133.5</v>
      </c>
      <c r="C935">
        <v>134.19000199999999</v>
      </c>
      <c r="D935">
        <v>132.88000500000001</v>
      </c>
      <c r="E935">
        <v>133.020004</v>
      </c>
      <c r="F935">
        <v>133.020004</v>
      </c>
      <c r="G935">
        <v>3902070</v>
      </c>
    </row>
    <row r="936" spans="1:7" x14ac:dyDescent="0.25">
      <c r="A936" s="12">
        <v>43361</v>
      </c>
      <c r="B936">
        <v>133.58000200000001</v>
      </c>
      <c r="C936">
        <v>134.28999300000001</v>
      </c>
      <c r="D936">
        <v>132.990005</v>
      </c>
      <c r="E936">
        <v>133.699997</v>
      </c>
      <c r="F936">
        <v>133.699997</v>
      </c>
      <c r="G936">
        <v>5276518</v>
      </c>
    </row>
    <row r="937" spans="1:7" x14ac:dyDescent="0.25">
      <c r="A937" s="12">
        <v>43362</v>
      </c>
      <c r="B937">
        <v>134.050003</v>
      </c>
      <c r="C937">
        <v>134.199997</v>
      </c>
      <c r="D937">
        <v>130.91000399999999</v>
      </c>
      <c r="E937">
        <v>131.050003</v>
      </c>
      <c r="F937">
        <v>131.050003</v>
      </c>
      <c r="G937">
        <v>3757198</v>
      </c>
    </row>
    <row r="938" spans="1:7" x14ac:dyDescent="0.25">
      <c r="A938" s="12">
        <v>43363</v>
      </c>
      <c r="B938">
        <v>131.41999799999999</v>
      </c>
      <c r="C938">
        <v>131.979996</v>
      </c>
      <c r="D938">
        <v>129.08999600000001</v>
      </c>
      <c r="E938">
        <v>129.929993</v>
      </c>
      <c r="F938">
        <v>129.929993</v>
      </c>
      <c r="G938">
        <v>6611969</v>
      </c>
    </row>
    <row r="939" spans="1:7" x14ac:dyDescent="0.25">
      <c r="A939" s="12">
        <v>43364</v>
      </c>
      <c r="B939">
        <v>129.509995</v>
      </c>
      <c r="C939">
        <v>130.88999899999999</v>
      </c>
      <c r="D939">
        <v>129.19000199999999</v>
      </c>
      <c r="E939">
        <v>129.89999399999999</v>
      </c>
      <c r="F939">
        <v>129.89999399999999</v>
      </c>
      <c r="G939">
        <v>22305153</v>
      </c>
    </row>
    <row r="940" spans="1:7" x14ac:dyDescent="0.25">
      <c r="A940" s="12">
        <v>43367</v>
      </c>
      <c r="B940">
        <v>129.38999899999999</v>
      </c>
      <c r="C940">
        <v>132</v>
      </c>
      <c r="D940">
        <v>129.33999600000001</v>
      </c>
      <c r="E940">
        <v>131.740005</v>
      </c>
      <c r="F940">
        <v>131.740005</v>
      </c>
      <c r="G940">
        <v>8192619</v>
      </c>
    </row>
    <row r="941" spans="1:7" x14ac:dyDescent="0.25">
      <c r="A941" s="12">
        <v>43368</v>
      </c>
      <c r="B941">
        <v>131.58000200000001</v>
      </c>
      <c r="C941">
        <v>133.75</v>
      </c>
      <c r="D941">
        <v>131.570007</v>
      </c>
      <c r="E941">
        <v>133.66000399999999</v>
      </c>
      <c r="F941">
        <v>133.66000399999999</v>
      </c>
      <c r="G941">
        <v>3995499</v>
      </c>
    </row>
    <row r="942" spans="1:7" x14ac:dyDescent="0.25">
      <c r="A942" s="12">
        <v>43369</v>
      </c>
      <c r="B942">
        <v>133.990005</v>
      </c>
      <c r="C942">
        <v>134.85000600000001</v>
      </c>
      <c r="D942">
        <v>133.13999899999999</v>
      </c>
      <c r="E942">
        <v>133.86000100000001</v>
      </c>
      <c r="F942">
        <v>133.86000100000001</v>
      </c>
      <c r="G942">
        <v>6212257</v>
      </c>
    </row>
    <row r="943" spans="1:7" x14ac:dyDescent="0.25">
      <c r="A943" s="12">
        <v>43370</v>
      </c>
      <c r="B943">
        <v>133.770004</v>
      </c>
      <c r="C943">
        <v>135</v>
      </c>
      <c r="D943">
        <v>133.66000399999999</v>
      </c>
      <c r="E943">
        <v>134.699997</v>
      </c>
      <c r="F943">
        <v>134.699997</v>
      </c>
      <c r="G943">
        <v>6204731</v>
      </c>
    </row>
    <row r="944" spans="1:7" x14ac:dyDescent="0.25">
      <c r="A944" s="12">
        <v>43371</v>
      </c>
      <c r="B944">
        <v>134.13000500000001</v>
      </c>
      <c r="C944">
        <v>135.509995</v>
      </c>
      <c r="D944">
        <v>134.11999499999999</v>
      </c>
      <c r="E944">
        <v>135.300003</v>
      </c>
      <c r="F944">
        <v>135.300003</v>
      </c>
      <c r="G944">
        <v>7773013</v>
      </c>
    </row>
    <row r="945" spans="1:7" x14ac:dyDescent="0.25">
      <c r="A945" s="12">
        <v>43374</v>
      </c>
      <c r="B945">
        <v>135.10000600000001</v>
      </c>
      <c r="C945">
        <v>138.740005</v>
      </c>
      <c r="D945">
        <v>134.949997</v>
      </c>
      <c r="E945">
        <v>136.38000500000001</v>
      </c>
      <c r="F945">
        <v>136.38000500000001</v>
      </c>
      <c r="G945">
        <v>6708930</v>
      </c>
    </row>
    <row r="946" spans="1:7" x14ac:dyDescent="0.25">
      <c r="A946" s="12">
        <v>43375</v>
      </c>
      <c r="B946">
        <v>136.479996</v>
      </c>
      <c r="C946">
        <v>136.979996</v>
      </c>
      <c r="D946">
        <v>132.05999800000001</v>
      </c>
      <c r="E946">
        <v>132.25</v>
      </c>
      <c r="F946">
        <v>132.25</v>
      </c>
      <c r="G946">
        <v>5444929</v>
      </c>
    </row>
    <row r="947" spans="1:7" x14ac:dyDescent="0.25">
      <c r="A947" s="12">
        <v>43376</v>
      </c>
      <c r="B947">
        <v>132.35000600000001</v>
      </c>
      <c r="C947">
        <v>133.58999600000001</v>
      </c>
      <c r="D947">
        <v>130.929993</v>
      </c>
      <c r="E947">
        <v>133.240005</v>
      </c>
      <c r="F947">
        <v>133.240005</v>
      </c>
      <c r="G947">
        <v>14871852</v>
      </c>
    </row>
    <row r="948" spans="1:7" x14ac:dyDescent="0.25">
      <c r="A948" s="12">
        <v>43377</v>
      </c>
      <c r="B948">
        <v>133.570007</v>
      </c>
      <c r="C948">
        <v>133.570007</v>
      </c>
      <c r="D948">
        <v>131.720001</v>
      </c>
      <c r="E948">
        <v>132.10000600000001</v>
      </c>
      <c r="F948">
        <v>132.10000600000001</v>
      </c>
      <c r="G948">
        <v>6209157</v>
      </c>
    </row>
    <row r="949" spans="1:7" x14ac:dyDescent="0.25">
      <c r="A949" s="12">
        <v>43378</v>
      </c>
      <c r="B949">
        <v>132.33999600000001</v>
      </c>
      <c r="C949">
        <v>133.08999600000001</v>
      </c>
      <c r="D949">
        <v>131.11000100000001</v>
      </c>
      <c r="E949">
        <v>131.820007</v>
      </c>
      <c r="F949">
        <v>131.820007</v>
      </c>
      <c r="G949">
        <v>4727296</v>
      </c>
    </row>
    <row r="950" spans="1:7" x14ac:dyDescent="0.25">
      <c r="A950" s="12">
        <v>43381</v>
      </c>
      <c r="B950">
        <v>131.35000600000001</v>
      </c>
      <c r="C950">
        <v>131.35000600000001</v>
      </c>
      <c r="D950">
        <v>129.58000200000001</v>
      </c>
      <c r="E950">
        <v>129.820007</v>
      </c>
      <c r="F950">
        <v>129.820007</v>
      </c>
      <c r="G950">
        <v>4082110</v>
      </c>
    </row>
    <row r="951" spans="1:7" x14ac:dyDescent="0.25">
      <c r="A951" s="12">
        <v>43382</v>
      </c>
      <c r="B951">
        <v>129.5</v>
      </c>
      <c r="C951">
        <v>132</v>
      </c>
      <c r="D951">
        <v>129.30999800000001</v>
      </c>
      <c r="E951">
        <v>131.91999799999999</v>
      </c>
      <c r="F951">
        <v>131.91999799999999</v>
      </c>
      <c r="G951">
        <v>3809905</v>
      </c>
    </row>
    <row r="952" spans="1:7" x14ac:dyDescent="0.25">
      <c r="A952" s="12">
        <v>43383</v>
      </c>
      <c r="B952">
        <v>132.08999600000001</v>
      </c>
      <c r="C952">
        <v>134.009995</v>
      </c>
      <c r="D952">
        <v>130.71000699999999</v>
      </c>
      <c r="E952">
        <v>133.179993</v>
      </c>
      <c r="F952">
        <v>133.179993</v>
      </c>
      <c r="G952">
        <v>8020526</v>
      </c>
    </row>
    <row r="953" spans="1:7" x14ac:dyDescent="0.25">
      <c r="A953" s="12">
        <v>43384</v>
      </c>
      <c r="B953">
        <v>133.179993</v>
      </c>
      <c r="C953">
        <v>133.179993</v>
      </c>
      <c r="D953">
        <v>128.89999399999999</v>
      </c>
      <c r="E953">
        <v>132.08000200000001</v>
      </c>
      <c r="F953">
        <v>132.08000200000001</v>
      </c>
      <c r="G953">
        <v>13776947</v>
      </c>
    </row>
    <row r="954" spans="1:7" x14ac:dyDescent="0.25">
      <c r="A954" s="12">
        <v>43385</v>
      </c>
      <c r="B954">
        <v>132.679993</v>
      </c>
      <c r="C954">
        <v>132.990005</v>
      </c>
      <c r="D954">
        <v>130.509995</v>
      </c>
      <c r="E954">
        <v>131.570007</v>
      </c>
      <c r="F954">
        <v>131.570007</v>
      </c>
      <c r="G954">
        <v>6817898</v>
      </c>
    </row>
    <row r="955" spans="1:7" x14ac:dyDescent="0.25">
      <c r="A955" s="12">
        <v>43388</v>
      </c>
      <c r="B955">
        <v>131.14999399999999</v>
      </c>
      <c r="C955">
        <v>132.479996</v>
      </c>
      <c r="D955">
        <v>130.91000399999999</v>
      </c>
      <c r="E955">
        <v>132.179993</v>
      </c>
      <c r="F955">
        <v>132.179993</v>
      </c>
      <c r="G955">
        <v>4977167</v>
      </c>
    </row>
    <row r="956" spans="1:7" x14ac:dyDescent="0.25">
      <c r="A956" s="12">
        <v>43389</v>
      </c>
      <c r="B956">
        <v>132.78999300000001</v>
      </c>
      <c r="C956">
        <v>133.19000199999999</v>
      </c>
      <c r="D956">
        <v>131.820007</v>
      </c>
      <c r="E956">
        <v>132.58000200000001</v>
      </c>
      <c r="F956">
        <v>132.58000200000001</v>
      </c>
      <c r="G956">
        <v>6940996</v>
      </c>
    </row>
    <row r="957" spans="1:7" x14ac:dyDescent="0.25">
      <c r="A957" s="12">
        <v>43390</v>
      </c>
      <c r="B957">
        <v>132.5</v>
      </c>
      <c r="C957">
        <v>133.19000199999999</v>
      </c>
      <c r="D957">
        <v>131.41000399999999</v>
      </c>
      <c r="E957">
        <v>133</v>
      </c>
      <c r="F957">
        <v>133</v>
      </c>
      <c r="G957">
        <v>6597508</v>
      </c>
    </row>
    <row r="958" spans="1:7" x14ac:dyDescent="0.25">
      <c r="A958" s="12">
        <v>43391</v>
      </c>
      <c r="B958">
        <v>132.85000600000001</v>
      </c>
      <c r="C958">
        <v>133.38000500000001</v>
      </c>
      <c r="D958">
        <v>130.509995</v>
      </c>
      <c r="E958">
        <v>130.820007</v>
      </c>
      <c r="F958">
        <v>130.820007</v>
      </c>
      <c r="G958">
        <v>7117218</v>
      </c>
    </row>
    <row r="959" spans="1:7" x14ac:dyDescent="0.25">
      <c r="A959" s="12">
        <v>43392</v>
      </c>
      <c r="B959">
        <v>131.979996</v>
      </c>
      <c r="C959">
        <v>133.78999300000001</v>
      </c>
      <c r="D959">
        <v>131.179993</v>
      </c>
      <c r="E959">
        <v>133.16000399999999</v>
      </c>
      <c r="F959">
        <v>133.16000399999999</v>
      </c>
      <c r="G959">
        <v>7634295</v>
      </c>
    </row>
    <row r="960" spans="1:7" x14ac:dyDescent="0.25">
      <c r="A960" s="12">
        <v>43395</v>
      </c>
      <c r="B960">
        <v>133.490005</v>
      </c>
      <c r="C960">
        <v>133.490005</v>
      </c>
      <c r="D960">
        <v>131.21000699999999</v>
      </c>
      <c r="E960">
        <v>131.86000100000001</v>
      </c>
      <c r="F960">
        <v>131.86000100000001</v>
      </c>
      <c r="G960">
        <v>4303999</v>
      </c>
    </row>
    <row r="961" spans="1:7" x14ac:dyDescent="0.25">
      <c r="A961" s="12">
        <v>43396</v>
      </c>
      <c r="B961">
        <v>131.21000699999999</v>
      </c>
      <c r="C961">
        <v>131.5</v>
      </c>
      <c r="D961">
        <v>128.520004</v>
      </c>
      <c r="E961">
        <v>128.770004</v>
      </c>
      <c r="F961">
        <v>128.770004</v>
      </c>
      <c r="G961">
        <v>9368225</v>
      </c>
    </row>
    <row r="962" spans="1:7" x14ac:dyDescent="0.25">
      <c r="A962" s="12">
        <v>43397</v>
      </c>
      <c r="B962">
        <v>129.5</v>
      </c>
      <c r="C962">
        <v>129.66000399999999</v>
      </c>
      <c r="D962">
        <v>125.80999799999999</v>
      </c>
      <c r="E962">
        <v>126.339996</v>
      </c>
      <c r="F962">
        <v>126.339996</v>
      </c>
      <c r="G962">
        <v>5879091</v>
      </c>
    </row>
    <row r="963" spans="1:7" x14ac:dyDescent="0.25">
      <c r="A963" s="12">
        <v>43398</v>
      </c>
      <c r="B963">
        <v>126.889999</v>
      </c>
      <c r="C963">
        <v>129.44000199999999</v>
      </c>
      <c r="D963">
        <v>126.83000199999999</v>
      </c>
      <c r="E963">
        <v>127.91999800000001</v>
      </c>
      <c r="F963">
        <v>127.91999800000001</v>
      </c>
      <c r="G963">
        <v>11084015</v>
      </c>
    </row>
    <row r="964" spans="1:7" x14ac:dyDescent="0.25">
      <c r="A964" s="12">
        <v>43399</v>
      </c>
      <c r="B964">
        <v>127.099998</v>
      </c>
      <c r="C964">
        <v>127.910004</v>
      </c>
      <c r="D964">
        <v>125.370003</v>
      </c>
      <c r="E964">
        <v>125.959999</v>
      </c>
      <c r="F964">
        <v>125.959999</v>
      </c>
      <c r="G964">
        <v>4643469</v>
      </c>
    </row>
    <row r="965" spans="1:7" x14ac:dyDescent="0.25">
      <c r="A965" s="12">
        <v>43402</v>
      </c>
      <c r="B965">
        <v>125.959999</v>
      </c>
      <c r="C965">
        <v>125.959999</v>
      </c>
      <c r="D965">
        <v>112.66999800000001</v>
      </c>
      <c r="E965">
        <v>115.19000200000001</v>
      </c>
      <c r="F965">
        <v>115.19000200000001</v>
      </c>
      <c r="G965">
        <v>15386425</v>
      </c>
    </row>
    <row r="966" spans="1:7" x14ac:dyDescent="0.25">
      <c r="A966" s="12">
        <v>43403</v>
      </c>
      <c r="B966">
        <v>115</v>
      </c>
      <c r="C966">
        <v>115</v>
      </c>
      <c r="D966">
        <v>108.480003</v>
      </c>
      <c r="E966">
        <v>110.050003</v>
      </c>
      <c r="F966">
        <v>110.050003</v>
      </c>
      <c r="G966">
        <v>24829995</v>
      </c>
    </row>
    <row r="967" spans="1:7" x14ac:dyDescent="0.25">
      <c r="A967" s="12">
        <v>43404</v>
      </c>
      <c r="B967">
        <v>110.889999</v>
      </c>
      <c r="C967">
        <v>112.790001</v>
      </c>
      <c r="D967">
        <v>110.550003</v>
      </c>
      <c r="E967">
        <v>111.760002</v>
      </c>
      <c r="F967">
        <v>111.760002</v>
      </c>
      <c r="G967">
        <v>22510638</v>
      </c>
    </row>
    <row r="968" spans="1:7" x14ac:dyDescent="0.25">
      <c r="A968" s="12">
        <v>43405</v>
      </c>
      <c r="B968">
        <v>112.029999</v>
      </c>
      <c r="C968">
        <v>121.75</v>
      </c>
      <c r="D968">
        <v>111.739998</v>
      </c>
      <c r="E968">
        <v>118.69000200000001</v>
      </c>
      <c r="F968">
        <v>118.69000200000001</v>
      </c>
      <c r="G968">
        <v>18505420</v>
      </c>
    </row>
    <row r="969" spans="1:7" x14ac:dyDescent="0.25">
      <c r="A969" s="12">
        <v>43409</v>
      </c>
      <c r="B969">
        <v>118.709999</v>
      </c>
      <c r="C969">
        <v>124.089996</v>
      </c>
      <c r="D969">
        <v>118.709999</v>
      </c>
      <c r="E969">
        <v>123.739998</v>
      </c>
      <c r="F969">
        <v>123.739998</v>
      </c>
      <c r="G969">
        <v>19858404</v>
      </c>
    </row>
    <row r="970" spans="1:7" x14ac:dyDescent="0.25">
      <c r="A970" s="12">
        <v>43410</v>
      </c>
      <c r="B970">
        <v>123.489998</v>
      </c>
      <c r="C970">
        <v>124.970001</v>
      </c>
      <c r="D970">
        <v>120.980003</v>
      </c>
      <c r="E970">
        <v>121.790001</v>
      </c>
      <c r="F970">
        <v>121.790001</v>
      </c>
      <c r="G970">
        <v>9094972</v>
      </c>
    </row>
    <row r="971" spans="1:7" x14ac:dyDescent="0.25">
      <c r="A971" s="12">
        <v>43411</v>
      </c>
      <c r="B971">
        <v>122.279999</v>
      </c>
      <c r="C971">
        <v>122.989998</v>
      </c>
      <c r="D971">
        <v>121.019997</v>
      </c>
      <c r="E971">
        <v>121.389999</v>
      </c>
      <c r="F971">
        <v>121.389999</v>
      </c>
      <c r="G971">
        <v>9309763</v>
      </c>
    </row>
    <row r="972" spans="1:7" x14ac:dyDescent="0.25">
      <c r="A972" s="12">
        <v>43412</v>
      </c>
      <c r="B972">
        <v>121.019997</v>
      </c>
      <c r="C972">
        <v>121.879997</v>
      </c>
      <c r="D972">
        <v>106.010002</v>
      </c>
      <c r="E972">
        <v>106.94000200000001</v>
      </c>
      <c r="F972">
        <v>106.94000200000001</v>
      </c>
      <c r="G972">
        <v>22557039</v>
      </c>
    </row>
    <row r="973" spans="1:7" x14ac:dyDescent="0.25">
      <c r="A973" s="12">
        <v>43413</v>
      </c>
      <c r="B973">
        <v>109.010002</v>
      </c>
      <c r="C973">
        <v>112.279999</v>
      </c>
      <c r="D973">
        <v>94.089995999999999</v>
      </c>
      <c r="E973">
        <v>105.410004</v>
      </c>
      <c r="F973">
        <v>105.410004</v>
      </c>
      <c r="G973">
        <v>34491017</v>
      </c>
    </row>
    <row r="974" spans="1:7" x14ac:dyDescent="0.25">
      <c r="A974" s="12">
        <v>43416</v>
      </c>
      <c r="B974">
        <v>104.089996</v>
      </c>
      <c r="C974">
        <v>104.089996</v>
      </c>
      <c r="D974">
        <v>95.5</v>
      </c>
      <c r="E974">
        <v>98.739998</v>
      </c>
      <c r="F974">
        <v>98.739998</v>
      </c>
      <c r="G974">
        <v>14308427</v>
      </c>
    </row>
    <row r="975" spans="1:7" x14ac:dyDescent="0.25">
      <c r="A975" s="12">
        <v>43417</v>
      </c>
      <c r="B975">
        <v>98.739998</v>
      </c>
      <c r="C975">
        <v>98.739998</v>
      </c>
      <c r="D975">
        <v>96.400002000000001</v>
      </c>
      <c r="E975">
        <v>97.540001000000004</v>
      </c>
      <c r="F975">
        <v>97.540001000000004</v>
      </c>
      <c r="G975">
        <v>10325850</v>
      </c>
    </row>
    <row r="976" spans="1:7" x14ac:dyDescent="0.25">
      <c r="A976" s="12">
        <v>43418</v>
      </c>
      <c r="B976">
        <v>98.099997999999999</v>
      </c>
      <c r="C976">
        <v>101.989998</v>
      </c>
      <c r="D976">
        <v>98.099997999999999</v>
      </c>
      <c r="E976">
        <v>100.480003</v>
      </c>
      <c r="F976">
        <v>100.480003</v>
      </c>
      <c r="G976">
        <v>13792518</v>
      </c>
    </row>
    <row r="977" spans="1:7" x14ac:dyDescent="0.25">
      <c r="A977" s="12">
        <v>43419</v>
      </c>
      <c r="B977">
        <v>99.989998</v>
      </c>
      <c r="C977">
        <v>99.989998</v>
      </c>
      <c r="D977">
        <v>95.510002</v>
      </c>
      <c r="E977">
        <v>96.449996999999996</v>
      </c>
      <c r="F977">
        <v>96.449996999999996</v>
      </c>
      <c r="G977">
        <v>7293554</v>
      </c>
    </row>
    <row r="978" spans="1:7" x14ac:dyDescent="0.25">
      <c r="A978" s="12">
        <v>43420</v>
      </c>
      <c r="B978">
        <v>96</v>
      </c>
      <c r="C978">
        <v>99.290001000000004</v>
      </c>
      <c r="D978">
        <v>95.949996999999996</v>
      </c>
      <c r="E978">
        <v>98.239998</v>
      </c>
      <c r="F978">
        <v>98.239998</v>
      </c>
      <c r="G978">
        <v>9408088</v>
      </c>
    </row>
    <row r="979" spans="1:7" x14ac:dyDescent="0.25">
      <c r="A979" s="12">
        <v>43424</v>
      </c>
      <c r="B979">
        <v>97.510002</v>
      </c>
      <c r="C979">
        <v>101.089996</v>
      </c>
      <c r="D979">
        <v>97.209998999999996</v>
      </c>
      <c r="E979">
        <v>97.459998999999996</v>
      </c>
      <c r="F979">
        <v>97.459998999999996</v>
      </c>
      <c r="G979">
        <v>11586193</v>
      </c>
    </row>
    <row r="980" spans="1:7" x14ac:dyDescent="0.25">
      <c r="A980" s="12">
        <v>43425</v>
      </c>
      <c r="B980">
        <v>98.480002999999996</v>
      </c>
      <c r="C980">
        <v>99.419998000000007</v>
      </c>
      <c r="D980">
        <v>95.959998999999996</v>
      </c>
      <c r="E980">
        <v>96.690002000000007</v>
      </c>
      <c r="F980">
        <v>96.690002000000007</v>
      </c>
      <c r="G980">
        <v>7057468</v>
      </c>
    </row>
    <row r="981" spans="1:7" x14ac:dyDescent="0.25">
      <c r="A981" s="12">
        <v>43426</v>
      </c>
      <c r="B981">
        <v>97</v>
      </c>
      <c r="C981">
        <v>97.669998000000007</v>
      </c>
      <c r="D981">
        <v>96.010002</v>
      </c>
      <c r="E981">
        <v>97</v>
      </c>
      <c r="F981">
        <v>97</v>
      </c>
      <c r="G981">
        <v>1762862</v>
      </c>
    </row>
    <row r="982" spans="1:7" x14ac:dyDescent="0.25">
      <c r="A982" s="12">
        <v>43427</v>
      </c>
      <c r="B982">
        <v>97.389999000000003</v>
      </c>
      <c r="C982">
        <v>97.870002999999997</v>
      </c>
      <c r="D982">
        <v>95.510002</v>
      </c>
      <c r="E982">
        <v>96.07</v>
      </c>
      <c r="F982">
        <v>96.07</v>
      </c>
      <c r="G982">
        <v>4282547</v>
      </c>
    </row>
    <row r="983" spans="1:7" x14ac:dyDescent="0.25">
      <c r="A983" s="12">
        <v>43430</v>
      </c>
      <c r="B983">
        <v>97</v>
      </c>
      <c r="C983">
        <v>97</v>
      </c>
      <c r="D983">
        <v>82.769997000000004</v>
      </c>
      <c r="E983">
        <v>83.629997000000003</v>
      </c>
      <c r="F983">
        <v>83.629997000000003</v>
      </c>
      <c r="G983">
        <v>16832862</v>
      </c>
    </row>
    <row r="984" spans="1:7" x14ac:dyDescent="0.25">
      <c r="A984" s="12">
        <v>43431</v>
      </c>
      <c r="B984">
        <v>84.010002</v>
      </c>
      <c r="C984">
        <v>87.889999000000003</v>
      </c>
      <c r="D984">
        <v>84.010002</v>
      </c>
      <c r="E984">
        <v>84.910004000000001</v>
      </c>
      <c r="F984">
        <v>84.910004000000001</v>
      </c>
      <c r="G984">
        <v>18667424</v>
      </c>
    </row>
    <row r="985" spans="1:7" x14ac:dyDescent="0.25">
      <c r="A985" s="12">
        <v>43432</v>
      </c>
      <c r="B985">
        <v>85.370002999999997</v>
      </c>
      <c r="C985">
        <v>92.839995999999999</v>
      </c>
      <c r="D985">
        <v>84.5</v>
      </c>
      <c r="E985">
        <v>90.599997999999999</v>
      </c>
      <c r="F985">
        <v>90.599997999999999</v>
      </c>
      <c r="G985">
        <v>24089750</v>
      </c>
    </row>
    <row r="986" spans="1:7" x14ac:dyDescent="0.25">
      <c r="A986" s="12">
        <v>43433</v>
      </c>
      <c r="B986">
        <v>90.699996999999996</v>
      </c>
      <c r="C986">
        <v>92.199996999999996</v>
      </c>
      <c r="D986">
        <v>90.419998000000007</v>
      </c>
      <c r="E986">
        <v>91.93</v>
      </c>
      <c r="F986">
        <v>91.93</v>
      </c>
      <c r="G986">
        <v>24520789</v>
      </c>
    </row>
    <row r="987" spans="1:7" x14ac:dyDescent="0.25">
      <c r="A987" s="12">
        <v>43434</v>
      </c>
      <c r="B987">
        <v>91.900002000000001</v>
      </c>
      <c r="C987">
        <v>93.900002000000001</v>
      </c>
      <c r="D987">
        <v>91.699996999999996</v>
      </c>
      <c r="E987">
        <v>93.150002000000001</v>
      </c>
      <c r="F987">
        <v>93.150002000000001</v>
      </c>
      <c r="G987">
        <v>25499799</v>
      </c>
    </row>
    <row r="988" spans="1:7" x14ac:dyDescent="0.25">
      <c r="A988" s="12">
        <v>43437</v>
      </c>
      <c r="B988">
        <v>94.519997000000004</v>
      </c>
      <c r="C988">
        <v>98</v>
      </c>
      <c r="D988">
        <v>94.510002</v>
      </c>
      <c r="E988">
        <v>97.339995999999999</v>
      </c>
      <c r="F988">
        <v>97.339995999999999</v>
      </c>
      <c r="G988">
        <v>23453738</v>
      </c>
    </row>
    <row r="989" spans="1:7" x14ac:dyDescent="0.25">
      <c r="A989" s="12">
        <v>43438</v>
      </c>
      <c r="B989">
        <v>97.980002999999996</v>
      </c>
      <c r="C989">
        <v>99.089995999999999</v>
      </c>
      <c r="D989">
        <v>97.389999000000003</v>
      </c>
      <c r="E989">
        <v>98.860000999999997</v>
      </c>
      <c r="F989">
        <v>98.860000999999997</v>
      </c>
      <c r="G989">
        <v>18657241</v>
      </c>
    </row>
    <row r="990" spans="1:7" x14ac:dyDescent="0.25">
      <c r="A990" s="12">
        <v>43439</v>
      </c>
      <c r="B990">
        <v>98.860000999999997</v>
      </c>
      <c r="C990">
        <v>99.089995999999999</v>
      </c>
      <c r="D990">
        <v>96.5</v>
      </c>
      <c r="E990">
        <v>97.389999000000003</v>
      </c>
      <c r="F990">
        <v>97.389999000000003</v>
      </c>
      <c r="G990">
        <v>8178441</v>
      </c>
    </row>
    <row r="991" spans="1:7" x14ac:dyDescent="0.25">
      <c r="A991" s="12">
        <v>43440</v>
      </c>
      <c r="B991">
        <v>96.709998999999996</v>
      </c>
      <c r="C991">
        <v>98.599997999999999</v>
      </c>
      <c r="D991">
        <v>96.290001000000004</v>
      </c>
      <c r="E991">
        <v>98.370002999999997</v>
      </c>
      <c r="F991">
        <v>98.370002999999997</v>
      </c>
      <c r="G991">
        <v>13022414</v>
      </c>
    </row>
    <row r="992" spans="1:7" x14ac:dyDescent="0.25">
      <c r="A992" s="12">
        <v>43441</v>
      </c>
      <c r="B992">
        <v>98.129997000000003</v>
      </c>
      <c r="C992">
        <v>99.190002000000007</v>
      </c>
      <c r="D992">
        <v>95.599997999999999</v>
      </c>
      <c r="E992">
        <v>95.839995999999999</v>
      </c>
      <c r="F992">
        <v>95.839995999999999</v>
      </c>
      <c r="G992">
        <v>7414100</v>
      </c>
    </row>
    <row r="993" spans="1:7" x14ac:dyDescent="0.25">
      <c r="A993" s="12">
        <v>43444</v>
      </c>
      <c r="B993">
        <v>96.690002000000007</v>
      </c>
      <c r="C993">
        <v>96.690002000000007</v>
      </c>
      <c r="D993">
        <v>92.720000999999996</v>
      </c>
      <c r="E993">
        <v>93.150002000000001</v>
      </c>
      <c r="F993">
        <v>93.150002000000001</v>
      </c>
      <c r="G993">
        <v>7003365</v>
      </c>
    </row>
    <row r="994" spans="1:7" x14ac:dyDescent="0.25">
      <c r="A994" s="12">
        <v>43445</v>
      </c>
      <c r="B994">
        <v>93.760002</v>
      </c>
      <c r="C994">
        <v>94.559997999999993</v>
      </c>
      <c r="D994">
        <v>89.849997999999999</v>
      </c>
      <c r="E994">
        <v>90.589995999999999</v>
      </c>
      <c r="F994">
        <v>90.589995999999999</v>
      </c>
      <c r="G994">
        <v>8482629</v>
      </c>
    </row>
    <row r="995" spans="1:7" x14ac:dyDescent="0.25">
      <c r="A995" s="12">
        <v>43447</v>
      </c>
      <c r="B995">
        <v>89.910004000000001</v>
      </c>
      <c r="C995">
        <v>96.959998999999996</v>
      </c>
      <c r="D995">
        <v>89.910004000000001</v>
      </c>
      <c r="E995">
        <v>91.68</v>
      </c>
      <c r="F995">
        <v>91.68</v>
      </c>
      <c r="G995">
        <v>9592766</v>
      </c>
    </row>
    <row r="996" spans="1:7" x14ac:dyDescent="0.25">
      <c r="A996" s="12">
        <v>43448</v>
      </c>
      <c r="B996">
        <v>91.790001000000004</v>
      </c>
      <c r="C996">
        <v>93.889999000000003</v>
      </c>
      <c r="D996">
        <v>91.010002</v>
      </c>
      <c r="E996">
        <v>91.980002999999996</v>
      </c>
      <c r="F996">
        <v>91.980002999999996</v>
      </c>
      <c r="G996">
        <v>5678351</v>
      </c>
    </row>
    <row r="997" spans="1:7" x14ac:dyDescent="0.25">
      <c r="A997" s="12">
        <v>43451</v>
      </c>
      <c r="B997">
        <v>91.650002000000001</v>
      </c>
      <c r="C997">
        <v>93.279999000000004</v>
      </c>
      <c r="D997">
        <v>88.300003000000004</v>
      </c>
      <c r="E997">
        <v>88.580001999999993</v>
      </c>
      <c r="F997">
        <v>88.580001999999993</v>
      </c>
      <c r="G997">
        <v>5003006</v>
      </c>
    </row>
    <row r="998" spans="1:7" x14ac:dyDescent="0.25">
      <c r="A998" s="12">
        <v>43452</v>
      </c>
      <c r="B998">
        <v>88.650002000000001</v>
      </c>
      <c r="C998">
        <v>93.089995999999999</v>
      </c>
      <c r="D998">
        <v>88.5</v>
      </c>
      <c r="E998">
        <v>92.550003000000004</v>
      </c>
      <c r="F998">
        <v>92.550003000000004</v>
      </c>
      <c r="G998">
        <v>6041782</v>
      </c>
    </row>
    <row r="999" spans="1:7" x14ac:dyDescent="0.25">
      <c r="A999" s="12">
        <v>43453</v>
      </c>
      <c r="B999">
        <v>92.779999000000004</v>
      </c>
      <c r="C999">
        <v>97.720000999999996</v>
      </c>
      <c r="D999">
        <v>91.809997999999993</v>
      </c>
      <c r="E999">
        <v>95.389999000000003</v>
      </c>
      <c r="F999">
        <v>95.389999000000003</v>
      </c>
      <c r="G999">
        <v>9406591</v>
      </c>
    </row>
    <row r="1000" spans="1:7" x14ac:dyDescent="0.25">
      <c r="A1000" s="12">
        <v>43454</v>
      </c>
      <c r="B1000">
        <v>95.790001000000004</v>
      </c>
      <c r="C1000">
        <v>95.790001000000004</v>
      </c>
      <c r="D1000">
        <v>92.370002999999997</v>
      </c>
      <c r="E1000">
        <v>92.809997999999993</v>
      </c>
      <c r="F1000">
        <v>92.809997999999993</v>
      </c>
      <c r="G1000">
        <v>5356914</v>
      </c>
    </row>
    <row r="1001" spans="1:7" x14ac:dyDescent="0.25">
      <c r="A1001" s="12">
        <v>43455</v>
      </c>
      <c r="B1001">
        <v>92.309997999999993</v>
      </c>
      <c r="C1001">
        <v>94.349997999999999</v>
      </c>
      <c r="D1001">
        <v>90.5</v>
      </c>
      <c r="E1001">
        <v>93.830001999999993</v>
      </c>
      <c r="F1001">
        <v>93.830001999999993</v>
      </c>
      <c r="G1001">
        <v>9671926</v>
      </c>
    </row>
    <row r="1002" spans="1:7" x14ac:dyDescent="0.25">
      <c r="A1002" s="12">
        <v>43458</v>
      </c>
      <c r="B1002">
        <v>93.510002</v>
      </c>
      <c r="C1002">
        <v>94.489998</v>
      </c>
      <c r="D1002">
        <v>92.610000999999997</v>
      </c>
      <c r="E1002">
        <v>92.800003000000004</v>
      </c>
      <c r="F1002">
        <v>92.800003000000004</v>
      </c>
      <c r="G1002">
        <v>1533344</v>
      </c>
    </row>
    <row r="1003" spans="1:7" x14ac:dyDescent="0.25">
      <c r="A1003" s="12">
        <v>43460</v>
      </c>
      <c r="B1003">
        <v>92.830001999999993</v>
      </c>
      <c r="C1003">
        <v>95.089995999999999</v>
      </c>
      <c r="D1003">
        <v>92.830001999999993</v>
      </c>
      <c r="E1003">
        <v>94.389999000000003</v>
      </c>
      <c r="F1003">
        <v>94.389999000000003</v>
      </c>
      <c r="G1003">
        <v>2188638</v>
      </c>
    </row>
    <row r="1004" spans="1:7" x14ac:dyDescent="0.25">
      <c r="A1004" s="12">
        <v>43461</v>
      </c>
      <c r="B1004">
        <v>93.970000999999996</v>
      </c>
      <c r="C1004">
        <v>95.489998</v>
      </c>
      <c r="D1004">
        <v>92.5</v>
      </c>
      <c r="E1004">
        <v>93.57</v>
      </c>
      <c r="F1004">
        <v>93.57</v>
      </c>
      <c r="G1004">
        <v>2934548</v>
      </c>
    </row>
    <row r="1005" spans="1:7" x14ac:dyDescent="0.25">
      <c r="A1005" s="12">
        <v>43462</v>
      </c>
      <c r="B1005">
        <v>93.199996999999996</v>
      </c>
      <c r="C1005">
        <v>94.529999000000004</v>
      </c>
      <c r="D1005">
        <v>92.900002000000001</v>
      </c>
      <c r="E1005">
        <v>93.68</v>
      </c>
      <c r="F1005">
        <v>93.68</v>
      </c>
      <c r="G1005">
        <v>2251889</v>
      </c>
    </row>
    <row r="1006" spans="1:7" x14ac:dyDescent="0.25">
      <c r="A1006" s="12">
        <v>43465</v>
      </c>
      <c r="B1006">
        <v>93.300003000000004</v>
      </c>
      <c r="C1006">
        <v>95.989998</v>
      </c>
      <c r="D1006">
        <v>93.029999000000004</v>
      </c>
      <c r="E1006">
        <v>95.779999000000004</v>
      </c>
      <c r="F1006">
        <v>95.779999000000004</v>
      </c>
      <c r="G1006">
        <v>2818809</v>
      </c>
    </row>
    <row r="1007" spans="1:7" x14ac:dyDescent="0.25">
      <c r="A1007" s="12">
        <v>43467</v>
      </c>
      <c r="B1007">
        <v>95.970000999999996</v>
      </c>
      <c r="C1007">
        <v>98.720000999999996</v>
      </c>
      <c r="D1007">
        <v>95.300003000000004</v>
      </c>
      <c r="E1007">
        <v>98.220000999999996</v>
      </c>
      <c r="F1007">
        <v>98.220000999999996</v>
      </c>
      <c r="G1007">
        <v>3842629</v>
      </c>
    </row>
    <row r="1008" spans="1:7" x14ac:dyDescent="0.25">
      <c r="A1008" s="12">
        <v>43468</v>
      </c>
      <c r="B1008">
        <v>97.980002999999996</v>
      </c>
      <c r="C1008">
        <v>98.25</v>
      </c>
      <c r="D1008">
        <v>95.709998999999996</v>
      </c>
      <c r="E1008">
        <v>96.639999000000003</v>
      </c>
      <c r="F1008">
        <v>96.639999000000003</v>
      </c>
      <c r="G1008">
        <v>8388216</v>
      </c>
    </row>
    <row r="1009" spans="1:7" x14ac:dyDescent="0.25">
      <c r="A1009" s="12">
        <v>43469</v>
      </c>
      <c r="B1009">
        <v>96.400002000000001</v>
      </c>
      <c r="C1009">
        <v>97.040001000000004</v>
      </c>
      <c r="D1009">
        <v>95.199996999999996</v>
      </c>
      <c r="E1009">
        <v>95.550003000000004</v>
      </c>
      <c r="F1009">
        <v>95.550003000000004</v>
      </c>
      <c r="G1009">
        <v>6607607</v>
      </c>
    </row>
    <row r="1010" spans="1:7" x14ac:dyDescent="0.25">
      <c r="A1010" s="12">
        <v>43472</v>
      </c>
      <c r="B1010">
        <v>95.32</v>
      </c>
      <c r="C1010">
        <v>95.589995999999999</v>
      </c>
      <c r="D1010">
        <v>94.110000999999997</v>
      </c>
      <c r="E1010">
        <v>94.559997999999993</v>
      </c>
      <c r="F1010">
        <v>94.559997999999993</v>
      </c>
      <c r="G1010">
        <v>6772341</v>
      </c>
    </row>
    <row r="1011" spans="1:7" x14ac:dyDescent="0.25">
      <c r="A1011" s="12">
        <v>43473</v>
      </c>
      <c r="B1011">
        <v>95.260002</v>
      </c>
      <c r="C1011">
        <v>97.839995999999999</v>
      </c>
      <c r="D1011">
        <v>95.239998</v>
      </c>
      <c r="E1011">
        <v>97.139999000000003</v>
      </c>
      <c r="F1011">
        <v>97.139999000000003</v>
      </c>
      <c r="G1011">
        <v>10223796</v>
      </c>
    </row>
    <row r="1012" spans="1:7" x14ac:dyDescent="0.25">
      <c r="A1012" s="12">
        <v>43474</v>
      </c>
      <c r="B1012">
        <v>97.400002000000001</v>
      </c>
      <c r="C1012">
        <v>101.489998</v>
      </c>
      <c r="D1012">
        <v>97.379997000000003</v>
      </c>
      <c r="E1012">
        <v>99.699996999999996</v>
      </c>
      <c r="F1012">
        <v>99.699996999999996</v>
      </c>
      <c r="G1012">
        <v>10709270</v>
      </c>
    </row>
    <row r="1013" spans="1:7" x14ac:dyDescent="0.25">
      <c r="A1013" s="12">
        <v>43475</v>
      </c>
      <c r="B1013">
        <v>100.089996</v>
      </c>
      <c r="C1013">
        <v>104.209999</v>
      </c>
      <c r="D1013">
        <v>99.019997000000004</v>
      </c>
      <c r="E1013">
        <v>103.610001</v>
      </c>
      <c r="F1013">
        <v>103.610001</v>
      </c>
      <c r="G1013">
        <v>9003310</v>
      </c>
    </row>
    <row r="1014" spans="1:7" x14ac:dyDescent="0.25">
      <c r="A1014" s="12">
        <v>43476</v>
      </c>
      <c r="B1014">
        <v>103.860001</v>
      </c>
      <c r="C1014">
        <v>106.900002</v>
      </c>
      <c r="D1014">
        <v>103.5</v>
      </c>
      <c r="E1014">
        <v>106.480003</v>
      </c>
      <c r="F1014">
        <v>106.480003</v>
      </c>
      <c r="G1014">
        <v>13203794</v>
      </c>
    </row>
    <row r="1015" spans="1:7" x14ac:dyDescent="0.25">
      <c r="A1015" s="12">
        <v>43479</v>
      </c>
      <c r="B1015">
        <v>106.220001</v>
      </c>
      <c r="C1015">
        <v>106.25</v>
      </c>
      <c r="D1015">
        <v>102.80999799999999</v>
      </c>
      <c r="E1015">
        <v>103.08000199999999</v>
      </c>
      <c r="F1015">
        <v>103.08000199999999</v>
      </c>
      <c r="G1015">
        <v>8547709</v>
      </c>
    </row>
    <row r="1016" spans="1:7" x14ac:dyDescent="0.25">
      <c r="A1016" s="12">
        <v>43480</v>
      </c>
      <c r="B1016">
        <v>103.33000199999999</v>
      </c>
      <c r="C1016">
        <v>103.58000199999999</v>
      </c>
      <c r="D1016">
        <v>100.620003</v>
      </c>
      <c r="E1016">
        <v>102.029999</v>
      </c>
      <c r="F1016">
        <v>102.029999</v>
      </c>
      <c r="G1016">
        <v>7901753</v>
      </c>
    </row>
    <row r="1017" spans="1:7" x14ac:dyDescent="0.25">
      <c r="A1017" s="12">
        <v>43481</v>
      </c>
      <c r="B1017">
        <v>101.510002</v>
      </c>
      <c r="C1017">
        <v>103.870003</v>
      </c>
      <c r="D1017">
        <v>101.510002</v>
      </c>
      <c r="E1017">
        <v>103.660004</v>
      </c>
      <c r="F1017">
        <v>103.660004</v>
      </c>
      <c r="G1017">
        <v>10425171</v>
      </c>
    </row>
    <row r="1018" spans="1:7" x14ac:dyDescent="0.25">
      <c r="A1018" s="12">
        <v>43482</v>
      </c>
      <c r="B1018">
        <v>103.32</v>
      </c>
      <c r="C1018">
        <v>106.639999</v>
      </c>
      <c r="D1018">
        <v>103.300003</v>
      </c>
      <c r="E1018">
        <v>106.370003</v>
      </c>
      <c r="F1018">
        <v>106.370003</v>
      </c>
      <c r="G1018">
        <v>12794384</v>
      </c>
    </row>
    <row r="1019" spans="1:7" x14ac:dyDescent="0.25">
      <c r="A1019" s="12">
        <v>43483</v>
      </c>
      <c r="B1019">
        <v>107.33000199999999</v>
      </c>
      <c r="C1019">
        <v>109.5</v>
      </c>
      <c r="D1019">
        <v>107.33000199999999</v>
      </c>
      <c r="E1019">
        <v>109.089996</v>
      </c>
      <c r="F1019">
        <v>109.089996</v>
      </c>
      <c r="G1019">
        <v>11445421</v>
      </c>
    </row>
    <row r="1020" spans="1:7" x14ac:dyDescent="0.25">
      <c r="A1020" s="12">
        <v>43486</v>
      </c>
      <c r="B1020">
        <v>109.360001</v>
      </c>
      <c r="C1020">
        <v>109.57</v>
      </c>
      <c r="D1020">
        <v>107.160004</v>
      </c>
      <c r="E1020">
        <v>108.010002</v>
      </c>
      <c r="F1020">
        <v>108.010002</v>
      </c>
      <c r="G1020">
        <v>4898779</v>
      </c>
    </row>
    <row r="1021" spans="1:7" x14ac:dyDescent="0.25">
      <c r="A1021" s="12">
        <v>43487</v>
      </c>
      <c r="B1021">
        <v>108.25</v>
      </c>
      <c r="C1021">
        <v>108.489998</v>
      </c>
      <c r="D1021">
        <v>106.790001</v>
      </c>
      <c r="E1021">
        <v>107.160004</v>
      </c>
      <c r="F1021">
        <v>107.160004</v>
      </c>
      <c r="G1021">
        <v>7313876</v>
      </c>
    </row>
    <row r="1022" spans="1:7" x14ac:dyDescent="0.25">
      <c r="A1022" s="12">
        <v>43488</v>
      </c>
      <c r="B1022">
        <v>107.69000200000001</v>
      </c>
      <c r="C1022">
        <v>110.010002</v>
      </c>
      <c r="D1022">
        <v>107.010002</v>
      </c>
      <c r="E1022">
        <v>108.660004</v>
      </c>
      <c r="F1022">
        <v>108.660004</v>
      </c>
      <c r="G1022">
        <v>9058161</v>
      </c>
    </row>
    <row r="1023" spans="1:7" x14ac:dyDescent="0.25">
      <c r="A1023" s="12">
        <v>43489</v>
      </c>
      <c r="B1023">
        <v>108.980003</v>
      </c>
      <c r="C1023">
        <v>110</v>
      </c>
      <c r="D1023">
        <v>107.910004</v>
      </c>
      <c r="E1023">
        <v>109.129997</v>
      </c>
      <c r="F1023">
        <v>109.129997</v>
      </c>
      <c r="G1023">
        <v>11714219</v>
      </c>
    </row>
    <row r="1024" spans="1:7" x14ac:dyDescent="0.25">
      <c r="A1024" s="12">
        <v>43490</v>
      </c>
      <c r="B1024">
        <v>108.849998</v>
      </c>
      <c r="C1024">
        <v>108.949997</v>
      </c>
      <c r="D1024">
        <v>107.709999</v>
      </c>
      <c r="E1024">
        <v>108.199997</v>
      </c>
      <c r="F1024">
        <v>108.199997</v>
      </c>
      <c r="G1024">
        <v>12189257</v>
      </c>
    </row>
    <row r="1025" spans="1:7" x14ac:dyDescent="0.25">
      <c r="A1025" s="12">
        <v>43493</v>
      </c>
      <c r="B1025">
        <v>107.93</v>
      </c>
      <c r="C1025">
        <v>108.389999</v>
      </c>
      <c r="D1025">
        <v>106.410004</v>
      </c>
      <c r="E1025">
        <v>107.120003</v>
      </c>
      <c r="F1025">
        <v>107.120003</v>
      </c>
      <c r="G1025">
        <v>7556817</v>
      </c>
    </row>
    <row r="1026" spans="1:7" x14ac:dyDescent="0.25">
      <c r="A1026" s="12">
        <v>43494</v>
      </c>
      <c r="B1026">
        <v>107.199997</v>
      </c>
      <c r="C1026">
        <v>107.889999</v>
      </c>
      <c r="D1026">
        <v>105.709999</v>
      </c>
      <c r="E1026">
        <v>107.760002</v>
      </c>
      <c r="F1026">
        <v>107.760002</v>
      </c>
      <c r="G1026">
        <v>8114655</v>
      </c>
    </row>
    <row r="1027" spans="1:7" x14ac:dyDescent="0.25">
      <c r="A1027" s="12">
        <v>43495</v>
      </c>
      <c r="B1027">
        <v>107.989998</v>
      </c>
      <c r="C1027">
        <v>109.790001</v>
      </c>
      <c r="D1027">
        <v>104.620003</v>
      </c>
      <c r="E1027">
        <v>106.839996</v>
      </c>
      <c r="F1027">
        <v>106.839996</v>
      </c>
      <c r="G1027">
        <v>5252250</v>
      </c>
    </row>
    <row r="1028" spans="1:7" x14ac:dyDescent="0.25">
      <c r="A1028" s="12">
        <v>43496</v>
      </c>
      <c r="B1028">
        <v>107.089996</v>
      </c>
      <c r="C1028">
        <v>107.290001</v>
      </c>
      <c r="D1028">
        <v>105.489998</v>
      </c>
      <c r="E1028">
        <v>106.160004</v>
      </c>
      <c r="F1028">
        <v>106.160004</v>
      </c>
      <c r="G1028">
        <v>8060021</v>
      </c>
    </row>
    <row r="1029" spans="1:7" x14ac:dyDescent="0.25">
      <c r="A1029" s="12">
        <v>43497</v>
      </c>
      <c r="B1029">
        <v>106.790001</v>
      </c>
      <c r="C1029">
        <v>106.80999799999999</v>
      </c>
      <c r="D1029">
        <v>104.709999</v>
      </c>
      <c r="E1029">
        <v>105.129997</v>
      </c>
      <c r="F1029">
        <v>105.129997</v>
      </c>
      <c r="G1029">
        <v>5232988</v>
      </c>
    </row>
    <row r="1030" spans="1:7" x14ac:dyDescent="0.25">
      <c r="A1030" s="12">
        <v>43501</v>
      </c>
      <c r="B1030">
        <v>105</v>
      </c>
      <c r="C1030">
        <v>107.790001</v>
      </c>
      <c r="D1030">
        <v>105</v>
      </c>
      <c r="E1030">
        <v>107.650002</v>
      </c>
      <c r="F1030">
        <v>107.650002</v>
      </c>
      <c r="G1030">
        <v>16830962</v>
      </c>
    </row>
    <row r="1031" spans="1:7" x14ac:dyDescent="0.25">
      <c r="A1031" s="12">
        <v>43502</v>
      </c>
      <c r="B1031">
        <v>107.910004</v>
      </c>
      <c r="C1031">
        <v>107.980003</v>
      </c>
      <c r="D1031">
        <v>106.30999799999999</v>
      </c>
      <c r="E1031">
        <v>106.93</v>
      </c>
      <c r="F1031">
        <v>106.93</v>
      </c>
      <c r="G1031">
        <v>10249248</v>
      </c>
    </row>
    <row r="1032" spans="1:7" x14ac:dyDescent="0.25">
      <c r="A1032" s="12">
        <v>43503</v>
      </c>
      <c r="B1032">
        <v>106.610001</v>
      </c>
      <c r="C1032">
        <v>107.889999</v>
      </c>
      <c r="D1032">
        <v>104.57</v>
      </c>
      <c r="E1032">
        <v>105.129997</v>
      </c>
      <c r="F1032">
        <v>105.129997</v>
      </c>
      <c r="G1032">
        <v>5715337</v>
      </c>
    </row>
    <row r="1033" spans="1:7" x14ac:dyDescent="0.25">
      <c r="A1033" s="12">
        <v>43504</v>
      </c>
      <c r="B1033">
        <v>105.389999</v>
      </c>
      <c r="C1033">
        <v>105.660004</v>
      </c>
      <c r="D1033">
        <v>103.510002</v>
      </c>
      <c r="E1033">
        <v>104.58000199999999</v>
      </c>
      <c r="F1033">
        <v>104.58000199999999</v>
      </c>
      <c r="G1033">
        <v>4458268</v>
      </c>
    </row>
    <row r="1034" spans="1:7" x14ac:dyDescent="0.25">
      <c r="A1034" s="12">
        <v>43507</v>
      </c>
      <c r="B1034">
        <v>104.58000199999999</v>
      </c>
      <c r="C1034">
        <v>105.980003</v>
      </c>
      <c r="D1034">
        <v>104.010002</v>
      </c>
      <c r="E1034">
        <v>105.129997</v>
      </c>
      <c r="F1034">
        <v>105.129997</v>
      </c>
      <c r="G1034">
        <v>4706211</v>
      </c>
    </row>
    <row r="1035" spans="1:7" x14ac:dyDescent="0.25">
      <c r="A1035" s="12">
        <v>43508</v>
      </c>
      <c r="B1035">
        <v>105.08000199999999</v>
      </c>
      <c r="C1035">
        <v>106.19000200000001</v>
      </c>
      <c r="D1035">
        <v>104.389999</v>
      </c>
      <c r="E1035">
        <v>105.370003</v>
      </c>
      <c r="F1035">
        <v>105.370003</v>
      </c>
      <c r="G1035">
        <v>7580386</v>
      </c>
    </row>
    <row r="1036" spans="1:7" x14ac:dyDescent="0.25">
      <c r="A1036" s="12">
        <v>43509</v>
      </c>
      <c r="B1036">
        <v>105.69000200000001</v>
      </c>
      <c r="C1036">
        <v>105.989998</v>
      </c>
      <c r="D1036">
        <v>101</v>
      </c>
      <c r="E1036">
        <v>101.370003</v>
      </c>
      <c r="F1036">
        <v>101.370003</v>
      </c>
      <c r="G1036">
        <v>5658387</v>
      </c>
    </row>
    <row r="1037" spans="1:7" x14ac:dyDescent="0.25">
      <c r="A1037" s="12">
        <v>43510</v>
      </c>
      <c r="B1037">
        <v>101.870003</v>
      </c>
      <c r="C1037">
        <v>101.989998</v>
      </c>
      <c r="D1037">
        <v>99.68</v>
      </c>
      <c r="E1037">
        <v>100.339996</v>
      </c>
      <c r="F1037">
        <v>100.339996</v>
      </c>
      <c r="G1037">
        <v>7582106</v>
      </c>
    </row>
    <row r="1038" spans="1:7" x14ac:dyDescent="0.25">
      <c r="A1038" s="12">
        <v>43511</v>
      </c>
      <c r="B1038">
        <v>100.879997</v>
      </c>
      <c r="C1038">
        <v>101.900002</v>
      </c>
      <c r="D1038">
        <v>100.5</v>
      </c>
      <c r="E1038">
        <v>100.82</v>
      </c>
      <c r="F1038">
        <v>100.82</v>
      </c>
      <c r="G1038">
        <v>8428209</v>
      </c>
    </row>
    <row r="1039" spans="1:7" x14ac:dyDescent="0.25">
      <c r="A1039" s="12">
        <v>43514</v>
      </c>
      <c r="B1039">
        <v>101.449997</v>
      </c>
      <c r="C1039">
        <v>104.489998</v>
      </c>
      <c r="D1039">
        <v>100.839996</v>
      </c>
      <c r="E1039">
        <v>103.779999</v>
      </c>
      <c r="F1039">
        <v>103.779999</v>
      </c>
      <c r="G1039">
        <v>3392858</v>
      </c>
    </row>
    <row r="1040" spans="1:7" x14ac:dyDescent="0.25">
      <c r="A1040" s="12">
        <v>43515</v>
      </c>
      <c r="B1040">
        <v>103.80999799999999</v>
      </c>
      <c r="C1040">
        <v>104</v>
      </c>
      <c r="D1040">
        <v>101.910004</v>
      </c>
      <c r="E1040">
        <v>102.980003</v>
      </c>
      <c r="F1040">
        <v>102.980003</v>
      </c>
      <c r="G1040">
        <v>7977859</v>
      </c>
    </row>
    <row r="1041" spans="1:7" x14ac:dyDescent="0.25">
      <c r="A1041" s="12">
        <v>43516</v>
      </c>
      <c r="B1041">
        <v>102.209999</v>
      </c>
      <c r="C1041">
        <v>104.43</v>
      </c>
      <c r="D1041">
        <v>101.989998</v>
      </c>
      <c r="E1041">
        <v>102.400002</v>
      </c>
      <c r="F1041">
        <v>102.400002</v>
      </c>
      <c r="G1041">
        <v>5892463</v>
      </c>
    </row>
    <row r="1042" spans="1:7" x14ac:dyDescent="0.25">
      <c r="A1042" s="12">
        <v>43517</v>
      </c>
      <c r="B1042">
        <v>102.16999800000001</v>
      </c>
      <c r="C1042">
        <v>105.75</v>
      </c>
      <c r="D1042">
        <v>102.16999800000001</v>
      </c>
      <c r="E1042">
        <v>105.489998</v>
      </c>
      <c r="F1042">
        <v>105.489998</v>
      </c>
      <c r="G1042">
        <v>4189469</v>
      </c>
    </row>
    <row r="1043" spans="1:7" x14ac:dyDescent="0.25">
      <c r="A1043" s="12">
        <v>43518</v>
      </c>
      <c r="B1043">
        <v>105.550003</v>
      </c>
      <c r="C1043">
        <v>107.400002</v>
      </c>
      <c r="D1043">
        <v>104.83000199999999</v>
      </c>
      <c r="E1043">
        <v>107.010002</v>
      </c>
      <c r="F1043">
        <v>107.010002</v>
      </c>
      <c r="G1043">
        <v>4777415</v>
      </c>
    </row>
    <row r="1044" spans="1:7" x14ac:dyDescent="0.25">
      <c r="A1044" s="12">
        <v>43521</v>
      </c>
      <c r="B1044">
        <v>107.239998</v>
      </c>
      <c r="C1044">
        <v>108.5</v>
      </c>
      <c r="D1044">
        <v>106.43</v>
      </c>
      <c r="E1044">
        <v>107.010002</v>
      </c>
      <c r="F1044">
        <v>107.010002</v>
      </c>
      <c r="G1044">
        <v>7927824</v>
      </c>
    </row>
    <row r="1045" spans="1:7" x14ac:dyDescent="0.25">
      <c r="A1045" s="12">
        <v>43522</v>
      </c>
      <c r="B1045">
        <v>106.75</v>
      </c>
      <c r="C1045">
        <v>108.19000200000001</v>
      </c>
      <c r="D1045">
        <v>104.44000200000001</v>
      </c>
      <c r="E1045">
        <v>105.230003</v>
      </c>
      <c r="F1045">
        <v>105.230003</v>
      </c>
      <c r="G1045">
        <v>7859188</v>
      </c>
    </row>
    <row r="1046" spans="1:7" x14ac:dyDescent="0.25">
      <c r="A1046" s="12">
        <v>43523</v>
      </c>
      <c r="B1046">
        <v>104.970001</v>
      </c>
      <c r="C1046">
        <v>105.790001</v>
      </c>
      <c r="D1046">
        <v>102.019997</v>
      </c>
      <c r="E1046">
        <v>103.620003</v>
      </c>
      <c r="F1046">
        <v>103.620003</v>
      </c>
      <c r="G1046">
        <v>7987073</v>
      </c>
    </row>
    <row r="1047" spans="1:7" x14ac:dyDescent="0.25">
      <c r="A1047" s="12">
        <v>43524</v>
      </c>
      <c r="B1047">
        <v>103.370003</v>
      </c>
      <c r="C1047">
        <v>105.230003</v>
      </c>
      <c r="D1047">
        <v>101.55999799999999</v>
      </c>
      <c r="E1047">
        <v>104.849998</v>
      </c>
      <c r="F1047">
        <v>104.849998</v>
      </c>
      <c r="G1047">
        <v>10822961</v>
      </c>
    </row>
    <row r="1048" spans="1:7" x14ac:dyDescent="0.25">
      <c r="A1048" s="12">
        <v>43525</v>
      </c>
      <c r="B1048">
        <v>104.989998</v>
      </c>
      <c r="C1048">
        <v>106.519997</v>
      </c>
      <c r="D1048">
        <v>102.949997</v>
      </c>
      <c r="E1048">
        <v>105.760002</v>
      </c>
      <c r="F1048">
        <v>105.760002</v>
      </c>
      <c r="G1048">
        <v>9276124</v>
      </c>
    </row>
    <row r="1049" spans="1:7" x14ac:dyDescent="0.25">
      <c r="A1049" s="12">
        <v>43528</v>
      </c>
      <c r="B1049">
        <v>105.75</v>
      </c>
      <c r="C1049">
        <v>106.459999</v>
      </c>
      <c r="D1049">
        <v>104.010002</v>
      </c>
      <c r="E1049">
        <v>106.08000199999999</v>
      </c>
      <c r="F1049">
        <v>106.08000199999999</v>
      </c>
      <c r="G1049">
        <v>4635924</v>
      </c>
    </row>
    <row r="1050" spans="1:7" x14ac:dyDescent="0.25">
      <c r="A1050" s="12">
        <v>43529</v>
      </c>
      <c r="B1050">
        <v>105.709999</v>
      </c>
      <c r="C1050">
        <v>107.040001</v>
      </c>
      <c r="D1050">
        <v>105.650002</v>
      </c>
      <c r="E1050">
        <v>106.639999</v>
      </c>
      <c r="F1050">
        <v>106.639999</v>
      </c>
      <c r="G1050">
        <v>6610843</v>
      </c>
    </row>
    <row r="1051" spans="1:7" x14ac:dyDescent="0.25">
      <c r="A1051" s="12">
        <v>43530</v>
      </c>
      <c r="B1051">
        <v>106.989998</v>
      </c>
      <c r="C1051">
        <v>108.55999799999999</v>
      </c>
      <c r="D1051">
        <v>102.980003</v>
      </c>
      <c r="E1051">
        <v>103.370003</v>
      </c>
      <c r="F1051">
        <v>103.370003</v>
      </c>
      <c r="G1051">
        <v>11039853</v>
      </c>
    </row>
    <row r="1052" spans="1:7" x14ac:dyDescent="0.25">
      <c r="A1052" s="12">
        <v>43531</v>
      </c>
      <c r="B1052">
        <v>103.5</v>
      </c>
      <c r="C1052">
        <v>103.5</v>
      </c>
      <c r="D1052">
        <v>100.620003</v>
      </c>
      <c r="E1052">
        <v>100.889999</v>
      </c>
      <c r="F1052">
        <v>100.889999</v>
      </c>
      <c r="G1052">
        <v>3718571</v>
      </c>
    </row>
    <row r="1053" spans="1:7" x14ac:dyDescent="0.25">
      <c r="A1053" s="12">
        <v>43532</v>
      </c>
      <c r="B1053">
        <v>100</v>
      </c>
      <c r="C1053">
        <v>100</v>
      </c>
      <c r="D1053">
        <v>97.510002</v>
      </c>
      <c r="E1053">
        <v>97.849997999999999</v>
      </c>
      <c r="F1053">
        <v>97.849997999999999</v>
      </c>
      <c r="G1053">
        <v>9174721</v>
      </c>
    </row>
    <row r="1054" spans="1:7" x14ac:dyDescent="0.25">
      <c r="A1054" s="12">
        <v>43535</v>
      </c>
      <c r="B1054">
        <v>98.389999000000003</v>
      </c>
      <c r="C1054">
        <v>99.489998</v>
      </c>
      <c r="D1054">
        <v>97.93</v>
      </c>
      <c r="E1054">
        <v>99.07</v>
      </c>
      <c r="F1054">
        <v>99.07</v>
      </c>
      <c r="G1054">
        <v>5163235</v>
      </c>
    </row>
    <row r="1055" spans="1:7" x14ac:dyDescent="0.25">
      <c r="A1055" s="12">
        <v>43536</v>
      </c>
      <c r="B1055">
        <v>99.349997999999999</v>
      </c>
      <c r="C1055">
        <v>99.889999000000003</v>
      </c>
      <c r="D1055">
        <v>97.860000999999997</v>
      </c>
      <c r="E1055">
        <v>97.919998000000007</v>
      </c>
      <c r="F1055">
        <v>97.919998000000007</v>
      </c>
      <c r="G1055">
        <v>7047859</v>
      </c>
    </row>
    <row r="1056" spans="1:7" x14ac:dyDescent="0.25">
      <c r="A1056" s="12"/>
    </row>
    <row r="1057" spans="1:1" x14ac:dyDescent="0.25">
      <c r="A1057" s="12"/>
    </row>
    <row r="1058" spans="1:1" x14ac:dyDescent="0.25">
      <c r="A1058" s="12"/>
    </row>
    <row r="1059" spans="1:1" x14ac:dyDescent="0.25">
      <c r="A1059" s="12"/>
    </row>
    <row r="1060" spans="1:1" x14ac:dyDescent="0.25">
      <c r="A1060" s="12"/>
    </row>
    <row r="1061" spans="1:1" x14ac:dyDescent="0.25">
      <c r="A1061" s="12"/>
    </row>
    <row r="1062" spans="1:1" x14ac:dyDescent="0.25">
      <c r="A1062" s="12"/>
    </row>
    <row r="1063" spans="1:1" x14ac:dyDescent="0.25">
      <c r="A1063" s="12"/>
    </row>
    <row r="1064" spans="1:1" x14ac:dyDescent="0.25">
      <c r="A1064" s="12"/>
    </row>
    <row r="1065" spans="1:1" x14ac:dyDescent="0.25">
      <c r="A1065" s="12"/>
    </row>
    <row r="1066" spans="1:1" x14ac:dyDescent="0.25">
      <c r="A1066" s="12"/>
    </row>
    <row r="1067" spans="1:1" x14ac:dyDescent="0.25">
      <c r="A1067" s="12"/>
    </row>
    <row r="1068" spans="1:1" x14ac:dyDescent="0.25">
      <c r="A1068" s="12"/>
    </row>
    <row r="1069" spans="1:1" x14ac:dyDescent="0.25">
      <c r="A1069" s="12"/>
    </row>
    <row r="1070" spans="1:1" x14ac:dyDescent="0.25">
      <c r="A1070" s="12"/>
    </row>
    <row r="1071" spans="1:1" x14ac:dyDescent="0.25">
      <c r="A1071" s="12"/>
    </row>
    <row r="1072" spans="1:1" x14ac:dyDescent="0.25">
      <c r="A1072" s="12"/>
    </row>
    <row r="1073" spans="1:1" x14ac:dyDescent="0.25">
      <c r="A1073" s="12"/>
    </row>
    <row r="1074" spans="1:1" x14ac:dyDescent="0.25">
      <c r="A1074" s="12"/>
    </row>
    <row r="1075" spans="1:1" x14ac:dyDescent="0.25">
      <c r="A1075" s="12"/>
    </row>
    <row r="1076" spans="1:1" x14ac:dyDescent="0.25">
      <c r="A1076" s="12"/>
    </row>
    <row r="1077" spans="1:1" x14ac:dyDescent="0.25">
      <c r="A1077" s="12"/>
    </row>
    <row r="1078" spans="1:1" x14ac:dyDescent="0.25">
      <c r="A1078" s="12"/>
    </row>
    <row r="1079" spans="1:1" x14ac:dyDescent="0.25">
      <c r="A1079" s="12"/>
    </row>
    <row r="1080" spans="1:1" x14ac:dyDescent="0.25">
      <c r="A1080" s="12"/>
    </row>
    <row r="1081" spans="1:1" x14ac:dyDescent="0.25">
      <c r="A1081" s="12"/>
    </row>
    <row r="1082" spans="1:1" x14ac:dyDescent="0.25">
      <c r="A1082" s="12"/>
    </row>
    <row r="1083" spans="1:1" x14ac:dyDescent="0.25">
      <c r="A1083" s="12"/>
    </row>
    <row r="1084" spans="1:1" x14ac:dyDescent="0.25">
      <c r="A1084" s="12"/>
    </row>
    <row r="1085" spans="1:1" x14ac:dyDescent="0.25">
      <c r="A1085" s="12"/>
    </row>
    <row r="1086" spans="1:1" x14ac:dyDescent="0.25">
      <c r="A1086" s="12"/>
    </row>
    <row r="1087" spans="1:1" x14ac:dyDescent="0.25">
      <c r="A1087" s="12"/>
    </row>
    <row r="1088" spans="1:1" x14ac:dyDescent="0.25">
      <c r="A1088" s="12"/>
    </row>
    <row r="1089" spans="1:1" x14ac:dyDescent="0.25">
      <c r="A1089" s="12"/>
    </row>
    <row r="1090" spans="1:1" x14ac:dyDescent="0.25">
      <c r="A1090" s="12"/>
    </row>
    <row r="1091" spans="1:1" x14ac:dyDescent="0.25">
      <c r="A1091" s="12"/>
    </row>
    <row r="1092" spans="1:1" x14ac:dyDescent="0.25">
      <c r="A1092" s="12"/>
    </row>
    <row r="1093" spans="1:1" x14ac:dyDescent="0.25">
      <c r="A1093" s="12"/>
    </row>
    <row r="1094" spans="1:1" x14ac:dyDescent="0.25">
      <c r="A1094" s="12"/>
    </row>
    <row r="1095" spans="1:1" x14ac:dyDescent="0.25">
      <c r="A1095" s="12"/>
    </row>
    <row r="1096" spans="1:1" x14ac:dyDescent="0.25">
      <c r="A1096" s="12"/>
    </row>
    <row r="1097" spans="1:1" x14ac:dyDescent="0.25">
      <c r="A1097" s="12"/>
    </row>
    <row r="1098" spans="1:1" x14ac:dyDescent="0.25">
      <c r="A1098" s="12"/>
    </row>
    <row r="1099" spans="1:1" x14ac:dyDescent="0.25">
      <c r="A1099" s="12"/>
    </row>
    <row r="1100" spans="1:1" x14ac:dyDescent="0.25">
      <c r="A1100" s="12"/>
    </row>
    <row r="1101" spans="1:1" x14ac:dyDescent="0.25">
      <c r="A1101" s="12"/>
    </row>
    <row r="1102" spans="1:1" x14ac:dyDescent="0.25">
      <c r="A1102" s="12"/>
    </row>
    <row r="1103" spans="1:1" x14ac:dyDescent="0.25">
      <c r="A1103" s="12"/>
    </row>
    <row r="1104" spans="1:1" x14ac:dyDescent="0.25">
      <c r="A1104" s="12"/>
    </row>
    <row r="1105" spans="1:1" x14ac:dyDescent="0.25">
      <c r="A1105" s="12"/>
    </row>
    <row r="1106" spans="1:1" x14ac:dyDescent="0.25">
      <c r="A1106" s="12"/>
    </row>
    <row r="1107" spans="1:1" x14ac:dyDescent="0.25">
      <c r="A1107" s="12"/>
    </row>
    <row r="1108" spans="1:1" x14ac:dyDescent="0.25">
      <c r="A1108" s="12"/>
    </row>
    <row r="1109" spans="1:1" x14ac:dyDescent="0.25">
      <c r="A1109" s="12"/>
    </row>
    <row r="1110" spans="1:1" x14ac:dyDescent="0.25">
      <c r="A1110" s="12"/>
    </row>
    <row r="1111" spans="1:1" x14ac:dyDescent="0.25">
      <c r="A1111" s="12"/>
    </row>
    <row r="1112" spans="1:1" x14ac:dyDescent="0.25">
      <c r="A1112" s="12"/>
    </row>
    <row r="1113" spans="1:1" x14ac:dyDescent="0.25">
      <c r="A1113" s="12"/>
    </row>
    <row r="1114" spans="1:1" x14ac:dyDescent="0.25">
      <c r="A1114" s="12"/>
    </row>
    <row r="1115" spans="1:1" x14ac:dyDescent="0.25">
      <c r="A1115" s="12"/>
    </row>
    <row r="1116" spans="1:1" x14ac:dyDescent="0.25">
      <c r="A1116" s="12"/>
    </row>
    <row r="1117" spans="1:1" x14ac:dyDescent="0.25">
      <c r="A1117" s="12"/>
    </row>
    <row r="1118" spans="1:1" x14ac:dyDescent="0.25">
      <c r="A1118" s="12"/>
    </row>
    <row r="1119" spans="1:1" x14ac:dyDescent="0.25">
      <c r="A1119" s="12"/>
    </row>
    <row r="1120" spans="1:1" x14ac:dyDescent="0.25">
      <c r="A1120" s="12"/>
    </row>
    <row r="1121" spans="1:1" x14ac:dyDescent="0.25">
      <c r="A1121" s="12"/>
    </row>
    <row r="1122" spans="1:1" x14ac:dyDescent="0.25">
      <c r="A1122" s="12"/>
    </row>
    <row r="1123" spans="1:1" x14ac:dyDescent="0.25">
      <c r="A1123" s="12"/>
    </row>
    <row r="1124" spans="1:1" x14ac:dyDescent="0.25">
      <c r="A1124" s="12"/>
    </row>
    <row r="1125" spans="1:1" x14ac:dyDescent="0.25">
      <c r="A1125" s="12"/>
    </row>
    <row r="1126" spans="1:1" x14ac:dyDescent="0.25">
      <c r="A1126" s="12"/>
    </row>
    <row r="1127" spans="1:1" x14ac:dyDescent="0.25">
      <c r="A1127" s="12"/>
    </row>
    <row r="1128" spans="1:1" x14ac:dyDescent="0.25">
      <c r="A1128" s="12"/>
    </row>
    <row r="1129" spans="1:1" x14ac:dyDescent="0.25">
      <c r="A1129" s="12"/>
    </row>
    <row r="1130" spans="1:1" x14ac:dyDescent="0.25">
      <c r="A1130" s="12"/>
    </row>
    <row r="1131" spans="1:1" x14ac:dyDescent="0.25">
      <c r="A1131" s="12"/>
    </row>
    <row r="1132" spans="1:1" x14ac:dyDescent="0.25">
      <c r="A1132" s="12"/>
    </row>
    <row r="1133" spans="1:1" x14ac:dyDescent="0.25">
      <c r="A1133" s="12"/>
    </row>
    <row r="1134" spans="1:1" x14ac:dyDescent="0.25">
      <c r="A1134" s="12"/>
    </row>
    <row r="1135" spans="1:1" x14ac:dyDescent="0.25">
      <c r="A1135" s="12"/>
    </row>
    <row r="1136" spans="1:1" x14ac:dyDescent="0.25">
      <c r="A1136" s="12"/>
    </row>
    <row r="1137" spans="1:1" x14ac:dyDescent="0.25">
      <c r="A1137" s="12"/>
    </row>
    <row r="1138" spans="1:1" x14ac:dyDescent="0.25">
      <c r="A1138" s="12"/>
    </row>
    <row r="1139" spans="1:1" x14ac:dyDescent="0.25">
      <c r="A1139" s="12"/>
    </row>
    <row r="1140" spans="1:1" x14ac:dyDescent="0.25">
      <c r="A1140" s="12"/>
    </row>
    <row r="1141" spans="1:1" x14ac:dyDescent="0.25">
      <c r="A1141" s="12"/>
    </row>
    <row r="1142" spans="1:1" x14ac:dyDescent="0.25">
      <c r="A1142" s="12"/>
    </row>
    <row r="1143" spans="1:1" x14ac:dyDescent="0.25">
      <c r="A1143" s="12"/>
    </row>
    <row r="1144" spans="1:1" x14ac:dyDescent="0.25">
      <c r="A1144" s="12"/>
    </row>
    <row r="1145" spans="1:1" x14ac:dyDescent="0.25">
      <c r="A1145" s="12"/>
    </row>
    <row r="1146" spans="1:1" x14ac:dyDescent="0.25">
      <c r="A1146" s="12"/>
    </row>
    <row r="1147" spans="1:1" x14ac:dyDescent="0.25">
      <c r="A1147" s="12"/>
    </row>
    <row r="1148" spans="1:1" x14ac:dyDescent="0.25">
      <c r="A1148" s="12"/>
    </row>
    <row r="1149" spans="1:1" x14ac:dyDescent="0.25">
      <c r="A1149" s="12"/>
    </row>
    <row r="1150" spans="1:1" x14ac:dyDescent="0.25">
      <c r="A1150" s="12"/>
    </row>
    <row r="1151" spans="1:1" x14ac:dyDescent="0.25">
      <c r="A1151" s="12"/>
    </row>
    <row r="1152" spans="1:1" x14ac:dyDescent="0.25">
      <c r="A1152" s="12"/>
    </row>
    <row r="1153" spans="1:1" x14ac:dyDescent="0.25">
      <c r="A1153" s="12"/>
    </row>
    <row r="1154" spans="1:1" x14ac:dyDescent="0.25">
      <c r="A1154" s="12"/>
    </row>
    <row r="1155" spans="1:1" x14ac:dyDescent="0.25">
      <c r="A1155" s="12"/>
    </row>
    <row r="1156" spans="1:1" x14ac:dyDescent="0.25">
      <c r="A1156" s="12"/>
    </row>
    <row r="1157" spans="1:1" x14ac:dyDescent="0.25">
      <c r="A1157" s="12"/>
    </row>
    <row r="1158" spans="1:1" x14ac:dyDescent="0.25">
      <c r="A1158" s="12"/>
    </row>
    <row r="1159" spans="1:1" x14ac:dyDescent="0.25">
      <c r="A1159" s="12"/>
    </row>
    <row r="1160" spans="1:1" x14ac:dyDescent="0.25">
      <c r="A1160" s="12"/>
    </row>
    <row r="1161" spans="1:1" x14ac:dyDescent="0.25">
      <c r="A1161" s="12"/>
    </row>
    <row r="1162" spans="1:1" x14ac:dyDescent="0.25">
      <c r="A1162" s="12"/>
    </row>
    <row r="1163" spans="1:1" x14ac:dyDescent="0.25">
      <c r="A1163" s="12"/>
    </row>
    <row r="1164" spans="1:1" x14ac:dyDescent="0.25">
      <c r="A1164" s="12"/>
    </row>
    <row r="1165" spans="1:1" x14ac:dyDescent="0.25">
      <c r="A1165" s="12"/>
    </row>
    <row r="1166" spans="1:1" x14ac:dyDescent="0.25">
      <c r="A1166" s="12"/>
    </row>
    <row r="1167" spans="1:1" x14ac:dyDescent="0.25">
      <c r="A1167" s="12"/>
    </row>
    <row r="1168" spans="1:1" x14ac:dyDescent="0.25">
      <c r="A1168" s="12"/>
    </row>
    <row r="1169" spans="1:1" x14ac:dyDescent="0.25">
      <c r="A1169" s="12"/>
    </row>
    <row r="1170" spans="1:1" x14ac:dyDescent="0.25">
      <c r="A1170" s="12"/>
    </row>
    <row r="1171" spans="1:1" x14ac:dyDescent="0.25">
      <c r="A1171" s="12"/>
    </row>
    <row r="1172" spans="1:1" x14ac:dyDescent="0.25">
      <c r="A1172" s="12"/>
    </row>
    <row r="1173" spans="1:1" x14ac:dyDescent="0.25">
      <c r="A1173" s="12"/>
    </row>
    <row r="1174" spans="1:1" x14ac:dyDescent="0.25">
      <c r="A1174" s="12"/>
    </row>
    <row r="1175" spans="1:1" x14ac:dyDescent="0.25">
      <c r="A1175" s="12"/>
    </row>
    <row r="1176" spans="1:1" x14ac:dyDescent="0.25">
      <c r="A1176" s="12"/>
    </row>
    <row r="1177" spans="1:1" x14ac:dyDescent="0.25">
      <c r="A1177" s="12"/>
    </row>
    <row r="1178" spans="1:1" x14ac:dyDescent="0.25">
      <c r="A1178" s="12"/>
    </row>
    <row r="1179" spans="1:1" x14ac:dyDescent="0.25">
      <c r="A1179" s="12"/>
    </row>
    <row r="1180" spans="1:1" x14ac:dyDescent="0.25">
      <c r="A1180" s="12"/>
    </row>
    <row r="1181" spans="1:1" x14ac:dyDescent="0.25">
      <c r="A1181" s="12"/>
    </row>
    <row r="1182" spans="1:1" x14ac:dyDescent="0.25">
      <c r="A1182" s="12"/>
    </row>
    <row r="1183" spans="1:1" x14ac:dyDescent="0.25">
      <c r="A1183" s="12"/>
    </row>
    <row r="1184" spans="1:1" x14ac:dyDescent="0.25">
      <c r="A1184" s="12"/>
    </row>
    <row r="1185" spans="1:1" x14ac:dyDescent="0.25">
      <c r="A1185" s="12"/>
    </row>
    <row r="1186" spans="1:1" x14ac:dyDescent="0.25">
      <c r="A1186" s="12"/>
    </row>
    <row r="1187" spans="1:1" x14ac:dyDescent="0.25">
      <c r="A1187" s="12"/>
    </row>
    <row r="1188" spans="1:1" x14ac:dyDescent="0.25">
      <c r="A1188" s="12"/>
    </row>
    <row r="1189" spans="1:1" x14ac:dyDescent="0.25">
      <c r="A1189" s="12"/>
    </row>
    <row r="1190" spans="1:1" x14ac:dyDescent="0.25">
      <c r="A1190" s="12"/>
    </row>
    <row r="1191" spans="1:1" x14ac:dyDescent="0.25">
      <c r="A1191" s="12"/>
    </row>
    <row r="1192" spans="1:1" x14ac:dyDescent="0.25">
      <c r="A1192" s="12"/>
    </row>
    <row r="1193" spans="1:1" x14ac:dyDescent="0.25">
      <c r="A1193" s="12"/>
    </row>
    <row r="1194" spans="1:1" x14ac:dyDescent="0.25">
      <c r="A1194" s="12"/>
    </row>
    <row r="1195" spans="1:1" x14ac:dyDescent="0.25">
      <c r="A1195" s="12"/>
    </row>
    <row r="1196" spans="1:1" x14ac:dyDescent="0.25">
      <c r="A1196" s="12"/>
    </row>
    <row r="1197" spans="1:1" x14ac:dyDescent="0.25">
      <c r="A1197" s="12"/>
    </row>
    <row r="1198" spans="1:1" x14ac:dyDescent="0.25">
      <c r="A1198" s="12"/>
    </row>
    <row r="1199" spans="1:1" x14ac:dyDescent="0.25">
      <c r="A1199" s="12"/>
    </row>
    <row r="1200" spans="1:1" x14ac:dyDescent="0.25">
      <c r="A1200" s="12"/>
    </row>
    <row r="1201" spans="1:1" x14ac:dyDescent="0.25">
      <c r="A1201" s="12"/>
    </row>
    <row r="1202" spans="1:1" x14ac:dyDescent="0.25">
      <c r="A1202" s="12"/>
    </row>
    <row r="1203" spans="1:1" x14ac:dyDescent="0.25">
      <c r="A1203" s="12"/>
    </row>
    <row r="1204" spans="1:1" x14ac:dyDescent="0.25">
      <c r="A1204" s="12"/>
    </row>
    <row r="1205" spans="1:1" x14ac:dyDescent="0.25">
      <c r="A1205" s="12"/>
    </row>
    <row r="1206" spans="1:1" x14ac:dyDescent="0.25">
      <c r="A1206" s="12"/>
    </row>
    <row r="1207" spans="1:1" x14ac:dyDescent="0.25">
      <c r="A1207" s="12"/>
    </row>
    <row r="1208" spans="1:1" x14ac:dyDescent="0.25">
      <c r="A1208" s="12"/>
    </row>
    <row r="1209" spans="1:1" x14ac:dyDescent="0.25">
      <c r="A1209" s="12"/>
    </row>
    <row r="1210" spans="1:1" x14ac:dyDescent="0.25">
      <c r="A1210" s="12"/>
    </row>
    <row r="1211" spans="1:1" x14ac:dyDescent="0.25">
      <c r="A1211" s="12"/>
    </row>
    <row r="1212" spans="1:1" x14ac:dyDescent="0.25">
      <c r="A1212" s="12"/>
    </row>
    <row r="1213" spans="1:1" x14ac:dyDescent="0.25">
      <c r="A1213" s="12"/>
    </row>
    <row r="1214" spans="1:1" x14ac:dyDescent="0.25">
      <c r="A1214" s="12"/>
    </row>
    <row r="1215" spans="1:1" x14ac:dyDescent="0.25">
      <c r="A1215" s="12"/>
    </row>
    <row r="1216" spans="1:1" x14ac:dyDescent="0.25">
      <c r="A1216" s="12"/>
    </row>
    <row r="1217" spans="1:1" x14ac:dyDescent="0.25">
      <c r="A1217" s="12"/>
    </row>
    <row r="1218" spans="1:1" x14ac:dyDescent="0.25">
      <c r="A1218" s="12"/>
    </row>
    <row r="1219" spans="1:1" x14ac:dyDescent="0.25">
      <c r="A1219" s="12"/>
    </row>
    <row r="1220" spans="1:1" x14ac:dyDescent="0.25">
      <c r="A1220" s="12"/>
    </row>
    <row r="1221" spans="1:1" x14ac:dyDescent="0.25">
      <c r="A1221" s="12"/>
    </row>
    <row r="1222" spans="1:1" x14ac:dyDescent="0.25">
      <c r="A1222" s="12"/>
    </row>
    <row r="1223" spans="1:1" x14ac:dyDescent="0.25">
      <c r="A1223" s="12"/>
    </row>
    <row r="1224" spans="1:1" x14ac:dyDescent="0.25">
      <c r="A1224" s="12"/>
    </row>
    <row r="1225" spans="1:1" x14ac:dyDescent="0.25">
      <c r="A1225" s="12"/>
    </row>
    <row r="1226" spans="1:1" x14ac:dyDescent="0.25">
      <c r="A1226" s="12"/>
    </row>
    <row r="1227" spans="1:1" x14ac:dyDescent="0.25">
      <c r="A1227" s="12"/>
    </row>
    <row r="1228" spans="1:1" x14ac:dyDescent="0.25">
      <c r="A1228" s="12"/>
    </row>
    <row r="1229" spans="1:1" x14ac:dyDescent="0.25">
      <c r="A1229" s="12"/>
    </row>
    <row r="1230" spans="1:1" x14ac:dyDescent="0.25">
      <c r="A1230" s="12"/>
    </row>
    <row r="1231" spans="1:1" x14ac:dyDescent="0.25">
      <c r="A1231" s="12"/>
    </row>
    <row r="1232" spans="1:1" x14ac:dyDescent="0.25">
      <c r="A1232" s="12"/>
    </row>
    <row r="1233" spans="1:1" x14ac:dyDescent="0.25">
      <c r="A1233" s="12"/>
    </row>
    <row r="1234" spans="1:1" x14ac:dyDescent="0.25">
      <c r="A1234" s="12"/>
    </row>
    <row r="1235" spans="1:1" x14ac:dyDescent="0.25">
      <c r="A1235" s="12"/>
    </row>
    <row r="1236" spans="1:1" x14ac:dyDescent="0.25">
      <c r="A1236" s="12"/>
    </row>
    <row r="1237" spans="1:1" x14ac:dyDescent="0.25">
      <c r="A1237" s="12"/>
    </row>
    <row r="1238" spans="1:1" x14ac:dyDescent="0.25">
      <c r="A1238" s="12"/>
    </row>
    <row r="1239" spans="1:1" x14ac:dyDescent="0.25">
      <c r="A1239" s="12"/>
    </row>
    <row r="1240" spans="1:1" x14ac:dyDescent="0.25">
      <c r="A1240" s="12"/>
    </row>
    <row r="1241" spans="1:1" x14ac:dyDescent="0.25">
      <c r="A1241" s="12"/>
    </row>
    <row r="1242" spans="1:1" x14ac:dyDescent="0.25">
      <c r="A1242" s="12"/>
    </row>
    <row r="1243" spans="1:1" x14ac:dyDescent="0.25">
      <c r="A1243" s="12"/>
    </row>
    <row r="1244" spans="1:1" x14ac:dyDescent="0.25">
      <c r="A1244" s="12"/>
    </row>
    <row r="1245" spans="1:1" x14ac:dyDescent="0.25">
      <c r="A1245" s="12"/>
    </row>
    <row r="1246" spans="1:1" x14ac:dyDescent="0.25">
      <c r="A1246" s="12"/>
    </row>
    <row r="1247" spans="1:1" x14ac:dyDescent="0.25">
      <c r="A1247" s="12"/>
    </row>
    <row r="1248" spans="1:1" x14ac:dyDescent="0.25">
      <c r="A1248" s="12"/>
    </row>
    <row r="1249" spans="1:1" x14ac:dyDescent="0.25">
      <c r="A1249" s="12"/>
    </row>
    <row r="1250" spans="1:1" x14ac:dyDescent="0.25">
      <c r="A1250" s="12"/>
    </row>
    <row r="1251" spans="1:1" x14ac:dyDescent="0.25">
      <c r="A1251" s="12"/>
    </row>
    <row r="1252" spans="1:1" x14ac:dyDescent="0.25">
      <c r="A1252" s="12"/>
    </row>
    <row r="1253" spans="1:1" x14ac:dyDescent="0.25">
      <c r="A1253" s="12"/>
    </row>
    <row r="1254" spans="1:1" x14ac:dyDescent="0.25">
      <c r="A1254" s="12"/>
    </row>
    <row r="1255" spans="1:1" x14ac:dyDescent="0.25">
      <c r="A1255" s="12"/>
    </row>
    <row r="1256" spans="1:1" x14ac:dyDescent="0.25">
      <c r="A1256" s="12"/>
    </row>
    <row r="1257" spans="1:1" x14ac:dyDescent="0.25">
      <c r="A1257" s="12"/>
    </row>
    <row r="1258" spans="1:1" x14ac:dyDescent="0.25">
      <c r="A1258" s="12"/>
    </row>
    <row r="1259" spans="1:1" x14ac:dyDescent="0.25">
      <c r="A1259" s="12"/>
    </row>
    <row r="1260" spans="1:1" x14ac:dyDescent="0.25">
      <c r="A1260" s="12"/>
    </row>
    <row r="1261" spans="1:1" x14ac:dyDescent="0.25">
      <c r="A1261" s="12"/>
    </row>
    <row r="1262" spans="1:1" x14ac:dyDescent="0.25">
      <c r="A1262" s="12"/>
    </row>
    <row r="1263" spans="1:1" x14ac:dyDescent="0.25">
      <c r="A1263" s="12"/>
    </row>
    <row r="1264" spans="1:1" x14ac:dyDescent="0.25">
      <c r="A1264" s="12"/>
    </row>
    <row r="1265" spans="1:1" x14ac:dyDescent="0.25">
      <c r="A1265" s="12"/>
    </row>
    <row r="1266" spans="1:1" x14ac:dyDescent="0.25">
      <c r="A1266" s="12"/>
    </row>
    <row r="1267" spans="1:1" x14ac:dyDescent="0.25">
      <c r="A1267" s="12"/>
    </row>
    <row r="1268" spans="1:1" x14ac:dyDescent="0.25">
      <c r="A1268" s="12"/>
    </row>
    <row r="1269" spans="1:1" x14ac:dyDescent="0.25">
      <c r="A1269" s="12"/>
    </row>
    <row r="1270" spans="1:1" x14ac:dyDescent="0.25">
      <c r="A1270" s="12"/>
    </row>
    <row r="1271" spans="1:1" x14ac:dyDescent="0.25">
      <c r="A1271" s="12"/>
    </row>
    <row r="1272" spans="1:1" x14ac:dyDescent="0.25">
      <c r="A1272" s="12"/>
    </row>
    <row r="1273" spans="1:1" x14ac:dyDescent="0.25">
      <c r="A1273" s="12"/>
    </row>
    <row r="1274" spans="1:1" x14ac:dyDescent="0.25">
      <c r="A1274" s="12"/>
    </row>
    <row r="1275" spans="1:1" x14ac:dyDescent="0.25">
      <c r="A1275" s="12"/>
    </row>
    <row r="1276" spans="1:1" x14ac:dyDescent="0.25">
      <c r="A1276" s="12"/>
    </row>
    <row r="1277" spans="1:1" x14ac:dyDescent="0.25">
      <c r="A1277" s="12"/>
    </row>
    <row r="1278" spans="1:1" x14ac:dyDescent="0.25">
      <c r="A1278" s="12"/>
    </row>
    <row r="1279" spans="1:1" x14ac:dyDescent="0.25">
      <c r="A1279" s="12"/>
    </row>
    <row r="1280" spans="1:1" x14ac:dyDescent="0.25">
      <c r="A1280" s="12"/>
    </row>
    <row r="1281" spans="1:1" x14ac:dyDescent="0.25">
      <c r="A1281" s="12"/>
    </row>
    <row r="1282" spans="1:1" x14ac:dyDescent="0.25">
      <c r="A1282" s="12"/>
    </row>
    <row r="1283" spans="1:1" x14ac:dyDescent="0.25">
      <c r="A1283" s="12"/>
    </row>
    <row r="1284" spans="1:1" x14ac:dyDescent="0.25">
      <c r="A1284" s="12"/>
    </row>
    <row r="1285" spans="1:1" x14ac:dyDescent="0.25">
      <c r="A1285" s="12"/>
    </row>
    <row r="1286" spans="1:1" x14ac:dyDescent="0.25">
      <c r="A1286" s="12"/>
    </row>
    <row r="1287" spans="1:1" x14ac:dyDescent="0.25">
      <c r="A1287" s="12"/>
    </row>
    <row r="1288" spans="1:1" x14ac:dyDescent="0.25">
      <c r="A1288" s="12"/>
    </row>
    <row r="1289" spans="1:1" x14ac:dyDescent="0.25">
      <c r="A1289" s="12"/>
    </row>
    <row r="1290" spans="1:1" x14ac:dyDescent="0.25">
      <c r="A1290" s="96"/>
    </row>
  </sheetData>
  <hyperlinks>
    <hyperlink ref="H1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H1290"/>
  <sheetViews>
    <sheetView zoomScale="110" zoomScaleNormal="110" workbookViewId="0">
      <selection activeCell="I18" sqref="I18"/>
    </sheetView>
  </sheetViews>
  <sheetFormatPr baseColWidth="10" defaultRowHeight="15" x14ac:dyDescent="0.25"/>
  <sheetData>
    <row r="1" spans="1:8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s="13" t="s">
        <v>12</v>
      </c>
    </row>
    <row r="2" spans="1:8" x14ac:dyDescent="0.25">
      <c r="A2" s="12">
        <v>42006</v>
      </c>
      <c r="B2">
        <v>31.530000999999999</v>
      </c>
      <c r="C2">
        <v>31.9</v>
      </c>
      <c r="D2">
        <v>30.620000999999998</v>
      </c>
      <c r="E2">
        <v>30.76</v>
      </c>
      <c r="F2">
        <v>28.507021000000002</v>
      </c>
      <c r="G2">
        <v>8595016</v>
      </c>
    </row>
    <row r="3" spans="1:8" x14ac:dyDescent="0.25">
      <c r="A3" s="12">
        <v>42009</v>
      </c>
      <c r="B3">
        <v>30.5</v>
      </c>
      <c r="C3">
        <v>30.700001</v>
      </c>
      <c r="D3">
        <v>29.629999000000002</v>
      </c>
      <c r="E3">
        <v>29.83</v>
      </c>
      <c r="F3">
        <v>27.645136000000001</v>
      </c>
      <c r="G3">
        <v>19050026</v>
      </c>
    </row>
    <row r="4" spans="1:8" x14ac:dyDescent="0.25">
      <c r="A4" s="12">
        <v>42010</v>
      </c>
      <c r="B4">
        <v>29.93</v>
      </c>
      <c r="C4">
        <v>30.33</v>
      </c>
      <c r="D4">
        <v>29.75</v>
      </c>
      <c r="E4">
        <v>30.129999000000002</v>
      </c>
      <c r="F4">
        <v>27.923164</v>
      </c>
      <c r="G4">
        <v>15378022</v>
      </c>
    </row>
    <row r="5" spans="1:8" x14ac:dyDescent="0.25">
      <c r="A5" s="12">
        <v>42011</v>
      </c>
      <c r="B5">
        <v>30.129999000000002</v>
      </c>
      <c r="C5">
        <v>30.870000999999998</v>
      </c>
      <c r="D5">
        <v>30.129999000000002</v>
      </c>
      <c r="E5">
        <v>30.610001</v>
      </c>
      <c r="F5">
        <v>28.368008</v>
      </c>
      <c r="G5">
        <v>14605496</v>
      </c>
    </row>
    <row r="6" spans="1:8" x14ac:dyDescent="0.25">
      <c r="A6" s="12">
        <v>42012</v>
      </c>
      <c r="B6">
        <v>30.52</v>
      </c>
      <c r="C6">
        <v>30.93</v>
      </c>
      <c r="D6">
        <v>30.33</v>
      </c>
      <c r="E6">
        <v>30.42</v>
      </c>
      <c r="F6">
        <v>28.191921000000001</v>
      </c>
      <c r="G6">
        <v>18709574</v>
      </c>
    </row>
    <row r="7" spans="1:8" x14ac:dyDescent="0.25">
      <c r="A7" s="12">
        <v>42013</v>
      </c>
      <c r="B7">
        <v>30.42</v>
      </c>
      <c r="C7">
        <v>30.6</v>
      </c>
      <c r="D7">
        <v>29.84</v>
      </c>
      <c r="E7">
        <v>29.91</v>
      </c>
      <c r="F7">
        <v>27.719275</v>
      </c>
      <c r="G7">
        <v>17303401</v>
      </c>
    </row>
    <row r="8" spans="1:8" x14ac:dyDescent="0.25">
      <c r="A8" s="12">
        <v>42016</v>
      </c>
      <c r="B8">
        <v>29.809999000000001</v>
      </c>
      <c r="C8">
        <v>30</v>
      </c>
      <c r="D8">
        <v>29.1</v>
      </c>
      <c r="E8">
        <v>29.15</v>
      </c>
      <c r="F8">
        <v>27.014942000000001</v>
      </c>
      <c r="G8">
        <v>18887646</v>
      </c>
    </row>
    <row r="9" spans="1:8" x14ac:dyDescent="0.25">
      <c r="A9" s="12">
        <v>42017</v>
      </c>
      <c r="B9">
        <v>29.15</v>
      </c>
      <c r="C9">
        <v>29.49</v>
      </c>
      <c r="D9">
        <v>28.51</v>
      </c>
      <c r="E9">
        <v>28.690000999999999</v>
      </c>
      <c r="F9">
        <v>26.588636000000001</v>
      </c>
      <c r="G9">
        <v>19426812</v>
      </c>
    </row>
    <row r="10" spans="1:8" x14ac:dyDescent="0.25">
      <c r="A10" s="12">
        <v>42018</v>
      </c>
      <c r="B10">
        <v>28.5</v>
      </c>
      <c r="C10">
        <v>29.299999</v>
      </c>
      <c r="D10">
        <v>28.389999</v>
      </c>
      <c r="E10">
        <v>29.209999</v>
      </c>
      <c r="F10">
        <v>27.070549</v>
      </c>
      <c r="G10">
        <v>40867160</v>
      </c>
    </row>
    <row r="11" spans="1:8" x14ac:dyDescent="0.25">
      <c r="A11" s="12">
        <v>42019</v>
      </c>
      <c r="B11">
        <v>29.309999000000001</v>
      </c>
      <c r="C11">
        <v>29.540001</v>
      </c>
      <c r="D11">
        <v>28.91</v>
      </c>
      <c r="E11">
        <v>29.440000999999999</v>
      </c>
      <c r="F11">
        <v>27.283702999999999</v>
      </c>
      <c r="G11">
        <v>18288704</v>
      </c>
    </row>
    <row r="12" spans="1:8" x14ac:dyDescent="0.25">
      <c r="A12" s="12">
        <v>42020</v>
      </c>
      <c r="B12">
        <v>29.4</v>
      </c>
      <c r="C12">
        <v>29.620000999999998</v>
      </c>
      <c r="D12">
        <v>29.200001</v>
      </c>
      <c r="E12">
        <v>29.41</v>
      </c>
      <c r="F12">
        <v>27.255907000000001</v>
      </c>
      <c r="G12">
        <v>15801341</v>
      </c>
    </row>
    <row r="13" spans="1:8" x14ac:dyDescent="0.25">
      <c r="A13" s="12">
        <v>42023</v>
      </c>
      <c r="B13">
        <v>29.530000999999999</v>
      </c>
      <c r="C13">
        <v>29.6</v>
      </c>
      <c r="D13">
        <v>29.27</v>
      </c>
      <c r="E13">
        <v>29.440000999999999</v>
      </c>
      <c r="F13">
        <v>27.283702999999999</v>
      </c>
      <c r="G13">
        <v>7988057</v>
      </c>
    </row>
    <row r="14" spans="1:8" x14ac:dyDescent="0.25">
      <c r="A14" s="12">
        <v>42024</v>
      </c>
      <c r="B14">
        <v>29.440000999999999</v>
      </c>
      <c r="C14">
        <v>29.799999</v>
      </c>
      <c r="D14">
        <v>29.299999</v>
      </c>
      <c r="E14">
        <v>29.67</v>
      </c>
      <c r="F14">
        <v>27.496855</v>
      </c>
      <c r="G14">
        <v>15946399</v>
      </c>
    </row>
    <row r="15" spans="1:8" x14ac:dyDescent="0.25">
      <c r="A15" s="12">
        <v>42025</v>
      </c>
      <c r="B15">
        <v>29.74</v>
      </c>
      <c r="C15">
        <v>29.969999000000001</v>
      </c>
      <c r="D15">
        <v>29.33</v>
      </c>
      <c r="E15">
        <v>29.879999000000002</v>
      </c>
      <c r="F15">
        <v>27.691472999999998</v>
      </c>
      <c r="G15">
        <v>14742865</v>
      </c>
    </row>
    <row r="16" spans="1:8" x14ac:dyDescent="0.25">
      <c r="A16" s="12">
        <v>42026</v>
      </c>
      <c r="B16">
        <v>30</v>
      </c>
      <c r="C16">
        <v>30.6</v>
      </c>
      <c r="D16">
        <v>29.83</v>
      </c>
      <c r="E16">
        <v>30.51</v>
      </c>
      <c r="F16">
        <v>28.27533</v>
      </c>
      <c r="G16">
        <v>23888206</v>
      </c>
    </row>
    <row r="17" spans="1:7" x14ac:dyDescent="0.25">
      <c r="A17" s="12">
        <v>42027</v>
      </c>
      <c r="B17">
        <v>30.32</v>
      </c>
      <c r="C17">
        <v>30.549999</v>
      </c>
      <c r="D17">
        <v>29.92</v>
      </c>
      <c r="E17">
        <v>30.040001</v>
      </c>
      <c r="F17">
        <v>27.839756000000001</v>
      </c>
      <c r="G17">
        <v>10800678</v>
      </c>
    </row>
    <row r="18" spans="1:7" x14ac:dyDescent="0.25">
      <c r="A18" s="12">
        <v>42030</v>
      </c>
      <c r="B18">
        <v>30.1</v>
      </c>
      <c r="C18">
        <v>30.639999</v>
      </c>
      <c r="D18">
        <v>29.9</v>
      </c>
      <c r="E18">
        <v>30.6</v>
      </c>
      <c r="F18">
        <v>28.358736</v>
      </c>
      <c r="G18">
        <v>24612667</v>
      </c>
    </row>
    <row r="19" spans="1:7" x14ac:dyDescent="0.25">
      <c r="A19" s="12">
        <v>42031</v>
      </c>
      <c r="B19">
        <v>30.5</v>
      </c>
      <c r="C19">
        <v>30.639999</v>
      </c>
      <c r="D19">
        <v>30.15</v>
      </c>
      <c r="E19">
        <v>30.469999000000001</v>
      </c>
      <c r="F19">
        <v>28.238261999999999</v>
      </c>
      <c r="G19">
        <v>12819433</v>
      </c>
    </row>
    <row r="20" spans="1:7" x14ac:dyDescent="0.25">
      <c r="A20" s="12">
        <v>42032</v>
      </c>
      <c r="B20">
        <v>30.42</v>
      </c>
      <c r="C20">
        <v>30.690000999999999</v>
      </c>
      <c r="D20">
        <v>30.110001</v>
      </c>
      <c r="E20">
        <v>30.209999</v>
      </c>
      <c r="F20">
        <v>27.997299000000002</v>
      </c>
      <c r="G20">
        <v>10687980</v>
      </c>
    </row>
    <row r="21" spans="1:7" x14ac:dyDescent="0.25">
      <c r="A21" s="12">
        <v>42033</v>
      </c>
      <c r="B21">
        <v>30.110001</v>
      </c>
      <c r="C21">
        <v>30.389999</v>
      </c>
      <c r="D21">
        <v>29.879999000000002</v>
      </c>
      <c r="E21">
        <v>30.01</v>
      </c>
      <c r="F21">
        <v>27.811952999999999</v>
      </c>
      <c r="G21">
        <v>10900126</v>
      </c>
    </row>
    <row r="22" spans="1:7" x14ac:dyDescent="0.25">
      <c r="A22" s="12">
        <v>42034</v>
      </c>
      <c r="B22">
        <v>30.01</v>
      </c>
      <c r="C22">
        <v>30.01</v>
      </c>
      <c r="D22">
        <v>28.700001</v>
      </c>
      <c r="E22">
        <v>28.950001</v>
      </c>
      <c r="F22">
        <v>26.829588000000001</v>
      </c>
      <c r="G22">
        <v>15865018</v>
      </c>
    </row>
    <row r="23" spans="1:7" x14ac:dyDescent="0.25">
      <c r="A23" s="12">
        <v>42038</v>
      </c>
      <c r="B23">
        <v>29.07</v>
      </c>
      <c r="C23">
        <v>29.6</v>
      </c>
      <c r="D23">
        <v>28.32</v>
      </c>
      <c r="E23">
        <v>28.440000999999999</v>
      </c>
      <c r="F23">
        <v>26.356949</v>
      </c>
      <c r="G23">
        <v>44227643</v>
      </c>
    </row>
    <row r="24" spans="1:7" x14ac:dyDescent="0.25">
      <c r="A24" s="12">
        <v>42039</v>
      </c>
      <c r="B24">
        <v>28.6</v>
      </c>
      <c r="C24">
        <v>29.129999000000002</v>
      </c>
      <c r="D24">
        <v>28.5</v>
      </c>
      <c r="E24">
        <v>29.040001</v>
      </c>
      <c r="F24">
        <v>26.913</v>
      </c>
      <c r="G24">
        <v>26804774</v>
      </c>
    </row>
    <row r="25" spans="1:7" x14ac:dyDescent="0.25">
      <c r="A25" s="12">
        <v>42040</v>
      </c>
      <c r="B25">
        <v>29.190000999999999</v>
      </c>
      <c r="C25">
        <v>29.700001</v>
      </c>
      <c r="D25">
        <v>28.799999</v>
      </c>
      <c r="E25">
        <v>29.59</v>
      </c>
      <c r="F25">
        <v>27.422713999999999</v>
      </c>
      <c r="G25">
        <v>19785201</v>
      </c>
    </row>
    <row r="26" spans="1:7" x14ac:dyDescent="0.25">
      <c r="A26" s="12">
        <v>42041</v>
      </c>
      <c r="B26">
        <v>30.610001</v>
      </c>
      <c r="C26">
        <v>32.369999</v>
      </c>
      <c r="D26">
        <v>30.610001</v>
      </c>
      <c r="E26">
        <v>32.18</v>
      </c>
      <c r="F26">
        <v>29.823017</v>
      </c>
      <c r="G26">
        <v>66233006</v>
      </c>
    </row>
    <row r="27" spans="1:7" x14ac:dyDescent="0.25">
      <c r="A27" s="12">
        <v>42044</v>
      </c>
      <c r="B27">
        <v>32.099997999999999</v>
      </c>
      <c r="C27">
        <v>32.919998</v>
      </c>
      <c r="D27">
        <v>32</v>
      </c>
      <c r="E27">
        <v>32.799999</v>
      </c>
      <c r="F27">
        <v>30.397596</v>
      </c>
      <c r="G27">
        <v>33830229</v>
      </c>
    </row>
    <row r="28" spans="1:7" x14ac:dyDescent="0.25">
      <c r="A28" s="12">
        <v>42045</v>
      </c>
      <c r="B28">
        <v>32.82</v>
      </c>
      <c r="C28">
        <v>33.450001</v>
      </c>
      <c r="D28">
        <v>32.709999000000003</v>
      </c>
      <c r="E28">
        <v>33.029998999999997</v>
      </c>
      <c r="F28">
        <v>30.610759999999999</v>
      </c>
      <c r="G28">
        <v>38306145</v>
      </c>
    </row>
    <row r="29" spans="1:7" x14ac:dyDescent="0.25">
      <c r="A29" s="12">
        <v>42046</v>
      </c>
      <c r="B29">
        <v>33</v>
      </c>
      <c r="C29">
        <v>33.130001</v>
      </c>
      <c r="D29">
        <v>32.349997999999999</v>
      </c>
      <c r="E29">
        <v>32.509998000000003</v>
      </c>
      <c r="F29">
        <v>30.128841000000001</v>
      </c>
      <c r="G29">
        <v>27781697</v>
      </c>
    </row>
    <row r="30" spans="1:7" x14ac:dyDescent="0.25">
      <c r="A30" s="12">
        <v>42047</v>
      </c>
      <c r="B30">
        <v>32.509998000000003</v>
      </c>
      <c r="C30">
        <v>33.18</v>
      </c>
      <c r="D30">
        <v>32.509998000000003</v>
      </c>
      <c r="E30">
        <v>33.119999</v>
      </c>
      <c r="F30">
        <v>30.694161999999999</v>
      </c>
      <c r="G30">
        <v>21715153</v>
      </c>
    </row>
    <row r="31" spans="1:7" x14ac:dyDescent="0.25">
      <c r="A31" s="12">
        <v>42048</v>
      </c>
      <c r="B31">
        <v>33.119999</v>
      </c>
      <c r="C31">
        <v>33.380001</v>
      </c>
      <c r="D31">
        <v>32.709999000000003</v>
      </c>
      <c r="E31">
        <v>32.970001000000003</v>
      </c>
      <c r="F31">
        <v>30.555159</v>
      </c>
      <c r="G31">
        <v>12597207</v>
      </c>
    </row>
    <row r="32" spans="1:7" x14ac:dyDescent="0.25">
      <c r="A32" s="12">
        <v>42051</v>
      </c>
      <c r="B32">
        <v>32.720001000000003</v>
      </c>
      <c r="C32">
        <v>33.119999</v>
      </c>
      <c r="D32">
        <v>32.599997999999999</v>
      </c>
      <c r="E32">
        <v>32.979999999999997</v>
      </c>
      <c r="F32">
        <v>30.564415</v>
      </c>
      <c r="G32">
        <v>4207336</v>
      </c>
    </row>
    <row r="33" spans="1:7" x14ac:dyDescent="0.25">
      <c r="A33" s="12">
        <v>42052</v>
      </c>
      <c r="B33">
        <v>32.979999999999997</v>
      </c>
      <c r="C33">
        <v>33.459999000000003</v>
      </c>
      <c r="D33">
        <v>32.509998000000003</v>
      </c>
      <c r="E33">
        <v>33.349997999999999</v>
      </c>
      <c r="F33">
        <v>30.907316000000002</v>
      </c>
      <c r="G33">
        <v>16701885</v>
      </c>
    </row>
    <row r="34" spans="1:7" x14ac:dyDescent="0.25">
      <c r="A34" s="12">
        <v>42053</v>
      </c>
      <c r="B34">
        <v>36.009998000000003</v>
      </c>
      <c r="C34">
        <v>36.07</v>
      </c>
      <c r="D34">
        <v>34</v>
      </c>
      <c r="E34">
        <v>35.290000999999997</v>
      </c>
      <c r="F34">
        <v>32.705215000000003</v>
      </c>
      <c r="G34">
        <v>76350170</v>
      </c>
    </row>
    <row r="35" spans="1:7" x14ac:dyDescent="0.25">
      <c r="A35" s="12">
        <v>42054</v>
      </c>
      <c r="B35">
        <v>35</v>
      </c>
      <c r="C35">
        <v>35.599997999999999</v>
      </c>
      <c r="D35">
        <v>34.900002000000001</v>
      </c>
      <c r="E35">
        <v>35.509998000000003</v>
      </c>
      <c r="F35">
        <v>33.030785000000002</v>
      </c>
      <c r="G35">
        <v>19595931</v>
      </c>
    </row>
    <row r="36" spans="1:7" x14ac:dyDescent="0.25">
      <c r="A36" s="12">
        <v>42055</v>
      </c>
      <c r="B36">
        <v>35.299999</v>
      </c>
      <c r="C36">
        <v>35.799999</v>
      </c>
      <c r="D36">
        <v>35.240001999999997</v>
      </c>
      <c r="E36">
        <v>35.68</v>
      </c>
      <c r="F36">
        <v>33.188915000000001</v>
      </c>
      <c r="G36">
        <v>21386702</v>
      </c>
    </row>
    <row r="37" spans="1:7" x14ac:dyDescent="0.25">
      <c r="A37" s="12">
        <v>42058</v>
      </c>
      <c r="B37">
        <v>35.509998000000003</v>
      </c>
      <c r="C37">
        <v>35.990001999999997</v>
      </c>
      <c r="D37">
        <v>35.509998000000003</v>
      </c>
      <c r="E37">
        <v>35.919998</v>
      </c>
      <c r="F37">
        <v>33.412159000000003</v>
      </c>
      <c r="G37">
        <v>18922480</v>
      </c>
    </row>
    <row r="38" spans="1:7" x14ac:dyDescent="0.25">
      <c r="A38" s="12">
        <v>42059</v>
      </c>
      <c r="B38">
        <v>36</v>
      </c>
      <c r="C38">
        <v>36.259998000000003</v>
      </c>
      <c r="D38">
        <v>35.610000999999997</v>
      </c>
      <c r="E38">
        <v>36.18</v>
      </c>
      <c r="F38">
        <v>33.654003000000003</v>
      </c>
      <c r="G38">
        <v>28003788</v>
      </c>
    </row>
    <row r="39" spans="1:7" x14ac:dyDescent="0.25">
      <c r="A39" s="12">
        <v>42060</v>
      </c>
      <c r="B39">
        <v>36</v>
      </c>
      <c r="C39">
        <v>37.349997999999999</v>
      </c>
      <c r="D39">
        <v>36</v>
      </c>
      <c r="E39">
        <v>37.099997999999999</v>
      </c>
      <c r="F39">
        <v>34.509780999999997</v>
      </c>
      <c r="G39">
        <v>44462312</v>
      </c>
    </row>
    <row r="40" spans="1:7" x14ac:dyDescent="0.25">
      <c r="A40" s="12">
        <v>42061</v>
      </c>
      <c r="B40">
        <v>36.909999999999997</v>
      </c>
      <c r="C40">
        <v>37.099997999999999</v>
      </c>
      <c r="D40">
        <v>36.119999</v>
      </c>
      <c r="E40">
        <v>36.810001</v>
      </c>
      <c r="F40">
        <v>34.240028000000002</v>
      </c>
      <c r="G40">
        <v>21466448</v>
      </c>
    </row>
    <row r="41" spans="1:7" x14ac:dyDescent="0.25">
      <c r="A41" s="12">
        <v>42062</v>
      </c>
      <c r="B41">
        <v>36.729999999999997</v>
      </c>
      <c r="C41">
        <v>36.970001000000003</v>
      </c>
      <c r="D41">
        <v>36.470001000000003</v>
      </c>
      <c r="E41">
        <v>36.590000000000003</v>
      </c>
      <c r="F41">
        <v>34.035389000000002</v>
      </c>
      <c r="G41">
        <v>24494650</v>
      </c>
    </row>
    <row r="42" spans="1:7" x14ac:dyDescent="0.25">
      <c r="A42" s="12">
        <v>42065</v>
      </c>
      <c r="B42">
        <v>36.369999</v>
      </c>
      <c r="C42">
        <v>36.5</v>
      </c>
      <c r="D42">
        <v>35.560001</v>
      </c>
      <c r="E42">
        <v>36.029998999999997</v>
      </c>
      <c r="F42">
        <v>33.514488</v>
      </c>
      <c r="G42">
        <v>19099713</v>
      </c>
    </row>
    <row r="43" spans="1:7" x14ac:dyDescent="0.25">
      <c r="A43" s="12">
        <v>42066</v>
      </c>
      <c r="B43">
        <v>36.18</v>
      </c>
      <c r="C43">
        <v>36.290000999999997</v>
      </c>
      <c r="D43">
        <v>35.650002000000001</v>
      </c>
      <c r="E43">
        <v>36.040000999999997</v>
      </c>
      <c r="F43">
        <v>33.523784999999997</v>
      </c>
      <c r="G43">
        <v>25260102</v>
      </c>
    </row>
    <row r="44" spans="1:7" x14ac:dyDescent="0.25">
      <c r="A44" s="12">
        <v>42067</v>
      </c>
      <c r="B44">
        <v>35.959999000000003</v>
      </c>
      <c r="C44">
        <v>36.439999</v>
      </c>
      <c r="D44">
        <v>35.709999000000003</v>
      </c>
      <c r="E44">
        <v>36.290000999999997</v>
      </c>
      <c r="F44">
        <v>33.756332</v>
      </c>
      <c r="G44">
        <v>30754148</v>
      </c>
    </row>
    <row r="45" spans="1:7" x14ac:dyDescent="0.25">
      <c r="A45" s="12">
        <v>42068</v>
      </c>
      <c r="B45">
        <v>36.590000000000003</v>
      </c>
      <c r="C45">
        <v>37.5</v>
      </c>
      <c r="D45">
        <v>36.590000000000003</v>
      </c>
      <c r="E45">
        <v>36.840000000000003</v>
      </c>
      <c r="F45">
        <v>34.267929000000002</v>
      </c>
      <c r="G45">
        <v>32517446</v>
      </c>
    </row>
    <row r="46" spans="1:7" x14ac:dyDescent="0.25">
      <c r="A46" s="12">
        <v>42069</v>
      </c>
      <c r="B46">
        <v>36.840000000000003</v>
      </c>
      <c r="C46">
        <v>37.169998</v>
      </c>
      <c r="D46">
        <v>36.360000999999997</v>
      </c>
      <c r="E46">
        <v>37.099997999999999</v>
      </c>
      <c r="F46">
        <v>34.509780999999997</v>
      </c>
      <c r="G46">
        <v>18843736</v>
      </c>
    </row>
    <row r="47" spans="1:7" x14ac:dyDescent="0.25">
      <c r="A47" s="12">
        <v>42072</v>
      </c>
      <c r="B47">
        <v>37.189999</v>
      </c>
      <c r="C47">
        <v>37.490001999999997</v>
      </c>
      <c r="D47">
        <v>36.659999999999997</v>
      </c>
      <c r="E47">
        <v>37.340000000000003</v>
      </c>
      <c r="F47">
        <v>34.733024999999998</v>
      </c>
      <c r="G47">
        <v>17828875</v>
      </c>
    </row>
    <row r="48" spans="1:7" x14ac:dyDescent="0.25">
      <c r="A48" s="12">
        <v>42073</v>
      </c>
      <c r="B48">
        <v>37.340000000000003</v>
      </c>
      <c r="C48">
        <v>38.360000999999997</v>
      </c>
      <c r="D48">
        <v>37.099997999999999</v>
      </c>
      <c r="E48">
        <v>38.090000000000003</v>
      </c>
      <c r="F48">
        <v>35.430655999999999</v>
      </c>
      <c r="G48">
        <v>25574663</v>
      </c>
    </row>
    <row r="49" spans="1:7" x14ac:dyDescent="0.25">
      <c r="A49" s="12">
        <v>42074</v>
      </c>
      <c r="B49">
        <v>38.090000000000003</v>
      </c>
      <c r="C49">
        <v>38.860000999999997</v>
      </c>
      <c r="D49">
        <v>37.770000000000003</v>
      </c>
      <c r="E49">
        <v>38.330002</v>
      </c>
      <c r="F49">
        <v>35.6539</v>
      </c>
      <c r="G49">
        <v>29302148</v>
      </c>
    </row>
    <row r="50" spans="1:7" x14ac:dyDescent="0.25">
      <c r="A50" s="12">
        <v>42075</v>
      </c>
      <c r="B50">
        <v>38.340000000000003</v>
      </c>
      <c r="C50">
        <v>39.790000999999997</v>
      </c>
      <c r="D50">
        <v>38.340000000000003</v>
      </c>
      <c r="E50">
        <v>39.619999</v>
      </c>
      <c r="F50">
        <v>36.853836000000001</v>
      </c>
      <c r="G50">
        <v>24853774</v>
      </c>
    </row>
    <row r="51" spans="1:7" x14ac:dyDescent="0.25">
      <c r="A51" s="12">
        <v>42076</v>
      </c>
      <c r="B51">
        <v>39.409999999999997</v>
      </c>
      <c r="C51">
        <v>39.799999</v>
      </c>
      <c r="D51">
        <v>38.950001</v>
      </c>
      <c r="E51">
        <v>39.709999000000003</v>
      </c>
      <c r="F51">
        <v>36.937556999999998</v>
      </c>
      <c r="G51">
        <v>29861236</v>
      </c>
    </row>
    <row r="52" spans="1:7" x14ac:dyDescent="0.25">
      <c r="A52" s="12">
        <v>42080</v>
      </c>
      <c r="B52">
        <v>39.409999999999997</v>
      </c>
      <c r="C52">
        <v>39.709999000000003</v>
      </c>
      <c r="D52">
        <v>38.619999</v>
      </c>
      <c r="E52">
        <v>39.020000000000003</v>
      </c>
      <c r="F52">
        <v>36.295738</v>
      </c>
      <c r="G52">
        <v>28205564</v>
      </c>
    </row>
    <row r="53" spans="1:7" x14ac:dyDescent="0.25">
      <c r="A53" s="12">
        <v>42081</v>
      </c>
      <c r="B53">
        <v>38.909999999999997</v>
      </c>
      <c r="C53">
        <v>39</v>
      </c>
      <c r="D53">
        <v>37.400002000000001</v>
      </c>
      <c r="E53">
        <v>37.830002</v>
      </c>
      <c r="F53">
        <v>35.188823999999997</v>
      </c>
      <c r="G53">
        <v>28889570</v>
      </c>
    </row>
    <row r="54" spans="1:7" x14ac:dyDescent="0.25">
      <c r="A54" s="12">
        <v>42082</v>
      </c>
      <c r="B54">
        <v>37.909999999999997</v>
      </c>
      <c r="C54">
        <v>38.029998999999997</v>
      </c>
      <c r="D54">
        <v>37.009998000000003</v>
      </c>
      <c r="E54">
        <v>37.590000000000003</v>
      </c>
      <c r="F54">
        <v>34.965569000000002</v>
      </c>
      <c r="G54">
        <v>16276027</v>
      </c>
    </row>
    <row r="55" spans="1:7" x14ac:dyDescent="0.25">
      <c r="A55" s="12">
        <v>42083</v>
      </c>
      <c r="B55">
        <v>37.299999</v>
      </c>
      <c r="C55">
        <v>37.880001</v>
      </c>
      <c r="D55">
        <v>36.790000999999997</v>
      </c>
      <c r="E55">
        <v>36.950001</v>
      </c>
      <c r="F55">
        <v>34.370251000000003</v>
      </c>
      <c r="G55">
        <v>33093719</v>
      </c>
    </row>
    <row r="56" spans="1:7" x14ac:dyDescent="0.25">
      <c r="A56" s="12">
        <v>42086</v>
      </c>
      <c r="B56">
        <v>36.950001</v>
      </c>
      <c r="C56">
        <v>37.599997999999999</v>
      </c>
      <c r="D56">
        <v>36.950001</v>
      </c>
      <c r="E56">
        <v>37.470001000000003</v>
      </c>
      <c r="F56">
        <v>34.853943000000001</v>
      </c>
      <c r="G56">
        <v>12518833</v>
      </c>
    </row>
    <row r="57" spans="1:7" x14ac:dyDescent="0.25">
      <c r="A57" s="12">
        <v>42087</v>
      </c>
      <c r="B57">
        <v>37.490001999999997</v>
      </c>
      <c r="C57">
        <v>38.099997999999999</v>
      </c>
      <c r="D57">
        <v>37.360000999999997</v>
      </c>
      <c r="E57">
        <v>37.830002</v>
      </c>
      <c r="F57">
        <v>35.188823999999997</v>
      </c>
      <c r="G57">
        <v>15934324</v>
      </c>
    </row>
    <row r="58" spans="1:7" x14ac:dyDescent="0.25">
      <c r="A58" s="12">
        <v>42088</v>
      </c>
      <c r="B58">
        <v>37.740001999999997</v>
      </c>
      <c r="C58">
        <v>37.959999000000003</v>
      </c>
      <c r="D58">
        <v>37.110000999999997</v>
      </c>
      <c r="E58">
        <v>37.630001</v>
      </c>
      <c r="F58">
        <v>35.002772999999998</v>
      </c>
      <c r="G58">
        <v>12427337</v>
      </c>
    </row>
    <row r="59" spans="1:7" x14ac:dyDescent="0.25">
      <c r="A59" s="12">
        <v>42089</v>
      </c>
      <c r="B59">
        <v>37.389999000000003</v>
      </c>
      <c r="C59">
        <v>37.57</v>
      </c>
      <c r="D59">
        <v>36.799999</v>
      </c>
      <c r="E59">
        <v>36.970001000000003</v>
      </c>
      <c r="F59">
        <v>34.388855</v>
      </c>
      <c r="G59">
        <v>17625194</v>
      </c>
    </row>
    <row r="60" spans="1:7" x14ac:dyDescent="0.25">
      <c r="A60" s="12">
        <v>42090</v>
      </c>
      <c r="B60">
        <v>36.970001000000003</v>
      </c>
      <c r="C60">
        <v>38.139999000000003</v>
      </c>
      <c r="D60">
        <v>36.75</v>
      </c>
      <c r="E60">
        <v>37.82</v>
      </c>
      <c r="F60">
        <v>35.179516</v>
      </c>
      <c r="G60">
        <v>13973531</v>
      </c>
    </row>
    <row r="61" spans="1:7" x14ac:dyDescent="0.25">
      <c r="A61" s="12">
        <v>42093</v>
      </c>
      <c r="B61">
        <v>37.549999</v>
      </c>
      <c r="C61">
        <v>38.340000000000003</v>
      </c>
      <c r="D61">
        <v>37.549999</v>
      </c>
      <c r="E61">
        <v>37.979999999999997</v>
      </c>
      <c r="F61">
        <v>35.328341999999999</v>
      </c>
      <c r="G61">
        <v>11785578</v>
      </c>
    </row>
    <row r="62" spans="1:7" x14ac:dyDescent="0.25">
      <c r="A62" s="12">
        <v>42094</v>
      </c>
      <c r="B62">
        <v>37.810001</v>
      </c>
      <c r="C62">
        <v>38.240001999999997</v>
      </c>
      <c r="D62">
        <v>37.659999999999997</v>
      </c>
      <c r="E62">
        <v>38.110000999999997</v>
      </c>
      <c r="F62">
        <v>35.449261</v>
      </c>
      <c r="G62">
        <v>16028816</v>
      </c>
    </row>
    <row r="63" spans="1:7" x14ac:dyDescent="0.25">
      <c r="A63" s="12">
        <v>42095</v>
      </c>
      <c r="B63">
        <v>37.93</v>
      </c>
      <c r="C63">
        <v>38.369999</v>
      </c>
      <c r="D63">
        <v>37.729999999999997</v>
      </c>
      <c r="E63">
        <v>38.240001999999997</v>
      </c>
      <c r="F63">
        <v>35.570183</v>
      </c>
      <c r="G63">
        <v>12654981</v>
      </c>
    </row>
    <row r="64" spans="1:7" x14ac:dyDescent="0.25">
      <c r="A64" s="12">
        <v>42100</v>
      </c>
      <c r="B64">
        <v>37.900002000000001</v>
      </c>
      <c r="C64">
        <v>39.090000000000003</v>
      </c>
      <c r="D64">
        <v>37.900002000000001</v>
      </c>
      <c r="E64">
        <v>38.970001000000003</v>
      </c>
      <c r="F64">
        <v>36.249222000000003</v>
      </c>
      <c r="G64">
        <v>12765839</v>
      </c>
    </row>
    <row r="65" spans="1:7" x14ac:dyDescent="0.25">
      <c r="A65" s="12">
        <v>42101</v>
      </c>
      <c r="B65">
        <v>38.619999</v>
      </c>
      <c r="C65">
        <v>39.75</v>
      </c>
      <c r="D65">
        <v>38.619999</v>
      </c>
      <c r="E65">
        <v>39.200001</v>
      </c>
      <c r="F65">
        <v>36.463160999999999</v>
      </c>
      <c r="G65">
        <v>20379591</v>
      </c>
    </row>
    <row r="66" spans="1:7" x14ac:dyDescent="0.25">
      <c r="A66" s="12">
        <v>42102</v>
      </c>
      <c r="B66">
        <v>39.5</v>
      </c>
      <c r="C66">
        <v>39.970001000000003</v>
      </c>
      <c r="D66">
        <v>39.5</v>
      </c>
      <c r="E66">
        <v>39.880001</v>
      </c>
      <c r="F66">
        <v>37.095692</v>
      </c>
      <c r="G66">
        <v>26578247</v>
      </c>
    </row>
    <row r="67" spans="1:7" x14ac:dyDescent="0.25">
      <c r="A67" s="12">
        <v>42103</v>
      </c>
      <c r="B67">
        <v>39.900002000000001</v>
      </c>
      <c r="C67">
        <v>40</v>
      </c>
      <c r="D67">
        <v>39.330002</v>
      </c>
      <c r="E67">
        <v>39.459999000000003</v>
      </c>
      <c r="F67">
        <v>36.705008999999997</v>
      </c>
      <c r="G67">
        <v>21310281</v>
      </c>
    </row>
    <row r="68" spans="1:7" x14ac:dyDescent="0.25">
      <c r="A68" s="12">
        <v>42104</v>
      </c>
      <c r="B68">
        <v>39.400002000000001</v>
      </c>
      <c r="C68">
        <v>39.799999</v>
      </c>
      <c r="D68">
        <v>38.889999000000003</v>
      </c>
      <c r="E68">
        <v>39.169998</v>
      </c>
      <c r="F68">
        <v>36.435248999999999</v>
      </c>
      <c r="G68">
        <v>17552852</v>
      </c>
    </row>
    <row r="69" spans="1:7" x14ac:dyDescent="0.25">
      <c r="A69" s="12">
        <v>42107</v>
      </c>
      <c r="B69">
        <v>38.970001000000003</v>
      </c>
      <c r="C69">
        <v>39.740001999999997</v>
      </c>
      <c r="D69">
        <v>38.959999000000003</v>
      </c>
      <c r="E69">
        <v>39.669998</v>
      </c>
      <c r="F69">
        <v>36.900345000000002</v>
      </c>
      <c r="G69">
        <v>12440303</v>
      </c>
    </row>
    <row r="70" spans="1:7" x14ac:dyDescent="0.25">
      <c r="A70" s="12">
        <v>42108</v>
      </c>
      <c r="B70">
        <v>39.369999</v>
      </c>
      <c r="C70">
        <v>39.729999999999997</v>
      </c>
      <c r="D70">
        <v>38.869999</v>
      </c>
      <c r="E70">
        <v>38.970001000000003</v>
      </c>
      <c r="F70">
        <v>36.249222000000003</v>
      </c>
      <c r="G70">
        <v>10076251</v>
      </c>
    </row>
    <row r="71" spans="1:7" x14ac:dyDescent="0.25">
      <c r="A71" s="12">
        <v>42109</v>
      </c>
      <c r="B71">
        <v>39.279998999999997</v>
      </c>
      <c r="C71">
        <v>39.340000000000003</v>
      </c>
      <c r="D71">
        <v>38.560001</v>
      </c>
      <c r="E71">
        <v>38.740001999999997</v>
      </c>
      <c r="F71">
        <v>36.035282000000002</v>
      </c>
      <c r="G71">
        <v>11920986</v>
      </c>
    </row>
    <row r="72" spans="1:7" x14ac:dyDescent="0.25">
      <c r="A72" s="12">
        <v>42110</v>
      </c>
      <c r="B72">
        <v>38.610000999999997</v>
      </c>
      <c r="C72">
        <v>38.740001999999997</v>
      </c>
      <c r="D72">
        <v>38.150002000000001</v>
      </c>
      <c r="E72">
        <v>38.630001</v>
      </c>
      <c r="F72">
        <v>35.932957000000002</v>
      </c>
      <c r="G72">
        <v>17668618</v>
      </c>
    </row>
    <row r="73" spans="1:7" x14ac:dyDescent="0.25">
      <c r="A73" s="12">
        <v>42111</v>
      </c>
      <c r="B73">
        <v>38.450001</v>
      </c>
      <c r="C73">
        <v>38.720001000000003</v>
      </c>
      <c r="D73">
        <v>37.509998000000003</v>
      </c>
      <c r="E73">
        <v>37.709999000000003</v>
      </c>
      <c r="F73">
        <v>35.077187000000002</v>
      </c>
      <c r="G73">
        <v>24857096</v>
      </c>
    </row>
    <row r="74" spans="1:7" x14ac:dyDescent="0.25">
      <c r="A74" s="12">
        <v>42114</v>
      </c>
      <c r="B74">
        <v>37.82</v>
      </c>
      <c r="C74">
        <v>38.32</v>
      </c>
      <c r="D74">
        <v>37.75</v>
      </c>
      <c r="E74">
        <v>38.229999999999997</v>
      </c>
      <c r="F74">
        <v>35.560886000000004</v>
      </c>
      <c r="G74">
        <v>18854998</v>
      </c>
    </row>
    <row r="75" spans="1:7" x14ac:dyDescent="0.25">
      <c r="A75" s="12">
        <v>42115</v>
      </c>
      <c r="B75">
        <v>38.330002</v>
      </c>
      <c r="C75">
        <v>39.189999</v>
      </c>
      <c r="D75">
        <v>38.25</v>
      </c>
      <c r="E75">
        <v>38.979999999999997</v>
      </c>
      <c r="F75">
        <v>36.258526000000003</v>
      </c>
      <c r="G75">
        <v>21396882</v>
      </c>
    </row>
    <row r="76" spans="1:7" x14ac:dyDescent="0.25">
      <c r="A76" s="12">
        <v>42116</v>
      </c>
      <c r="B76">
        <v>38.479999999999997</v>
      </c>
      <c r="C76">
        <v>38.479999999999997</v>
      </c>
      <c r="D76">
        <v>37.240001999999997</v>
      </c>
      <c r="E76">
        <v>37.560001</v>
      </c>
      <c r="F76">
        <v>34.937663999999998</v>
      </c>
      <c r="G76">
        <v>29164920</v>
      </c>
    </row>
    <row r="77" spans="1:7" x14ac:dyDescent="0.25">
      <c r="A77" s="12">
        <v>42117</v>
      </c>
      <c r="B77">
        <v>37.25</v>
      </c>
      <c r="C77">
        <v>37.400002000000001</v>
      </c>
      <c r="D77">
        <v>36.939999</v>
      </c>
      <c r="E77">
        <v>37.150002000000001</v>
      </c>
      <c r="F77">
        <v>34.685580999999999</v>
      </c>
      <c r="G77">
        <v>21951891</v>
      </c>
    </row>
    <row r="78" spans="1:7" x14ac:dyDescent="0.25">
      <c r="A78" s="12">
        <v>42118</v>
      </c>
      <c r="B78">
        <v>37</v>
      </c>
      <c r="C78">
        <v>37.369999</v>
      </c>
      <c r="D78">
        <v>36.529998999999997</v>
      </c>
      <c r="E78">
        <v>37.099997999999999</v>
      </c>
      <c r="F78">
        <v>34.638893000000003</v>
      </c>
      <c r="G78">
        <v>17350123</v>
      </c>
    </row>
    <row r="79" spans="1:7" x14ac:dyDescent="0.25">
      <c r="A79" s="12">
        <v>42121</v>
      </c>
      <c r="B79">
        <v>37.290000999999997</v>
      </c>
      <c r="C79">
        <v>37.369999</v>
      </c>
      <c r="D79">
        <v>36</v>
      </c>
      <c r="E79">
        <v>36.130001</v>
      </c>
      <c r="F79">
        <v>33.733241999999997</v>
      </c>
      <c r="G79">
        <v>18051918</v>
      </c>
    </row>
    <row r="80" spans="1:7" x14ac:dyDescent="0.25">
      <c r="A80" s="12">
        <v>42122</v>
      </c>
      <c r="B80">
        <v>36.130001</v>
      </c>
      <c r="C80">
        <v>36.830002</v>
      </c>
      <c r="D80">
        <v>36.040000999999997</v>
      </c>
      <c r="E80">
        <v>36.150002000000001</v>
      </c>
      <c r="F80">
        <v>33.751911</v>
      </c>
      <c r="G80">
        <v>9514851</v>
      </c>
    </row>
    <row r="81" spans="1:7" x14ac:dyDescent="0.25">
      <c r="A81" s="12">
        <v>42123</v>
      </c>
      <c r="B81">
        <v>36.139999000000003</v>
      </c>
      <c r="C81">
        <v>36.310001</v>
      </c>
      <c r="D81">
        <v>35.5</v>
      </c>
      <c r="E81">
        <v>35.630001</v>
      </c>
      <c r="F81">
        <v>33.266410999999998</v>
      </c>
      <c r="G81">
        <v>14262170</v>
      </c>
    </row>
    <row r="82" spans="1:7" x14ac:dyDescent="0.25">
      <c r="A82" s="12">
        <v>42124</v>
      </c>
      <c r="B82">
        <v>35.889999000000003</v>
      </c>
      <c r="C82">
        <v>36.669998</v>
      </c>
      <c r="D82">
        <v>35.509998000000003</v>
      </c>
      <c r="E82">
        <v>36.240001999999997</v>
      </c>
      <c r="F82">
        <v>33.835940999999998</v>
      </c>
      <c r="G82">
        <v>17088023</v>
      </c>
    </row>
    <row r="83" spans="1:7" x14ac:dyDescent="0.25">
      <c r="A83" s="12">
        <v>42128</v>
      </c>
      <c r="B83">
        <v>36.240001999999997</v>
      </c>
      <c r="C83">
        <v>37.159999999999997</v>
      </c>
      <c r="D83">
        <v>35.919998</v>
      </c>
      <c r="E83">
        <v>36.639999000000003</v>
      </c>
      <c r="F83">
        <v>34.209412</v>
      </c>
      <c r="G83">
        <v>17423483</v>
      </c>
    </row>
    <row r="84" spans="1:7" x14ac:dyDescent="0.25">
      <c r="A84" s="12">
        <v>42129</v>
      </c>
      <c r="B84">
        <v>36.830002</v>
      </c>
      <c r="C84">
        <v>37.07</v>
      </c>
      <c r="D84">
        <v>36.459999000000003</v>
      </c>
      <c r="E84">
        <v>36.659999999999997</v>
      </c>
      <c r="F84">
        <v>34.228076999999999</v>
      </c>
      <c r="G84">
        <v>8359672</v>
      </c>
    </row>
    <row r="85" spans="1:7" x14ac:dyDescent="0.25">
      <c r="A85" s="12">
        <v>42130</v>
      </c>
      <c r="B85">
        <v>36.509998000000003</v>
      </c>
      <c r="C85">
        <v>37.090000000000003</v>
      </c>
      <c r="D85">
        <v>36.459999000000003</v>
      </c>
      <c r="E85">
        <v>36.979999999999997</v>
      </c>
      <c r="F85">
        <v>34.526859000000002</v>
      </c>
      <c r="G85">
        <v>17309090</v>
      </c>
    </row>
    <row r="86" spans="1:7" x14ac:dyDescent="0.25">
      <c r="A86" s="12">
        <v>42131</v>
      </c>
      <c r="B86">
        <v>37.209999000000003</v>
      </c>
      <c r="C86">
        <v>37.580002</v>
      </c>
      <c r="D86">
        <v>36.630001</v>
      </c>
      <c r="E86">
        <v>36.779998999999997</v>
      </c>
      <c r="F86">
        <v>34.340117999999997</v>
      </c>
      <c r="G86">
        <v>15889573</v>
      </c>
    </row>
    <row r="87" spans="1:7" x14ac:dyDescent="0.25">
      <c r="A87" s="12">
        <v>42132</v>
      </c>
      <c r="B87">
        <v>36.909999999999997</v>
      </c>
      <c r="C87">
        <v>37.700001</v>
      </c>
      <c r="D87">
        <v>36.909999999999997</v>
      </c>
      <c r="E87">
        <v>37.479999999999997</v>
      </c>
      <c r="F87">
        <v>34.993679</v>
      </c>
      <c r="G87">
        <v>17967875</v>
      </c>
    </row>
    <row r="88" spans="1:7" x14ac:dyDescent="0.25">
      <c r="A88" s="12">
        <v>42135</v>
      </c>
      <c r="B88">
        <v>37.5</v>
      </c>
      <c r="C88">
        <v>37.689999</v>
      </c>
      <c r="D88">
        <v>37.009998000000003</v>
      </c>
      <c r="E88">
        <v>37.529998999999997</v>
      </c>
      <c r="F88">
        <v>35.040374999999997</v>
      </c>
      <c r="G88">
        <v>9854740</v>
      </c>
    </row>
    <row r="89" spans="1:7" x14ac:dyDescent="0.25">
      <c r="A89" s="12">
        <v>42136</v>
      </c>
      <c r="B89">
        <v>37.240001999999997</v>
      </c>
      <c r="C89">
        <v>37.669998</v>
      </c>
      <c r="D89">
        <v>37.060001</v>
      </c>
      <c r="E89">
        <v>37.560001</v>
      </c>
      <c r="F89">
        <v>35.068375000000003</v>
      </c>
      <c r="G89">
        <v>19532236</v>
      </c>
    </row>
    <row r="90" spans="1:7" x14ac:dyDescent="0.25">
      <c r="A90" s="12">
        <v>42137</v>
      </c>
      <c r="B90">
        <v>37.560001</v>
      </c>
      <c r="C90">
        <v>37.900002000000001</v>
      </c>
      <c r="D90">
        <v>37.509998000000003</v>
      </c>
      <c r="E90">
        <v>37.700001</v>
      </c>
      <c r="F90">
        <v>35.199092999999998</v>
      </c>
      <c r="G90">
        <v>14466019</v>
      </c>
    </row>
    <row r="91" spans="1:7" x14ac:dyDescent="0.25">
      <c r="A91" s="12">
        <v>42138</v>
      </c>
      <c r="B91">
        <v>37.709999000000003</v>
      </c>
      <c r="C91">
        <v>37.950001</v>
      </c>
      <c r="D91">
        <v>37.5</v>
      </c>
      <c r="E91">
        <v>37.790000999999997</v>
      </c>
      <c r="F91">
        <v>35.283127</v>
      </c>
      <c r="G91">
        <v>11845828</v>
      </c>
    </row>
    <row r="92" spans="1:7" x14ac:dyDescent="0.25">
      <c r="A92" s="12">
        <v>42139</v>
      </c>
      <c r="B92">
        <v>37.790000999999997</v>
      </c>
      <c r="C92">
        <v>38.099997999999999</v>
      </c>
      <c r="D92">
        <v>37.75</v>
      </c>
      <c r="E92">
        <v>37.82</v>
      </c>
      <c r="F92">
        <v>35.311131000000003</v>
      </c>
      <c r="G92">
        <v>9998194</v>
      </c>
    </row>
    <row r="93" spans="1:7" x14ac:dyDescent="0.25">
      <c r="A93" s="12">
        <v>42142</v>
      </c>
      <c r="B93">
        <v>37.610000999999997</v>
      </c>
      <c r="C93">
        <v>38.099997999999999</v>
      </c>
      <c r="D93">
        <v>37.610000999999997</v>
      </c>
      <c r="E93">
        <v>38</v>
      </c>
      <c r="F93">
        <v>35.479191</v>
      </c>
      <c r="G93">
        <v>6246434</v>
      </c>
    </row>
    <row r="94" spans="1:7" x14ac:dyDescent="0.25">
      <c r="A94" s="12">
        <v>42143</v>
      </c>
      <c r="B94">
        <v>38.139999000000003</v>
      </c>
      <c r="C94">
        <v>38.439999</v>
      </c>
      <c r="D94">
        <v>37.849997999999999</v>
      </c>
      <c r="E94">
        <v>38.220001000000003</v>
      </c>
      <c r="F94">
        <v>35.684596999999997</v>
      </c>
      <c r="G94">
        <v>16285547</v>
      </c>
    </row>
    <row r="95" spans="1:7" x14ac:dyDescent="0.25">
      <c r="A95" s="12">
        <v>42144</v>
      </c>
      <c r="B95">
        <v>38.209999000000003</v>
      </c>
      <c r="C95">
        <v>38.389999000000003</v>
      </c>
      <c r="D95">
        <v>37.830002</v>
      </c>
      <c r="E95">
        <v>38.080002</v>
      </c>
      <c r="F95">
        <v>35.553885999999999</v>
      </c>
      <c r="G95">
        <v>10995159</v>
      </c>
    </row>
    <row r="96" spans="1:7" x14ac:dyDescent="0.25">
      <c r="A96" s="12">
        <v>42145</v>
      </c>
      <c r="B96">
        <v>38</v>
      </c>
      <c r="C96">
        <v>38.18</v>
      </c>
      <c r="D96">
        <v>37.799999</v>
      </c>
      <c r="E96">
        <v>38.060001</v>
      </c>
      <c r="F96">
        <v>35.535212999999999</v>
      </c>
      <c r="G96">
        <v>9623287</v>
      </c>
    </row>
    <row r="97" spans="1:7" x14ac:dyDescent="0.25">
      <c r="A97" s="12">
        <v>42146</v>
      </c>
      <c r="B97">
        <v>38.159999999999997</v>
      </c>
      <c r="C97">
        <v>38.159999999999997</v>
      </c>
      <c r="D97">
        <v>37.07</v>
      </c>
      <c r="E97">
        <v>37.32</v>
      </c>
      <c r="F97">
        <v>34.844298999999999</v>
      </c>
      <c r="G97">
        <v>6076770</v>
      </c>
    </row>
    <row r="98" spans="1:7" x14ac:dyDescent="0.25">
      <c r="A98" s="12">
        <v>42149</v>
      </c>
      <c r="B98">
        <v>37.32</v>
      </c>
      <c r="C98">
        <v>37.529998999999997</v>
      </c>
      <c r="D98">
        <v>36.909999999999997</v>
      </c>
      <c r="E98">
        <v>37.090000000000003</v>
      </c>
      <c r="F98">
        <v>34.629550999999999</v>
      </c>
      <c r="G98">
        <v>2451377</v>
      </c>
    </row>
    <row r="99" spans="1:7" x14ac:dyDescent="0.25">
      <c r="A99" s="12">
        <v>42150</v>
      </c>
      <c r="B99">
        <v>37.049999</v>
      </c>
      <c r="C99">
        <v>37.290000999999997</v>
      </c>
      <c r="D99">
        <v>36.860000999999997</v>
      </c>
      <c r="E99">
        <v>37.159999999999997</v>
      </c>
      <c r="F99">
        <v>34.694915999999999</v>
      </c>
      <c r="G99">
        <v>17372915</v>
      </c>
    </row>
    <row r="100" spans="1:7" x14ac:dyDescent="0.25">
      <c r="A100" s="12">
        <v>42151</v>
      </c>
      <c r="B100">
        <v>37</v>
      </c>
      <c r="C100">
        <v>37.240001999999997</v>
      </c>
      <c r="D100">
        <v>36.860000999999997</v>
      </c>
      <c r="E100">
        <v>37.169998</v>
      </c>
      <c r="F100">
        <v>34.704242999999998</v>
      </c>
      <c r="G100">
        <v>14419445</v>
      </c>
    </row>
    <row r="101" spans="1:7" x14ac:dyDescent="0.25">
      <c r="A101" s="12">
        <v>42152</v>
      </c>
      <c r="B101">
        <v>37.009998000000003</v>
      </c>
      <c r="C101">
        <v>37.490001999999997</v>
      </c>
      <c r="D101">
        <v>36.970001000000003</v>
      </c>
      <c r="E101">
        <v>37.380001</v>
      </c>
      <c r="F101">
        <v>34.900322000000003</v>
      </c>
      <c r="G101">
        <v>13126349</v>
      </c>
    </row>
    <row r="102" spans="1:7" x14ac:dyDescent="0.25">
      <c r="A102" s="12">
        <v>42153</v>
      </c>
      <c r="B102">
        <v>37.330002</v>
      </c>
      <c r="C102">
        <v>38.139999000000003</v>
      </c>
      <c r="D102">
        <v>37.200001</v>
      </c>
      <c r="E102">
        <v>38.020000000000003</v>
      </c>
      <c r="F102">
        <v>35.497855999999999</v>
      </c>
      <c r="G102">
        <v>30186834</v>
      </c>
    </row>
    <row r="103" spans="1:7" x14ac:dyDescent="0.25">
      <c r="A103" s="12">
        <v>42156</v>
      </c>
      <c r="B103">
        <v>37.869999</v>
      </c>
      <c r="C103">
        <v>38</v>
      </c>
      <c r="D103">
        <v>37.659999999999997</v>
      </c>
      <c r="E103">
        <v>37.860000999999997</v>
      </c>
      <c r="F103">
        <v>35.348472999999998</v>
      </c>
      <c r="G103">
        <v>14442525</v>
      </c>
    </row>
    <row r="104" spans="1:7" x14ac:dyDescent="0.25">
      <c r="A104" s="12">
        <v>42157</v>
      </c>
      <c r="B104">
        <v>37.619999</v>
      </c>
      <c r="C104">
        <v>38.389999000000003</v>
      </c>
      <c r="D104">
        <v>37.619999</v>
      </c>
      <c r="E104">
        <v>38.110000999999997</v>
      </c>
      <c r="F104">
        <v>35.581890000000001</v>
      </c>
      <c r="G104">
        <v>15200599</v>
      </c>
    </row>
    <row r="105" spans="1:7" x14ac:dyDescent="0.25">
      <c r="A105" s="12">
        <v>42158</v>
      </c>
      <c r="B105">
        <v>38.18</v>
      </c>
      <c r="C105">
        <v>38.189999</v>
      </c>
      <c r="D105">
        <v>37.169998</v>
      </c>
      <c r="E105">
        <v>37.369999</v>
      </c>
      <c r="F105">
        <v>34.890979999999999</v>
      </c>
      <c r="G105">
        <v>17773336</v>
      </c>
    </row>
    <row r="106" spans="1:7" x14ac:dyDescent="0.25">
      <c r="A106" s="12">
        <v>42159</v>
      </c>
      <c r="B106">
        <v>38.200001</v>
      </c>
      <c r="C106">
        <v>39.380001</v>
      </c>
      <c r="D106">
        <v>38.060001</v>
      </c>
      <c r="E106">
        <v>39.229999999999997</v>
      </c>
      <c r="F106">
        <v>36.627589999999998</v>
      </c>
      <c r="G106">
        <v>38730254</v>
      </c>
    </row>
    <row r="107" spans="1:7" x14ac:dyDescent="0.25">
      <c r="A107" s="12">
        <v>42160</v>
      </c>
      <c r="B107">
        <v>39.029998999999997</v>
      </c>
      <c r="C107">
        <v>39.5</v>
      </c>
      <c r="D107">
        <v>38.810001</v>
      </c>
      <c r="E107">
        <v>38.990001999999997</v>
      </c>
      <c r="F107">
        <v>36.403514999999999</v>
      </c>
      <c r="G107">
        <v>15718309</v>
      </c>
    </row>
    <row r="108" spans="1:7" x14ac:dyDescent="0.25">
      <c r="A108" s="12">
        <v>42163</v>
      </c>
      <c r="B108">
        <v>38.770000000000003</v>
      </c>
      <c r="C108">
        <v>39.240001999999997</v>
      </c>
      <c r="D108">
        <v>38.68</v>
      </c>
      <c r="E108">
        <v>39.080002</v>
      </c>
      <c r="F108">
        <v>36.487544999999997</v>
      </c>
      <c r="G108">
        <v>7662547</v>
      </c>
    </row>
    <row r="109" spans="1:7" x14ac:dyDescent="0.25">
      <c r="A109" s="12">
        <v>42164</v>
      </c>
      <c r="B109">
        <v>39.139999000000003</v>
      </c>
      <c r="C109">
        <v>39.279998999999997</v>
      </c>
      <c r="D109">
        <v>38.610000999999997</v>
      </c>
      <c r="E109">
        <v>39.169998</v>
      </c>
      <c r="F109">
        <v>36.571567999999999</v>
      </c>
      <c r="G109">
        <v>14586481</v>
      </c>
    </row>
    <row r="110" spans="1:7" x14ac:dyDescent="0.25">
      <c r="A110" s="12">
        <v>42165</v>
      </c>
      <c r="B110">
        <v>39.380001</v>
      </c>
      <c r="C110">
        <v>39.700001</v>
      </c>
      <c r="D110">
        <v>39.169998</v>
      </c>
      <c r="E110">
        <v>39.400002000000001</v>
      </c>
      <c r="F110">
        <v>36.786315999999999</v>
      </c>
      <c r="G110">
        <v>27806566</v>
      </c>
    </row>
    <row r="111" spans="1:7" x14ac:dyDescent="0.25">
      <c r="A111" s="12">
        <v>42166</v>
      </c>
      <c r="B111">
        <v>39.229999999999997</v>
      </c>
      <c r="C111">
        <v>39.689999</v>
      </c>
      <c r="D111">
        <v>39.040000999999997</v>
      </c>
      <c r="E111">
        <v>39.259998000000003</v>
      </c>
      <c r="F111">
        <v>36.655602000000002</v>
      </c>
      <c r="G111">
        <v>24233127</v>
      </c>
    </row>
    <row r="112" spans="1:7" x14ac:dyDescent="0.25">
      <c r="A112" s="12">
        <v>42167</v>
      </c>
      <c r="B112">
        <v>39.400002000000001</v>
      </c>
      <c r="C112">
        <v>39.5</v>
      </c>
      <c r="D112">
        <v>39.009998000000003</v>
      </c>
      <c r="E112">
        <v>39.439999</v>
      </c>
      <c r="F112">
        <v>36.823661999999999</v>
      </c>
      <c r="G112">
        <v>18096274</v>
      </c>
    </row>
    <row r="113" spans="1:7" x14ac:dyDescent="0.25">
      <c r="A113" s="12">
        <v>42170</v>
      </c>
      <c r="B113">
        <v>39.279998999999997</v>
      </c>
      <c r="C113">
        <v>39.810001</v>
      </c>
      <c r="D113">
        <v>39.020000000000003</v>
      </c>
      <c r="E113">
        <v>39.470001000000003</v>
      </c>
      <c r="F113">
        <v>36.851680999999999</v>
      </c>
      <c r="G113">
        <v>20311885</v>
      </c>
    </row>
    <row r="114" spans="1:7" x14ac:dyDescent="0.25">
      <c r="A114" s="12">
        <v>42171</v>
      </c>
      <c r="B114">
        <v>39.259998000000003</v>
      </c>
      <c r="C114">
        <v>39.860000999999997</v>
      </c>
      <c r="D114">
        <v>39.209999000000003</v>
      </c>
      <c r="E114">
        <v>39.709999000000003</v>
      </c>
      <c r="F114">
        <v>37.075755999999998</v>
      </c>
      <c r="G114">
        <v>12637396</v>
      </c>
    </row>
    <row r="115" spans="1:7" x14ac:dyDescent="0.25">
      <c r="A115" s="12">
        <v>42172</v>
      </c>
      <c r="B115">
        <v>39.509998000000003</v>
      </c>
      <c r="C115">
        <v>40</v>
      </c>
      <c r="D115">
        <v>39.360000999999997</v>
      </c>
      <c r="E115">
        <v>39.860000999999997</v>
      </c>
      <c r="F115">
        <v>37.215805000000003</v>
      </c>
      <c r="G115">
        <v>12473256</v>
      </c>
    </row>
    <row r="116" spans="1:7" x14ac:dyDescent="0.25">
      <c r="A116" s="12">
        <v>42173</v>
      </c>
      <c r="B116">
        <v>39.849997999999999</v>
      </c>
      <c r="C116">
        <v>39.950001</v>
      </c>
      <c r="D116">
        <v>39.299999</v>
      </c>
      <c r="E116">
        <v>39.470001000000003</v>
      </c>
      <c r="F116">
        <v>36.851680999999999</v>
      </c>
      <c r="G116">
        <v>9378382</v>
      </c>
    </row>
    <row r="117" spans="1:7" x14ac:dyDescent="0.25">
      <c r="A117" s="12">
        <v>42174</v>
      </c>
      <c r="B117">
        <v>39.270000000000003</v>
      </c>
      <c r="C117">
        <v>39.68</v>
      </c>
      <c r="D117">
        <v>39.209999000000003</v>
      </c>
      <c r="E117">
        <v>39.299999</v>
      </c>
      <c r="F117">
        <v>36.692943999999997</v>
      </c>
      <c r="G117">
        <v>21946175</v>
      </c>
    </row>
    <row r="118" spans="1:7" x14ac:dyDescent="0.25">
      <c r="A118" s="12">
        <v>42177</v>
      </c>
      <c r="B118">
        <v>39.169998</v>
      </c>
      <c r="C118">
        <v>39.400002000000001</v>
      </c>
      <c r="D118">
        <v>38.68</v>
      </c>
      <c r="E118">
        <v>38.919998</v>
      </c>
      <c r="F118">
        <v>36.338158</v>
      </c>
      <c r="G118">
        <v>10902680</v>
      </c>
    </row>
    <row r="119" spans="1:7" x14ac:dyDescent="0.25">
      <c r="A119" s="12">
        <v>42178</v>
      </c>
      <c r="B119">
        <v>39.090000000000003</v>
      </c>
      <c r="C119">
        <v>39.209999000000003</v>
      </c>
      <c r="D119">
        <v>38.779998999999997</v>
      </c>
      <c r="E119">
        <v>39.130001</v>
      </c>
      <c r="F119">
        <v>36.534224999999999</v>
      </c>
      <c r="G119">
        <v>7056107</v>
      </c>
    </row>
    <row r="120" spans="1:7" x14ac:dyDescent="0.25">
      <c r="A120" s="12">
        <v>42179</v>
      </c>
      <c r="B120">
        <v>38.860000999999997</v>
      </c>
      <c r="C120">
        <v>39.220001000000003</v>
      </c>
      <c r="D120">
        <v>38.650002000000001</v>
      </c>
      <c r="E120">
        <v>38.700001</v>
      </c>
      <c r="F120">
        <v>36.132759</v>
      </c>
      <c r="G120">
        <v>12295920</v>
      </c>
    </row>
    <row r="121" spans="1:7" x14ac:dyDescent="0.25">
      <c r="A121" s="12">
        <v>42180</v>
      </c>
      <c r="B121">
        <v>38.560001</v>
      </c>
      <c r="C121">
        <v>38.970001000000003</v>
      </c>
      <c r="D121">
        <v>38.169998</v>
      </c>
      <c r="E121">
        <v>38.5</v>
      </c>
      <c r="F121">
        <v>35.946018000000002</v>
      </c>
      <c r="G121">
        <v>9738756</v>
      </c>
    </row>
    <row r="122" spans="1:7" x14ac:dyDescent="0.25">
      <c r="A122" s="12">
        <v>42181</v>
      </c>
      <c r="B122">
        <v>38.549999</v>
      </c>
      <c r="C122">
        <v>38.889999000000003</v>
      </c>
      <c r="D122">
        <v>38.25</v>
      </c>
      <c r="E122">
        <v>38.590000000000003</v>
      </c>
      <c r="F122">
        <v>36.030056000000002</v>
      </c>
      <c r="G122">
        <v>6473574</v>
      </c>
    </row>
    <row r="123" spans="1:7" x14ac:dyDescent="0.25">
      <c r="A123" s="12">
        <v>42184</v>
      </c>
      <c r="B123">
        <v>38.200001</v>
      </c>
      <c r="C123">
        <v>38.590000000000003</v>
      </c>
      <c r="D123">
        <v>38</v>
      </c>
      <c r="E123">
        <v>38.18</v>
      </c>
      <c r="F123">
        <v>35.647250999999997</v>
      </c>
      <c r="G123">
        <v>11300473</v>
      </c>
    </row>
    <row r="124" spans="1:7" x14ac:dyDescent="0.25">
      <c r="A124" s="12">
        <v>42185</v>
      </c>
      <c r="B124">
        <v>38.380001</v>
      </c>
      <c r="C124">
        <v>38.43</v>
      </c>
      <c r="D124">
        <v>37.889999000000003</v>
      </c>
      <c r="E124">
        <v>38.229999999999997</v>
      </c>
      <c r="F124">
        <v>35.693935000000003</v>
      </c>
      <c r="G124">
        <v>18931070</v>
      </c>
    </row>
    <row r="125" spans="1:7" x14ac:dyDescent="0.25">
      <c r="A125" s="12">
        <v>42186</v>
      </c>
      <c r="B125">
        <v>38.43</v>
      </c>
      <c r="C125">
        <v>38.840000000000003</v>
      </c>
      <c r="D125">
        <v>37.990001999999997</v>
      </c>
      <c r="E125">
        <v>38.599997999999999</v>
      </c>
      <c r="F125">
        <v>36.039386999999998</v>
      </c>
      <c r="G125">
        <v>12067573</v>
      </c>
    </row>
    <row r="126" spans="1:7" x14ac:dyDescent="0.25">
      <c r="A126" s="12">
        <v>42187</v>
      </c>
      <c r="B126">
        <v>38.610000999999997</v>
      </c>
      <c r="C126">
        <v>38.950001</v>
      </c>
      <c r="D126">
        <v>38.57</v>
      </c>
      <c r="E126">
        <v>38.720001000000003</v>
      </c>
      <c r="F126">
        <v>36.151428000000003</v>
      </c>
      <c r="G126">
        <v>11514984</v>
      </c>
    </row>
    <row r="127" spans="1:7" x14ac:dyDescent="0.25">
      <c r="A127" s="12">
        <v>42188</v>
      </c>
      <c r="B127">
        <v>38.5</v>
      </c>
      <c r="C127">
        <v>38.580002</v>
      </c>
      <c r="D127">
        <v>38.220001000000003</v>
      </c>
      <c r="E127">
        <v>38.340000000000003</v>
      </c>
      <c r="F127">
        <v>35.796638000000002</v>
      </c>
      <c r="G127">
        <v>2534438</v>
      </c>
    </row>
    <row r="128" spans="1:7" x14ac:dyDescent="0.25">
      <c r="A128" s="12">
        <v>42191</v>
      </c>
      <c r="B128">
        <v>38.07</v>
      </c>
      <c r="C128">
        <v>39.189999</v>
      </c>
      <c r="D128">
        <v>38.029998999999997</v>
      </c>
      <c r="E128">
        <v>39.080002</v>
      </c>
      <c r="F128">
        <v>36.487544999999997</v>
      </c>
      <c r="G128">
        <v>11332301</v>
      </c>
    </row>
    <row r="129" spans="1:7" x14ac:dyDescent="0.25">
      <c r="A129" s="12">
        <v>42192</v>
      </c>
      <c r="B129">
        <v>38.959999000000003</v>
      </c>
      <c r="C129">
        <v>39.490001999999997</v>
      </c>
      <c r="D129">
        <v>38.82</v>
      </c>
      <c r="E129">
        <v>39.32</v>
      </c>
      <c r="F129">
        <v>36.711620000000003</v>
      </c>
      <c r="G129">
        <v>24839583</v>
      </c>
    </row>
    <row r="130" spans="1:7" x14ac:dyDescent="0.25">
      <c r="A130" s="12">
        <v>42193</v>
      </c>
      <c r="B130">
        <v>39.049999</v>
      </c>
      <c r="C130">
        <v>39.639999000000003</v>
      </c>
      <c r="D130">
        <v>39.049999</v>
      </c>
      <c r="E130">
        <v>39.419998</v>
      </c>
      <c r="F130">
        <v>36.804985000000002</v>
      </c>
      <c r="G130">
        <v>20317600</v>
      </c>
    </row>
    <row r="131" spans="1:7" x14ac:dyDescent="0.25">
      <c r="A131" s="12">
        <v>42194</v>
      </c>
      <c r="B131">
        <v>39.540000999999997</v>
      </c>
      <c r="C131">
        <v>39.650002000000001</v>
      </c>
      <c r="D131">
        <v>39</v>
      </c>
      <c r="E131">
        <v>39.18</v>
      </c>
      <c r="F131">
        <v>36.580910000000003</v>
      </c>
      <c r="G131">
        <v>11090282</v>
      </c>
    </row>
    <row r="132" spans="1:7" x14ac:dyDescent="0.25">
      <c r="A132" s="12">
        <v>42195</v>
      </c>
      <c r="B132">
        <v>39.490001999999997</v>
      </c>
      <c r="C132">
        <v>39.529998999999997</v>
      </c>
      <c r="D132">
        <v>38.520000000000003</v>
      </c>
      <c r="E132">
        <v>38.919998</v>
      </c>
      <c r="F132">
        <v>36.338158</v>
      </c>
      <c r="G132">
        <v>10989348</v>
      </c>
    </row>
    <row r="133" spans="1:7" x14ac:dyDescent="0.25">
      <c r="A133" s="12">
        <v>42198</v>
      </c>
      <c r="B133">
        <v>39.130001</v>
      </c>
      <c r="C133">
        <v>39.130001</v>
      </c>
      <c r="D133">
        <v>38.369999</v>
      </c>
      <c r="E133">
        <v>38.450001</v>
      </c>
      <c r="F133">
        <v>35.899338</v>
      </c>
      <c r="G133">
        <v>16405680</v>
      </c>
    </row>
    <row r="134" spans="1:7" x14ac:dyDescent="0.25">
      <c r="A134" s="12">
        <v>42199</v>
      </c>
      <c r="B134">
        <v>38.450001</v>
      </c>
      <c r="C134">
        <v>39.770000000000003</v>
      </c>
      <c r="D134">
        <v>38.380001</v>
      </c>
      <c r="E134">
        <v>39.639999000000003</v>
      </c>
      <c r="F134">
        <v>37.010390999999998</v>
      </c>
      <c r="G134">
        <v>22018110</v>
      </c>
    </row>
    <row r="135" spans="1:7" x14ac:dyDescent="0.25">
      <c r="A135" s="12">
        <v>42200</v>
      </c>
      <c r="B135">
        <v>39.580002</v>
      </c>
      <c r="C135">
        <v>39.779998999999997</v>
      </c>
      <c r="D135">
        <v>39.400002000000001</v>
      </c>
      <c r="E135">
        <v>39.5</v>
      </c>
      <c r="F135">
        <v>36.879680999999998</v>
      </c>
      <c r="G135">
        <v>9511860</v>
      </c>
    </row>
    <row r="136" spans="1:7" x14ac:dyDescent="0.25">
      <c r="A136" s="12">
        <v>42201</v>
      </c>
      <c r="B136">
        <v>39.409999999999997</v>
      </c>
      <c r="C136">
        <v>39.810001</v>
      </c>
      <c r="D136">
        <v>39.229999999999997</v>
      </c>
      <c r="E136">
        <v>39.5</v>
      </c>
      <c r="F136">
        <v>36.879680999999998</v>
      </c>
      <c r="G136">
        <v>9270211</v>
      </c>
    </row>
    <row r="137" spans="1:7" x14ac:dyDescent="0.25">
      <c r="A137" s="12">
        <v>42202</v>
      </c>
      <c r="B137">
        <v>39.490001999999997</v>
      </c>
      <c r="C137">
        <v>39.799999</v>
      </c>
      <c r="D137">
        <v>39.270000000000003</v>
      </c>
      <c r="E137">
        <v>39.709999000000003</v>
      </c>
      <c r="F137">
        <v>37.075755999999998</v>
      </c>
      <c r="G137">
        <v>6675664</v>
      </c>
    </row>
    <row r="138" spans="1:7" x14ac:dyDescent="0.25">
      <c r="A138" s="12">
        <v>42205</v>
      </c>
      <c r="B138">
        <v>39.799999</v>
      </c>
      <c r="C138">
        <v>40</v>
      </c>
      <c r="D138">
        <v>39.650002000000001</v>
      </c>
      <c r="E138">
        <v>39.880001</v>
      </c>
      <c r="F138">
        <v>37.234470000000002</v>
      </c>
      <c r="G138">
        <v>6238250</v>
      </c>
    </row>
    <row r="139" spans="1:7" x14ac:dyDescent="0.25">
      <c r="A139" s="12">
        <v>42206</v>
      </c>
      <c r="B139">
        <v>39.979999999999997</v>
      </c>
      <c r="C139">
        <v>39.979999999999997</v>
      </c>
      <c r="D139">
        <v>39.549999</v>
      </c>
      <c r="E139">
        <v>39.68</v>
      </c>
      <c r="F139">
        <v>37.047733000000001</v>
      </c>
      <c r="G139">
        <v>12546890</v>
      </c>
    </row>
    <row r="140" spans="1:7" x14ac:dyDescent="0.25">
      <c r="A140" s="12">
        <v>42207</v>
      </c>
      <c r="B140">
        <v>39</v>
      </c>
      <c r="C140">
        <v>39</v>
      </c>
      <c r="D140">
        <v>37.700001</v>
      </c>
      <c r="E140">
        <v>37.880001</v>
      </c>
      <c r="F140">
        <v>35.367148999999998</v>
      </c>
      <c r="G140">
        <v>28121187</v>
      </c>
    </row>
    <row r="141" spans="1:7" x14ac:dyDescent="0.25">
      <c r="A141" s="12">
        <v>42208</v>
      </c>
      <c r="B141">
        <v>38.25</v>
      </c>
      <c r="C141">
        <v>38.529998999999997</v>
      </c>
      <c r="D141">
        <v>37.520000000000003</v>
      </c>
      <c r="E141">
        <v>38.389999000000003</v>
      </c>
      <c r="F141">
        <v>35.843314999999997</v>
      </c>
      <c r="G141">
        <v>12798818</v>
      </c>
    </row>
    <row r="142" spans="1:7" x14ac:dyDescent="0.25">
      <c r="A142" s="12">
        <v>42209</v>
      </c>
      <c r="B142">
        <v>38.520000000000003</v>
      </c>
      <c r="C142">
        <v>38.520000000000003</v>
      </c>
      <c r="D142">
        <v>38</v>
      </c>
      <c r="E142">
        <v>38.330002</v>
      </c>
      <c r="F142">
        <v>35.787292000000001</v>
      </c>
      <c r="G142">
        <v>10162193</v>
      </c>
    </row>
    <row r="143" spans="1:7" x14ac:dyDescent="0.25">
      <c r="A143" s="12">
        <v>42212</v>
      </c>
      <c r="B143">
        <v>38.389999000000003</v>
      </c>
      <c r="C143">
        <v>38.509998000000003</v>
      </c>
      <c r="D143">
        <v>38.119999</v>
      </c>
      <c r="E143">
        <v>38.330002</v>
      </c>
      <c r="F143">
        <v>35.787292000000001</v>
      </c>
      <c r="G143">
        <v>11653128</v>
      </c>
    </row>
    <row r="144" spans="1:7" x14ac:dyDescent="0.25">
      <c r="A144" s="12">
        <v>42213</v>
      </c>
      <c r="B144">
        <v>38.369999</v>
      </c>
      <c r="C144">
        <v>38.990001999999997</v>
      </c>
      <c r="D144">
        <v>38.360000999999997</v>
      </c>
      <c r="E144">
        <v>38.759998000000003</v>
      </c>
      <c r="F144">
        <v>36.188777999999999</v>
      </c>
      <c r="G144">
        <v>12105275</v>
      </c>
    </row>
    <row r="145" spans="1:7" x14ac:dyDescent="0.25">
      <c r="A145" s="12">
        <v>42214</v>
      </c>
      <c r="B145">
        <v>38.610000999999997</v>
      </c>
      <c r="C145">
        <v>38.970001000000003</v>
      </c>
      <c r="D145">
        <v>38.549999</v>
      </c>
      <c r="E145">
        <v>38.689999</v>
      </c>
      <c r="F145">
        <v>36.123417000000003</v>
      </c>
      <c r="G145">
        <v>6489468</v>
      </c>
    </row>
    <row r="146" spans="1:7" x14ac:dyDescent="0.25">
      <c r="A146" s="12">
        <v>42215</v>
      </c>
      <c r="B146">
        <v>38.75</v>
      </c>
      <c r="C146">
        <v>38.75</v>
      </c>
      <c r="D146">
        <v>38.369999</v>
      </c>
      <c r="E146">
        <v>38.639999000000003</v>
      </c>
      <c r="F146">
        <v>36.076732999999997</v>
      </c>
      <c r="G146">
        <v>4780474</v>
      </c>
    </row>
    <row r="147" spans="1:7" x14ac:dyDescent="0.25">
      <c r="A147" s="12">
        <v>42216</v>
      </c>
      <c r="B147">
        <v>38.889999000000003</v>
      </c>
      <c r="C147">
        <v>39.490001999999997</v>
      </c>
      <c r="D147">
        <v>38.369999</v>
      </c>
      <c r="E147">
        <v>39.139999000000003</v>
      </c>
      <c r="F147">
        <v>36.543568</v>
      </c>
      <c r="G147">
        <v>14351037</v>
      </c>
    </row>
    <row r="148" spans="1:7" x14ac:dyDescent="0.25">
      <c r="A148" s="12">
        <v>42219</v>
      </c>
      <c r="B148">
        <v>38.849997999999999</v>
      </c>
      <c r="C148">
        <v>39.400002000000001</v>
      </c>
      <c r="D148">
        <v>38.849997999999999</v>
      </c>
      <c r="E148">
        <v>39.110000999999997</v>
      </c>
      <c r="F148">
        <v>36.515563999999998</v>
      </c>
      <c r="G148">
        <v>8838057</v>
      </c>
    </row>
    <row r="149" spans="1:7" x14ac:dyDescent="0.25">
      <c r="A149" s="12">
        <v>42220</v>
      </c>
      <c r="B149">
        <v>38.860000999999997</v>
      </c>
      <c r="C149">
        <v>39.43</v>
      </c>
      <c r="D149">
        <v>38.799999</v>
      </c>
      <c r="E149">
        <v>39.299999</v>
      </c>
      <c r="F149">
        <v>36.692943999999997</v>
      </c>
      <c r="G149">
        <v>10977961</v>
      </c>
    </row>
    <row r="150" spans="1:7" x14ac:dyDescent="0.25">
      <c r="A150" s="12">
        <v>42221</v>
      </c>
      <c r="B150">
        <v>39.290000999999997</v>
      </c>
      <c r="C150">
        <v>39.82</v>
      </c>
      <c r="D150">
        <v>39.040000999999997</v>
      </c>
      <c r="E150">
        <v>39.659999999999997</v>
      </c>
      <c r="F150">
        <v>37.029071999999999</v>
      </c>
      <c r="G150">
        <v>10962369</v>
      </c>
    </row>
    <row r="151" spans="1:7" x14ac:dyDescent="0.25">
      <c r="A151" s="12">
        <v>42222</v>
      </c>
      <c r="B151">
        <v>40.400002000000001</v>
      </c>
      <c r="C151">
        <v>40.950001</v>
      </c>
      <c r="D151">
        <v>40</v>
      </c>
      <c r="E151">
        <v>40.799999</v>
      </c>
      <c r="F151">
        <v>38.093445000000003</v>
      </c>
      <c r="G151">
        <v>28562348</v>
      </c>
    </row>
    <row r="152" spans="1:7" x14ac:dyDescent="0.25">
      <c r="A152" s="12">
        <v>42223</v>
      </c>
      <c r="B152">
        <v>40.470001000000003</v>
      </c>
      <c r="C152">
        <v>40.900002000000001</v>
      </c>
      <c r="D152">
        <v>40.049999</v>
      </c>
      <c r="E152">
        <v>40.220001000000003</v>
      </c>
      <c r="F152">
        <v>37.551926000000002</v>
      </c>
      <c r="G152">
        <v>9934523</v>
      </c>
    </row>
    <row r="153" spans="1:7" x14ac:dyDescent="0.25">
      <c r="A153" s="12">
        <v>42226</v>
      </c>
      <c r="B153">
        <v>40.279998999999997</v>
      </c>
      <c r="C153">
        <v>41</v>
      </c>
      <c r="D153">
        <v>40.189999</v>
      </c>
      <c r="E153">
        <v>40.900002000000001</v>
      </c>
      <c r="F153">
        <v>38.186813000000001</v>
      </c>
      <c r="G153">
        <v>9630000</v>
      </c>
    </row>
    <row r="154" spans="1:7" x14ac:dyDescent="0.25">
      <c r="A154" s="12">
        <v>42227</v>
      </c>
      <c r="B154">
        <v>40.840000000000003</v>
      </c>
      <c r="C154">
        <v>40.840000000000003</v>
      </c>
      <c r="D154">
        <v>39.709999000000003</v>
      </c>
      <c r="E154">
        <v>39.849997999999999</v>
      </c>
      <c r="F154">
        <v>37.206459000000002</v>
      </c>
      <c r="G154">
        <v>10666231</v>
      </c>
    </row>
    <row r="155" spans="1:7" x14ac:dyDescent="0.25">
      <c r="A155" s="12">
        <v>42228</v>
      </c>
      <c r="B155">
        <v>39.860000999999997</v>
      </c>
      <c r="C155">
        <v>40</v>
      </c>
      <c r="D155">
        <v>38.68</v>
      </c>
      <c r="E155">
        <v>39.119999</v>
      </c>
      <c r="F155">
        <v>36.524895000000001</v>
      </c>
      <c r="G155">
        <v>13621350</v>
      </c>
    </row>
    <row r="156" spans="1:7" x14ac:dyDescent="0.25">
      <c r="A156" s="12">
        <v>42229</v>
      </c>
      <c r="B156">
        <v>39.720001000000003</v>
      </c>
      <c r="C156">
        <v>39.720001000000003</v>
      </c>
      <c r="D156">
        <v>38.950001</v>
      </c>
      <c r="E156">
        <v>39.439999</v>
      </c>
      <c r="F156">
        <v>36.823661999999999</v>
      </c>
      <c r="G156">
        <v>15048088</v>
      </c>
    </row>
    <row r="157" spans="1:7" x14ac:dyDescent="0.25">
      <c r="A157" s="12">
        <v>42230</v>
      </c>
      <c r="B157">
        <v>39.599997999999999</v>
      </c>
      <c r="C157">
        <v>40</v>
      </c>
      <c r="D157">
        <v>38.799999</v>
      </c>
      <c r="E157">
        <v>38.970001000000003</v>
      </c>
      <c r="F157">
        <v>36.384846000000003</v>
      </c>
      <c r="G157">
        <v>6808195</v>
      </c>
    </row>
    <row r="158" spans="1:7" x14ac:dyDescent="0.25">
      <c r="A158" s="12">
        <v>42233</v>
      </c>
      <c r="B158">
        <v>39.159999999999997</v>
      </c>
      <c r="C158">
        <v>39.450001</v>
      </c>
      <c r="D158">
        <v>38.540000999999997</v>
      </c>
      <c r="E158">
        <v>39.18</v>
      </c>
      <c r="F158">
        <v>36.580910000000003</v>
      </c>
      <c r="G158">
        <v>8732445</v>
      </c>
    </row>
    <row r="159" spans="1:7" x14ac:dyDescent="0.25">
      <c r="A159" s="12">
        <v>42234</v>
      </c>
      <c r="B159">
        <v>38.900002000000001</v>
      </c>
      <c r="C159">
        <v>39.479999999999997</v>
      </c>
      <c r="D159">
        <v>38.900002000000001</v>
      </c>
      <c r="E159">
        <v>39</v>
      </c>
      <c r="F159">
        <v>36.412846000000002</v>
      </c>
      <c r="G159">
        <v>9126612</v>
      </c>
    </row>
    <row r="160" spans="1:7" x14ac:dyDescent="0.25">
      <c r="A160" s="12">
        <v>42235</v>
      </c>
      <c r="B160">
        <v>38.889999000000003</v>
      </c>
      <c r="C160">
        <v>39.270000000000003</v>
      </c>
      <c r="D160">
        <v>38.729999999999997</v>
      </c>
      <c r="E160">
        <v>39.07</v>
      </c>
      <c r="F160">
        <v>36.478203000000001</v>
      </c>
      <c r="G160">
        <v>11686723</v>
      </c>
    </row>
    <row r="161" spans="1:7" x14ac:dyDescent="0.25">
      <c r="A161" s="12">
        <v>42236</v>
      </c>
      <c r="B161">
        <v>38.709999000000003</v>
      </c>
      <c r="C161">
        <v>38.770000000000003</v>
      </c>
      <c r="D161">
        <v>38.099997999999999</v>
      </c>
      <c r="E161">
        <v>38.349997999999999</v>
      </c>
      <c r="F161">
        <v>35.934733999999999</v>
      </c>
      <c r="G161">
        <v>7382152</v>
      </c>
    </row>
    <row r="162" spans="1:7" x14ac:dyDescent="0.25">
      <c r="A162" s="12">
        <v>42237</v>
      </c>
      <c r="B162">
        <v>38.349997999999999</v>
      </c>
      <c r="C162">
        <v>38.490001999999997</v>
      </c>
      <c r="D162">
        <v>37.869999</v>
      </c>
      <c r="E162">
        <v>38.009998000000003</v>
      </c>
      <c r="F162">
        <v>35.616154000000002</v>
      </c>
      <c r="G162">
        <v>14659570</v>
      </c>
    </row>
    <row r="163" spans="1:7" x14ac:dyDescent="0.25">
      <c r="A163" s="12">
        <v>42240</v>
      </c>
      <c r="B163">
        <v>36.400002000000001</v>
      </c>
      <c r="C163">
        <v>38.25</v>
      </c>
      <c r="D163">
        <v>35.5</v>
      </c>
      <c r="E163">
        <v>38.07</v>
      </c>
      <c r="F163">
        <v>35.672375000000002</v>
      </c>
      <c r="G163">
        <v>21752666</v>
      </c>
    </row>
    <row r="164" spans="1:7" x14ac:dyDescent="0.25">
      <c r="A164" s="12">
        <v>42241</v>
      </c>
      <c r="B164">
        <v>38.700001</v>
      </c>
      <c r="C164">
        <v>38.700001</v>
      </c>
      <c r="D164">
        <v>37.439999</v>
      </c>
      <c r="E164">
        <v>37.709999000000003</v>
      </c>
      <c r="F164">
        <v>35.335048999999998</v>
      </c>
      <c r="G164">
        <v>13777411</v>
      </c>
    </row>
    <row r="165" spans="1:7" x14ac:dyDescent="0.25">
      <c r="A165" s="12">
        <v>42242</v>
      </c>
      <c r="B165">
        <v>37.979999999999997</v>
      </c>
      <c r="C165">
        <v>38.880001</v>
      </c>
      <c r="D165">
        <v>37.119999</v>
      </c>
      <c r="E165">
        <v>38.700001</v>
      </c>
      <c r="F165">
        <v>36.262698999999998</v>
      </c>
      <c r="G165">
        <v>16725574</v>
      </c>
    </row>
    <row r="166" spans="1:7" x14ac:dyDescent="0.25">
      <c r="A166" s="12">
        <v>42243</v>
      </c>
      <c r="B166">
        <v>38.900002000000001</v>
      </c>
      <c r="C166">
        <v>40.439999</v>
      </c>
      <c r="D166">
        <v>38.689999</v>
      </c>
      <c r="E166">
        <v>40.119999</v>
      </c>
      <c r="F166">
        <v>37.593254000000002</v>
      </c>
      <c r="G166">
        <v>21189452</v>
      </c>
    </row>
    <row r="167" spans="1:7" x14ac:dyDescent="0.25">
      <c r="A167" s="12">
        <v>42244</v>
      </c>
      <c r="B167">
        <v>40.060001</v>
      </c>
      <c r="C167">
        <v>40.169998</v>
      </c>
      <c r="D167">
        <v>39.659999999999997</v>
      </c>
      <c r="E167">
        <v>39.799999</v>
      </c>
      <c r="F167">
        <v>37.293419</v>
      </c>
      <c r="G167">
        <v>9044203</v>
      </c>
    </row>
    <row r="168" spans="1:7" x14ac:dyDescent="0.25">
      <c r="A168" s="12">
        <v>42247</v>
      </c>
      <c r="B168">
        <v>39.990001999999997</v>
      </c>
      <c r="C168">
        <v>40.310001</v>
      </c>
      <c r="D168">
        <v>39.509998000000003</v>
      </c>
      <c r="E168">
        <v>40.130001</v>
      </c>
      <c r="F168">
        <v>37.602631000000002</v>
      </c>
      <c r="G168">
        <v>33025100</v>
      </c>
    </row>
    <row r="169" spans="1:7" x14ac:dyDescent="0.25">
      <c r="A169" s="12">
        <v>42248</v>
      </c>
      <c r="B169">
        <v>39.490001999999997</v>
      </c>
      <c r="C169">
        <v>40.540000999999997</v>
      </c>
      <c r="D169">
        <v>39.220001000000003</v>
      </c>
      <c r="E169">
        <v>40.439999</v>
      </c>
      <c r="F169">
        <v>37.893104999999998</v>
      </c>
      <c r="G169">
        <v>14129602</v>
      </c>
    </row>
    <row r="170" spans="1:7" x14ac:dyDescent="0.25">
      <c r="A170" s="12">
        <v>42249</v>
      </c>
      <c r="B170">
        <v>40.450001</v>
      </c>
      <c r="C170">
        <v>40.700001</v>
      </c>
      <c r="D170">
        <v>39.5</v>
      </c>
      <c r="E170">
        <v>40.080002</v>
      </c>
      <c r="F170">
        <v>37.555782000000001</v>
      </c>
      <c r="G170">
        <v>9841877</v>
      </c>
    </row>
    <row r="171" spans="1:7" x14ac:dyDescent="0.25">
      <c r="A171" s="12">
        <v>42250</v>
      </c>
      <c r="B171">
        <v>40.279998999999997</v>
      </c>
      <c r="C171">
        <v>41</v>
      </c>
      <c r="D171">
        <v>40.169998</v>
      </c>
      <c r="E171">
        <v>40.889999000000003</v>
      </c>
      <c r="F171">
        <v>38.314770000000003</v>
      </c>
      <c r="G171">
        <v>15787153</v>
      </c>
    </row>
    <row r="172" spans="1:7" x14ac:dyDescent="0.25">
      <c r="A172" s="12">
        <v>42251</v>
      </c>
      <c r="B172">
        <v>40.790000999999997</v>
      </c>
      <c r="C172">
        <v>40.990001999999997</v>
      </c>
      <c r="D172">
        <v>40.599997999999999</v>
      </c>
      <c r="E172">
        <v>40.869999</v>
      </c>
      <c r="F172">
        <v>38.296036000000001</v>
      </c>
      <c r="G172">
        <v>12473488</v>
      </c>
    </row>
    <row r="173" spans="1:7" x14ac:dyDescent="0.25">
      <c r="A173" s="12">
        <v>42254</v>
      </c>
      <c r="B173">
        <v>40.520000000000003</v>
      </c>
      <c r="C173">
        <v>40.98</v>
      </c>
      <c r="D173">
        <v>40.290000999999997</v>
      </c>
      <c r="E173">
        <v>40.659999999999997</v>
      </c>
      <c r="F173">
        <v>38.099254999999999</v>
      </c>
      <c r="G173">
        <v>1554554</v>
      </c>
    </row>
    <row r="174" spans="1:7" x14ac:dyDescent="0.25">
      <c r="A174" s="12">
        <v>42255</v>
      </c>
      <c r="B174">
        <v>40.869999</v>
      </c>
      <c r="C174">
        <v>41</v>
      </c>
      <c r="D174">
        <v>40.509998000000003</v>
      </c>
      <c r="E174">
        <v>40.990001999999997</v>
      </c>
      <c r="F174">
        <v>38.408470000000001</v>
      </c>
      <c r="G174">
        <v>10328908</v>
      </c>
    </row>
    <row r="175" spans="1:7" x14ac:dyDescent="0.25">
      <c r="A175" s="12">
        <v>42256</v>
      </c>
      <c r="B175">
        <v>41.040000999999997</v>
      </c>
      <c r="C175">
        <v>41.040000999999997</v>
      </c>
      <c r="D175">
        <v>39.810001</v>
      </c>
      <c r="E175">
        <v>40</v>
      </c>
      <c r="F175">
        <v>37.480823999999998</v>
      </c>
      <c r="G175">
        <v>9912641</v>
      </c>
    </row>
    <row r="176" spans="1:7" x14ac:dyDescent="0.25">
      <c r="A176" s="12">
        <v>42257</v>
      </c>
      <c r="B176">
        <v>40</v>
      </c>
      <c r="C176">
        <v>40.290000999999997</v>
      </c>
      <c r="D176">
        <v>38.979999999999997</v>
      </c>
      <c r="E176">
        <v>39.419998</v>
      </c>
      <c r="F176">
        <v>36.937344000000003</v>
      </c>
      <c r="G176">
        <v>12454858</v>
      </c>
    </row>
    <row r="177" spans="1:7" x14ac:dyDescent="0.25">
      <c r="A177" s="12">
        <v>42258</v>
      </c>
      <c r="B177">
        <v>39.479999999999997</v>
      </c>
      <c r="C177">
        <v>39.82</v>
      </c>
      <c r="D177">
        <v>39.310001</v>
      </c>
      <c r="E177">
        <v>39.409999999999997</v>
      </c>
      <c r="F177">
        <v>36.927979000000001</v>
      </c>
      <c r="G177">
        <v>7784313</v>
      </c>
    </row>
    <row r="178" spans="1:7" x14ac:dyDescent="0.25">
      <c r="A178" s="12">
        <v>42261</v>
      </c>
      <c r="B178">
        <v>39.349997999999999</v>
      </c>
      <c r="C178">
        <v>39.770000000000003</v>
      </c>
      <c r="D178">
        <v>39.110000999999997</v>
      </c>
      <c r="E178">
        <v>39.5</v>
      </c>
      <c r="F178">
        <v>37.012309999999999</v>
      </c>
      <c r="G178">
        <v>6399398</v>
      </c>
    </row>
    <row r="179" spans="1:7" x14ac:dyDescent="0.25">
      <c r="A179" s="12">
        <v>42262</v>
      </c>
      <c r="B179">
        <v>39.900002000000001</v>
      </c>
      <c r="C179">
        <v>40.840000000000003</v>
      </c>
      <c r="D179">
        <v>39.5</v>
      </c>
      <c r="E179">
        <v>40.659999999999997</v>
      </c>
      <c r="F179">
        <v>38.099254999999999</v>
      </c>
      <c r="G179">
        <v>13735346</v>
      </c>
    </row>
    <row r="180" spans="1:7" x14ac:dyDescent="0.25">
      <c r="A180" s="12">
        <v>42264</v>
      </c>
      <c r="B180">
        <v>40.470001000000003</v>
      </c>
      <c r="C180">
        <v>41.900002000000001</v>
      </c>
      <c r="D180">
        <v>40.470001000000003</v>
      </c>
      <c r="E180">
        <v>41.240001999999997</v>
      </c>
      <c r="F180">
        <v>38.642727000000001</v>
      </c>
      <c r="G180">
        <v>19415611</v>
      </c>
    </row>
    <row r="181" spans="1:7" x14ac:dyDescent="0.25">
      <c r="A181" s="12">
        <v>42265</v>
      </c>
      <c r="B181">
        <v>40.959999000000003</v>
      </c>
      <c r="C181">
        <v>41.529998999999997</v>
      </c>
      <c r="D181">
        <v>40.509998000000003</v>
      </c>
      <c r="E181">
        <v>41.330002</v>
      </c>
      <c r="F181">
        <v>38.727058</v>
      </c>
      <c r="G181">
        <v>24923090</v>
      </c>
    </row>
    <row r="182" spans="1:7" x14ac:dyDescent="0.25">
      <c r="A182" s="12">
        <v>42268</v>
      </c>
      <c r="B182">
        <v>41.360000999999997</v>
      </c>
      <c r="C182">
        <v>41.57</v>
      </c>
      <c r="D182">
        <v>41.009998000000003</v>
      </c>
      <c r="E182">
        <v>41.380001</v>
      </c>
      <c r="F182">
        <v>38.773907000000001</v>
      </c>
      <c r="G182">
        <v>6331486</v>
      </c>
    </row>
    <row r="183" spans="1:7" x14ac:dyDescent="0.25">
      <c r="A183" s="12">
        <v>42269</v>
      </c>
      <c r="B183">
        <v>41.290000999999997</v>
      </c>
      <c r="C183">
        <v>41.299999</v>
      </c>
      <c r="D183">
        <v>40.529998999999997</v>
      </c>
      <c r="E183">
        <v>40.830002</v>
      </c>
      <c r="F183">
        <v>38.258549000000002</v>
      </c>
      <c r="G183">
        <v>5439650</v>
      </c>
    </row>
    <row r="184" spans="1:7" x14ac:dyDescent="0.25">
      <c r="A184" s="12">
        <v>42270</v>
      </c>
      <c r="B184">
        <v>40.799999</v>
      </c>
      <c r="C184">
        <v>41.240001999999997</v>
      </c>
      <c r="D184">
        <v>40.509998000000003</v>
      </c>
      <c r="E184">
        <v>40.650002000000001</v>
      </c>
      <c r="F184">
        <v>38.089877999999999</v>
      </c>
      <c r="G184">
        <v>6835143</v>
      </c>
    </row>
    <row r="185" spans="1:7" x14ac:dyDescent="0.25">
      <c r="A185" s="12">
        <v>42271</v>
      </c>
      <c r="B185">
        <v>41.150002000000001</v>
      </c>
      <c r="C185">
        <v>41.150002000000001</v>
      </c>
      <c r="D185">
        <v>40.240001999999997</v>
      </c>
      <c r="E185">
        <v>40.409999999999997</v>
      </c>
      <c r="F185">
        <v>37.864994000000003</v>
      </c>
      <c r="G185">
        <v>7584056</v>
      </c>
    </row>
    <row r="186" spans="1:7" x14ac:dyDescent="0.25">
      <c r="A186" s="12">
        <v>42272</v>
      </c>
      <c r="B186">
        <v>40.110000999999997</v>
      </c>
      <c r="C186">
        <v>40.639999000000003</v>
      </c>
      <c r="D186">
        <v>40.07</v>
      </c>
      <c r="E186">
        <v>40.18</v>
      </c>
      <c r="F186">
        <v>37.649487000000001</v>
      </c>
      <c r="G186">
        <v>7476447</v>
      </c>
    </row>
    <row r="187" spans="1:7" x14ac:dyDescent="0.25">
      <c r="A187" s="12">
        <v>42275</v>
      </c>
      <c r="B187">
        <v>40.479999999999997</v>
      </c>
      <c r="C187">
        <v>40.490001999999997</v>
      </c>
      <c r="D187">
        <v>39.540000999999997</v>
      </c>
      <c r="E187">
        <v>39.650002000000001</v>
      </c>
      <c r="F187">
        <v>37.152858999999999</v>
      </c>
      <c r="G187">
        <v>9551821</v>
      </c>
    </row>
    <row r="188" spans="1:7" x14ac:dyDescent="0.25">
      <c r="A188" s="12">
        <v>42276</v>
      </c>
      <c r="B188">
        <v>39.650002000000001</v>
      </c>
      <c r="C188">
        <v>40.630001</v>
      </c>
      <c r="D188">
        <v>39.639999000000003</v>
      </c>
      <c r="E188">
        <v>40.43</v>
      </c>
      <c r="F188">
        <v>37.883735999999999</v>
      </c>
      <c r="G188">
        <v>9253913</v>
      </c>
    </row>
    <row r="189" spans="1:7" x14ac:dyDescent="0.25">
      <c r="A189" s="12">
        <v>42277</v>
      </c>
      <c r="B189">
        <v>40.470001000000003</v>
      </c>
      <c r="C189">
        <v>41.740001999999997</v>
      </c>
      <c r="D189">
        <v>40.450001</v>
      </c>
      <c r="E189">
        <v>41.509998000000003</v>
      </c>
      <c r="F189">
        <v>38.895718000000002</v>
      </c>
      <c r="G189">
        <v>20416767</v>
      </c>
    </row>
    <row r="190" spans="1:7" x14ac:dyDescent="0.25">
      <c r="A190" s="12">
        <v>42278</v>
      </c>
      <c r="B190">
        <v>41.450001</v>
      </c>
      <c r="C190">
        <v>41.740001999999997</v>
      </c>
      <c r="D190">
        <v>41.119999</v>
      </c>
      <c r="E190">
        <v>41.419998</v>
      </c>
      <c r="F190">
        <v>38.811377999999998</v>
      </c>
      <c r="G190">
        <v>11451015</v>
      </c>
    </row>
    <row r="191" spans="1:7" x14ac:dyDescent="0.25">
      <c r="A191" s="12">
        <v>42279</v>
      </c>
      <c r="B191">
        <v>41.259998000000003</v>
      </c>
      <c r="C191">
        <v>41.549999</v>
      </c>
      <c r="D191">
        <v>41.150002000000001</v>
      </c>
      <c r="E191">
        <v>41.310001</v>
      </c>
      <c r="F191">
        <v>38.708309</v>
      </c>
      <c r="G191">
        <v>7910638</v>
      </c>
    </row>
    <row r="192" spans="1:7" x14ac:dyDescent="0.25">
      <c r="A192" s="12">
        <v>42282</v>
      </c>
      <c r="B192">
        <v>41.619999</v>
      </c>
      <c r="C192">
        <v>42</v>
      </c>
      <c r="D192">
        <v>41.470001000000003</v>
      </c>
      <c r="E192">
        <v>41.720001000000003</v>
      </c>
      <c r="F192">
        <v>39.092498999999997</v>
      </c>
      <c r="G192">
        <v>10934248</v>
      </c>
    </row>
    <row r="193" spans="1:7" x14ac:dyDescent="0.25">
      <c r="A193" s="12">
        <v>42283</v>
      </c>
      <c r="B193">
        <v>41.98</v>
      </c>
      <c r="C193">
        <v>41.990001999999997</v>
      </c>
      <c r="D193">
        <v>41.32</v>
      </c>
      <c r="E193">
        <v>41.610000999999997</v>
      </c>
      <c r="F193">
        <v>38.989426000000002</v>
      </c>
      <c r="G193">
        <v>13011531</v>
      </c>
    </row>
    <row r="194" spans="1:7" x14ac:dyDescent="0.25">
      <c r="A194" s="12">
        <v>42284</v>
      </c>
      <c r="B194">
        <v>41.709999000000003</v>
      </c>
      <c r="C194">
        <v>42.189999</v>
      </c>
      <c r="D194">
        <v>41.07</v>
      </c>
      <c r="E194">
        <v>42.029998999999997</v>
      </c>
      <c r="F194">
        <v>39.382961000000002</v>
      </c>
      <c r="G194">
        <v>17500024</v>
      </c>
    </row>
    <row r="195" spans="1:7" x14ac:dyDescent="0.25">
      <c r="A195" s="12">
        <v>42285</v>
      </c>
      <c r="B195">
        <v>41.849997999999999</v>
      </c>
      <c r="C195">
        <v>41.959999000000003</v>
      </c>
      <c r="D195">
        <v>41.560001</v>
      </c>
      <c r="E195">
        <v>41.790000999999997</v>
      </c>
      <c r="F195">
        <v>39.158081000000003</v>
      </c>
      <c r="G195">
        <v>8582692</v>
      </c>
    </row>
    <row r="196" spans="1:7" x14ac:dyDescent="0.25">
      <c r="A196" s="12">
        <v>42286</v>
      </c>
      <c r="B196">
        <v>41.880001</v>
      </c>
      <c r="C196">
        <v>41.959999000000003</v>
      </c>
      <c r="D196">
        <v>41.400002000000001</v>
      </c>
      <c r="E196">
        <v>41.48</v>
      </c>
      <c r="F196">
        <v>38.867610999999997</v>
      </c>
      <c r="G196">
        <v>7650603</v>
      </c>
    </row>
    <row r="197" spans="1:7" x14ac:dyDescent="0.25">
      <c r="A197" s="12">
        <v>42289</v>
      </c>
      <c r="B197">
        <v>41.82</v>
      </c>
      <c r="C197">
        <v>41.82</v>
      </c>
      <c r="D197">
        <v>41.110000999999997</v>
      </c>
      <c r="E197">
        <v>41.549999</v>
      </c>
      <c r="F197">
        <v>38.933200999999997</v>
      </c>
      <c r="G197">
        <v>13366173</v>
      </c>
    </row>
    <row r="198" spans="1:7" x14ac:dyDescent="0.25">
      <c r="A198" s="12">
        <v>42290</v>
      </c>
      <c r="B198">
        <v>41.610000999999997</v>
      </c>
      <c r="C198">
        <v>41.900002000000001</v>
      </c>
      <c r="D198">
        <v>41.209999000000003</v>
      </c>
      <c r="E198">
        <v>41.669998</v>
      </c>
      <c r="F198">
        <v>39.045639000000001</v>
      </c>
      <c r="G198">
        <v>14309691</v>
      </c>
    </row>
    <row r="199" spans="1:7" x14ac:dyDescent="0.25">
      <c r="A199" s="12">
        <v>42291</v>
      </c>
      <c r="B199">
        <v>41.799999</v>
      </c>
      <c r="C199">
        <v>41.889999000000003</v>
      </c>
      <c r="D199">
        <v>40.299999</v>
      </c>
      <c r="E199">
        <v>41.130001</v>
      </c>
      <c r="F199">
        <v>38.539650000000002</v>
      </c>
      <c r="G199">
        <v>11805879</v>
      </c>
    </row>
    <row r="200" spans="1:7" x14ac:dyDescent="0.25">
      <c r="A200" s="12">
        <v>42292</v>
      </c>
      <c r="B200">
        <v>41.110000999999997</v>
      </c>
      <c r="C200">
        <v>41.75</v>
      </c>
      <c r="D200">
        <v>40.840000000000003</v>
      </c>
      <c r="E200">
        <v>41.639999000000003</v>
      </c>
      <c r="F200">
        <v>39.017532000000003</v>
      </c>
      <c r="G200">
        <v>15887867</v>
      </c>
    </row>
    <row r="201" spans="1:7" x14ac:dyDescent="0.25">
      <c r="A201" s="12">
        <v>42293</v>
      </c>
      <c r="B201">
        <v>41.880001</v>
      </c>
      <c r="C201">
        <v>42.849997999999999</v>
      </c>
      <c r="D201">
        <v>41.509998000000003</v>
      </c>
      <c r="E201">
        <v>42.57</v>
      </c>
      <c r="F201">
        <v>39.888969000000003</v>
      </c>
      <c r="G201">
        <v>21581711</v>
      </c>
    </row>
    <row r="202" spans="1:7" x14ac:dyDescent="0.25">
      <c r="A202" s="12">
        <v>42296</v>
      </c>
      <c r="B202">
        <v>42.48</v>
      </c>
      <c r="C202">
        <v>42.66</v>
      </c>
      <c r="D202">
        <v>41.830002</v>
      </c>
      <c r="E202">
        <v>42.27</v>
      </c>
      <c r="F202">
        <v>39.607868000000003</v>
      </c>
      <c r="G202">
        <v>7122560</v>
      </c>
    </row>
    <row r="203" spans="1:7" x14ac:dyDescent="0.25">
      <c r="A203" s="12">
        <v>42297</v>
      </c>
      <c r="B203">
        <v>42.009998000000003</v>
      </c>
      <c r="C203">
        <v>42.389999000000003</v>
      </c>
      <c r="D203">
        <v>41.73</v>
      </c>
      <c r="E203">
        <v>42.139999000000003</v>
      </c>
      <c r="F203">
        <v>39.486046000000002</v>
      </c>
      <c r="G203">
        <v>7411721</v>
      </c>
    </row>
    <row r="204" spans="1:7" x14ac:dyDescent="0.25">
      <c r="A204" s="12">
        <v>42298</v>
      </c>
      <c r="B204">
        <v>42.43</v>
      </c>
      <c r="C204">
        <v>42.959999000000003</v>
      </c>
      <c r="D204">
        <v>42.080002</v>
      </c>
      <c r="E204">
        <v>42.619999</v>
      </c>
      <c r="F204">
        <v>39.935809999999996</v>
      </c>
      <c r="G204">
        <v>6674697</v>
      </c>
    </row>
    <row r="205" spans="1:7" x14ac:dyDescent="0.25">
      <c r="A205" s="12">
        <v>42299</v>
      </c>
      <c r="B205">
        <v>42.73</v>
      </c>
      <c r="C205">
        <v>44.18</v>
      </c>
      <c r="D205">
        <v>42.73</v>
      </c>
      <c r="E205">
        <v>43.799999</v>
      </c>
      <c r="F205">
        <v>41.041496000000002</v>
      </c>
      <c r="G205">
        <v>19424063</v>
      </c>
    </row>
    <row r="206" spans="1:7" x14ac:dyDescent="0.25">
      <c r="A206" s="12">
        <v>42300</v>
      </c>
      <c r="B206">
        <v>43.82</v>
      </c>
      <c r="C206">
        <v>44.080002</v>
      </c>
      <c r="D206">
        <v>43.560001</v>
      </c>
      <c r="E206">
        <v>43.939999</v>
      </c>
      <c r="F206">
        <v>41.172676000000003</v>
      </c>
      <c r="G206">
        <v>12805313</v>
      </c>
    </row>
    <row r="207" spans="1:7" x14ac:dyDescent="0.25">
      <c r="A207" s="12">
        <v>42303</v>
      </c>
      <c r="B207">
        <v>43.939999</v>
      </c>
      <c r="C207">
        <v>44.549999</v>
      </c>
      <c r="D207">
        <v>43.66</v>
      </c>
      <c r="E207">
        <v>44.279998999999997</v>
      </c>
      <c r="F207">
        <v>41.491261000000002</v>
      </c>
      <c r="G207">
        <v>8272513</v>
      </c>
    </row>
    <row r="208" spans="1:7" x14ac:dyDescent="0.25">
      <c r="A208" s="12">
        <v>42304</v>
      </c>
      <c r="B208">
        <v>44.200001</v>
      </c>
      <c r="C208">
        <v>44.400002000000001</v>
      </c>
      <c r="D208">
        <v>43.169998</v>
      </c>
      <c r="E208">
        <v>43.299999</v>
      </c>
      <c r="F208">
        <v>40.572997999999998</v>
      </c>
      <c r="G208">
        <v>14458826</v>
      </c>
    </row>
    <row r="209" spans="1:7" x14ac:dyDescent="0.25">
      <c r="A209" s="12">
        <v>42305</v>
      </c>
      <c r="B209">
        <v>44.009998000000003</v>
      </c>
      <c r="C209">
        <v>44.75</v>
      </c>
      <c r="D209">
        <v>43.610000999999997</v>
      </c>
      <c r="E209">
        <v>43.75</v>
      </c>
      <c r="F209">
        <v>40.994652000000002</v>
      </c>
      <c r="G209">
        <v>14466737</v>
      </c>
    </row>
    <row r="210" spans="1:7" x14ac:dyDescent="0.25">
      <c r="A210" s="12">
        <v>42306</v>
      </c>
      <c r="B210">
        <v>43.75</v>
      </c>
      <c r="C210">
        <v>44.18</v>
      </c>
      <c r="D210">
        <v>43.189999</v>
      </c>
      <c r="E210">
        <v>43.5</v>
      </c>
      <c r="F210">
        <v>40.760390999999998</v>
      </c>
      <c r="G210">
        <v>9733503</v>
      </c>
    </row>
    <row r="211" spans="1:7" x14ac:dyDescent="0.25">
      <c r="A211" s="12">
        <v>42307</v>
      </c>
      <c r="B211">
        <v>43.349997999999999</v>
      </c>
      <c r="C211">
        <v>43.82</v>
      </c>
      <c r="D211">
        <v>43.27</v>
      </c>
      <c r="E211">
        <v>43.580002</v>
      </c>
      <c r="F211">
        <v>40.835360999999999</v>
      </c>
      <c r="G211">
        <v>14682527</v>
      </c>
    </row>
    <row r="212" spans="1:7" x14ac:dyDescent="0.25">
      <c r="A212" s="12">
        <v>42311</v>
      </c>
      <c r="B212">
        <v>43.290000999999997</v>
      </c>
      <c r="C212">
        <v>45.630001</v>
      </c>
      <c r="D212">
        <v>43.290000999999997</v>
      </c>
      <c r="E212">
        <v>45.23</v>
      </c>
      <c r="F212">
        <v>42.381431999999997</v>
      </c>
      <c r="G212">
        <v>22933323</v>
      </c>
    </row>
    <row r="213" spans="1:7" x14ac:dyDescent="0.25">
      <c r="A213" s="12">
        <v>42312</v>
      </c>
      <c r="B213">
        <v>45.200001</v>
      </c>
      <c r="C213">
        <v>45.540000999999997</v>
      </c>
      <c r="D213">
        <v>44.959999000000003</v>
      </c>
      <c r="E213">
        <v>45.220001000000003</v>
      </c>
      <c r="F213">
        <v>42.372065999999997</v>
      </c>
      <c r="G213">
        <v>11756276</v>
      </c>
    </row>
    <row r="214" spans="1:7" x14ac:dyDescent="0.25">
      <c r="A214" s="12">
        <v>42313</v>
      </c>
      <c r="B214">
        <v>45.25</v>
      </c>
      <c r="C214">
        <v>45.25</v>
      </c>
      <c r="D214">
        <v>43.799999</v>
      </c>
      <c r="E214">
        <v>43.950001</v>
      </c>
      <c r="F214">
        <v>41.182053000000003</v>
      </c>
      <c r="G214">
        <v>14068080</v>
      </c>
    </row>
    <row r="215" spans="1:7" x14ac:dyDescent="0.25">
      <c r="A215" s="12">
        <v>42314</v>
      </c>
      <c r="B215">
        <v>44.860000999999997</v>
      </c>
      <c r="C215">
        <v>46.290000999999997</v>
      </c>
      <c r="D215">
        <v>44.860000999999997</v>
      </c>
      <c r="E215">
        <v>45.98</v>
      </c>
      <c r="F215">
        <v>43.084198000000001</v>
      </c>
      <c r="G215">
        <v>32803750</v>
      </c>
    </row>
    <row r="216" spans="1:7" x14ac:dyDescent="0.25">
      <c r="A216" s="12">
        <v>42317</v>
      </c>
      <c r="B216">
        <v>46</v>
      </c>
      <c r="C216">
        <v>46.27</v>
      </c>
      <c r="D216">
        <v>45.049999</v>
      </c>
      <c r="E216">
        <v>45.84</v>
      </c>
      <c r="F216">
        <v>42.953026000000001</v>
      </c>
      <c r="G216">
        <v>10408827</v>
      </c>
    </row>
    <row r="217" spans="1:7" x14ac:dyDescent="0.25">
      <c r="A217" s="12">
        <v>42318</v>
      </c>
      <c r="B217">
        <v>45.189999</v>
      </c>
      <c r="C217">
        <v>46.43</v>
      </c>
      <c r="D217">
        <v>45.189999</v>
      </c>
      <c r="E217">
        <v>46.330002</v>
      </c>
      <c r="F217">
        <v>43.412163</v>
      </c>
      <c r="G217">
        <v>28888602</v>
      </c>
    </row>
    <row r="218" spans="1:7" x14ac:dyDescent="0.25">
      <c r="A218" s="12">
        <v>42319</v>
      </c>
      <c r="B218">
        <v>46.029998999999997</v>
      </c>
      <c r="C218">
        <v>46.75</v>
      </c>
      <c r="D218">
        <v>46</v>
      </c>
      <c r="E218">
        <v>46.400002000000001</v>
      </c>
      <c r="F218">
        <v>43.477749000000003</v>
      </c>
      <c r="G218">
        <v>8613122</v>
      </c>
    </row>
    <row r="219" spans="1:7" x14ac:dyDescent="0.25">
      <c r="A219" s="12">
        <v>42320</v>
      </c>
      <c r="B219">
        <v>46.110000999999997</v>
      </c>
      <c r="C219">
        <v>46.450001</v>
      </c>
      <c r="D219">
        <v>45.610000999999997</v>
      </c>
      <c r="E219">
        <v>45.959999000000003</v>
      </c>
      <c r="F219">
        <v>43.065460000000002</v>
      </c>
      <c r="G219">
        <v>10827252</v>
      </c>
    </row>
    <row r="220" spans="1:7" x14ac:dyDescent="0.25">
      <c r="A220" s="12">
        <v>42321</v>
      </c>
      <c r="B220">
        <v>46.150002000000001</v>
      </c>
      <c r="C220">
        <v>46.720001000000003</v>
      </c>
      <c r="D220">
        <v>45.599997999999999</v>
      </c>
      <c r="E220">
        <v>45.990001999999997</v>
      </c>
      <c r="F220">
        <v>43.093570999999997</v>
      </c>
      <c r="G220">
        <v>12309952</v>
      </c>
    </row>
    <row r="221" spans="1:7" x14ac:dyDescent="0.25">
      <c r="A221" s="12">
        <v>42325</v>
      </c>
      <c r="B221">
        <v>46.07</v>
      </c>
      <c r="C221">
        <v>47</v>
      </c>
      <c r="D221">
        <v>46.009998000000003</v>
      </c>
      <c r="E221">
        <v>46.919998</v>
      </c>
      <c r="F221">
        <v>43.965004</v>
      </c>
      <c r="G221">
        <v>13253106</v>
      </c>
    </row>
    <row r="222" spans="1:7" x14ac:dyDescent="0.25">
      <c r="A222" s="12">
        <v>42326</v>
      </c>
      <c r="B222">
        <v>46.540000999999997</v>
      </c>
      <c r="C222">
        <v>46.990001999999997</v>
      </c>
      <c r="D222">
        <v>46.27</v>
      </c>
      <c r="E222">
        <v>46.459999000000003</v>
      </c>
      <c r="F222">
        <v>43.533969999999997</v>
      </c>
      <c r="G222">
        <v>9055919</v>
      </c>
    </row>
    <row r="223" spans="1:7" x14ac:dyDescent="0.25">
      <c r="A223" s="12">
        <v>42327</v>
      </c>
      <c r="B223">
        <v>46.5</v>
      </c>
      <c r="C223">
        <v>46.599997999999999</v>
      </c>
      <c r="D223">
        <v>45.610000999999997</v>
      </c>
      <c r="E223">
        <v>45.830002</v>
      </c>
      <c r="F223">
        <v>43.073444000000002</v>
      </c>
      <c r="G223">
        <v>10566105</v>
      </c>
    </row>
    <row r="224" spans="1:7" x14ac:dyDescent="0.25">
      <c r="A224" s="12">
        <v>42328</v>
      </c>
      <c r="B224">
        <v>45.830002</v>
      </c>
      <c r="C224">
        <v>46.240001999999997</v>
      </c>
      <c r="D224">
        <v>45.740001999999997</v>
      </c>
      <c r="E224">
        <v>46.049999</v>
      </c>
      <c r="F224">
        <v>43.280216000000003</v>
      </c>
      <c r="G224">
        <v>8044593</v>
      </c>
    </row>
    <row r="225" spans="1:7" x14ac:dyDescent="0.25">
      <c r="A225" s="12">
        <v>42331</v>
      </c>
      <c r="B225">
        <v>45.860000999999997</v>
      </c>
      <c r="C225">
        <v>46.029998999999997</v>
      </c>
      <c r="D225">
        <v>45.259998000000003</v>
      </c>
      <c r="E225">
        <v>45.619999</v>
      </c>
      <c r="F225">
        <v>42.876072000000001</v>
      </c>
      <c r="G225">
        <v>11287841</v>
      </c>
    </row>
    <row r="226" spans="1:7" x14ac:dyDescent="0.25">
      <c r="A226" s="12">
        <v>42332</v>
      </c>
      <c r="B226">
        <v>45.259998000000003</v>
      </c>
      <c r="C226">
        <v>45.709999000000003</v>
      </c>
      <c r="D226">
        <v>45.25</v>
      </c>
      <c r="E226">
        <v>45.57</v>
      </c>
      <c r="F226">
        <v>42.829090000000001</v>
      </c>
      <c r="G226">
        <v>8468500</v>
      </c>
    </row>
    <row r="227" spans="1:7" x14ac:dyDescent="0.25">
      <c r="A227" s="12">
        <v>42333</v>
      </c>
      <c r="B227">
        <v>45.310001</v>
      </c>
      <c r="C227">
        <v>45.759998000000003</v>
      </c>
      <c r="D227">
        <v>44.709999000000003</v>
      </c>
      <c r="E227">
        <v>45.400002000000001</v>
      </c>
      <c r="F227">
        <v>42.669319000000002</v>
      </c>
      <c r="G227">
        <v>15965776</v>
      </c>
    </row>
    <row r="228" spans="1:7" x14ac:dyDescent="0.25">
      <c r="A228" s="12">
        <v>42334</v>
      </c>
      <c r="B228">
        <v>45.310001</v>
      </c>
      <c r="C228">
        <v>45.310001</v>
      </c>
      <c r="D228">
        <v>44.830002</v>
      </c>
      <c r="E228">
        <v>45.150002000000001</v>
      </c>
      <c r="F228">
        <v>42.434341000000003</v>
      </c>
      <c r="G228">
        <v>1740149</v>
      </c>
    </row>
    <row r="229" spans="1:7" x14ac:dyDescent="0.25">
      <c r="A229" s="12">
        <v>42335</v>
      </c>
      <c r="B229">
        <v>45.18</v>
      </c>
      <c r="C229">
        <v>45.220001000000003</v>
      </c>
      <c r="D229">
        <v>44.07</v>
      </c>
      <c r="E229">
        <v>45</v>
      </c>
      <c r="F229">
        <v>42.293377</v>
      </c>
      <c r="G229">
        <v>8961204</v>
      </c>
    </row>
    <row r="230" spans="1:7" x14ac:dyDescent="0.25">
      <c r="A230" s="12">
        <v>42338</v>
      </c>
      <c r="B230">
        <v>44.82</v>
      </c>
      <c r="C230">
        <v>44.880001</v>
      </c>
      <c r="D230">
        <v>43.310001</v>
      </c>
      <c r="E230">
        <v>43.880001</v>
      </c>
      <c r="F230">
        <v>41.240738</v>
      </c>
      <c r="G230">
        <v>39127201</v>
      </c>
    </row>
    <row r="231" spans="1:7" x14ac:dyDescent="0.25">
      <c r="A231" s="12">
        <v>42339</v>
      </c>
      <c r="B231">
        <v>44</v>
      </c>
      <c r="C231">
        <v>44.23</v>
      </c>
      <c r="D231">
        <v>43.200001</v>
      </c>
      <c r="E231">
        <v>44.009998000000003</v>
      </c>
      <c r="F231">
        <v>41.362907</v>
      </c>
      <c r="G231">
        <v>17613275</v>
      </c>
    </row>
    <row r="232" spans="1:7" x14ac:dyDescent="0.25">
      <c r="A232" s="12">
        <v>42340</v>
      </c>
      <c r="B232">
        <v>43.740001999999997</v>
      </c>
      <c r="C232">
        <v>44.220001000000003</v>
      </c>
      <c r="D232">
        <v>43.66</v>
      </c>
      <c r="E232">
        <v>43.82</v>
      </c>
      <c r="F232">
        <v>41.184341000000003</v>
      </c>
      <c r="G232">
        <v>11092510</v>
      </c>
    </row>
    <row r="233" spans="1:7" x14ac:dyDescent="0.25">
      <c r="A233" s="12">
        <v>42341</v>
      </c>
      <c r="B233">
        <v>43.82</v>
      </c>
      <c r="C233">
        <v>44.09</v>
      </c>
      <c r="D233">
        <v>43.610000999999997</v>
      </c>
      <c r="E233">
        <v>43.73</v>
      </c>
      <c r="F233">
        <v>41.099753999999997</v>
      </c>
      <c r="G233">
        <v>6887072</v>
      </c>
    </row>
    <row r="234" spans="1:7" x14ac:dyDescent="0.25">
      <c r="A234" s="12">
        <v>42342</v>
      </c>
      <c r="B234">
        <v>43.799999</v>
      </c>
      <c r="C234">
        <v>43.799999</v>
      </c>
      <c r="D234">
        <v>42.860000999999997</v>
      </c>
      <c r="E234">
        <v>43.200001</v>
      </c>
      <c r="F234">
        <v>40.601638999999999</v>
      </c>
      <c r="G234">
        <v>12407539</v>
      </c>
    </row>
    <row r="235" spans="1:7" x14ac:dyDescent="0.25">
      <c r="A235" s="12">
        <v>42345</v>
      </c>
      <c r="B235">
        <v>43.57</v>
      </c>
      <c r="C235">
        <v>43.740001999999997</v>
      </c>
      <c r="D235">
        <v>42.049999</v>
      </c>
      <c r="E235">
        <v>42.75</v>
      </c>
      <c r="F235">
        <v>40.178702999999999</v>
      </c>
      <c r="G235">
        <v>9544316</v>
      </c>
    </row>
    <row r="236" spans="1:7" x14ac:dyDescent="0.25">
      <c r="A236" s="12">
        <v>42346</v>
      </c>
      <c r="B236">
        <v>42.810001</v>
      </c>
      <c r="C236">
        <v>43</v>
      </c>
      <c r="D236">
        <v>42.220001000000003</v>
      </c>
      <c r="E236">
        <v>42.32</v>
      </c>
      <c r="F236">
        <v>39.774554999999999</v>
      </c>
      <c r="G236">
        <v>12698409</v>
      </c>
    </row>
    <row r="237" spans="1:7" x14ac:dyDescent="0.25">
      <c r="A237" s="12">
        <v>42347</v>
      </c>
      <c r="B237">
        <v>42.209999000000003</v>
      </c>
      <c r="C237">
        <v>42.73</v>
      </c>
      <c r="D237">
        <v>41.59</v>
      </c>
      <c r="E237">
        <v>42.099997999999999</v>
      </c>
      <c r="F237">
        <v>39.567799000000001</v>
      </c>
      <c r="G237">
        <v>13019994</v>
      </c>
    </row>
    <row r="238" spans="1:7" x14ac:dyDescent="0.25">
      <c r="A238" s="12">
        <v>42348</v>
      </c>
      <c r="B238">
        <v>42.419998</v>
      </c>
      <c r="C238">
        <v>42.66</v>
      </c>
      <c r="D238">
        <v>41.610000999999997</v>
      </c>
      <c r="E238">
        <v>42.41</v>
      </c>
      <c r="F238">
        <v>39.859146000000003</v>
      </c>
      <c r="G238">
        <v>16203456</v>
      </c>
    </row>
    <row r="239" spans="1:7" x14ac:dyDescent="0.25">
      <c r="A239" s="12">
        <v>42349</v>
      </c>
      <c r="B239">
        <v>42.5</v>
      </c>
      <c r="C239">
        <v>42.790000999999997</v>
      </c>
      <c r="D239">
        <v>42.18</v>
      </c>
      <c r="E239">
        <v>42.599997999999999</v>
      </c>
      <c r="F239">
        <v>40.03772</v>
      </c>
      <c r="G239">
        <v>13106987</v>
      </c>
    </row>
    <row r="240" spans="1:7" x14ac:dyDescent="0.25">
      <c r="A240" s="12">
        <v>42352</v>
      </c>
      <c r="B240">
        <v>42.740001999999997</v>
      </c>
      <c r="C240">
        <v>43.110000999999997</v>
      </c>
      <c r="D240">
        <v>42.209999000000003</v>
      </c>
      <c r="E240">
        <v>42.950001</v>
      </c>
      <c r="F240">
        <v>40.366669000000002</v>
      </c>
      <c r="G240">
        <v>12265474</v>
      </c>
    </row>
    <row r="241" spans="1:7" x14ac:dyDescent="0.25">
      <c r="A241" s="12">
        <v>42353</v>
      </c>
      <c r="B241">
        <v>42.959999000000003</v>
      </c>
      <c r="C241">
        <v>43.830002</v>
      </c>
      <c r="D241">
        <v>42.959999000000003</v>
      </c>
      <c r="E241">
        <v>43.59</v>
      </c>
      <c r="F241">
        <v>40.968178000000002</v>
      </c>
      <c r="G241">
        <v>26926258</v>
      </c>
    </row>
    <row r="242" spans="1:7" x14ac:dyDescent="0.25">
      <c r="A242" s="12">
        <v>42354</v>
      </c>
      <c r="B242">
        <v>44.029998999999997</v>
      </c>
      <c r="C242">
        <v>44.5</v>
      </c>
      <c r="D242">
        <v>43.369999</v>
      </c>
      <c r="E242">
        <v>43.799999</v>
      </c>
      <c r="F242">
        <v>41.165543</v>
      </c>
      <c r="G242">
        <v>9140659</v>
      </c>
    </row>
    <row r="243" spans="1:7" x14ac:dyDescent="0.25">
      <c r="A243" s="12">
        <v>42355</v>
      </c>
      <c r="B243">
        <v>44.009998000000003</v>
      </c>
      <c r="C243">
        <v>44.290000999999997</v>
      </c>
      <c r="D243">
        <v>43.619999</v>
      </c>
      <c r="E243">
        <v>43.75</v>
      </c>
      <c r="F243">
        <v>41.118557000000003</v>
      </c>
      <c r="G243">
        <v>8663283</v>
      </c>
    </row>
    <row r="244" spans="1:7" x14ac:dyDescent="0.25">
      <c r="A244" s="12">
        <v>42356</v>
      </c>
      <c r="B244">
        <v>43.790000999999997</v>
      </c>
      <c r="C244">
        <v>43.790000999999997</v>
      </c>
      <c r="D244">
        <v>42.619999</v>
      </c>
      <c r="E244">
        <v>43.540000999999997</v>
      </c>
      <c r="F244">
        <v>40.921185000000001</v>
      </c>
      <c r="G244">
        <v>26552786</v>
      </c>
    </row>
    <row r="245" spans="1:7" x14ac:dyDescent="0.25">
      <c r="A245" s="12">
        <v>42359</v>
      </c>
      <c r="B245">
        <v>43.790000999999997</v>
      </c>
      <c r="C245">
        <v>44.389999000000003</v>
      </c>
      <c r="D245">
        <v>43.25</v>
      </c>
      <c r="E245">
        <v>44.130001</v>
      </c>
      <c r="F245">
        <v>41.475696999999997</v>
      </c>
      <c r="G245">
        <v>12281527</v>
      </c>
    </row>
    <row r="246" spans="1:7" x14ac:dyDescent="0.25">
      <c r="A246" s="12">
        <v>42360</v>
      </c>
      <c r="B246">
        <v>44.220001000000003</v>
      </c>
      <c r="C246">
        <v>44.900002000000001</v>
      </c>
      <c r="D246">
        <v>44.220001000000003</v>
      </c>
      <c r="E246">
        <v>44.540000999999997</v>
      </c>
      <c r="F246">
        <v>41.861038000000001</v>
      </c>
      <c r="G246">
        <v>7543889</v>
      </c>
    </row>
    <row r="247" spans="1:7" x14ac:dyDescent="0.25">
      <c r="A247" s="12">
        <v>42361</v>
      </c>
      <c r="B247">
        <v>44.400002000000001</v>
      </c>
      <c r="C247">
        <v>45.130001</v>
      </c>
      <c r="D247">
        <v>43.5</v>
      </c>
      <c r="E247">
        <v>43.75</v>
      </c>
      <c r="F247">
        <v>41.118557000000003</v>
      </c>
      <c r="G247">
        <v>8164770</v>
      </c>
    </row>
    <row r="248" spans="1:7" x14ac:dyDescent="0.25">
      <c r="A248" s="12">
        <v>42362</v>
      </c>
      <c r="B248">
        <v>43.759998000000003</v>
      </c>
      <c r="C248">
        <v>44.099997999999999</v>
      </c>
      <c r="D248">
        <v>43.509998000000003</v>
      </c>
      <c r="E248">
        <v>43.799999</v>
      </c>
      <c r="F248">
        <v>41.165543</v>
      </c>
      <c r="G248">
        <v>1479875</v>
      </c>
    </row>
    <row r="249" spans="1:7" x14ac:dyDescent="0.25">
      <c r="A249" s="12">
        <v>42366</v>
      </c>
      <c r="B249">
        <v>43.990001999999997</v>
      </c>
      <c r="C249">
        <v>44.970001000000003</v>
      </c>
      <c r="D249">
        <v>43.799999</v>
      </c>
      <c r="E249">
        <v>44.84</v>
      </c>
      <c r="F249">
        <v>42.142989999999998</v>
      </c>
      <c r="G249">
        <v>5919508</v>
      </c>
    </row>
    <row r="250" spans="1:7" x14ac:dyDescent="0.25">
      <c r="A250" s="12">
        <v>42367</v>
      </c>
      <c r="B250">
        <v>45.009998000000003</v>
      </c>
      <c r="C250">
        <v>45.18</v>
      </c>
      <c r="D250">
        <v>43.299999</v>
      </c>
      <c r="E250">
        <v>44.220001000000003</v>
      </c>
      <c r="F250">
        <v>41.560284000000003</v>
      </c>
      <c r="G250">
        <v>17137866</v>
      </c>
    </row>
    <row r="251" spans="1:7" x14ac:dyDescent="0.25">
      <c r="A251" s="12">
        <v>42368</v>
      </c>
      <c r="B251">
        <v>44.389999000000003</v>
      </c>
      <c r="C251">
        <v>44.880001</v>
      </c>
      <c r="D251">
        <v>43.099997999999999</v>
      </c>
      <c r="E251">
        <v>43.369999</v>
      </c>
      <c r="F251">
        <v>40.761406000000001</v>
      </c>
      <c r="G251">
        <v>4595788</v>
      </c>
    </row>
    <row r="252" spans="1:7" x14ac:dyDescent="0.25">
      <c r="A252" s="12">
        <v>42369</v>
      </c>
      <c r="B252">
        <v>43.200001</v>
      </c>
      <c r="C252">
        <v>43.93</v>
      </c>
      <c r="D252">
        <v>43.16</v>
      </c>
      <c r="E252">
        <v>43.490001999999997</v>
      </c>
      <c r="F252">
        <v>40.874186999999999</v>
      </c>
      <c r="G252">
        <v>2199013</v>
      </c>
    </row>
    <row r="253" spans="1:7" x14ac:dyDescent="0.25">
      <c r="A253" s="12">
        <v>42373</v>
      </c>
      <c r="B253">
        <v>42.959999000000003</v>
      </c>
      <c r="C253">
        <v>43.299999</v>
      </c>
      <c r="D253">
        <v>42.299999</v>
      </c>
      <c r="E253">
        <v>42.84</v>
      </c>
      <c r="F253">
        <v>40.263289999999998</v>
      </c>
      <c r="G253">
        <v>6483179</v>
      </c>
    </row>
    <row r="254" spans="1:7" x14ac:dyDescent="0.25">
      <c r="A254" s="12">
        <v>42374</v>
      </c>
      <c r="B254">
        <v>42.849997999999999</v>
      </c>
      <c r="C254">
        <v>43.900002000000001</v>
      </c>
      <c r="D254">
        <v>42.540000999999997</v>
      </c>
      <c r="E254">
        <v>42.66</v>
      </c>
      <c r="F254">
        <v>40.094112000000003</v>
      </c>
      <c r="G254">
        <v>8115974</v>
      </c>
    </row>
    <row r="255" spans="1:7" x14ac:dyDescent="0.25">
      <c r="A255" s="12">
        <v>42375</v>
      </c>
      <c r="B255">
        <v>42.650002000000001</v>
      </c>
      <c r="C255">
        <v>43.02</v>
      </c>
      <c r="D255">
        <v>42.07</v>
      </c>
      <c r="E255">
        <v>42.380001</v>
      </c>
      <c r="F255">
        <v>39.830956</v>
      </c>
      <c r="G255">
        <v>12511056</v>
      </c>
    </row>
    <row r="256" spans="1:7" x14ac:dyDescent="0.25">
      <c r="A256" s="12">
        <v>42376</v>
      </c>
      <c r="B256">
        <v>41.32</v>
      </c>
      <c r="C256">
        <v>42.240001999999997</v>
      </c>
      <c r="D256">
        <v>39.259998000000003</v>
      </c>
      <c r="E256">
        <v>39.990001999999997</v>
      </c>
      <c r="F256">
        <v>37.584708999999997</v>
      </c>
      <c r="G256">
        <v>18124494</v>
      </c>
    </row>
    <row r="257" spans="1:7" x14ac:dyDescent="0.25">
      <c r="A257" s="12">
        <v>42377</v>
      </c>
      <c r="B257">
        <v>40.990001999999997</v>
      </c>
      <c r="C257">
        <v>41.490001999999997</v>
      </c>
      <c r="D257">
        <v>40.700001</v>
      </c>
      <c r="E257">
        <v>41.029998999999997</v>
      </c>
      <c r="F257">
        <v>38.562153000000002</v>
      </c>
      <c r="G257">
        <v>15949791</v>
      </c>
    </row>
    <row r="258" spans="1:7" x14ac:dyDescent="0.25">
      <c r="A258" s="12">
        <v>42380</v>
      </c>
      <c r="B258">
        <v>41.09</v>
      </c>
      <c r="C258">
        <v>43.07</v>
      </c>
      <c r="D258">
        <v>41.09</v>
      </c>
      <c r="E258">
        <v>42.73</v>
      </c>
      <c r="F258">
        <v>40.159903999999997</v>
      </c>
      <c r="G258">
        <v>13657892</v>
      </c>
    </row>
    <row r="259" spans="1:7" x14ac:dyDescent="0.25">
      <c r="A259" s="12">
        <v>42381</v>
      </c>
      <c r="B259">
        <v>42.860000999999997</v>
      </c>
      <c r="C259">
        <v>43.5</v>
      </c>
      <c r="D259">
        <v>42.66</v>
      </c>
      <c r="E259">
        <v>42.919998</v>
      </c>
      <c r="F259">
        <v>40.338473999999998</v>
      </c>
      <c r="G259">
        <v>13002297</v>
      </c>
    </row>
    <row r="260" spans="1:7" x14ac:dyDescent="0.25">
      <c r="A260" s="12">
        <v>42382</v>
      </c>
      <c r="B260">
        <v>43.240001999999997</v>
      </c>
      <c r="C260">
        <v>43.43</v>
      </c>
      <c r="D260">
        <v>41.689999</v>
      </c>
      <c r="E260">
        <v>43.23</v>
      </c>
      <c r="F260">
        <v>40.629829000000001</v>
      </c>
      <c r="G260">
        <v>9597576</v>
      </c>
    </row>
    <row r="261" spans="1:7" x14ac:dyDescent="0.25">
      <c r="A261" s="12">
        <v>42383</v>
      </c>
      <c r="B261">
        <v>43.48</v>
      </c>
      <c r="C261">
        <v>44.189999</v>
      </c>
      <c r="D261">
        <v>42.610000999999997</v>
      </c>
      <c r="E261">
        <v>44</v>
      </c>
      <c r="F261">
        <v>41.353515999999999</v>
      </c>
      <c r="G261">
        <v>12798860</v>
      </c>
    </row>
    <row r="262" spans="1:7" x14ac:dyDescent="0.25">
      <c r="A262" s="12">
        <v>42384</v>
      </c>
      <c r="B262">
        <v>43.59</v>
      </c>
      <c r="C262">
        <v>44.490001999999997</v>
      </c>
      <c r="D262">
        <v>42.849997999999999</v>
      </c>
      <c r="E262">
        <v>44.200001</v>
      </c>
      <c r="F262">
        <v>41.541488999999999</v>
      </c>
      <c r="G262">
        <v>22843724</v>
      </c>
    </row>
    <row r="263" spans="1:7" x14ac:dyDescent="0.25">
      <c r="A263" s="12">
        <v>42387</v>
      </c>
      <c r="B263">
        <v>44.200001</v>
      </c>
      <c r="C263">
        <v>44.200001</v>
      </c>
      <c r="D263">
        <v>42.950001</v>
      </c>
      <c r="E263">
        <v>43.509998000000003</v>
      </c>
      <c r="F263">
        <v>40.892986000000001</v>
      </c>
      <c r="G263">
        <v>2771212</v>
      </c>
    </row>
    <row r="264" spans="1:7" x14ac:dyDescent="0.25">
      <c r="A264" s="12">
        <v>42388</v>
      </c>
      <c r="B264">
        <v>43.619999</v>
      </c>
      <c r="C264">
        <v>44.900002000000001</v>
      </c>
      <c r="D264">
        <v>43.619999</v>
      </c>
      <c r="E264">
        <v>44.720001000000003</v>
      </c>
      <c r="F264">
        <v>42.030208999999999</v>
      </c>
      <c r="G264">
        <v>16894424</v>
      </c>
    </row>
    <row r="265" spans="1:7" x14ac:dyDescent="0.25">
      <c r="A265" s="12">
        <v>42389</v>
      </c>
      <c r="B265">
        <v>44.41</v>
      </c>
      <c r="C265">
        <v>45.5</v>
      </c>
      <c r="D265">
        <v>44.16</v>
      </c>
      <c r="E265">
        <v>45.349997999999999</v>
      </c>
      <c r="F265">
        <v>42.622318</v>
      </c>
      <c r="G265">
        <v>18102775</v>
      </c>
    </row>
    <row r="266" spans="1:7" x14ac:dyDescent="0.25">
      <c r="A266" s="12">
        <v>42390</v>
      </c>
      <c r="B266">
        <v>45.5</v>
      </c>
      <c r="C266">
        <v>45.869999</v>
      </c>
      <c r="D266">
        <v>45.07</v>
      </c>
      <c r="E266">
        <v>45.360000999999997</v>
      </c>
      <c r="F266">
        <v>42.631714000000002</v>
      </c>
      <c r="G266">
        <v>14323277</v>
      </c>
    </row>
    <row r="267" spans="1:7" x14ac:dyDescent="0.25">
      <c r="A267" s="12">
        <v>42391</v>
      </c>
      <c r="B267">
        <v>45.330002</v>
      </c>
      <c r="C267">
        <v>45.990001999999997</v>
      </c>
      <c r="D267">
        <v>43.52</v>
      </c>
      <c r="E267">
        <v>44.049999</v>
      </c>
      <c r="F267">
        <v>41.400512999999997</v>
      </c>
      <c r="G267">
        <v>17233022</v>
      </c>
    </row>
    <row r="268" spans="1:7" x14ac:dyDescent="0.25">
      <c r="A268" s="12">
        <v>42394</v>
      </c>
      <c r="B268">
        <v>44.099997999999999</v>
      </c>
      <c r="C268">
        <v>44.099997999999999</v>
      </c>
      <c r="D268">
        <v>43.32</v>
      </c>
      <c r="E268">
        <v>43.830002</v>
      </c>
      <c r="F268">
        <v>41.193736999999999</v>
      </c>
      <c r="G268">
        <v>12310255</v>
      </c>
    </row>
    <row r="269" spans="1:7" x14ac:dyDescent="0.25">
      <c r="A269" s="12">
        <v>42395</v>
      </c>
      <c r="B269">
        <v>43.77</v>
      </c>
      <c r="C269">
        <v>44.580002</v>
      </c>
      <c r="D269">
        <v>43.77</v>
      </c>
      <c r="E269">
        <v>44.349997999999999</v>
      </c>
      <c r="F269">
        <v>41.682465000000001</v>
      </c>
      <c r="G269">
        <v>15909199</v>
      </c>
    </row>
    <row r="270" spans="1:7" x14ac:dyDescent="0.25">
      <c r="A270" s="12">
        <v>42396</v>
      </c>
      <c r="B270">
        <v>44.43</v>
      </c>
      <c r="C270">
        <v>45.200001</v>
      </c>
      <c r="D270">
        <v>44.060001</v>
      </c>
      <c r="E270">
        <v>45.009998000000003</v>
      </c>
      <c r="F270">
        <v>42.302760999999997</v>
      </c>
      <c r="G270">
        <v>12948814</v>
      </c>
    </row>
    <row r="271" spans="1:7" x14ac:dyDescent="0.25">
      <c r="A271" s="12">
        <v>42397</v>
      </c>
      <c r="B271">
        <v>45</v>
      </c>
      <c r="C271">
        <v>45.470001000000003</v>
      </c>
      <c r="D271">
        <v>44.34</v>
      </c>
      <c r="E271">
        <v>44.689999</v>
      </c>
      <c r="F271">
        <v>42.002018</v>
      </c>
      <c r="G271">
        <v>11478108</v>
      </c>
    </row>
    <row r="272" spans="1:7" x14ac:dyDescent="0.25">
      <c r="A272" s="12">
        <v>42398</v>
      </c>
      <c r="B272">
        <v>44.509998000000003</v>
      </c>
      <c r="C272">
        <v>45.810001</v>
      </c>
      <c r="D272">
        <v>44.509998000000003</v>
      </c>
      <c r="E272">
        <v>45.580002</v>
      </c>
      <c r="F272">
        <v>42.838481999999999</v>
      </c>
      <c r="G272">
        <v>21004016</v>
      </c>
    </row>
    <row r="273" spans="1:7" x14ac:dyDescent="0.25">
      <c r="A273" s="12">
        <v>42402</v>
      </c>
      <c r="B273">
        <v>45.299999</v>
      </c>
      <c r="C273">
        <v>45.970001000000003</v>
      </c>
      <c r="D273">
        <v>45.110000999999997</v>
      </c>
      <c r="E273">
        <v>45.509998000000003</v>
      </c>
      <c r="F273">
        <v>42.772686</v>
      </c>
      <c r="G273">
        <v>18897640</v>
      </c>
    </row>
    <row r="274" spans="1:7" x14ac:dyDescent="0.25">
      <c r="A274" s="12">
        <v>42403</v>
      </c>
      <c r="B274">
        <v>45.84</v>
      </c>
      <c r="C274">
        <v>46.09</v>
      </c>
      <c r="D274">
        <v>44.369999</v>
      </c>
      <c r="E274">
        <v>45.799999</v>
      </c>
      <c r="F274">
        <v>43.045245999999999</v>
      </c>
      <c r="G274">
        <v>17607766</v>
      </c>
    </row>
    <row r="275" spans="1:7" x14ac:dyDescent="0.25">
      <c r="A275" s="12">
        <v>42404</v>
      </c>
      <c r="B275">
        <v>45.98</v>
      </c>
      <c r="C275">
        <v>46.990001999999997</v>
      </c>
      <c r="D275">
        <v>45</v>
      </c>
      <c r="E275">
        <v>46.029998999999997</v>
      </c>
      <c r="F275">
        <v>43.261409999999998</v>
      </c>
      <c r="G275">
        <v>22006516</v>
      </c>
    </row>
    <row r="276" spans="1:7" x14ac:dyDescent="0.25">
      <c r="A276" s="12">
        <v>42405</v>
      </c>
      <c r="B276">
        <v>46.900002000000001</v>
      </c>
      <c r="C276">
        <v>47.439999</v>
      </c>
      <c r="D276">
        <v>46.5</v>
      </c>
      <c r="E276">
        <v>47.220001000000003</v>
      </c>
      <c r="F276">
        <v>44.379855999999997</v>
      </c>
      <c r="G276">
        <v>36145939</v>
      </c>
    </row>
    <row r="277" spans="1:7" x14ac:dyDescent="0.25">
      <c r="A277" s="12">
        <v>42408</v>
      </c>
      <c r="B277">
        <v>46.799999</v>
      </c>
      <c r="C277">
        <v>47.290000999999997</v>
      </c>
      <c r="D277">
        <v>45.759998000000003</v>
      </c>
      <c r="E277">
        <v>46.349997999999999</v>
      </c>
      <c r="F277">
        <v>43.562164000000003</v>
      </c>
      <c r="G277">
        <v>6739402</v>
      </c>
    </row>
    <row r="278" spans="1:7" x14ac:dyDescent="0.25">
      <c r="A278" s="12">
        <v>42409</v>
      </c>
      <c r="B278">
        <v>45.77</v>
      </c>
      <c r="C278">
        <v>46.43</v>
      </c>
      <c r="D278">
        <v>45.18</v>
      </c>
      <c r="E278">
        <v>45.259998000000003</v>
      </c>
      <c r="F278">
        <v>42.537731000000001</v>
      </c>
      <c r="G278">
        <v>13496083</v>
      </c>
    </row>
    <row r="279" spans="1:7" x14ac:dyDescent="0.25">
      <c r="A279" s="12">
        <v>42410</v>
      </c>
      <c r="B279">
        <v>45.290000999999997</v>
      </c>
      <c r="C279">
        <v>45.689999</v>
      </c>
      <c r="D279">
        <v>45.009998000000003</v>
      </c>
      <c r="E279">
        <v>45.299999</v>
      </c>
      <c r="F279">
        <v>42.575321000000002</v>
      </c>
      <c r="G279">
        <v>10459227</v>
      </c>
    </row>
    <row r="280" spans="1:7" x14ac:dyDescent="0.25">
      <c r="A280" s="12">
        <v>42411</v>
      </c>
      <c r="B280">
        <v>45.07</v>
      </c>
      <c r="C280">
        <v>45.59</v>
      </c>
      <c r="D280">
        <v>44.799999</v>
      </c>
      <c r="E280">
        <v>45.41</v>
      </c>
      <c r="F280">
        <v>42.678699000000002</v>
      </c>
      <c r="G280">
        <v>14341801</v>
      </c>
    </row>
    <row r="281" spans="1:7" x14ac:dyDescent="0.25">
      <c r="A281" s="12">
        <v>42412</v>
      </c>
      <c r="B281">
        <v>45.549999</v>
      </c>
      <c r="C281">
        <v>45.59</v>
      </c>
      <c r="D281">
        <v>44.919998</v>
      </c>
      <c r="E281">
        <v>45.16</v>
      </c>
      <c r="F281">
        <v>42.443745</v>
      </c>
      <c r="G281">
        <v>9116389</v>
      </c>
    </row>
    <row r="282" spans="1:7" x14ac:dyDescent="0.25">
      <c r="A282" s="12">
        <v>42415</v>
      </c>
      <c r="B282">
        <v>45.299999</v>
      </c>
      <c r="C282">
        <v>45.93</v>
      </c>
      <c r="D282">
        <v>45.27</v>
      </c>
      <c r="E282">
        <v>45.639999000000003</v>
      </c>
      <c r="F282">
        <v>42.894874999999999</v>
      </c>
      <c r="G282">
        <v>2745048</v>
      </c>
    </row>
    <row r="283" spans="1:7" x14ac:dyDescent="0.25">
      <c r="A283" s="12">
        <v>42416</v>
      </c>
      <c r="B283">
        <v>45.639999000000003</v>
      </c>
      <c r="C283">
        <v>45.950001</v>
      </c>
      <c r="D283">
        <v>44.549999</v>
      </c>
      <c r="E283">
        <v>44.700001</v>
      </c>
      <c r="F283">
        <v>42.011420999999999</v>
      </c>
      <c r="G283">
        <v>19341056</v>
      </c>
    </row>
    <row r="284" spans="1:7" x14ac:dyDescent="0.25">
      <c r="A284" s="12">
        <v>42417</v>
      </c>
      <c r="B284">
        <v>44</v>
      </c>
      <c r="C284">
        <v>44</v>
      </c>
      <c r="D284">
        <v>42.099997999999999</v>
      </c>
      <c r="E284">
        <v>42.400002000000001</v>
      </c>
      <c r="F284">
        <v>39.849753999999997</v>
      </c>
      <c r="G284">
        <v>45534322</v>
      </c>
    </row>
    <row r="285" spans="1:7" x14ac:dyDescent="0.25">
      <c r="A285" s="12">
        <v>42418</v>
      </c>
      <c r="B285">
        <v>42.599997999999999</v>
      </c>
      <c r="C285">
        <v>42.709999000000003</v>
      </c>
      <c r="D285">
        <v>42.060001</v>
      </c>
      <c r="E285">
        <v>42.540000999999997</v>
      </c>
      <c r="F285">
        <v>40.113781000000003</v>
      </c>
      <c r="G285">
        <v>35617266</v>
      </c>
    </row>
    <row r="286" spans="1:7" x14ac:dyDescent="0.25">
      <c r="A286" s="12">
        <v>42419</v>
      </c>
      <c r="B286">
        <v>42.48</v>
      </c>
      <c r="C286">
        <v>42.709999000000003</v>
      </c>
      <c r="D286">
        <v>42.119999</v>
      </c>
      <c r="E286">
        <v>42.490001999999997</v>
      </c>
      <c r="F286">
        <v>40.066631000000001</v>
      </c>
      <c r="G286">
        <v>17139863</v>
      </c>
    </row>
    <row r="287" spans="1:7" x14ac:dyDescent="0.25">
      <c r="A287" s="12">
        <v>42422</v>
      </c>
      <c r="B287">
        <v>42.59</v>
      </c>
      <c r="C287">
        <v>42.740001999999997</v>
      </c>
      <c r="D287">
        <v>41.529998999999997</v>
      </c>
      <c r="E287">
        <v>41.709999000000003</v>
      </c>
      <c r="F287">
        <v>39.331122999999998</v>
      </c>
      <c r="G287">
        <v>29798936</v>
      </c>
    </row>
    <row r="288" spans="1:7" x14ac:dyDescent="0.25">
      <c r="A288" s="12">
        <v>42423</v>
      </c>
      <c r="B288">
        <v>41.77</v>
      </c>
      <c r="C288">
        <v>41.98</v>
      </c>
      <c r="D288">
        <v>41.099997999999999</v>
      </c>
      <c r="E288">
        <v>41.419998</v>
      </c>
      <c r="F288">
        <v>39.057651999999997</v>
      </c>
      <c r="G288">
        <v>21132787</v>
      </c>
    </row>
    <row r="289" spans="1:7" x14ac:dyDescent="0.25">
      <c r="A289" s="12">
        <v>42424</v>
      </c>
      <c r="B289">
        <v>41.400002000000001</v>
      </c>
      <c r="C289">
        <v>41.419998</v>
      </c>
      <c r="D289">
        <v>40.5</v>
      </c>
      <c r="E289">
        <v>41.18</v>
      </c>
      <c r="F289">
        <v>38.831347999999998</v>
      </c>
      <c r="G289">
        <v>31931116</v>
      </c>
    </row>
    <row r="290" spans="1:7" x14ac:dyDescent="0.25">
      <c r="A290" s="12">
        <v>42425</v>
      </c>
      <c r="B290">
        <v>41.349997999999999</v>
      </c>
      <c r="C290">
        <v>42.099997999999999</v>
      </c>
      <c r="D290">
        <v>40.759998000000003</v>
      </c>
      <c r="E290">
        <v>42.029998999999997</v>
      </c>
      <c r="F290">
        <v>39.632862000000003</v>
      </c>
      <c r="G290">
        <v>15145133</v>
      </c>
    </row>
    <row r="291" spans="1:7" x14ac:dyDescent="0.25">
      <c r="A291" s="12">
        <v>42426</v>
      </c>
      <c r="B291">
        <v>41.5</v>
      </c>
      <c r="C291">
        <v>42.450001</v>
      </c>
      <c r="D291">
        <v>41.200001</v>
      </c>
      <c r="E291">
        <v>41.950001</v>
      </c>
      <c r="F291">
        <v>39.557429999999997</v>
      </c>
      <c r="G291">
        <v>17557084</v>
      </c>
    </row>
    <row r="292" spans="1:7" x14ac:dyDescent="0.25">
      <c r="A292" s="12">
        <v>42429</v>
      </c>
      <c r="B292">
        <v>42.290000999999997</v>
      </c>
      <c r="C292">
        <v>42.799999</v>
      </c>
      <c r="D292">
        <v>41.91</v>
      </c>
      <c r="E292">
        <v>42.700001</v>
      </c>
      <c r="F292">
        <v>40.264656000000002</v>
      </c>
      <c r="G292">
        <v>24312142</v>
      </c>
    </row>
    <row r="293" spans="1:7" x14ac:dyDescent="0.25">
      <c r="A293" s="12">
        <v>42430</v>
      </c>
      <c r="B293">
        <v>42.709999000000003</v>
      </c>
      <c r="C293">
        <v>42.84</v>
      </c>
      <c r="D293">
        <v>42.360000999999997</v>
      </c>
      <c r="E293">
        <v>42.490001999999997</v>
      </c>
      <c r="F293">
        <v>40.066631000000001</v>
      </c>
      <c r="G293">
        <v>32113071</v>
      </c>
    </row>
    <row r="294" spans="1:7" x14ac:dyDescent="0.25">
      <c r="A294" s="12">
        <v>42431</v>
      </c>
      <c r="B294">
        <v>42.299999</v>
      </c>
      <c r="C294">
        <v>43.130001</v>
      </c>
      <c r="D294">
        <v>42.209999000000003</v>
      </c>
      <c r="E294">
        <v>42.84</v>
      </c>
      <c r="F294">
        <v>40.396675000000002</v>
      </c>
      <c r="G294">
        <v>23672155</v>
      </c>
    </row>
    <row r="295" spans="1:7" x14ac:dyDescent="0.25">
      <c r="A295" s="12">
        <v>42432</v>
      </c>
      <c r="B295">
        <v>43.09</v>
      </c>
      <c r="C295">
        <v>43.220001000000003</v>
      </c>
      <c r="D295">
        <v>42.560001</v>
      </c>
      <c r="E295">
        <v>43.099997999999999</v>
      </c>
      <c r="F295">
        <v>40.641826999999999</v>
      </c>
      <c r="G295">
        <v>20125110</v>
      </c>
    </row>
    <row r="296" spans="1:7" x14ac:dyDescent="0.25">
      <c r="A296" s="12">
        <v>42433</v>
      </c>
      <c r="B296">
        <v>43.5</v>
      </c>
      <c r="C296">
        <v>44.040000999999997</v>
      </c>
      <c r="D296">
        <v>43.490001999999997</v>
      </c>
      <c r="E296">
        <v>43.599997999999999</v>
      </c>
      <c r="F296">
        <v>41.113318999999997</v>
      </c>
      <c r="G296">
        <v>18510639</v>
      </c>
    </row>
    <row r="297" spans="1:7" x14ac:dyDescent="0.25">
      <c r="A297" s="12">
        <v>42436</v>
      </c>
      <c r="B297">
        <v>43.720001000000003</v>
      </c>
      <c r="C297">
        <v>43.75</v>
      </c>
      <c r="D297">
        <v>42.860000999999997</v>
      </c>
      <c r="E297">
        <v>43.009998000000003</v>
      </c>
      <c r="F297">
        <v>40.556980000000003</v>
      </c>
      <c r="G297">
        <v>14275895</v>
      </c>
    </row>
    <row r="298" spans="1:7" x14ac:dyDescent="0.25">
      <c r="A298" s="12">
        <v>42437</v>
      </c>
      <c r="B298">
        <v>42.919998</v>
      </c>
      <c r="C298">
        <v>42.98</v>
      </c>
      <c r="D298">
        <v>41.259998000000003</v>
      </c>
      <c r="E298">
        <v>41.549999</v>
      </c>
      <c r="F298">
        <v>39.180244000000002</v>
      </c>
      <c r="G298">
        <v>28007985</v>
      </c>
    </row>
    <row r="299" spans="1:7" x14ac:dyDescent="0.25">
      <c r="A299" s="12">
        <v>42438</v>
      </c>
      <c r="B299">
        <v>41.709999000000003</v>
      </c>
      <c r="C299">
        <v>42.580002</v>
      </c>
      <c r="D299">
        <v>41.52</v>
      </c>
      <c r="E299">
        <v>42.32</v>
      </c>
      <c r="F299">
        <v>39.906322000000003</v>
      </c>
      <c r="G299">
        <v>11979310</v>
      </c>
    </row>
    <row r="300" spans="1:7" x14ac:dyDescent="0.25">
      <c r="A300" s="12">
        <v>42439</v>
      </c>
      <c r="B300">
        <v>42.380001</v>
      </c>
      <c r="C300">
        <v>42.689999</v>
      </c>
      <c r="D300">
        <v>41.419998</v>
      </c>
      <c r="E300">
        <v>41.889999000000003</v>
      </c>
      <c r="F300">
        <v>39.500850999999997</v>
      </c>
      <c r="G300">
        <v>14729055</v>
      </c>
    </row>
    <row r="301" spans="1:7" x14ac:dyDescent="0.25">
      <c r="A301" s="12">
        <v>42440</v>
      </c>
      <c r="B301">
        <v>42.099997999999999</v>
      </c>
      <c r="C301">
        <v>42.130001</v>
      </c>
      <c r="D301">
        <v>41.619999</v>
      </c>
      <c r="E301">
        <v>41.869999</v>
      </c>
      <c r="F301">
        <v>39.481986999999997</v>
      </c>
      <c r="G301">
        <v>24963221</v>
      </c>
    </row>
    <row r="302" spans="1:7" x14ac:dyDescent="0.25">
      <c r="A302" s="12">
        <v>42443</v>
      </c>
      <c r="B302">
        <v>42.049999</v>
      </c>
      <c r="C302">
        <v>42.060001</v>
      </c>
      <c r="D302">
        <v>40.770000000000003</v>
      </c>
      <c r="E302">
        <v>41.599997999999999</v>
      </c>
      <c r="F302">
        <v>39.22739</v>
      </c>
      <c r="G302">
        <v>14889404</v>
      </c>
    </row>
    <row r="303" spans="1:7" x14ac:dyDescent="0.25">
      <c r="A303" s="12">
        <v>42444</v>
      </c>
      <c r="B303">
        <v>41.619999</v>
      </c>
      <c r="C303">
        <v>41.759998000000003</v>
      </c>
      <c r="D303">
        <v>41.009998000000003</v>
      </c>
      <c r="E303">
        <v>41.279998999999997</v>
      </c>
      <c r="F303">
        <v>38.925635999999997</v>
      </c>
      <c r="G303">
        <v>13258591</v>
      </c>
    </row>
    <row r="304" spans="1:7" x14ac:dyDescent="0.25">
      <c r="A304" s="12">
        <v>42445</v>
      </c>
      <c r="B304">
        <v>41.150002000000001</v>
      </c>
      <c r="C304">
        <v>41.84</v>
      </c>
      <c r="D304">
        <v>41.130001</v>
      </c>
      <c r="E304">
        <v>41.709999000000003</v>
      </c>
      <c r="F304">
        <v>39.331122999999998</v>
      </c>
      <c r="G304">
        <v>21075186</v>
      </c>
    </row>
    <row r="305" spans="1:7" x14ac:dyDescent="0.25">
      <c r="A305" s="12">
        <v>42446</v>
      </c>
      <c r="B305">
        <v>41.900002000000001</v>
      </c>
      <c r="C305">
        <v>42.34</v>
      </c>
      <c r="D305">
        <v>41.580002</v>
      </c>
      <c r="E305">
        <v>42.23</v>
      </c>
      <c r="F305">
        <v>39.821457000000002</v>
      </c>
      <c r="G305">
        <v>25230663</v>
      </c>
    </row>
    <row r="306" spans="1:7" x14ac:dyDescent="0.25">
      <c r="A306" s="12">
        <v>42447</v>
      </c>
      <c r="B306">
        <v>42</v>
      </c>
      <c r="C306">
        <v>42.23</v>
      </c>
      <c r="D306">
        <v>41.610000999999997</v>
      </c>
      <c r="E306">
        <v>41.799999</v>
      </c>
      <c r="F306">
        <v>39.415984999999999</v>
      </c>
      <c r="G306">
        <v>39243948</v>
      </c>
    </row>
    <row r="307" spans="1:7" x14ac:dyDescent="0.25">
      <c r="A307" s="12">
        <v>42451</v>
      </c>
      <c r="B307">
        <v>41.849997999999999</v>
      </c>
      <c r="C307">
        <v>41.849997999999999</v>
      </c>
      <c r="D307">
        <v>40.479999999999997</v>
      </c>
      <c r="E307">
        <v>40.770000000000003</v>
      </c>
      <c r="F307">
        <v>38.444732999999999</v>
      </c>
      <c r="G307">
        <v>29923032</v>
      </c>
    </row>
    <row r="308" spans="1:7" x14ac:dyDescent="0.25">
      <c r="A308" s="12">
        <v>42452</v>
      </c>
      <c r="B308">
        <v>40.770000000000003</v>
      </c>
      <c r="C308">
        <v>40.93</v>
      </c>
      <c r="D308">
        <v>40.049999</v>
      </c>
      <c r="E308">
        <v>40.139999000000003</v>
      </c>
      <c r="F308">
        <v>37.850665999999997</v>
      </c>
      <c r="G308">
        <v>27307774</v>
      </c>
    </row>
    <row r="309" spans="1:7" x14ac:dyDescent="0.25">
      <c r="A309" s="12">
        <v>42457</v>
      </c>
      <c r="B309">
        <v>40.490001999999997</v>
      </c>
      <c r="C309">
        <v>40.490001999999997</v>
      </c>
      <c r="D309">
        <v>39.82</v>
      </c>
      <c r="E309">
        <v>40.139999000000003</v>
      </c>
      <c r="F309">
        <v>37.850665999999997</v>
      </c>
      <c r="G309">
        <v>24362653</v>
      </c>
    </row>
    <row r="310" spans="1:7" x14ac:dyDescent="0.25">
      <c r="A310" s="12">
        <v>42458</v>
      </c>
      <c r="B310">
        <v>40.279998999999997</v>
      </c>
      <c r="C310">
        <v>41.630001</v>
      </c>
      <c r="D310">
        <v>40.080002</v>
      </c>
      <c r="E310">
        <v>41.060001</v>
      </c>
      <c r="F310">
        <v>38.718189000000002</v>
      </c>
      <c r="G310">
        <v>38372137</v>
      </c>
    </row>
    <row r="311" spans="1:7" x14ac:dyDescent="0.25">
      <c r="A311" s="12">
        <v>42459</v>
      </c>
      <c r="B311">
        <v>41.07</v>
      </c>
      <c r="C311">
        <v>41.990001999999997</v>
      </c>
      <c r="D311">
        <v>41.07</v>
      </c>
      <c r="E311">
        <v>41.91</v>
      </c>
      <c r="F311">
        <v>39.519711000000001</v>
      </c>
      <c r="G311">
        <v>32135804</v>
      </c>
    </row>
    <row r="312" spans="1:7" x14ac:dyDescent="0.25">
      <c r="A312" s="12">
        <v>42460</v>
      </c>
      <c r="B312">
        <v>41.869999</v>
      </c>
      <c r="C312">
        <v>41.900002000000001</v>
      </c>
      <c r="D312">
        <v>40.549999</v>
      </c>
      <c r="E312">
        <v>41</v>
      </c>
      <c r="F312">
        <v>38.661610000000003</v>
      </c>
      <c r="G312">
        <v>40872538</v>
      </c>
    </row>
    <row r="313" spans="1:7" x14ac:dyDescent="0.25">
      <c r="A313" s="12">
        <v>42461</v>
      </c>
      <c r="B313">
        <v>41</v>
      </c>
      <c r="C313">
        <v>41.880001</v>
      </c>
      <c r="D313">
        <v>40.759998000000003</v>
      </c>
      <c r="E313">
        <v>41.77</v>
      </c>
      <c r="F313">
        <v>39.387698999999998</v>
      </c>
      <c r="G313">
        <v>12318780</v>
      </c>
    </row>
    <row r="314" spans="1:7" x14ac:dyDescent="0.25">
      <c r="A314" s="12">
        <v>42464</v>
      </c>
      <c r="B314">
        <v>41.700001</v>
      </c>
      <c r="C314">
        <v>41.810001</v>
      </c>
      <c r="D314">
        <v>41.07</v>
      </c>
      <c r="E314">
        <v>41.330002</v>
      </c>
      <c r="F314">
        <v>38.972797</v>
      </c>
      <c r="G314">
        <v>17694687</v>
      </c>
    </row>
    <row r="315" spans="1:7" x14ac:dyDescent="0.25">
      <c r="A315" s="12">
        <v>42465</v>
      </c>
      <c r="B315">
        <v>41.080002</v>
      </c>
      <c r="C315">
        <v>41.669998</v>
      </c>
      <c r="D315">
        <v>40.939999</v>
      </c>
      <c r="E315">
        <v>41.5</v>
      </c>
      <c r="F315">
        <v>39.133094999999997</v>
      </c>
      <c r="G315">
        <v>30593037</v>
      </c>
    </row>
    <row r="316" spans="1:7" x14ac:dyDescent="0.25">
      <c r="A316" s="12">
        <v>42466</v>
      </c>
      <c r="B316">
        <v>40.299999</v>
      </c>
      <c r="C316">
        <v>41.439999</v>
      </c>
      <c r="D316">
        <v>40.020000000000003</v>
      </c>
      <c r="E316">
        <v>41.080002</v>
      </c>
      <c r="F316">
        <v>38.737053000000003</v>
      </c>
      <c r="G316">
        <v>18149179</v>
      </c>
    </row>
    <row r="317" spans="1:7" x14ac:dyDescent="0.25">
      <c r="A317" s="12">
        <v>42467</v>
      </c>
      <c r="B317">
        <v>41.049999</v>
      </c>
      <c r="C317">
        <v>41.139999000000003</v>
      </c>
      <c r="D317">
        <v>40.349997999999999</v>
      </c>
      <c r="E317">
        <v>40.880001</v>
      </c>
      <c r="F317">
        <v>38.548457999999997</v>
      </c>
      <c r="G317">
        <v>21050421</v>
      </c>
    </row>
    <row r="318" spans="1:7" x14ac:dyDescent="0.25">
      <c r="A318" s="12">
        <v>42468</v>
      </c>
      <c r="B318">
        <v>41.139999000000003</v>
      </c>
      <c r="C318">
        <v>41.380001</v>
      </c>
      <c r="D318">
        <v>40.110000999999997</v>
      </c>
      <c r="E318">
        <v>40.220001000000003</v>
      </c>
      <c r="F318">
        <v>37.926105</v>
      </c>
      <c r="G318">
        <v>12769407</v>
      </c>
    </row>
    <row r="319" spans="1:7" x14ac:dyDescent="0.25">
      <c r="A319" s="12">
        <v>42471</v>
      </c>
      <c r="B319">
        <v>40.25</v>
      </c>
      <c r="C319">
        <v>41.139999000000003</v>
      </c>
      <c r="D319">
        <v>40.25</v>
      </c>
      <c r="E319">
        <v>40.630001</v>
      </c>
      <c r="F319">
        <v>38.312714</v>
      </c>
      <c r="G319">
        <v>14320349</v>
      </c>
    </row>
    <row r="320" spans="1:7" x14ac:dyDescent="0.25">
      <c r="A320" s="12">
        <v>42472</v>
      </c>
      <c r="B320">
        <v>40.709999000000003</v>
      </c>
      <c r="C320">
        <v>41.02</v>
      </c>
      <c r="D320">
        <v>40.43</v>
      </c>
      <c r="E320">
        <v>40.799999</v>
      </c>
      <c r="F320">
        <v>38.473019000000001</v>
      </c>
      <c r="G320">
        <v>16911126</v>
      </c>
    </row>
    <row r="321" spans="1:7" x14ac:dyDescent="0.25">
      <c r="A321" s="12">
        <v>42473</v>
      </c>
      <c r="B321">
        <v>41</v>
      </c>
      <c r="C321">
        <v>41.360000999999997</v>
      </c>
      <c r="D321">
        <v>40.889999000000003</v>
      </c>
      <c r="E321">
        <v>41.25</v>
      </c>
      <c r="F321">
        <v>38.897357999999997</v>
      </c>
      <c r="G321">
        <v>33450756</v>
      </c>
    </row>
    <row r="322" spans="1:7" x14ac:dyDescent="0.25">
      <c r="A322" s="12">
        <v>42474</v>
      </c>
      <c r="B322">
        <v>41.459999000000003</v>
      </c>
      <c r="C322">
        <v>41.639999000000003</v>
      </c>
      <c r="D322">
        <v>41.110000999999997</v>
      </c>
      <c r="E322">
        <v>41.5</v>
      </c>
      <c r="F322">
        <v>39.133094999999997</v>
      </c>
      <c r="G322">
        <v>19026388</v>
      </c>
    </row>
    <row r="323" spans="1:7" x14ac:dyDescent="0.25">
      <c r="A323" s="12">
        <v>42475</v>
      </c>
      <c r="B323">
        <v>41.5</v>
      </c>
      <c r="C323">
        <v>41.619999</v>
      </c>
      <c r="D323">
        <v>41.200001</v>
      </c>
      <c r="E323">
        <v>41.459999000000003</v>
      </c>
      <c r="F323">
        <v>39.095374999999997</v>
      </c>
      <c r="G323">
        <v>18344389</v>
      </c>
    </row>
    <row r="324" spans="1:7" x14ac:dyDescent="0.25">
      <c r="A324" s="12">
        <v>42478</v>
      </c>
      <c r="B324">
        <v>41.25</v>
      </c>
      <c r="C324">
        <v>41.490001999999997</v>
      </c>
      <c r="D324">
        <v>40.639999000000003</v>
      </c>
      <c r="E324">
        <v>40.840000000000003</v>
      </c>
      <c r="F324">
        <v>38.510738000000003</v>
      </c>
      <c r="G324">
        <v>13082871</v>
      </c>
    </row>
    <row r="325" spans="1:7" x14ac:dyDescent="0.25">
      <c r="A325" s="12">
        <v>42479</v>
      </c>
      <c r="B325">
        <v>41.099997999999999</v>
      </c>
      <c r="C325">
        <v>41.380001</v>
      </c>
      <c r="D325">
        <v>40.93</v>
      </c>
      <c r="E325">
        <v>41.18</v>
      </c>
      <c r="F325">
        <v>38.831347999999998</v>
      </c>
      <c r="G325">
        <v>26351575</v>
      </c>
    </row>
    <row r="326" spans="1:7" x14ac:dyDescent="0.25">
      <c r="A326" s="12">
        <v>42480</v>
      </c>
      <c r="B326">
        <v>41.080002</v>
      </c>
      <c r="C326">
        <v>41.349997999999999</v>
      </c>
      <c r="D326">
        <v>40.560001</v>
      </c>
      <c r="E326">
        <v>40.810001</v>
      </c>
      <c r="F326">
        <v>38.482452000000002</v>
      </c>
      <c r="G326">
        <v>27454818</v>
      </c>
    </row>
    <row r="327" spans="1:7" x14ac:dyDescent="0.25">
      <c r="A327" s="12">
        <v>42481</v>
      </c>
      <c r="B327">
        <v>40.369999</v>
      </c>
      <c r="C327">
        <v>41.139999000000003</v>
      </c>
      <c r="D327">
        <v>40.279998999999997</v>
      </c>
      <c r="E327">
        <v>40.540000999999997</v>
      </c>
      <c r="F327">
        <v>38.359439999999999</v>
      </c>
      <c r="G327">
        <v>26454098</v>
      </c>
    </row>
    <row r="328" spans="1:7" x14ac:dyDescent="0.25">
      <c r="A328" s="12">
        <v>42482</v>
      </c>
      <c r="B328">
        <v>40.700001</v>
      </c>
      <c r="C328">
        <v>40.790000999999997</v>
      </c>
      <c r="D328">
        <v>40.049999</v>
      </c>
      <c r="E328">
        <v>40.150002000000001</v>
      </c>
      <c r="F328">
        <v>37.990420999999998</v>
      </c>
      <c r="G328">
        <v>14965936</v>
      </c>
    </row>
    <row r="329" spans="1:7" x14ac:dyDescent="0.25">
      <c r="A329" s="12">
        <v>42485</v>
      </c>
      <c r="B329">
        <v>40.150002000000001</v>
      </c>
      <c r="C329">
        <v>40.290000999999997</v>
      </c>
      <c r="D329">
        <v>39.759998000000003</v>
      </c>
      <c r="E329">
        <v>39.979999999999997</v>
      </c>
      <c r="F329">
        <v>37.829555999999997</v>
      </c>
      <c r="G329">
        <v>19275565</v>
      </c>
    </row>
    <row r="330" spans="1:7" x14ac:dyDescent="0.25">
      <c r="A330" s="12">
        <v>42486</v>
      </c>
      <c r="B330">
        <v>39.950001</v>
      </c>
      <c r="C330">
        <v>40.189999</v>
      </c>
      <c r="D330">
        <v>39.389999000000003</v>
      </c>
      <c r="E330">
        <v>39.840000000000003</v>
      </c>
      <c r="F330">
        <v>37.697097999999997</v>
      </c>
      <c r="G330">
        <v>27795240</v>
      </c>
    </row>
    <row r="331" spans="1:7" x14ac:dyDescent="0.25">
      <c r="A331" s="12">
        <v>42487</v>
      </c>
      <c r="B331">
        <v>41.599997999999999</v>
      </c>
      <c r="C331">
        <v>43.330002</v>
      </c>
      <c r="D331">
        <v>41.599997999999999</v>
      </c>
      <c r="E331">
        <v>43.02</v>
      </c>
      <c r="F331">
        <v>40.706046999999998</v>
      </c>
      <c r="G331">
        <v>67481476</v>
      </c>
    </row>
    <row r="332" spans="1:7" x14ac:dyDescent="0.25">
      <c r="A332" s="12">
        <v>42488</v>
      </c>
      <c r="B332">
        <v>42.959999000000003</v>
      </c>
      <c r="C332">
        <v>43.700001</v>
      </c>
      <c r="D332">
        <v>42.549999</v>
      </c>
      <c r="E332">
        <v>43.400002000000001</v>
      </c>
      <c r="F332">
        <v>41.065601000000001</v>
      </c>
      <c r="G332">
        <v>20192215</v>
      </c>
    </row>
    <row r="333" spans="1:7" x14ac:dyDescent="0.25">
      <c r="A333" s="12">
        <v>42489</v>
      </c>
      <c r="B333">
        <v>43.470001000000003</v>
      </c>
      <c r="C333">
        <v>43.5</v>
      </c>
      <c r="D333">
        <v>42.189999</v>
      </c>
      <c r="E333">
        <v>42.549999</v>
      </c>
      <c r="F333">
        <v>40.261330000000001</v>
      </c>
      <c r="G333">
        <v>9249361</v>
      </c>
    </row>
    <row r="334" spans="1:7" x14ac:dyDescent="0.25">
      <c r="A334" s="12">
        <v>42492</v>
      </c>
      <c r="B334">
        <v>42.639999000000003</v>
      </c>
      <c r="C334">
        <v>42.639999000000003</v>
      </c>
      <c r="D334">
        <v>42.110000999999997</v>
      </c>
      <c r="E334">
        <v>42.27</v>
      </c>
      <c r="F334">
        <v>39.996398999999997</v>
      </c>
      <c r="G334">
        <v>9154343</v>
      </c>
    </row>
    <row r="335" spans="1:7" x14ac:dyDescent="0.25">
      <c r="A335" s="12">
        <v>42493</v>
      </c>
      <c r="B335">
        <v>42.240001999999997</v>
      </c>
      <c r="C335">
        <v>43.400002000000001</v>
      </c>
      <c r="D335">
        <v>42.07</v>
      </c>
      <c r="E335">
        <v>43.240001999999997</v>
      </c>
      <c r="F335">
        <v>40.914219000000003</v>
      </c>
      <c r="G335">
        <v>19577050</v>
      </c>
    </row>
    <row r="336" spans="1:7" x14ac:dyDescent="0.25">
      <c r="A336" s="12">
        <v>42494</v>
      </c>
      <c r="B336">
        <v>43.200001</v>
      </c>
      <c r="C336">
        <v>44.299999</v>
      </c>
      <c r="D336">
        <v>42.91</v>
      </c>
      <c r="E336">
        <v>44.18</v>
      </c>
      <c r="F336">
        <v>41.803657999999999</v>
      </c>
      <c r="G336">
        <v>28354999</v>
      </c>
    </row>
    <row r="337" spans="1:7" x14ac:dyDescent="0.25">
      <c r="A337" s="12">
        <v>42495</v>
      </c>
      <c r="B337">
        <v>44.299999</v>
      </c>
      <c r="C337">
        <v>44.639999000000003</v>
      </c>
      <c r="D337">
        <v>42.959999000000003</v>
      </c>
      <c r="E337">
        <v>43.049999</v>
      </c>
      <c r="F337">
        <v>40.734431999999998</v>
      </c>
      <c r="G337">
        <v>18245834</v>
      </c>
    </row>
    <row r="338" spans="1:7" x14ac:dyDescent="0.25">
      <c r="A338" s="12">
        <v>42496</v>
      </c>
      <c r="B338">
        <v>43.200001</v>
      </c>
      <c r="C338">
        <v>44</v>
      </c>
      <c r="D338">
        <v>43.009998000000003</v>
      </c>
      <c r="E338">
        <v>43.610000999999997</v>
      </c>
      <c r="F338">
        <v>41.264308999999997</v>
      </c>
      <c r="G338">
        <v>9481508</v>
      </c>
    </row>
    <row r="339" spans="1:7" x14ac:dyDescent="0.25">
      <c r="A339" s="12">
        <v>42499</v>
      </c>
      <c r="B339">
        <v>43.169998</v>
      </c>
      <c r="C339">
        <v>44.330002</v>
      </c>
      <c r="D339">
        <v>43.169998</v>
      </c>
      <c r="E339">
        <v>43.400002000000001</v>
      </c>
      <c r="F339">
        <v>41.065601000000001</v>
      </c>
      <c r="G339">
        <v>11025107</v>
      </c>
    </row>
    <row r="340" spans="1:7" x14ac:dyDescent="0.25">
      <c r="A340" s="12">
        <v>42500</v>
      </c>
      <c r="B340">
        <v>43.439999</v>
      </c>
      <c r="C340">
        <v>44.139999000000003</v>
      </c>
      <c r="D340">
        <v>43.209999000000003</v>
      </c>
      <c r="E340">
        <v>43.59</v>
      </c>
      <c r="F340">
        <v>41.245387999999998</v>
      </c>
      <c r="G340">
        <v>11614583</v>
      </c>
    </row>
    <row r="341" spans="1:7" x14ac:dyDescent="0.25">
      <c r="A341" s="12">
        <v>42501</v>
      </c>
      <c r="B341">
        <v>43.439999</v>
      </c>
      <c r="C341">
        <v>43.650002000000001</v>
      </c>
      <c r="D341">
        <v>42.860000999999997</v>
      </c>
      <c r="E341">
        <v>42.93</v>
      </c>
      <c r="F341">
        <v>40.620891999999998</v>
      </c>
      <c r="G341">
        <v>6640152</v>
      </c>
    </row>
    <row r="342" spans="1:7" x14ac:dyDescent="0.25">
      <c r="A342" s="12">
        <v>42502</v>
      </c>
      <c r="B342">
        <v>43.259998000000003</v>
      </c>
      <c r="C342">
        <v>43.68</v>
      </c>
      <c r="D342">
        <v>42.860000999999997</v>
      </c>
      <c r="E342">
        <v>43.080002</v>
      </c>
      <c r="F342">
        <v>40.762816999999998</v>
      </c>
      <c r="G342">
        <v>10074287</v>
      </c>
    </row>
    <row r="343" spans="1:7" x14ac:dyDescent="0.25">
      <c r="A343" s="12">
        <v>42503</v>
      </c>
      <c r="B343">
        <v>42.959999000000003</v>
      </c>
      <c r="C343">
        <v>43.18</v>
      </c>
      <c r="D343">
        <v>42.619999</v>
      </c>
      <c r="E343">
        <v>42.720001000000003</v>
      </c>
      <c r="F343">
        <v>40.422184000000001</v>
      </c>
      <c r="G343">
        <v>11333866</v>
      </c>
    </row>
    <row r="344" spans="1:7" x14ac:dyDescent="0.25">
      <c r="A344" s="12">
        <v>42506</v>
      </c>
      <c r="B344">
        <v>42.799999</v>
      </c>
      <c r="C344">
        <v>43.09</v>
      </c>
      <c r="D344">
        <v>42.41</v>
      </c>
      <c r="E344">
        <v>42.990001999999997</v>
      </c>
      <c r="F344">
        <v>40.677666000000002</v>
      </c>
      <c r="G344">
        <v>9600995</v>
      </c>
    </row>
    <row r="345" spans="1:7" x14ac:dyDescent="0.25">
      <c r="A345" s="12">
        <v>42507</v>
      </c>
      <c r="B345">
        <v>42.82</v>
      </c>
      <c r="C345">
        <v>43.630001</v>
      </c>
      <c r="D345">
        <v>42.66</v>
      </c>
      <c r="E345">
        <v>43.540000999999997</v>
      </c>
      <c r="F345">
        <v>41.198078000000002</v>
      </c>
      <c r="G345">
        <v>11172576</v>
      </c>
    </row>
    <row r="346" spans="1:7" x14ac:dyDescent="0.25">
      <c r="A346" s="12">
        <v>42508</v>
      </c>
      <c r="B346">
        <v>43.32</v>
      </c>
      <c r="C346">
        <v>43.549999</v>
      </c>
      <c r="D346">
        <v>42.740001999999997</v>
      </c>
      <c r="E346">
        <v>43.009998000000003</v>
      </c>
      <c r="F346">
        <v>40.69659</v>
      </c>
      <c r="G346">
        <v>10646920</v>
      </c>
    </row>
    <row r="347" spans="1:7" x14ac:dyDescent="0.25">
      <c r="A347" s="12">
        <v>42509</v>
      </c>
      <c r="B347">
        <v>43.060001</v>
      </c>
      <c r="C347">
        <v>43.380001</v>
      </c>
      <c r="D347">
        <v>42.759998000000003</v>
      </c>
      <c r="E347">
        <v>42.889999000000003</v>
      </c>
      <c r="F347">
        <v>40.583030999999998</v>
      </c>
      <c r="G347">
        <v>11935490</v>
      </c>
    </row>
    <row r="348" spans="1:7" x14ac:dyDescent="0.25">
      <c r="A348" s="12">
        <v>42510</v>
      </c>
      <c r="B348">
        <v>43</v>
      </c>
      <c r="C348">
        <v>43.259998000000003</v>
      </c>
      <c r="D348">
        <v>42.709999000000003</v>
      </c>
      <c r="E348">
        <v>42.849997999999999</v>
      </c>
      <c r="F348">
        <v>40.545189000000001</v>
      </c>
      <c r="G348">
        <v>6093777</v>
      </c>
    </row>
    <row r="349" spans="1:7" x14ac:dyDescent="0.25">
      <c r="A349" s="12">
        <v>42513</v>
      </c>
      <c r="B349">
        <v>42.799999</v>
      </c>
      <c r="C349">
        <v>43.279998999999997</v>
      </c>
      <c r="D349">
        <v>42.560001</v>
      </c>
      <c r="E349">
        <v>43.169998</v>
      </c>
      <c r="F349">
        <v>40.84798</v>
      </c>
      <c r="G349">
        <v>8021758</v>
      </c>
    </row>
    <row r="350" spans="1:7" x14ac:dyDescent="0.25">
      <c r="A350" s="12">
        <v>42514</v>
      </c>
      <c r="B350">
        <v>43.290000999999997</v>
      </c>
      <c r="C350">
        <v>43.77</v>
      </c>
      <c r="D350">
        <v>42.990001999999997</v>
      </c>
      <c r="E350">
        <v>43.419998</v>
      </c>
      <c r="F350">
        <v>41.084530000000001</v>
      </c>
      <c r="G350">
        <v>13245453</v>
      </c>
    </row>
    <row r="351" spans="1:7" x14ac:dyDescent="0.25">
      <c r="A351" s="12">
        <v>42515</v>
      </c>
      <c r="B351">
        <v>43.400002000000001</v>
      </c>
      <c r="C351">
        <v>43.91</v>
      </c>
      <c r="D351">
        <v>43.259998000000003</v>
      </c>
      <c r="E351">
        <v>43.720001000000003</v>
      </c>
      <c r="F351">
        <v>41.368403999999998</v>
      </c>
      <c r="G351">
        <v>17159664</v>
      </c>
    </row>
    <row r="352" spans="1:7" x14ac:dyDescent="0.25">
      <c r="A352" s="12">
        <v>42516</v>
      </c>
      <c r="B352">
        <v>43.75</v>
      </c>
      <c r="C352">
        <v>44.740001999999997</v>
      </c>
      <c r="D352">
        <v>43.75</v>
      </c>
      <c r="E352">
        <v>44.580002</v>
      </c>
      <c r="F352">
        <v>42.182136999999997</v>
      </c>
      <c r="G352">
        <v>22778534</v>
      </c>
    </row>
    <row r="353" spans="1:7" x14ac:dyDescent="0.25">
      <c r="A353" s="12">
        <v>42517</v>
      </c>
      <c r="B353">
        <v>44.639999000000003</v>
      </c>
      <c r="C353">
        <v>44.639999000000003</v>
      </c>
      <c r="D353">
        <v>44.049999</v>
      </c>
      <c r="E353">
        <v>44.400002000000001</v>
      </c>
      <c r="F353">
        <v>42.011817999999998</v>
      </c>
      <c r="G353">
        <v>10437350</v>
      </c>
    </row>
    <row r="354" spans="1:7" x14ac:dyDescent="0.25">
      <c r="A354" s="12">
        <v>42520</v>
      </c>
      <c r="B354">
        <v>44.470001000000003</v>
      </c>
      <c r="C354">
        <v>44.470001000000003</v>
      </c>
      <c r="D354">
        <v>43.59</v>
      </c>
      <c r="E354">
        <v>43.970001000000003</v>
      </c>
      <c r="F354">
        <v>41.604945999999998</v>
      </c>
      <c r="G354">
        <v>3238144</v>
      </c>
    </row>
    <row r="355" spans="1:7" x14ac:dyDescent="0.25">
      <c r="A355" s="12">
        <v>42521</v>
      </c>
      <c r="B355">
        <v>43.959999000000003</v>
      </c>
      <c r="C355">
        <v>43.970001000000003</v>
      </c>
      <c r="D355">
        <v>42.23</v>
      </c>
      <c r="E355">
        <v>42.84</v>
      </c>
      <c r="F355">
        <v>40.535736</v>
      </c>
      <c r="G355">
        <v>49083185</v>
      </c>
    </row>
    <row r="356" spans="1:7" x14ac:dyDescent="0.25">
      <c r="A356" s="12">
        <v>42522</v>
      </c>
      <c r="B356">
        <v>43.080002</v>
      </c>
      <c r="C356">
        <v>43.889999000000003</v>
      </c>
      <c r="D356">
        <v>42.720001000000003</v>
      </c>
      <c r="E356">
        <v>43.689999</v>
      </c>
      <c r="F356">
        <v>41.340012000000002</v>
      </c>
      <c r="G356">
        <v>15193785</v>
      </c>
    </row>
    <row r="357" spans="1:7" x14ac:dyDescent="0.25">
      <c r="A357" s="12">
        <v>42523</v>
      </c>
      <c r="B357">
        <v>43.689999</v>
      </c>
      <c r="C357">
        <v>44.400002000000001</v>
      </c>
      <c r="D357">
        <v>43.299999</v>
      </c>
      <c r="E357">
        <v>43.459999000000003</v>
      </c>
      <c r="F357">
        <v>41.122371999999999</v>
      </c>
      <c r="G357">
        <v>14362668</v>
      </c>
    </row>
    <row r="358" spans="1:7" x14ac:dyDescent="0.25">
      <c r="A358" s="12">
        <v>42524</v>
      </c>
      <c r="B358">
        <v>43.540000999999997</v>
      </c>
      <c r="C358">
        <v>44.279998999999997</v>
      </c>
      <c r="D358">
        <v>43.310001</v>
      </c>
      <c r="E358">
        <v>44.169998</v>
      </c>
      <c r="F358">
        <v>41.794193</v>
      </c>
      <c r="G358">
        <v>11452427</v>
      </c>
    </row>
    <row r="359" spans="1:7" x14ac:dyDescent="0.25">
      <c r="A359" s="12">
        <v>42527</v>
      </c>
      <c r="B359">
        <v>43.900002000000001</v>
      </c>
      <c r="C359">
        <v>44.639999000000003</v>
      </c>
      <c r="D359">
        <v>43.32</v>
      </c>
      <c r="E359">
        <v>43.439999</v>
      </c>
      <c r="F359">
        <v>41.103458000000003</v>
      </c>
      <c r="G359">
        <v>10215781</v>
      </c>
    </row>
    <row r="360" spans="1:7" x14ac:dyDescent="0.25">
      <c r="A360" s="12">
        <v>42528</v>
      </c>
      <c r="B360">
        <v>44</v>
      </c>
      <c r="C360">
        <v>45.02</v>
      </c>
      <c r="D360">
        <v>43.91</v>
      </c>
      <c r="E360">
        <v>44.740001999999997</v>
      </c>
      <c r="F360">
        <v>42.333534</v>
      </c>
      <c r="G360">
        <v>31680581</v>
      </c>
    </row>
    <row r="361" spans="1:7" x14ac:dyDescent="0.25">
      <c r="A361" s="12">
        <v>42529</v>
      </c>
      <c r="B361">
        <v>44.529998999999997</v>
      </c>
      <c r="C361">
        <v>45</v>
      </c>
      <c r="D361">
        <v>43.98</v>
      </c>
      <c r="E361">
        <v>44.09</v>
      </c>
      <c r="F361">
        <v>41.718497999999997</v>
      </c>
      <c r="G361">
        <v>15414073</v>
      </c>
    </row>
    <row r="362" spans="1:7" x14ac:dyDescent="0.25">
      <c r="A362" s="12">
        <v>42530</v>
      </c>
      <c r="B362">
        <v>44.09</v>
      </c>
      <c r="C362">
        <v>44.240001999999997</v>
      </c>
      <c r="D362">
        <v>42.880001</v>
      </c>
      <c r="E362">
        <v>43.009998000000003</v>
      </c>
      <c r="F362">
        <v>40.69659</v>
      </c>
      <c r="G362">
        <v>17007926</v>
      </c>
    </row>
    <row r="363" spans="1:7" x14ac:dyDescent="0.25">
      <c r="A363" s="12">
        <v>42531</v>
      </c>
      <c r="B363">
        <v>43.049999</v>
      </c>
      <c r="C363">
        <v>43.09</v>
      </c>
      <c r="D363">
        <v>42.330002</v>
      </c>
      <c r="E363">
        <v>42.529998999999997</v>
      </c>
      <c r="F363">
        <v>40.242396999999997</v>
      </c>
      <c r="G363">
        <v>15837339</v>
      </c>
    </row>
    <row r="364" spans="1:7" x14ac:dyDescent="0.25">
      <c r="A364" s="12">
        <v>42534</v>
      </c>
      <c r="B364">
        <v>42.509998000000003</v>
      </c>
      <c r="C364">
        <v>42.77</v>
      </c>
      <c r="D364">
        <v>42.349997999999999</v>
      </c>
      <c r="E364">
        <v>42.66</v>
      </c>
      <c r="F364">
        <v>40.365409999999997</v>
      </c>
      <c r="G364">
        <v>11710879</v>
      </c>
    </row>
    <row r="365" spans="1:7" x14ac:dyDescent="0.25">
      <c r="A365" s="12">
        <v>42535</v>
      </c>
      <c r="B365">
        <v>42.66</v>
      </c>
      <c r="C365">
        <v>42.779998999999997</v>
      </c>
      <c r="D365">
        <v>42.110000999999997</v>
      </c>
      <c r="E365">
        <v>42.580002</v>
      </c>
      <c r="F365">
        <v>40.289715000000001</v>
      </c>
      <c r="G365">
        <v>7952645</v>
      </c>
    </row>
    <row r="366" spans="1:7" x14ac:dyDescent="0.25">
      <c r="A366" s="12">
        <v>42536</v>
      </c>
      <c r="B366">
        <v>42.599997999999999</v>
      </c>
      <c r="C366">
        <v>43.43</v>
      </c>
      <c r="D366">
        <v>42.599997999999999</v>
      </c>
      <c r="E366">
        <v>43.34</v>
      </c>
      <c r="F366">
        <v>41.008839000000002</v>
      </c>
      <c r="G366">
        <v>10028265</v>
      </c>
    </row>
    <row r="367" spans="1:7" x14ac:dyDescent="0.25">
      <c r="A367" s="12">
        <v>42537</v>
      </c>
      <c r="B367">
        <v>43.02</v>
      </c>
      <c r="C367">
        <v>43.150002000000001</v>
      </c>
      <c r="D367">
        <v>42.5</v>
      </c>
      <c r="E367">
        <v>42.919998</v>
      </c>
      <c r="F367">
        <v>40.611426999999999</v>
      </c>
      <c r="G367">
        <v>8402915</v>
      </c>
    </row>
    <row r="368" spans="1:7" x14ac:dyDescent="0.25">
      <c r="A368" s="12">
        <v>42538</v>
      </c>
      <c r="B368">
        <v>43.049999</v>
      </c>
      <c r="C368">
        <v>43.599997999999999</v>
      </c>
      <c r="D368">
        <v>42.810001</v>
      </c>
      <c r="E368">
        <v>43.459999000000003</v>
      </c>
      <c r="F368">
        <v>41.122371999999999</v>
      </c>
      <c r="G368">
        <v>20656599</v>
      </c>
    </row>
    <row r="369" spans="1:7" x14ac:dyDescent="0.25">
      <c r="A369" s="12">
        <v>42541</v>
      </c>
      <c r="B369">
        <v>43.540000999999997</v>
      </c>
      <c r="C369">
        <v>43.889999000000003</v>
      </c>
      <c r="D369">
        <v>43.02</v>
      </c>
      <c r="E369">
        <v>43.580002</v>
      </c>
      <c r="F369">
        <v>41.235934999999998</v>
      </c>
      <c r="G369">
        <v>5230740</v>
      </c>
    </row>
    <row r="370" spans="1:7" x14ac:dyDescent="0.25">
      <c r="A370" s="12">
        <v>42542</v>
      </c>
      <c r="B370">
        <v>43.32</v>
      </c>
      <c r="C370">
        <v>43.689999</v>
      </c>
      <c r="D370">
        <v>42.799999</v>
      </c>
      <c r="E370">
        <v>43.259998000000003</v>
      </c>
      <c r="F370">
        <v>40.933132000000001</v>
      </c>
      <c r="G370">
        <v>7302939</v>
      </c>
    </row>
    <row r="371" spans="1:7" x14ac:dyDescent="0.25">
      <c r="A371" s="12">
        <v>42543</v>
      </c>
      <c r="B371">
        <v>43.259998000000003</v>
      </c>
      <c r="C371">
        <v>43.43</v>
      </c>
      <c r="D371">
        <v>42.880001</v>
      </c>
      <c r="E371">
        <v>43.32</v>
      </c>
      <c r="F371">
        <v>40.989905999999998</v>
      </c>
      <c r="G371">
        <v>7066801</v>
      </c>
    </row>
    <row r="372" spans="1:7" x14ac:dyDescent="0.25">
      <c r="A372" s="12">
        <v>42544</v>
      </c>
      <c r="B372">
        <v>43.52</v>
      </c>
      <c r="C372">
        <v>43.759998000000003</v>
      </c>
      <c r="D372">
        <v>43.279998999999997</v>
      </c>
      <c r="E372">
        <v>43.52</v>
      </c>
      <c r="F372">
        <v>41.179152999999999</v>
      </c>
      <c r="G372">
        <v>7629333</v>
      </c>
    </row>
    <row r="373" spans="1:7" x14ac:dyDescent="0.25">
      <c r="A373" s="12">
        <v>42545</v>
      </c>
      <c r="B373">
        <v>42.75</v>
      </c>
      <c r="C373">
        <v>43.299999</v>
      </c>
      <c r="D373">
        <v>42</v>
      </c>
      <c r="E373">
        <v>43.110000999999997</v>
      </c>
      <c r="F373">
        <v>40.791206000000003</v>
      </c>
      <c r="G373">
        <v>16665943</v>
      </c>
    </row>
    <row r="374" spans="1:7" x14ac:dyDescent="0.25">
      <c r="A374" s="12">
        <v>42548</v>
      </c>
      <c r="B374">
        <v>42.950001</v>
      </c>
      <c r="C374">
        <v>43.220001000000003</v>
      </c>
      <c r="D374">
        <v>42.509998000000003</v>
      </c>
      <c r="E374">
        <v>42.77</v>
      </c>
      <c r="F374">
        <v>40.469493999999997</v>
      </c>
      <c r="G374">
        <v>11716131</v>
      </c>
    </row>
    <row r="375" spans="1:7" x14ac:dyDescent="0.25">
      <c r="A375" s="12">
        <v>42549</v>
      </c>
      <c r="B375">
        <v>43.5</v>
      </c>
      <c r="C375">
        <v>44.889999000000003</v>
      </c>
      <c r="D375">
        <v>43.200001</v>
      </c>
      <c r="E375">
        <v>43.869999</v>
      </c>
      <c r="F375">
        <v>41.510334</v>
      </c>
      <c r="G375">
        <v>19674297</v>
      </c>
    </row>
    <row r="376" spans="1:7" x14ac:dyDescent="0.25">
      <c r="A376" s="12">
        <v>42550</v>
      </c>
      <c r="B376">
        <v>43.5</v>
      </c>
      <c r="C376">
        <v>45</v>
      </c>
      <c r="D376">
        <v>43.5</v>
      </c>
      <c r="E376">
        <v>44.080002</v>
      </c>
      <c r="F376">
        <v>41.709029999999998</v>
      </c>
      <c r="G376">
        <v>10020648</v>
      </c>
    </row>
    <row r="377" spans="1:7" x14ac:dyDescent="0.25">
      <c r="A377" s="12">
        <v>42551</v>
      </c>
      <c r="B377">
        <v>44.099997999999999</v>
      </c>
      <c r="C377">
        <v>44.73</v>
      </c>
      <c r="D377">
        <v>43.450001</v>
      </c>
      <c r="E377">
        <v>43.91</v>
      </c>
      <c r="F377">
        <v>41.548180000000002</v>
      </c>
      <c r="G377">
        <v>17107987</v>
      </c>
    </row>
    <row r="378" spans="1:7" x14ac:dyDescent="0.25">
      <c r="A378" s="12">
        <v>42552</v>
      </c>
      <c r="B378">
        <v>44.18</v>
      </c>
      <c r="C378">
        <v>44.580002</v>
      </c>
      <c r="D378">
        <v>43.919998</v>
      </c>
      <c r="E378">
        <v>44.400002000000001</v>
      </c>
      <c r="F378">
        <v>42.011817999999998</v>
      </c>
      <c r="G378">
        <v>9527584</v>
      </c>
    </row>
    <row r="379" spans="1:7" x14ac:dyDescent="0.25">
      <c r="A379" s="12">
        <v>42555</v>
      </c>
      <c r="B379">
        <v>44.5</v>
      </c>
      <c r="C379">
        <v>44.790000999999997</v>
      </c>
      <c r="D379">
        <v>44.330002</v>
      </c>
      <c r="E379">
        <v>44.580002</v>
      </c>
      <c r="F379">
        <v>42.182136999999997</v>
      </c>
      <c r="G379">
        <v>1483633</v>
      </c>
    </row>
    <row r="380" spans="1:7" x14ac:dyDescent="0.25">
      <c r="A380" s="12">
        <v>42556</v>
      </c>
      <c r="B380">
        <v>44.740001999999997</v>
      </c>
      <c r="C380">
        <v>44.740001999999997</v>
      </c>
      <c r="D380">
        <v>43.220001000000003</v>
      </c>
      <c r="E380">
        <v>43.400002000000001</v>
      </c>
      <c r="F380">
        <v>41.065601000000001</v>
      </c>
      <c r="G380">
        <v>14389011</v>
      </c>
    </row>
    <row r="381" spans="1:7" x14ac:dyDescent="0.25">
      <c r="A381" s="12">
        <v>42557</v>
      </c>
      <c r="B381">
        <v>43.209999000000003</v>
      </c>
      <c r="C381">
        <v>43.23</v>
      </c>
      <c r="D381">
        <v>42.5</v>
      </c>
      <c r="E381">
        <v>42.93</v>
      </c>
      <c r="F381">
        <v>40.620891999999998</v>
      </c>
      <c r="G381">
        <v>14058969</v>
      </c>
    </row>
    <row r="382" spans="1:7" x14ac:dyDescent="0.25">
      <c r="A382" s="12">
        <v>42558</v>
      </c>
      <c r="B382">
        <v>43</v>
      </c>
      <c r="C382">
        <v>43.439999</v>
      </c>
      <c r="D382">
        <v>42.91</v>
      </c>
      <c r="E382">
        <v>43.27</v>
      </c>
      <c r="F382">
        <v>40.942599999999999</v>
      </c>
      <c r="G382">
        <v>12119995</v>
      </c>
    </row>
    <row r="383" spans="1:7" x14ac:dyDescent="0.25">
      <c r="A383" s="12">
        <v>42559</v>
      </c>
      <c r="B383">
        <v>43.400002000000001</v>
      </c>
      <c r="C383">
        <v>44.369999</v>
      </c>
      <c r="D383">
        <v>43.290000999999997</v>
      </c>
      <c r="E383">
        <v>44.279998999999997</v>
      </c>
      <c r="F383">
        <v>41.898273000000003</v>
      </c>
      <c r="G383">
        <v>11542729</v>
      </c>
    </row>
    <row r="384" spans="1:7" x14ac:dyDescent="0.25">
      <c r="A384" s="12">
        <v>42562</v>
      </c>
      <c r="B384">
        <v>44.389999000000003</v>
      </c>
      <c r="C384">
        <v>44.700001</v>
      </c>
      <c r="D384">
        <v>44.110000999999997</v>
      </c>
      <c r="E384">
        <v>44.619999</v>
      </c>
      <c r="F384">
        <v>42.219990000000003</v>
      </c>
      <c r="G384">
        <v>9530609</v>
      </c>
    </row>
    <row r="385" spans="1:7" x14ac:dyDescent="0.25">
      <c r="A385" s="12">
        <v>42563</v>
      </c>
      <c r="B385">
        <v>44.759998000000003</v>
      </c>
      <c r="C385">
        <v>44.959999000000003</v>
      </c>
      <c r="D385">
        <v>44.459999000000003</v>
      </c>
      <c r="E385">
        <v>44.619999</v>
      </c>
      <c r="F385">
        <v>42.219990000000003</v>
      </c>
      <c r="G385">
        <v>16542668</v>
      </c>
    </row>
    <row r="386" spans="1:7" x14ac:dyDescent="0.25">
      <c r="A386" s="12">
        <v>42564</v>
      </c>
      <c r="B386">
        <v>44.619999</v>
      </c>
      <c r="C386">
        <v>44.950001</v>
      </c>
      <c r="D386">
        <v>44.419998</v>
      </c>
      <c r="E386">
        <v>44.66</v>
      </c>
      <c r="F386">
        <v>42.257838999999997</v>
      </c>
      <c r="G386">
        <v>14916079</v>
      </c>
    </row>
    <row r="387" spans="1:7" x14ac:dyDescent="0.25">
      <c r="A387" s="12">
        <v>42565</v>
      </c>
      <c r="B387">
        <v>44.799999</v>
      </c>
      <c r="C387">
        <v>44.950001</v>
      </c>
      <c r="D387">
        <v>43.900002000000001</v>
      </c>
      <c r="E387">
        <v>44.220001000000003</v>
      </c>
      <c r="F387">
        <v>41.841503000000003</v>
      </c>
      <c r="G387">
        <v>14471033</v>
      </c>
    </row>
    <row r="388" spans="1:7" x14ac:dyDescent="0.25">
      <c r="A388" s="12">
        <v>42566</v>
      </c>
      <c r="B388">
        <v>44.290000999999997</v>
      </c>
      <c r="C388">
        <v>45.049999</v>
      </c>
      <c r="D388">
        <v>44.09</v>
      </c>
      <c r="E388">
        <v>44.98</v>
      </c>
      <c r="F388">
        <v>42.560626999999997</v>
      </c>
      <c r="G388">
        <v>15689424</v>
      </c>
    </row>
    <row r="389" spans="1:7" x14ac:dyDescent="0.25">
      <c r="A389" s="12">
        <v>42569</v>
      </c>
      <c r="B389">
        <v>44.619999</v>
      </c>
      <c r="C389">
        <v>45.48</v>
      </c>
      <c r="D389">
        <v>44.099997999999999</v>
      </c>
      <c r="E389">
        <v>44.299999</v>
      </c>
      <c r="F389">
        <v>41.917194000000002</v>
      </c>
      <c r="G389">
        <v>13382883</v>
      </c>
    </row>
    <row r="390" spans="1:7" x14ac:dyDescent="0.25">
      <c r="A390" s="12">
        <v>42570</v>
      </c>
      <c r="B390">
        <v>44.549999</v>
      </c>
      <c r="C390">
        <v>44.939999</v>
      </c>
      <c r="D390">
        <v>44.299999</v>
      </c>
      <c r="E390">
        <v>44.720001000000003</v>
      </c>
      <c r="F390">
        <v>42.314610000000002</v>
      </c>
      <c r="G390">
        <v>12166067</v>
      </c>
    </row>
    <row r="391" spans="1:7" x14ac:dyDescent="0.25">
      <c r="A391" s="12">
        <v>42571</v>
      </c>
      <c r="B391">
        <v>44.32</v>
      </c>
      <c r="C391">
        <v>44.959999000000003</v>
      </c>
      <c r="D391">
        <v>44.32</v>
      </c>
      <c r="E391">
        <v>44.75</v>
      </c>
      <c r="F391">
        <v>42.342990999999998</v>
      </c>
      <c r="G391">
        <v>6619768</v>
      </c>
    </row>
    <row r="392" spans="1:7" x14ac:dyDescent="0.25">
      <c r="A392" s="12">
        <v>42572</v>
      </c>
      <c r="B392">
        <v>44.959999000000003</v>
      </c>
      <c r="C392">
        <v>45.18</v>
      </c>
      <c r="D392">
        <v>44.790000999999997</v>
      </c>
      <c r="E392">
        <v>45.060001</v>
      </c>
      <c r="F392">
        <v>42.636325999999997</v>
      </c>
      <c r="G392">
        <v>7555620</v>
      </c>
    </row>
    <row r="393" spans="1:7" x14ac:dyDescent="0.25">
      <c r="A393" s="12">
        <v>42573</v>
      </c>
      <c r="B393">
        <v>45.09</v>
      </c>
      <c r="C393">
        <v>46</v>
      </c>
      <c r="D393">
        <v>44.98</v>
      </c>
      <c r="E393">
        <v>45.889999000000003</v>
      </c>
      <c r="F393">
        <v>43.421672999999998</v>
      </c>
      <c r="G393">
        <v>10863595</v>
      </c>
    </row>
    <row r="394" spans="1:7" x14ac:dyDescent="0.25">
      <c r="A394" s="12">
        <v>42576</v>
      </c>
      <c r="B394">
        <v>46</v>
      </c>
      <c r="C394">
        <v>46.099997999999999</v>
      </c>
      <c r="D394">
        <v>45.09</v>
      </c>
      <c r="E394">
        <v>45.709999000000003</v>
      </c>
      <c r="F394">
        <v>43.251358000000003</v>
      </c>
      <c r="G394">
        <v>10400646</v>
      </c>
    </row>
    <row r="395" spans="1:7" x14ac:dyDescent="0.25">
      <c r="A395" s="12">
        <v>42577</v>
      </c>
      <c r="B395">
        <v>45.720001000000003</v>
      </c>
      <c r="C395">
        <v>45.830002</v>
      </c>
      <c r="D395">
        <v>44.16</v>
      </c>
      <c r="E395">
        <v>44.52</v>
      </c>
      <c r="F395">
        <v>42.125374000000001</v>
      </c>
      <c r="G395">
        <v>20424782</v>
      </c>
    </row>
    <row r="396" spans="1:7" x14ac:dyDescent="0.25">
      <c r="A396" s="12">
        <v>42578</v>
      </c>
      <c r="B396">
        <v>44.599997999999999</v>
      </c>
      <c r="C396">
        <v>44.84</v>
      </c>
      <c r="D396">
        <v>42.799999</v>
      </c>
      <c r="E396">
        <v>43.66</v>
      </c>
      <c r="F396">
        <v>41.311622999999997</v>
      </c>
      <c r="G396">
        <v>19348240</v>
      </c>
    </row>
    <row r="397" spans="1:7" x14ac:dyDescent="0.25">
      <c r="A397" s="12">
        <v>42579</v>
      </c>
      <c r="B397">
        <v>43.66</v>
      </c>
      <c r="C397">
        <v>43.700001</v>
      </c>
      <c r="D397">
        <v>42.889999000000003</v>
      </c>
      <c r="E397">
        <v>42.98</v>
      </c>
      <c r="F397">
        <v>40.668194</v>
      </c>
      <c r="G397">
        <v>19646223</v>
      </c>
    </row>
    <row r="398" spans="1:7" x14ac:dyDescent="0.25">
      <c r="A398" s="12">
        <v>42580</v>
      </c>
      <c r="B398">
        <v>42.959999000000003</v>
      </c>
      <c r="C398">
        <v>43.330002</v>
      </c>
      <c r="D398">
        <v>42.5</v>
      </c>
      <c r="E398">
        <v>42.849997999999999</v>
      </c>
      <c r="F398">
        <v>40.545189000000001</v>
      </c>
      <c r="G398">
        <v>15163583</v>
      </c>
    </row>
    <row r="399" spans="1:7" x14ac:dyDescent="0.25">
      <c r="A399" s="12">
        <v>42583</v>
      </c>
      <c r="B399">
        <v>42.66</v>
      </c>
      <c r="C399">
        <v>42.959999000000003</v>
      </c>
      <c r="D399">
        <v>42.560001</v>
      </c>
      <c r="E399">
        <v>42.700001</v>
      </c>
      <c r="F399">
        <v>40.403263000000003</v>
      </c>
      <c r="G399">
        <v>11642009</v>
      </c>
    </row>
    <row r="400" spans="1:7" x14ac:dyDescent="0.25">
      <c r="A400" s="12">
        <v>42584</v>
      </c>
      <c r="B400">
        <v>42.75</v>
      </c>
      <c r="C400">
        <v>42.880001</v>
      </c>
      <c r="D400">
        <v>42.299999</v>
      </c>
      <c r="E400">
        <v>42.57</v>
      </c>
      <c r="F400">
        <v>40.280262</v>
      </c>
      <c r="G400">
        <v>11287112</v>
      </c>
    </row>
    <row r="401" spans="1:7" x14ac:dyDescent="0.25">
      <c r="A401" s="12">
        <v>42585</v>
      </c>
      <c r="B401">
        <v>42.560001</v>
      </c>
      <c r="C401">
        <v>43.5</v>
      </c>
      <c r="D401">
        <v>42.529998999999997</v>
      </c>
      <c r="E401">
        <v>43.240001999999997</v>
      </c>
      <c r="F401">
        <v>40.914219000000003</v>
      </c>
      <c r="G401">
        <v>10539137</v>
      </c>
    </row>
    <row r="402" spans="1:7" x14ac:dyDescent="0.25">
      <c r="A402" s="12">
        <v>42586</v>
      </c>
      <c r="B402">
        <v>44.060001</v>
      </c>
      <c r="C402">
        <v>44.18</v>
      </c>
      <c r="D402">
        <v>43.490001999999997</v>
      </c>
      <c r="E402">
        <v>43.650002000000001</v>
      </c>
      <c r="F402">
        <v>41.302157999999999</v>
      </c>
      <c r="G402">
        <v>17030594</v>
      </c>
    </row>
    <row r="403" spans="1:7" x14ac:dyDescent="0.25">
      <c r="A403" s="12">
        <v>42587</v>
      </c>
      <c r="B403">
        <v>43.939999</v>
      </c>
      <c r="C403">
        <v>44.23</v>
      </c>
      <c r="D403">
        <v>43.599997999999999</v>
      </c>
      <c r="E403">
        <v>43.700001</v>
      </c>
      <c r="F403">
        <v>41.349471999999999</v>
      </c>
      <c r="G403">
        <v>10517468</v>
      </c>
    </row>
    <row r="404" spans="1:7" x14ac:dyDescent="0.25">
      <c r="A404" s="12">
        <v>42590</v>
      </c>
      <c r="B404">
        <v>43.939999</v>
      </c>
      <c r="C404">
        <v>44.27</v>
      </c>
      <c r="D404">
        <v>43.689999</v>
      </c>
      <c r="E404">
        <v>44.16</v>
      </c>
      <c r="F404">
        <v>41.784720999999998</v>
      </c>
      <c r="G404">
        <v>14520063</v>
      </c>
    </row>
    <row r="405" spans="1:7" x14ac:dyDescent="0.25">
      <c r="A405" s="12">
        <v>42591</v>
      </c>
      <c r="B405">
        <v>44.299999</v>
      </c>
      <c r="C405">
        <v>44.619999</v>
      </c>
      <c r="D405">
        <v>43.900002000000001</v>
      </c>
      <c r="E405">
        <v>44.060001</v>
      </c>
      <c r="F405">
        <v>41.690112999999997</v>
      </c>
      <c r="G405">
        <v>15773930</v>
      </c>
    </row>
    <row r="406" spans="1:7" x14ac:dyDescent="0.25">
      <c r="A406" s="12">
        <v>42592</v>
      </c>
      <c r="B406">
        <v>44.150002000000001</v>
      </c>
      <c r="C406">
        <v>44.360000999999997</v>
      </c>
      <c r="D406">
        <v>43.209999000000003</v>
      </c>
      <c r="E406">
        <v>43.52</v>
      </c>
      <c r="F406">
        <v>41.179152999999999</v>
      </c>
      <c r="G406">
        <v>13008227</v>
      </c>
    </row>
    <row r="407" spans="1:7" x14ac:dyDescent="0.25">
      <c r="A407" s="12">
        <v>42593</v>
      </c>
      <c r="B407">
        <v>43.950001</v>
      </c>
      <c r="C407">
        <v>44.799999</v>
      </c>
      <c r="D407">
        <v>43.950001</v>
      </c>
      <c r="E407">
        <v>44.540000999999997</v>
      </c>
      <c r="F407">
        <v>42.144291000000003</v>
      </c>
      <c r="G407">
        <v>23650134</v>
      </c>
    </row>
    <row r="408" spans="1:7" x14ac:dyDescent="0.25">
      <c r="A408" s="12">
        <v>42594</v>
      </c>
      <c r="B408">
        <v>44.549999</v>
      </c>
      <c r="C408">
        <v>44.889999000000003</v>
      </c>
      <c r="D408">
        <v>44.049999</v>
      </c>
      <c r="E408">
        <v>44.439999</v>
      </c>
      <c r="F408">
        <v>42.049666999999999</v>
      </c>
      <c r="G408">
        <v>14313414</v>
      </c>
    </row>
    <row r="409" spans="1:7" x14ac:dyDescent="0.25">
      <c r="A409" s="12">
        <v>42597</v>
      </c>
      <c r="B409">
        <v>44.369999</v>
      </c>
      <c r="C409">
        <v>45</v>
      </c>
      <c r="D409">
        <v>44.369999</v>
      </c>
      <c r="E409">
        <v>44.549999</v>
      </c>
      <c r="F409">
        <v>42.153751</v>
      </c>
      <c r="G409">
        <v>24279993</v>
      </c>
    </row>
    <row r="410" spans="1:7" x14ac:dyDescent="0.25">
      <c r="A410" s="12">
        <v>42598</v>
      </c>
      <c r="B410">
        <v>44.380001</v>
      </c>
      <c r="C410">
        <v>44.650002000000001</v>
      </c>
      <c r="D410">
        <v>43.810001</v>
      </c>
      <c r="E410">
        <v>43.91</v>
      </c>
      <c r="F410">
        <v>41.548180000000002</v>
      </c>
      <c r="G410">
        <v>11123882</v>
      </c>
    </row>
    <row r="411" spans="1:7" x14ac:dyDescent="0.25">
      <c r="A411" s="12">
        <v>42599</v>
      </c>
      <c r="B411">
        <v>43.880001</v>
      </c>
      <c r="C411">
        <v>44.200001</v>
      </c>
      <c r="D411">
        <v>43.560001</v>
      </c>
      <c r="E411">
        <v>43.68</v>
      </c>
      <c r="F411">
        <v>41.330547000000003</v>
      </c>
      <c r="G411">
        <v>8947476</v>
      </c>
    </row>
    <row r="412" spans="1:7" x14ac:dyDescent="0.25">
      <c r="A412" s="12">
        <v>42600</v>
      </c>
      <c r="B412">
        <v>43.610000999999997</v>
      </c>
      <c r="C412">
        <v>44.540000999999997</v>
      </c>
      <c r="D412">
        <v>43.580002</v>
      </c>
      <c r="E412">
        <v>43.970001000000003</v>
      </c>
      <c r="F412">
        <v>41.738731000000001</v>
      </c>
      <c r="G412">
        <v>12117117</v>
      </c>
    </row>
    <row r="413" spans="1:7" x14ac:dyDescent="0.25">
      <c r="A413" s="12">
        <v>42601</v>
      </c>
      <c r="B413">
        <v>43.91</v>
      </c>
      <c r="C413">
        <v>44.349997999999999</v>
      </c>
      <c r="D413">
        <v>43.560001</v>
      </c>
      <c r="E413">
        <v>43.630001</v>
      </c>
      <c r="F413">
        <v>41.415984999999999</v>
      </c>
      <c r="G413">
        <v>6325010</v>
      </c>
    </row>
    <row r="414" spans="1:7" x14ac:dyDescent="0.25">
      <c r="A414" s="12">
        <v>42604</v>
      </c>
      <c r="B414">
        <v>43.599997999999999</v>
      </c>
      <c r="C414">
        <v>43.84</v>
      </c>
      <c r="D414">
        <v>43.200001</v>
      </c>
      <c r="E414">
        <v>43.5</v>
      </c>
      <c r="F414">
        <v>41.292580000000001</v>
      </c>
      <c r="G414">
        <v>7608514</v>
      </c>
    </row>
    <row r="415" spans="1:7" x14ac:dyDescent="0.25">
      <c r="A415" s="12">
        <v>42605</v>
      </c>
      <c r="B415">
        <v>43.459999000000003</v>
      </c>
      <c r="C415">
        <v>43.900002000000001</v>
      </c>
      <c r="D415">
        <v>43.040000999999997</v>
      </c>
      <c r="E415">
        <v>43.16</v>
      </c>
      <c r="F415">
        <v>40.969833000000001</v>
      </c>
      <c r="G415">
        <v>15528748</v>
      </c>
    </row>
    <row r="416" spans="1:7" x14ac:dyDescent="0.25">
      <c r="A416" s="12">
        <v>42606</v>
      </c>
      <c r="B416">
        <v>43.099997999999999</v>
      </c>
      <c r="C416">
        <v>43.900002000000001</v>
      </c>
      <c r="D416">
        <v>43.099997999999999</v>
      </c>
      <c r="E416">
        <v>43.75</v>
      </c>
      <c r="F416">
        <v>41.529896000000001</v>
      </c>
      <c r="G416">
        <v>8765771</v>
      </c>
    </row>
    <row r="417" spans="1:7" x14ac:dyDescent="0.25">
      <c r="A417" s="12">
        <v>42607</v>
      </c>
      <c r="B417">
        <v>43.720001000000003</v>
      </c>
      <c r="C417">
        <v>44</v>
      </c>
      <c r="D417">
        <v>43.529998999999997</v>
      </c>
      <c r="E417">
        <v>43.950001</v>
      </c>
      <c r="F417">
        <v>41.719746000000001</v>
      </c>
      <c r="G417">
        <v>8802361</v>
      </c>
    </row>
    <row r="418" spans="1:7" x14ac:dyDescent="0.25">
      <c r="A418" s="12">
        <v>42608</v>
      </c>
      <c r="B418">
        <v>44</v>
      </c>
      <c r="C418">
        <v>44.169998</v>
      </c>
      <c r="D418">
        <v>42.799999</v>
      </c>
      <c r="E418">
        <v>42.959999000000003</v>
      </c>
      <c r="F418">
        <v>40.779980000000002</v>
      </c>
      <c r="G418">
        <v>20253344</v>
      </c>
    </row>
    <row r="419" spans="1:7" x14ac:dyDescent="0.25">
      <c r="A419" s="12">
        <v>42611</v>
      </c>
      <c r="B419">
        <v>42.82</v>
      </c>
      <c r="C419">
        <v>43.490001999999997</v>
      </c>
      <c r="D419">
        <v>42.82</v>
      </c>
      <c r="E419">
        <v>43.389999000000003</v>
      </c>
      <c r="F419">
        <v>41.188170999999997</v>
      </c>
      <c r="G419">
        <v>8836321</v>
      </c>
    </row>
    <row r="420" spans="1:7" x14ac:dyDescent="0.25">
      <c r="A420" s="12">
        <v>42612</v>
      </c>
      <c r="B420">
        <v>43.52</v>
      </c>
      <c r="C420">
        <v>43.59</v>
      </c>
      <c r="D420">
        <v>43.009998000000003</v>
      </c>
      <c r="E420">
        <v>43.110000999999997</v>
      </c>
      <c r="F420">
        <v>40.922370999999998</v>
      </c>
      <c r="G420">
        <v>15069220</v>
      </c>
    </row>
    <row r="421" spans="1:7" x14ac:dyDescent="0.25">
      <c r="A421" s="12">
        <v>42613</v>
      </c>
      <c r="B421">
        <v>43.130001</v>
      </c>
      <c r="C421">
        <v>43.470001000000003</v>
      </c>
      <c r="D421">
        <v>42.740001999999997</v>
      </c>
      <c r="E421">
        <v>42.919998</v>
      </c>
      <c r="F421">
        <v>40.742004000000001</v>
      </c>
      <c r="G421">
        <v>22353472</v>
      </c>
    </row>
    <row r="422" spans="1:7" x14ac:dyDescent="0.25">
      <c r="A422" s="12">
        <v>42614</v>
      </c>
      <c r="B422">
        <v>42.799999</v>
      </c>
      <c r="C422">
        <v>42.98</v>
      </c>
      <c r="D422">
        <v>42.549999</v>
      </c>
      <c r="E422">
        <v>42.919998</v>
      </c>
      <c r="F422">
        <v>40.742004000000001</v>
      </c>
      <c r="G422">
        <v>14441000</v>
      </c>
    </row>
    <row r="423" spans="1:7" x14ac:dyDescent="0.25">
      <c r="A423" s="12">
        <v>42615</v>
      </c>
      <c r="B423">
        <v>42.799999</v>
      </c>
      <c r="C423">
        <v>43.470001000000003</v>
      </c>
      <c r="D423">
        <v>42.799999</v>
      </c>
      <c r="E423">
        <v>43.119999</v>
      </c>
      <c r="F423">
        <v>40.931862000000002</v>
      </c>
      <c r="G423">
        <v>10126003</v>
      </c>
    </row>
    <row r="424" spans="1:7" x14ac:dyDescent="0.25">
      <c r="A424" s="12">
        <v>42618</v>
      </c>
      <c r="B424">
        <v>43.279998999999997</v>
      </c>
      <c r="C424">
        <v>43.41</v>
      </c>
      <c r="D424">
        <v>43.099997999999999</v>
      </c>
      <c r="E424">
        <v>43.130001</v>
      </c>
      <c r="F424">
        <v>40.941357000000004</v>
      </c>
      <c r="G424">
        <v>2172279</v>
      </c>
    </row>
    <row r="425" spans="1:7" x14ac:dyDescent="0.25">
      <c r="A425" s="12">
        <v>42619</v>
      </c>
      <c r="B425">
        <v>42.990001999999997</v>
      </c>
      <c r="C425">
        <v>43.240001999999997</v>
      </c>
      <c r="D425">
        <v>42.75</v>
      </c>
      <c r="E425">
        <v>43.139999000000003</v>
      </c>
      <c r="F425">
        <v>40.950848000000001</v>
      </c>
      <c r="G425">
        <v>8421504</v>
      </c>
    </row>
    <row r="426" spans="1:7" x14ac:dyDescent="0.25">
      <c r="A426" s="12">
        <v>42620</v>
      </c>
      <c r="B426">
        <v>42.869999</v>
      </c>
      <c r="C426">
        <v>43.009998000000003</v>
      </c>
      <c r="D426">
        <v>42</v>
      </c>
      <c r="E426">
        <v>42.349997999999999</v>
      </c>
      <c r="F426">
        <v>40.200932000000002</v>
      </c>
      <c r="G426">
        <v>17399535</v>
      </c>
    </row>
    <row r="427" spans="1:7" x14ac:dyDescent="0.25">
      <c r="A427" s="12">
        <v>42621</v>
      </c>
      <c r="B427">
        <v>42.369999</v>
      </c>
      <c r="C427">
        <v>42.369999</v>
      </c>
      <c r="D427">
        <v>41.700001</v>
      </c>
      <c r="E427">
        <v>41.939999</v>
      </c>
      <c r="F427">
        <v>39.811737000000001</v>
      </c>
      <c r="G427">
        <v>15129517</v>
      </c>
    </row>
    <row r="428" spans="1:7" x14ac:dyDescent="0.25">
      <c r="A428" s="12">
        <v>42622</v>
      </c>
      <c r="B428">
        <v>41.93</v>
      </c>
      <c r="C428">
        <v>41.98</v>
      </c>
      <c r="D428">
        <v>41.25</v>
      </c>
      <c r="E428">
        <v>41.369999</v>
      </c>
      <c r="F428">
        <v>39.270659999999999</v>
      </c>
      <c r="G428">
        <v>18557367</v>
      </c>
    </row>
    <row r="429" spans="1:7" x14ac:dyDescent="0.25">
      <c r="A429" s="12">
        <v>42625</v>
      </c>
      <c r="B429">
        <v>41.369999</v>
      </c>
      <c r="C429">
        <v>42.490001999999997</v>
      </c>
      <c r="D429">
        <v>40.909999999999997</v>
      </c>
      <c r="E429">
        <v>42.060001</v>
      </c>
      <c r="F429">
        <v>39.925651999999999</v>
      </c>
      <c r="G429">
        <v>19886386</v>
      </c>
    </row>
    <row r="430" spans="1:7" x14ac:dyDescent="0.25">
      <c r="A430" s="12">
        <v>42626</v>
      </c>
      <c r="B430">
        <v>41.900002000000001</v>
      </c>
      <c r="C430">
        <v>41.98</v>
      </c>
      <c r="D430">
        <v>41.040000999999997</v>
      </c>
      <c r="E430">
        <v>41.330002</v>
      </c>
      <c r="F430">
        <v>39.232703999999998</v>
      </c>
      <c r="G430">
        <v>15878537</v>
      </c>
    </row>
    <row r="431" spans="1:7" x14ac:dyDescent="0.25">
      <c r="A431" s="12">
        <v>42627</v>
      </c>
      <c r="B431">
        <v>41.5</v>
      </c>
      <c r="C431">
        <v>41.84</v>
      </c>
      <c r="D431">
        <v>40.490001999999997</v>
      </c>
      <c r="E431">
        <v>40.689999</v>
      </c>
      <c r="F431">
        <v>38.625174999999999</v>
      </c>
      <c r="G431">
        <v>18873427</v>
      </c>
    </row>
    <row r="432" spans="1:7" x14ac:dyDescent="0.25">
      <c r="A432" s="12">
        <v>42628</v>
      </c>
      <c r="B432">
        <v>40.810001</v>
      </c>
      <c r="C432">
        <v>42.27</v>
      </c>
      <c r="D432">
        <v>40.549999</v>
      </c>
      <c r="E432">
        <v>42.169998</v>
      </c>
      <c r="F432">
        <v>40.030064000000003</v>
      </c>
      <c r="G432">
        <v>46301086</v>
      </c>
    </row>
    <row r="433" spans="1:7" x14ac:dyDescent="0.25">
      <c r="A433" s="12">
        <v>42632</v>
      </c>
      <c r="B433">
        <v>41.810001</v>
      </c>
      <c r="C433">
        <v>42.200001</v>
      </c>
      <c r="D433">
        <v>41.419998</v>
      </c>
      <c r="E433">
        <v>41.59</v>
      </c>
      <c r="F433">
        <v>39.479506999999998</v>
      </c>
      <c r="G433">
        <v>18530660</v>
      </c>
    </row>
    <row r="434" spans="1:7" x14ac:dyDescent="0.25">
      <c r="A434" s="12">
        <v>42633</v>
      </c>
      <c r="B434">
        <v>41.880001</v>
      </c>
      <c r="C434">
        <v>42.189999</v>
      </c>
      <c r="D434">
        <v>41.380001</v>
      </c>
      <c r="E434">
        <v>42.110000999999997</v>
      </c>
      <c r="F434">
        <v>39.973109999999998</v>
      </c>
      <c r="G434">
        <v>16457149</v>
      </c>
    </row>
    <row r="435" spans="1:7" x14ac:dyDescent="0.25">
      <c r="A435" s="12">
        <v>42634</v>
      </c>
      <c r="B435">
        <v>42.110000999999997</v>
      </c>
      <c r="C435">
        <v>43.290000999999997</v>
      </c>
      <c r="D435">
        <v>41.66</v>
      </c>
      <c r="E435">
        <v>42.98</v>
      </c>
      <c r="F435">
        <v>40.798962000000003</v>
      </c>
      <c r="G435">
        <v>26813853</v>
      </c>
    </row>
    <row r="436" spans="1:7" x14ac:dyDescent="0.25">
      <c r="A436" s="12">
        <v>42635</v>
      </c>
      <c r="B436">
        <v>42.990001999999997</v>
      </c>
      <c r="C436">
        <v>43.650002000000001</v>
      </c>
      <c r="D436">
        <v>42.91</v>
      </c>
      <c r="E436">
        <v>43.5</v>
      </c>
      <c r="F436">
        <v>41.292580000000001</v>
      </c>
      <c r="G436">
        <v>20003532</v>
      </c>
    </row>
    <row r="437" spans="1:7" x14ac:dyDescent="0.25">
      <c r="A437" s="12">
        <v>42636</v>
      </c>
      <c r="B437">
        <v>43.209999000000003</v>
      </c>
      <c r="C437">
        <v>43.59</v>
      </c>
      <c r="D437">
        <v>42.82</v>
      </c>
      <c r="E437">
        <v>43.200001</v>
      </c>
      <c r="F437">
        <v>41.007812999999999</v>
      </c>
      <c r="G437">
        <v>23580992</v>
      </c>
    </row>
    <row r="438" spans="1:7" x14ac:dyDescent="0.25">
      <c r="A438" s="12">
        <v>42639</v>
      </c>
      <c r="B438">
        <v>42.91</v>
      </c>
      <c r="C438">
        <v>43.220001000000003</v>
      </c>
      <c r="D438">
        <v>42.700001</v>
      </c>
      <c r="E438">
        <v>43.049999</v>
      </c>
      <c r="F438">
        <v>40.865417000000001</v>
      </c>
      <c r="G438">
        <v>30200776</v>
      </c>
    </row>
    <row r="439" spans="1:7" x14ac:dyDescent="0.25">
      <c r="A439" s="12">
        <v>42640</v>
      </c>
      <c r="B439">
        <v>43.200001</v>
      </c>
      <c r="C439">
        <v>43.470001000000003</v>
      </c>
      <c r="D439">
        <v>42.689999</v>
      </c>
      <c r="E439">
        <v>43.18</v>
      </c>
      <c r="F439">
        <v>40.988815000000002</v>
      </c>
      <c r="G439">
        <v>14846077</v>
      </c>
    </row>
    <row r="440" spans="1:7" x14ac:dyDescent="0.25">
      <c r="A440" s="12">
        <v>42641</v>
      </c>
      <c r="B440">
        <v>43.299999</v>
      </c>
      <c r="C440">
        <v>44</v>
      </c>
      <c r="D440">
        <v>43.110000999999997</v>
      </c>
      <c r="E440">
        <v>43.919998</v>
      </c>
      <c r="F440">
        <v>41.691265000000001</v>
      </c>
      <c r="G440">
        <v>18513217</v>
      </c>
    </row>
    <row r="441" spans="1:7" x14ac:dyDescent="0.25">
      <c r="A441" s="12">
        <v>42642</v>
      </c>
      <c r="B441">
        <v>43.549999</v>
      </c>
      <c r="C441">
        <v>44.369999</v>
      </c>
      <c r="D441">
        <v>43.400002000000001</v>
      </c>
      <c r="E441">
        <v>43.669998</v>
      </c>
      <c r="F441">
        <v>41.453949000000001</v>
      </c>
      <c r="G441">
        <v>16869793</v>
      </c>
    </row>
    <row r="442" spans="1:7" x14ac:dyDescent="0.25">
      <c r="A442" s="12">
        <v>42643</v>
      </c>
      <c r="B442">
        <v>43.889999000000003</v>
      </c>
      <c r="C442">
        <v>43.889999000000003</v>
      </c>
      <c r="D442">
        <v>42.380001</v>
      </c>
      <c r="E442">
        <v>42.580002</v>
      </c>
      <c r="F442">
        <v>40.419266</v>
      </c>
      <c r="G442">
        <v>18610898</v>
      </c>
    </row>
    <row r="443" spans="1:7" x14ac:dyDescent="0.25">
      <c r="A443" s="12">
        <v>42646</v>
      </c>
      <c r="B443">
        <v>42.5</v>
      </c>
      <c r="C443">
        <v>42.869999</v>
      </c>
      <c r="D443">
        <v>42.009998000000003</v>
      </c>
      <c r="E443">
        <v>42.790000999999997</v>
      </c>
      <c r="F443">
        <v>40.618603</v>
      </c>
      <c r="G443">
        <v>10944268</v>
      </c>
    </row>
    <row r="444" spans="1:7" x14ac:dyDescent="0.25">
      <c r="A444" s="12">
        <v>42647</v>
      </c>
      <c r="B444">
        <v>42.830002</v>
      </c>
      <c r="C444">
        <v>43.650002000000001</v>
      </c>
      <c r="D444">
        <v>42.209999000000003</v>
      </c>
      <c r="E444">
        <v>43.490001999999997</v>
      </c>
      <c r="F444">
        <v>41.283081000000003</v>
      </c>
      <c r="G444">
        <v>13578073</v>
      </c>
    </row>
    <row r="445" spans="1:7" x14ac:dyDescent="0.25">
      <c r="A445" s="12">
        <v>42648</v>
      </c>
      <c r="B445">
        <v>43.5</v>
      </c>
      <c r="C445">
        <v>43.619999</v>
      </c>
      <c r="D445">
        <v>42.860000999999997</v>
      </c>
      <c r="E445">
        <v>43.16</v>
      </c>
      <c r="F445">
        <v>40.969833000000001</v>
      </c>
      <c r="G445">
        <v>11164025</v>
      </c>
    </row>
    <row r="446" spans="1:7" x14ac:dyDescent="0.25">
      <c r="A446" s="12">
        <v>42649</v>
      </c>
      <c r="B446">
        <v>42.959999000000003</v>
      </c>
      <c r="C446">
        <v>43</v>
      </c>
      <c r="D446">
        <v>42.450001</v>
      </c>
      <c r="E446">
        <v>42.560001</v>
      </c>
      <c r="F446">
        <v>40.400283999999999</v>
      </c>
      <c r="G446">
        <v>11348590</v>
      </c>
    </row>
    <row r="447" spans="1:7" x14ac:dyDescent="0.25">
      <c r="A447" s="12">
        <v>42650</v>
      </c>
      <c r="B447">
        <v>42.540000999999997</v>
      </c>
      <c r="C447">
        <v>42.779998999999997</v>
      </c>
      <c r="D447">
        <v>41.560001</v>
      </c>
      <c r="E447">
        <v>41.639999000000003</v>
      </c>
      <c r="F447">
        <v>39.526961999999997</v>
      </c>
      <c r="G447">
        <v>22339295</v>
      </c>
    </row>
    <row r="448" spans="1:7" x14ac:dyDescent="0.25">
      <c r="A448" s="12">
        <v>42653</v>
      </c>
      <c r="B448">
        <v>41.830002</v>
      </c>
      <c r="C448">
        <v>42.189999</v>
      </c>
      <c r="D448">
        <v>41.740001999999997</v>
      </c>
      <c r="E448">
        <v>42.060001</v>
      </c>
      <c r="F448">
        <v>39.925651999999999</v>
      </c>
      <c r="G448">
        <v>10008805</v>
      </c>
    </row>
    <row r="449" spans="1:7" x14ac:dyDescent="0.25">
      <c r="A449" s="12">
        <v>42654</v>
      </c>
      <c r="B449">
        <v>42.119999</v>
      </c>
      <c r="C449">
        <v>42.200001</v>
      </c>
      <c r="D449">
        <v>41.549999</v>
      </c>
      <c r="E449">
        <v>41.66</v>
      </c>
      <c r="F449">
        <v>39.545959000000003</v>
      </c>
      <c r="G449">
        <v>12844459</v>
      </c>
    </row>
    <row r="450" spans="1:7" x14ac:dyDescent="0.25">
      <c r="A450" s="12">
        <v>42655</v>
      </c>
      <c r="B450">
        <v>41.66</v>
      </c>
      <c r="C450">
        <v>41.799999</v>
      </c>
      <c r="D450">
        <v>41.060001</v>
      </c>
      <c r="E450">
        <v>41.610000999999997</v>
      </c>
      <c r="F450">
        <v>39.498486</v>
      </c>
      <c r="G450">
        <v>11078481</v>
      </c>
    </row>
    <row r="451" spans="1:7" x14ac:dyDescent="0.25">
      <c r="A451" s="12">
        <v>42656</v>
      </c>
      <c r="B451">
        <v>41.240001999999997</v>
      </c>
      <c r="C451">
        <v>41.689999</v>
      </c>
      <c r="D451">
        <v>41.240001999999997</v>
      </c>
      <c r="E451">
        <v>41.459999000000003</v>
      </c>
      <c r="F451">
        <v>39.356093999999999</v>
      </c>
      <c r="G451">
        <v>11202586</v>
      </c>
    </row>
    <row r="452" spans="1:7" x14ac:dyDescent="0.25">
      <c r="A452" s="12">
        <v>42657</v>
      </c>
      <c r="B452">
        <v>41.360000999999997</v>
      </c>
      <c r="C452">
        <v>41.880001</v>
      </c>
      <c r="D452">
        <v>41.110000999999997</v>
      </c>
      <c r="E452">
        <v>41.310001</v>
      </c>
      <c r="F452">
        <v>39.213706999999999</v>
      </c>
      <c r="G452">
        <v>15951927</v>
      </c>
    </row>
    <row r="453" spans="1:7" x14ac:dyDescent="0.25">
      <c r="A453" s="12">
        <v>42660</v>
      </c>
      <c r="B453">
        <v>41.360000999999997</v>
      </c>
      <c r="C453">
        <v>41.650002000000001</v>
      </c>
      <c r="D453">
        <v>41.119999</v>
      </c>
      <c r="E453">
        <v>41.380001</v>
      </c>
      <c r="F453">
        <v>39.280158999999998</v>
      </c>
      <c r="G453">
        <v>15161559</v>
      </c>
    </row>
    <row r="454" spans="1:7" x14ac:dyDescent="0.25">
      <c r="A454" s="12">
        <v>42661</v>
      </c>
      <c r="B454">
        <v>41.630001</v>
      </c>
      <c r="C454">
        <v>42.09</v>
      </c>
      <c r="D454">
        <v>41.419998</v>
      </c>
      <c r="E454">
        <v>41.93</v>
      </c>
      <c r="F454">
        <v>39.802250000000001</v>
      </c>
      <c r="G454">
        <v>19479809</v>
      </c>
    </row>
    <row r="455" spans="1:7" x14ac:dyDescent="0.25">
      <c r="A455" s="12">
        <v>42662</v>
      </c>
      <c r="B455">
        <v>41.75</v>
      </c>
      <c r="C455">
        <v>42.110000999999997</v>
      </c>
      <c r="D455">
        <v>41.529998999999997</v>
      </c>
      <c r="E455">
        <v>41.779998999999997</v>
      </c>
      <c r="F455">
        <v>39.659863000000001</v>
      </c>
      <c r="G455">
        <v>12290281</v>
      </c>
    </row>
    <row r="456" spans="1:7" x14ac:dyDescent="0.25">
      <c r="A456" s="12">
        <v>42663</v>
      </c>
      <c r="B456">
        <v>41.709999000000003</v>
      </c>
      <c r="C456">
        <v>42.080002</v>
      </c>
      <c r="D456">
        <v>41.16</v>
      </c>
      <c r="E456">
        <v>41.25</v>
      </c>
      <c r="F456">
        <v>39.156753999999999</v>
      </c>
      <c r="G456">
        <v>8528950</v>
      </c>
    </row>
    <row r="457" spans="1:7" x14ac:dyDescent="0.25">
      <c r="A457" s="12">
        <v>42664</v>
      </c>
      <c r="B457">
        <v>41.25</v>
      </c>
      <c r="C457">
        <v>41.66</v>
      </c>
      <c r="D457">
        <v>41.060001</v>
      </c>
      <c r="E457">
        <v>41.549999</v>
      </c>
      <c r="F457">
        <v>39.441527999999998</v>
      </c>
      <c r="G457">
        <v>9681039</v>
      </c>
    </row>
    <row r="458" spans="1:7" x14ac:dyDescent="0.25">
      <c r="A458" s="12">
        <v>42667</v>
      </c>
      <c r="B458">
        <v>41.549999</v>
      </c>
      <c r="C458">
        <v>41.689999</v>
      </c>
      <c r="D458">
        <v>41.200001</v>
      </c>
      <c r="E458">
        <v>41.509998000000003</v>
      </c>
      <c r="F458">
        <v>39.403556999999999</v>
      </c>
      <c r="G458">
        <v>10127307</v>
      </c>
    </row>
    <row r="459" spans="1:7" x14ac:dyDescent="0.25">
      <c r="A459" s="12">
        <v>42668</v>
      </c>
      <c r="B459">
        <v>41.549999</v>
      </c>
      <c r="C459">
        <v>41.57</v>
      </c>
      <c r="D459">
        <v>41.099997999999999</v>
      </c>
      <c r="E459">
        <v>41.34</v>
      </c>
      <c r="F459">
        <v>39.242190999999998</v>
      </c>
      <c r="G459">
        <v>10591091</v>
      </c>
    </row>
    <row r="460" spans="1:7" x14ac:dyDescent="0.25">
      <c r="A460" s="12">
        <v>42669</v>
      </c>
      <c r="B460">
        <v>41.529998999999997</v>
      </c>
      <c r="C460">
        <v>41.790000999999997</v>
      </c>
      <c r="D460">
        <v>40.509998000000003</v>
      </c>
      <c r="E460">
        <v>40.869999</v>
      </c>
      <c r="F460">
        <v>38.796039999999998</v>
      </c>
      <c r="G460">
        <v>22955773</v>
      </c>
    </row>
    <row r="461" spans="1:7" x14ac:dyDescent="0.25">
      <c r="A461" s="12">
        <v>42670</v>
      </c>
      <c r="B461">
        <v>41.07</v>
      </c>
      <c r="C461">
        <v>41.07</v>
      </c>
      <c r="D461">
        <v>40.200001</v>
      </c>
      <c r="E461">
        <v>40.450001</v>
      </c>
      <c r="F461">
        <v>38.397350000000003</v>
      </c>
      <c r="G461">
        <v>19689162</v>
      </c>
    </row>
    <row r="462" spans="1:7" x14ac:dyDescent="0.25">
      <c r="A462" s="12">
        <v>42671</v>
      </c>
      <c r="B462">
        <v>40.310001</v>
      </c>
      <c r="C462">
        <v>40.409999999999997</v>
      </c>
      <c r="D462">
        <v>39.479999999999997</v>
      </c>
      <c r="E462">
        <v>39.709999000000003</v>
      </c>
      <c r="F462">
        <v>37.694904000000001</v>
      </c>
      <c r="G462">
        <v>30302185</v>
      </c>
    </row>
    <row r="463" spans="1:7" x14ac:dyDescent="0.25">
      <c r="A463" s="12">
        <v>42674</v>
      </c>
      <c r="B463">
        <v>39.639999000000003</v>
      </c>
      <c r="C463">
        <v>40.150002000000001</v>
      </c>
      <c r="D463">
        <v>39.409999999999997</v>
      </c>
      <c r="E463">
        <v>39.990001999999997</v>
      </c>
      <c r="F463">
        <v>37.960697000000003</v>
      </c>
      <c r="G463">
        <v>26068612</v>
      </c>
    </row>
    <row r="464" spans="1:7" x14ac:dyDescent="0.25">
      <c r="A464" s="12">
        <v>42675</v>
      </c>
      <c r="B464">
        <v>39.900002000000001</v>
      </c>
      <c r="C464">
        <v>40.18</v>
      </c>
      <c r="D464">
        <v>39.5</v>
      </c>
      <c r="E464">
        <v>39.810001</v>
      </c>
      <c r="F464">
        <v>37.789825</v>
      </c>
      <c r="G464">
        <v>26358106</v>
      </c>
    </row>
    <row r="465" spans="1:7" x14ac:dyDescent="0.25">
      <c r="A465" s="12">
        <v>42677</v>
      </c>
      <c r="B465">
        <v>39.799999</v>
      </c>
      <c r="C465">
        <v>40.57</v>
      </c>
      <c r="D465">
        <v>39.509998000000003</v>
      </c>
      <c r="E465">
        <v>40.130001</v>
      </c>
      <c r="F465">
        <v>38.093589999999999</v>
      </c>
      <c r="G465">
        <v>50725365</v>
      </c>
    </row>
    <row r="466" spans="1:7" x14ac:dyDescent="0.25">
      <c r="A466" s="12">
        <v>42678</v>
      </c>
      <c r="B466">
        <v>40.049999</v>
      </c>
      <c r="C466">
        <v>40.25</v>
      </c>
      <c r="D466">
        <v>39.630001</v>
      </c>
      <c r="E466">
        <v>39.959999000000003</v>
      </c>
      <c r="F466">
        <v>37.932220000000001</v>
      </c>
      <c r="G466">
        <v>37805527</v>
      </c>
    </row>
    <row r="467" spans="1:7" x14ac:dyDescent="0.25">
      <c r="A467" s="12">
        <v>42681</v>
      </c>
      <c r="B467">
        <v>40.240001999999997</v>
      </c>
      <c r="C467">
        <v>40.75</v>
      </c>
      <c r="D467">
        <v>40.200001</v>
      </c>
      <c r="E467">
        <v>40.330002</v>
      </c>
      <c r="F467">
        <v>38.283442999999998</v>
      </c>
      <c r="G467">
        <v>32092081</v>
      </c>
    </row>
    <row r="468" spans="1:7" x14ac:dyDescent="0.25">
      <c r="A468" s="12">
        <v>42682</v>
      </c>
      <c r="B468">
        <v>41.5</v>
      </c>
      <c r="C468">
        <v>42</v>
      </c>
      <c r="D468">
        <v>40.759998000000003</v>
      </c>
      <c r="E468">
        <v>41.240001999999997</v>
      </c>
      <c r="F468">
        <v>39.147266000000002</v>
      </c>
      <c r="G468">
        <v>37442530</v>
      </c>
    </row>
    <row r="469" spans="1:7" x14ac:dyDescent="0.25">
      <c r="A469" s="12">
        <v>42683</v>
      </c>
      <c r="B469">
        <v>39.490001999999997</v>
      </c>
      <c r="C469">
        <v>40.869999</v>
      </c>
      <c r="D469">
        <v>39</v>
      </c>
      <c r="E469">
        <v>40.400002000000001</v>
      </c>
      <c r="F469">
        <v>38.349888</v>
      </c>
      <c r="G469">
        <v>47628736</v>
      </c>
    </row>
    <row r="470" spans="1:7" x14ac:dyDescent="0.25">
      <c r="A470" s="12">
        <v>42684</v>
      </c>
      <c r="B470">
        <v>40.400002000000001</v>
      </c>
      <c r="C470">
        <v>40.400002000000001</v>
      </c>
      <c r="D470">
        <v>36.040000999999997</v>
      </c>
      <c r="E470">
        <v>37.32</v>
      </c>
      <c r="F470">
        <v>35.426192999999998</v>
      </c>
      <c r="G470">
        <v>65007755</v>
      </c>
    </row>
    <row r="471" spans="1:7" x14ac:dyDescent="0.25">
      <c r="A471" s="12">
        <v>42685</v>
      </c>
      <c r="B471">
        <v>37.959999000000003</v>
      </c>
      <c r="C471">
        <v>38.889999000000003</v>
      </c>
      <c r="D471">
        <v>37.020000000000003</v>
      </c>
      <c r="E471">
        <v>38.450001</v>
      </c>
      <c r="F471">
        <v>36.498837000000002</v>
      </c>
      <c r="G471">
        <v>55635927</v>
      </c>
    </row>
    <row r="472" spans="1:7" x14ac:dyDescent="0.25">
      <c r="A472" s="12">
        <v>42688</v>
      </c>
      <c r="B472">
        <v>38.650002000000001</v>
      </c>
      <c r="C472">
        <v>39.209999000000003</v>
      </c>
      <c r="D472">
        <v>37.599997999999999</v>
      </c>
      <c r="E472">
        <v>37.82</v>
      </c>
      <c r="F472">
        <v>35.900806000000003</v>
      </c>
      <c r="G472">
        <v>30647226</v>
      </c>
    </row>
    <row r="473" spans="1:7" x14ac:dyDescent="0.25">
      <c r="A473" s="12">
        <v>42689</v>
      </c>
      <c r="B473">
        <v>37.970001000000003</v>
      </c>
      <c r="C473">
        <v>39.189999</v>
      </c>
      <c r="D473">
        <v>37.75</v>
      </c>
      <c r="E473">
        <v>37.840000000000003</v>
      </c>
      <c r="F473">
        <v>35.919787999999997</v>
      </c>
      <c r="G473">
        <v>26413593</v>
      </c>
    </row>
    <row r="474" spans="1:7" x14ac:dyDescent="0.25">
      <c r="A474" s="12">
        <v>42690</v>
      </c>
      <c r="B474">
        <v>37.689999</v>
      </c>
      <c r="C474">
        <v>38.57</v>
      </c>
      <c r="D474">
        <v>37.299999</v>
      </c>
      <c r="E474">
        <v>37.369999</v>
      </c>
      <c r="F474">
        <v>35.605381000000001</v>
      </c>
      <c r="G474">
        <v>19719883</v>
      </c>
    </row>
    <row r="475" spans="1:7" x14ac:dyDescent="0.25">
      <c r="A475" s="12">
        <v>42691</v>
      </c>
      <c r="B475">
        <v>37.490001999999997</v>
      </c>
      <c r="C475">
        <v>38</v>
      </c>
      <c r="D475">
        <v>37.220001000000003</v>
      </c>
      <c r="E475">
        <v>37.729999999999997</v>
      </c>
      <c r="F475">
        <v>35.948376000000003</v>
      </c>
      <c r="G475">
        <v>24783017</v>
      </c>
    </row>
    <row r="476" spans="1:7" x14ac:dyDescent="0.25">
      <c r="A476" s="12">
        <v>42692</v>
      </c>
      <c r="B476">
        <v>37.779998999999997</v>
      </c>
      <c r="C476">
        <v>38.240001999999997</v>
      </c>
      <c r="D476">
        <v>37.159999999999997</v>
      </c>
      <c r="E476">
        <v>38.029998999999997</v>
      </c>
      <c r="F476">
        <v>36.234211000000002</v>
      </c>
      <c r="G476">
        <v>28252029</v>
      </c>
    </row>
    <row r="477" spans="1:7" x14ac:dyDescent="0.25">
      <c r="A477" s="12">
        <v>42696</v>
      </c>
      <c r="B477">
        <v>38.259998000000003</v>
      </c>
      <c r="C477">
        <v>38.75</v>
      </c>
      <c r="D477">
        <v>37.700001</v>
      </c>
      <c r="E477">
        <v>37.909999999999997</v>
      </c>
      <c r="F477">
        <v>36.119883999999999</v>
      </c>
      <c r="G477">
        <v>24217017</v>
      </c>
    </row>
    <row r="478" spans="1:7" x14ac:dyDescent="0.25">
      <c r="A478" s="12">
        <v>42697</v>
      </c>
      <c r="B478">
        <v>37.909999999999997</v>
      </c>
      <c r="C478">
        <v>38.340000000000003</v>
      </c>
      <c r="D478">
        <v>37.509998000000003</v>
      </c>
      <c r="E478">
        <v>38.110000999999997</v>
      </c>
      <c r="F478">
        <v>36.310436000000003</v>
      </c>
      <c r="G478">
        <v>17924554</v>
      </c>
    </row>
    <row r="479" spans="1:7" x14ac:dyDescent="0.25">
      <c r="A479" s="12">
        <v>42698</v>
      </c>
      <c r="B479">
        <v>38.200001</v>
      </c>
      <c r="C479">
        <v>38.349997999999999</v>
      </c>
      <c r="D479">
        <v>37.900002000000001</v>
      </c>
      <c r="E479">
        <v>38.040000999999997</v>
      </c>
      <c r="F479">
        <v>36.243747999999997</v>
      </c>
      <c r="G479">
        <v>3668965</v>
      </c>
    </row>
    <row r="480" spans="1:7" x14ac:dyDescent="0.25">
      <c r="A480" s="12">
        <v>42699</v>
      </c>
      <c r="B480">
        <v>38</v>
      </c>
      <c r="C480">
        <v>38.259998000000003</v>
      </c>
      <c r="D480">
        <v>37.400002000000001</v>
      </c>
      <c r="E480">
        <v>37.599997999999999</v>
      </c>
      <c r="F480">
        <v>35.824511999999999</v>
      </c>
      <c r="G480">
        <v>14828745</v>
      </c>
    </row>
    <row r="481" spans="1:7" x14ac:dyDescent="0.25">
      <c r="A481" s="12">
        <v>42702</v>
      </c>
      <c r="B481">
        <v>37.599997999999999</v>
      </c>
      <c r="C481">
        <v>38</v>
      </c>
      <c r="D481">
        <v>37.470001000000003</v>
      </c>
      <c r="E481">
        <v>37.840000000000003</v>
      </c>
      <c r="F481">
        <v>36.053176999999998</v>
      </c>
      <c r="G481">
        <v>9387024</v>
      </c>
    </row>
    <row r="482" spans="1:7" x14ac:dyDescent="0.25">
      <c r="A482" s="12">
        <v>42703</v>
      </c>
      <c r="B482">
        <v>37.57</v>
      </c>
      <c r="C482">
        <v>38.159999999999997</v>
      </c>
      <c r="D482">
        <v>37.520000000000003</v>
      </c>
      <c r="E482">
        <v>37.639999000000003</v>
      </c>
      <c r="F482">
        <v>35.862633000000002</v>
      </c>
      <c r="G482">
        <v>20916778</v>
      </c>
    </row>
    <row r="483" spans="1:7" x14ac:dyDescent="0.25">
      <c r="A483" s="12">
        <v>42704</v>
      </c>
      <c r="B483">
        <v>37.950001</v>
      </c>
      <c r="C483">
        <v>38.099997999999999</v>
      </c>
      <c r="D483">
        <v>37.630001</v>
      </c>
      <c r="E483">
        <v>37.75</v>
      </c>
      <c r="F483">
        <v>35.967433999999997</v>
      </c>
      <c r="G483">
        <v>37025613</v>
      </c>
    </row>
    <row r="484" spans="1:7" x14ac:dyDescent="0.25">
      <c r="A484" s="12">
        <v>42705</v>
      </c>
      <c r="B484">
        <v>37.610000999999997</v>
      </c>
      <c r="C484">
        <v>38.07</v>
      </c>
      <c r="D484">
        <v>37.110000999999997</v>
      </c>
      <c r="E484">
        <v>37.549999</v>
      </c>
      <c r="F484">
        <v>35.776878000000004</v>
      </c>
      <c r="G484">
        <v>18701482</v>
      </c>
    </row>
    <row r="485" spans="1:7" x14ac:dyDescent="0.25">
      <c r="A485" s="12">
        <v>42706</v>
      </c>
      <c r="B485">
        <v>37.590000000000003</v>
      </c>
      <c r="C485">
        <v>38.139999000000003</v>
      </c>
      <c r="D485">
        <v>37.400002000000001</v>
      </c>
      <c r="E485">
        <v>37.529998999999997</v>
      </c>
      <c r="F485">
        <v>35.757828000000003</v>
      </c>
      <c r="G485">
        <v>12770905</v>
      </c>
    </row>
    <row r="486" spans="1:7" x14ac:dyDescent="0.25">
      <c r="A486" s="12">
        <v>42709</v>
      </c>
      <c r="B486">
        <v>37.709999000000003</v>
      </c>
      <c r="C486">
        <v>38.130001</v>
      </c>
      <c r="D486">
        <v>37.279998999999997</v>
      </c>
      <c r="E486">
        <v>37.610000999999997</v>
      </c>
      <c r="F486">
        <v>35.834045000000003</v>
      </c>
      <c r="G486">
        <v>15125425</v>
      </c>
    </row>
    <row r="487" spans="1:7" x14ac:dyDescent="0.25">
      <c r="A487" s="12">
        <v>42710</v>
      </c>
      <c r="B487">
        <v>37.470001000000003</v>
      </c>
      <c r="C487">
        <v>37.830002</v>
      </c>
      <c r="D487">
        <v>37.290000999999997</v>
      </c>
      <c r="E487">
        <v>37.369999</v>
      </c>
      <c r="F487">
        <v>35.605381000000001</v>
      </c>
      <c r="G487">
        <v>37332546</v>
      </c>
    </row>
    <row r="488" spans="1:7" x14ac:dyDescent="0.25">
      <c r="A488" s="12">
        <v>42711</v>
      </c>
      <c r="B488">
        <v>37.549999</v>
      </c>
      <c r="C488">
        <v>38</v>
      </c>
      <c r="D488">
        <v>37.330002</v>
      </c>
      <c r="E488">
        <v>37.970001000000003</v>
      </c>
      <c r="F488">
        <v>36.177047999999999</v>
      </c>
      <c r="G488">
        <v>13309370</v>
      </c>
    </row>
    <row r="489" spans="1:7" x14ac:dyDescent="0.25">
      <c r="A489" s="12">
        <v>42712</v>
      </c>
      <c r="B489">
        <v>38.090000000000003</v>
      </c>
      <c r="C489">
        <v>38.75</v>
      </c>
      <c r="D489">
        <v>37.860000999999997</v>
      </c>
      <c r="E489">
        <v>38.580002</v>
      </c>
      <c r="F489">
        <v>36.758240000000001</v>
      </c>
      <c r="G489">
        <v>20448152</v>
      </c>
    </row>
    <row r="490" spans="1:7" x14ac:dyDescent="0.25">
      <c r="A490" s="12">
        <v>42713</v>
      </c>
      <c r="B490">
        <v>38.639999000000003</v>
      </c>
      <c r="C490">
        <v>39.720001000000003</v>
      </c>
      <c r="D490">
        <v>38.409999999999997</v>
      </c>
      <c r="E490">
        <v>39.520000000000003</v>
      </c>
      <c r="F490">
        <v>37.653854000000003</v>
      </c>
      <c r="G490">
        <v>21385372</v>
      </c>
    </row>
    <row r="491" spans="1:7" x14ac:dyDescent="0.25">
      <c r="A491" s="12">
        <v>42717</v>
      </c>
      <c r="B491">
        <v>39.700001</v>
      </c>
      <c r="C491">
        <v>40.080002</v>
      </c>
      <c r="D491">
        <v>38.720001000000003</v>
      </c>
      <c r="E491">
        <v>39.130001</v>
      </c>
      <c r="F491">
        <v>37.282268999999999</v>
      </c>
      <c r="G491">
        <v>16525043</v>
      </c>
    </row>
    <row r="492" spans="1:7" x14ac:dyDescent="0.25">
      <c r="A492" s="12">
        <v>42718</v>
      </c>
      <c r="B492">
        <v>39.040000999999997</v>
      </c>
      <c r="C492">
        <v>39.479999999999997</v>
      </c>
      <c r="D492">
        <v>38.549999</v>
      </c>
      <c r="E492">
        <v>38.639999000000003</v>
      </c>
      <c r="F492">
        <v>36.815410999999997</v>
      </c>
      <c r="G492">
        <v>17319413</v>
      </c>
    </row>
    <row r="493" spans="1:7" x14ac:dyDescent="0.25">
      <c r="A493" s="12">
        <v>42719</v>
      </c>
      <c r="B493">
        <v>38.610000999999997</v>
      </c>
      <c r="C493">
        <v>38.610000999999997</v>
      </c>
      <c r="D493">
        <v>37.580002</v>
      </c>
      <c r="E493">
        <v>37.779998999999997</v>
      </c>
      <c r="F493">
        <v>35.996020999999999</v>
      </c>
      <c r="G493">
        <v>15122341</v>
      </c>
    </row>
    <row r="494" spans="1:7" x14ac:dyDescent="0.25">
      <c r="A494" s="12">
        <v>42720</v>
      </c>
      <c r="B494">
        <v>38.040000999999997</v>
      </c>
      <c r="C494">
        <v>38.040000999999997</v>
      </c>
      <c r="D494">
        <v>37.400002000000001</v>
      </c>
      <c r="E494">
        <v>37.450001</v>
      </c>
      <c r="F494">
        <v>35.681601999999998</v>
      </c>
      <c r="G494">
        <v>28816944</v>
      </c>
    </row>
    <row r="495" spans="1:7" x14ac:dyDescent="0.25">
      <c r="A495" s="12">
        <v>42723</v>
      </c>
      <c r="B495">
        <v>37.459999000000003</v>
      </c>
      <c r="C495">
        <v>37.790000999999997</v>
      </c>
      <c r="D495">
        <v>37.090000000000003</v>
      </c>
      <c r="E495">
        <v>37.150002000000001</v>
      </c>
      <c r="F495">
        <v>35.395775</v>
      </c>
      <c r="G495">
        <v>12410589</v>
      </c>
    </row>
    <row r="496" spans="1:7" x14ac:dyDescent="0.25">
      <c r="A496" s="12">
        <v>42724</v>
      </c>
      <c r="B496">
        <v>37.07</v>
      </c>
      <c r="C496">
        <v>37.509998000000003</v>
      </c>
      <c r="D496">
        <v>36.380001</v>
      </c>
      <c r="E496">
        <v>36.590000000000003</v>
      </c>
      <c r="F496">
        <v>34.862217000000001</v>
      </c>
      <c r="G496">
        <v>16678655</v>
      </c>
    </row>
    <row r="497" spans="1:7" x14ac:dyDescent="0.25">
      <c r="A497" s="12">
        <v>42725</v>
      </c>
      <c r="B497">
        <v>36.509998000000003</v>
      </c>
      <c r="C497">
        <v>37.049999</v>
      </c>
      <c r="D497">
        <v>36.360000999999997</v>
      </c>
      <c r="E497">
        <v>36.830002</v>
      </c>
      <c r="F497">
        <v>35.090873999999999</v>
      </c>
      <c r="G497">
        <v>17918568</v>
      </c>
    </row>
    <row r="498" spans="1:7" x14ac:dyDescent="0.25">
      <c r="A498" s="12">
        <v>42726</v>
      </c>
      <c r="B498">
        <v>36.630001</v>
      </c>
      <c r="C498">
        <v>37.380001</v>
      </c>
      <c r="D498">
        <v>36.630001</v>
      </c>
      <c r="E498">
        <v>37.18</v>
      </c>
      <c r="F498">
        <v>35.424351000000001</v>
      </c>
      <c r="G498">
        <v>16927254</v>
      </c>
    </row>
    <row r="499" spans="1:7" x14ac:dyDescent="0.25">
      <c r="A499" s="12">
        <v>42727</v>
      </c>
      <c r="B499">
        <v>37</v>
      </c>
      <c r="C499">
        <v>37.630001</v>
      </c>
      <c r="D499">
        <v>37</v>
      </c>
      <c r="E499">
        <v>37.529998999999997</v>
      </c>
      <c r="F499">
        <v>35.757828000000003</v>
      </c>
      <c r="G499">
        <v>5442351</v>
      </c>
    </row>
    <row r="500" spans="1:7" x14ac:dyDescent="0.25">
      <c r="A500" s="12">
        <v>42730</v>
      </c>
      <c r="B500">
        <v>37.529998999999997</v>
      </c>
      <c r="C500">
        <v>37.590000000000003</v>
      </c>
      <c r="D500">
        <v>36.970001000000003</v>
      </c>
      <c r="E500">
        <v>37.18</v>
      </c>
      <c r="F500">
        <v>35.424351000000001</v>
      </c>
      <c r="G500">
        <v>985305</v>
      </c>
    </row>
    <row r="501" spans="1:7" x14ac:dyDescent="0.25">
      <c r="A501" s="12">
        <v>42731</v>
      </c>
      <c r="B501">
        <v>37.029998999999997</v>
      </c>
      <c r="C501">
        <v>37.240001999999997</v>
      </c>
      <c r="D501">
        <v>36.909999999999997</v>
      </c>
      <c r="E501">
        <v>37.110000999999997</v>
      </c>
      <c r="F501">
        <v>35.357658000000001</v>
      </c>
      <c r="G501">
        <v>7219691</v>
      </c>
    </row>
    <row r="502" spans="1:7" x14ac:dyDescent="0.25">
      <c r="A502" s="12">
        <v>42732</v>
      </c>
      <c r="B502">
        <v>37.040000999999997</v>
      </c>
      <c r="C502">
        <v>37.580002</v>
      </c>
      <c r="D502">
        <v>37</v>
      </c>
      <c r="E502">
        <v>37.360000999999997</v>
      </c>
      <c r="F502">
        <v>35.595852000000001</v>
      </c>
      <c r="G502">
        <v>8523218</v>
      </c>
    </row>
    <row r="503" spans="1:7" x14ac:dyDescent="0.25">
      <c r="A503" s="12">
        <v>42733</v>
      </c>
      <c r="B503">
        <v>37.470001000000003</v>
      </c>
      <c r="C503">
        <v>37.939999</v>
      </c>
      <c r="D503">
        <v>37.340000000000003</v>
      </c>
      <c r="E503">
        <v>37.549999</v>
      </c>
      <c r="F503">
        <v>35.776878000000004</v>
      </c>
      <c r="G503">
        <v>9051788</v>
      </c>
    </row>
    <row r="504" spans="1:7" x14ac:dyDescent="0.25">
      <c r="A504" s="12">
        <v>42734</v>
      </c>
      <c r="B504">
        <v>37.549999</v>
      </c>
      <c r="C504">
        <v>37.75</v>
      </c>
      <c r="D504">
        <v>36.919998</v>
      </c>
      <c r="E504">
        <v>37.049999</v>
      </c>
      <c r="F504">
        <v>35.300483999999997</v>
      </c>
      <c r="G504">
        <v>6933255</v>
      </c>
    </row>
    <row r="505" spans="1:7" x14ac:dyDescent="0.25">
      <c r="A505" s="12">
        <v>42737</v>
      </c>
      <c r="B505">
        <v>37.099997999999999</v>
      </c>
      <c r="C505">
        <v>37.5</v>
      </c>
      <c r="D505">
        <v>37.049999</v>
      </c>
      <c r="E505">
        <v>37.049999</v>
      </c>
      <c r="F505">
        <v>35.300483999999997</v>
      </c>
      <c r="G505">
        <v>842718</v>
      </c>
    </row>
    <row r="506" spans="1:7" x14ac:dyDescent="0.25">
      <c r="A506" s="12">
        <v>42738</v>
      </c>
      <c r="B506">
        <v>37.540000999999997</v>
      </c>
      <c r="C506">
        <v>37.840000000000003</v>
      </c>
      <c r="D506">
        <v>37.450001</v>
      </c>
      <c r="E506">
        <v>37.68</v>
      </c>
      <c r="F506">
        <v>35.900737999999997</v>
      </c>
      <c r="G506">
        <v>10727225</v>
      </c>
    </row>
    <row r="507" spans="1:7" x14ac:dyDescent="0.25">
      <c r="A507" s="12">
        <v>42739</v>
      </c>
      <c r="B507">
        <v>37.82</v>
      </c>
      <c r="C507">
        <v>37.849997999999999</v>
      </c>
      <c r="D507">
        <v>37.5</v>
      </c>
      <c r="E507">
        <v>37.75</v>
      </c>
      <c r="F507">
        <v>35.967433999999997</v>
      </c>
      <c r="G507">
        <v>20056831</v>
      </c>
    </row>
    <row r="508" spans="1:7" x14ac:dyDescent="0.25">
      <c r="A508" s="12">
        <v>42740</v>
      </c>
      <c r="B508">
        <v>37.75</v>
      </c>
      <c r="C508">
        <v>37.849997999999999</v>
      </c>
      <c r="D508">
        <v>36.950001</v>
      </c>
      <c r="E508">
        <v>37.409999999999997</v>
      </c>
      <c r="F508">
        <v>35.643497000000004</v>
      </c>
      <c r="G508">
        <v>34325666</v>
      </c>
    </row>
    <row r="509" spans="1:7" x14ac:dyDescent="0.25">
      <c r="A509" s="12">
        <v>42741</v>
      </c>
      <c r="B509">
        <v>37.520000000000003</v>
      </c>
      <c r="C509">
        <v>37.75</v>
      </c>
      <c r="D509">
        <v>36.439999</v>
      </c>
      <c r="E509">
        <v>36.529998999999997</v>
      </c>
      <c r="F509">
        <v>34.805050000000001</v>
      </c>
      <c r="G509">
        <v>51254600</v>
      </c>
    </row>
    <row r="510" spans="1:7" x14ac:dyDescent="0.25">
      <c r="A510" s="12">
        <v>42744</v>
      </c>
      <c r="B510">
        <v>36.799999</v>
      </c>
      <c r="C510">
        <v>36.799999</v>
      </c>
      <c r="D510">
        <v>35.830002</v>
      </c>
      <c r="E510">
        <v>35.889999000000003</v>
      </c>
      <c r="F510">
        <v>34.195262999999997</v>
      </c>
      <c r="G510">
        <v>33871612</v>
      </c>
    </row>
    <row r="511" spans="1:7" x14ac:dyDescent="0.25">
      <c r="A511" s="12">
        <v>42745</v>
      </c>
      <c r="B511">
        <v>35.889999000000003</v>
      </c>
      <c r="C511">
        <v>36.470001000000003</v>
      </c>
      <c r="D511">
        <v>35.610000999999997</v>
      </c>
      <c r="E511">
        <v>35.790000999999997</v>
      </c>
      <c r="F511">
        <v>34.099986999999999</v>
      </c>
      <c r="G511">
        <v>26545869</v>
      </c>
    </row>
    <row r="512" spans="1:7" x14ac:dyDescent="0.25">
      <c r="A512" s="12">
        <v>42746</v>
      </c>
      <c r="B512">
        <v>35.830002</v>
      </c>
      <c r="C512">
        <v>35.880001</v>
      </c>
      <c r="D512">
        <v>35.159999999999997</v>
      </c>
      <c r="E512">
        <v>35.509998000000003</v>
      </c>
      <c r="F512">
        <v>33.833202</v>
      </c>
      <c r="G512">
        <v>20188418</v>
      </c>
    </row>
    <row r="513" spans="1:7" x14ac:dyDescent="0.25">
      <c r="A513" s="12">
        <v>42747</v>
      </c>
      <c r="B513">
        <v>35.5</v>
      </c>
      <c r="C513">
        <v>35.979999999999997</v>
      </c>
      <c r="D513">
        <v>35.270000000000003</v>
      </c>
      <c r="E513">
        <v>35.689999</v>
      </c>
      <c r="F513">
        <v>34.004711</v>
      </c>
      <c r="G513">
        <v>23824049</v>
      </c>
    </row>
    <row r="514" spans="1:7" x14ac:dyDescent="0.25">
      <c r="A514" s="12">
        <v>42748</v>
      </c>
      <c r="B514">
        <v>35.880001</v>
      </c>
      <c r="C514">
        <v>36.330002</v>
      </c>
      <c r="D514">
        <v>35.729999999999997</v>
      </c>
      <c r="E514">
        <v>36.099997999999999</v>
      </c>
      <c r="F514">
        <v>34.395350999999998</v>
      </c>
      <c r="G514">
        <v>29040407</v>
      </c>
    </row>
    <row r="515" spans="1:7" x14ac:dyDescent="0.25">
      <c r="A515" s="12">
        <v>42751</v>
      </c>
      <c r="B515">
        <v>36.220001000000003</v>
      </c>
      <c r="C515">
        <v>36.220001000000003</v>
      </c>
      <c r="D515">
        <v>35.580002</v>
      </c>
      <c r="E515">
        <v>35.700001</v>
      </c>
      <c r="F515">
        <v>34.014240000000001</v>
      </c>
      <c r="G515">
        <v>2108790</v>
      </c>
    </row>
    <row r="516" spans="1:7" x14ac:dyDescent="0.25">
      <c r="A516" s="12">
        <v>42752</v>
      </c>
      <c r="B516">
        <v>35.990001999999997</v>
      </c>
      <c r="C516">
        <v>36.090000000000003</v>
      </c>
      <c r="D516">
        <v>35.209999000000003</v>
      </c>
      <c r="E516">
        <v>35.380001</v>
      </c>
      <c r="F516">
        <v>33.709347000000001</v>
      </c>
      <c r="G516">
        <v>18073861</v>
      </c>
    </row>
    <row r="517" spans="1:7" x14ac:dyDescent="0.25">
      <c r="A517" s="12">
        <v>42753</v>
      </c>
      <c r="B517">
        <v>35.400002000000001</v>
      </c>
      <c r="C517">
        <v>35.979999999999997</v>
      </c>
      <c r="D517">
        <v>35.360000999999997</v>
      </c>
      <c r="E517">
        <v>35.830002</v>
      </c>
      <c r="F517">
        <v>34.138103000000001</v>
      </c>
      <c r="G517">
        <v>32443367</v>
      </c>
    </row>
    <row r="518" spans="1:7" x14ac:dyDescent="0.25">
      <c r="A518" s="12">
        <v>42754</v>
      </c>
      <c r="B518">
        <v>35.630001</v>
      </c>
      <c r="C518">
        <v>35.82</v>
      </c>
      <c r="D518">
        <v>35.310001</v>
      </c>
      <c r="E518">
        <v>35.389999000000003</v>
      </c>
      <c r="F518">
        <v>33.718876000000002</v>
      </c>
      <c r="G518">
        <v>22857707</v>
      </c>
    </row>
    <row r="519" spans="1:7" x14ac:dyDescent="0.25">
      <c r="A519" s="12">
        <v>42755</v>
      </c>
      <c r="B519">
        <v>35.349997999999999</v>
      </c>
      <c r="C519">
        <v>35.5</v>
      </c>
      <c r="D519">
        <v>34.700001</v>
      </c>
      <c r="E519">
        <v>35.07</v>
      </c>
      <c r="F519">
        <v>33.413986000000001</v>
      </c>
      <c r="G519">
        <v>22228591</v>
      </c>
    </row>
    <row r="520" spans="1:7" x14ac:dyDescent="0.25">
      <c r="A520" s="12">
        <v>42758</v>
      </c>
      <c r="B520">
        <v>35.200001</v>
      </c>
      <c r="C520">
        <v>35.200001</v>
      </c>
      <c r="D520">
        <v>34.799999</v>
      </c>
      <c r="E520">
        <v>34.889999000000003</v>
      </c>
      <c r="F520">
        <v>33.242485000000002</v>
      </c>
      <c r="G520">
        <v>28532556</v>
      </c>
    </row>
    <row r="521" spans="1:7" x14ac:dyDescent="0.25">
      <c r="A521" s="12">
        <v>42759</v>
      </c>
      <c r="B521">
        <v>35.099997999999999</v>
      </c>
      <c r="C521">
        <v>35.979999999999997</v>
      </c>
      <c r="D521">
        <v>34.810001</v>
      </c>
      <c r="E521">
        <v>35.869999</v>
      </c>
      <c r="F521">
        <v>34.176208000000003</v>
      </c>
      <c r="G521">
        <v>56482011</v>
      </c>
    </row>
    <row r="522" spans="1:7" x14ac:dyDescent="0.25">
      <c r="A522" s="12">
        <v>42760</v>
      </c>
      <c r="B522">
        <v>36</v>
      </c>
      <c r="C522">
        <v>36.25</v>
      </c>
      <c r="D522">
        <v>35.619999</v>
      </c>
      <c r="E522">
        <v>36.150002000000001</v>
      </c>
      <c r="F522">
        <v>34.442988999999997</v>
      </c>
      <c r="G522">
        <v>16391453</v>
      </c>
    </row>
    <row r="523" spans="1:7" x14ac:dyDescent="0.25">
      <c r="A523" s="12">
        <v>42761</v>
      </c>
      <c r="B523">
        <v>36.099997999999999</v>
      </c>
      <c r="C523">
        <v>36.759998000000003</v>
      </c>
      <c r="D523">
        <v>35.720001000000003</v>
      </c>
      <c r="E523">
        <v>36.020000000000003</v>
      </c>
      <c r="F523">
        <v>34.319130000000001</v>
      </c>
      <c r="G523">
        <v>13229357</v>
      </c>
    </row>
    <row r="524" spans="1:7" x14ac:dyDescent="0.25">
      <c r="A524" s="12">
        <v>42762</v>
      </c>
      <c r="B524">
        <v>36.110000999999997</v>
      </c>
      <c r="C524">
        <v>36.299999</v>
      </c>
      <c r="D524">
        <v>35.599997999999999</v>
      </c>
      <c r="E524">
        <v>35.869999</v>
      </c>
      <c r="F524">
        <v>34.176208000000003</v>
      </c>
      <c r="G524">
        <v>9796263</v>
      </c>
    </row>
    <row r="525" spans="1:7" x14ac:dyDescent="0.25">
      <c r="A525" s="12">
        <v>42765</v>
      </c>
      <c r="B525">
        <v>35.82</v>
      </c>
      <c r="C525">
        <v>36.360000999999997</v>
      </c>
      <c r="D525">
        <v>35.610000999999997</v>
      </c>
      <c r="E525">
        <v>36.25</v>
      </c>
      <c r="F525">
        <v>34.538265000000003</v>
      </c>
      <c r="G525">
        <v>15004799</v>
      </c>
    </row>
    <row r="526" spans="1:7" x14ac:dyDescent="0.25">
      <c r="A526" s="12">
        <v>42766</v>
      </c>
      <c r="B526">
        <v>36.25</v>
      </c>
      <c r="C526">
        <v>37.150002000000001</v>
      </c>
      <c r="D526">
        <v>36.229999999999997</v>
      </c>
      <c r="E526">
        <v>36.900002000000001</v>
      </c>
      <c r="F526">
        <v>35.157573999999997</v>
      </c>
      <c r="G526">
        <v>26111195</v>
      </c>
    </row>
    <row r="527" spans="1:7" x14ac:dyDescent="0.25">
      <c r="A527" s="12">
        <v>42767</v>
      </c>
      <c r="B527">
        <v>37.060001</v>
      </c>
      <c r="C527">
        <v>37.520000000000003</v>
      </c>
      <c r="D527">
        <v>37.040000999999997</v>
      </c>
      <c r="E527">
        <v>37.360000999999997</v>
      </c>
      <c r="F527">
        <v>35.595852000000001</v>
      </c>
      <c r="G527">
        <v>15600631</v>
      </c>
    </row>
    <row r="528" spans="1:7" x14ac:dyDescent="0.25">
      <c r="A528" s="12">
        <v>42768</v>
      </c>
      <c r="B528">
        <v>37.540000999999997</v>
      </c>
      <c r="C528">
        <v>37.990001999999997</v>
      </c>
      <c r="D528">
        <v>37.060001</v>
      </c>
      <c r="E528">
        <v>37.849997999999999</v>
      </c>
      <c r="F528">
        <v>36.062705999999999</v>
      </c>
      <c r="G528">
        <v>27624181</v>
      </c>
    </row>
    <row r="529" spans="1:7" x14ac:dyDescent="0.25">
      <c r="A529" s="12">
        <v>42769</v>
      </c>
      <c r="B529">
        <v>37.900002000000001</v>
      </c>
      <c r="C529">
        <v>38.5</v>
      </c>
      <c r="D529">
        <v>37.68</v>
      </c>
      <c r="E529">
        <v>38.389999000000003</v>
      </c>
      <c r="F529">
        <v>36.577213</v>
      </c>
      <c r="G529">
        <v>26355753</v>
      </c>
    </row>
    <row r="530" spans="1:7" x14ac:dyDescent="0.25">
      <c r="A530" s="12">
        <v>42773</v>
      </c>
      <c r="B530">
        <v>38.119999</v>
      </c>
      <c r="C530">
        <v>38.770000000000003</v>
      </c>
      <c r="D530">
        <v>38.060001</v>
      </c>
      <c r="E530">
        <v>38.400002000000001</v>
      </c>
      <c r="F530">
        <v>36.586745999999998</v>
      </c>
      <c r="G530">
        <v>42926096</v>
      </c>
    </row>
    <row r="531" spans="1:7" x14ac:dyDescent="0.25">
      <c r="A531" s="12">
        <v>42774</v>
      </c>
      <c r="B531">
        <v>38.229999999999997</v>
      </c>
      <c r="C531">
        <v>38.630001</v>
      </c>
      <c r="D531">
        <v>37.82</v>
      </c>
      <c r="E531">
        <v>37.93</v>
      </c>
      <c r="F531">
        <v>36.138934999999996</v>
      </c>
      <c r="G531">
        <v>25255923</v>
      </c>
    </row>
    <row r="532" spans="1:7" x14ac:dyDescent="0.25">
      <c r="A532" s="12">
        <v>42775</v>
      </c>
      <c r="B532">
        <v>37.779998999999997</v>
      </c>
      <c r="C532">
        <v>38.540000999999997</v>
      </c>
      <c r="D532">
        <v>37.779998999999997</v>
      </c>
      <c r="E532">
        <v>38.340000000000003</v>
      </c>
      <c r="F532">
        <v>36.529572000000002</v>
      </c>
      <c r="G532">
        <v>14010576</v>
      </c>
    </row>
    <row r="533" spans="1:7" x14ac:dyDescent="0.25">
      <c r="A533" s="12">
        <v>42776</v>
      </c>
      <c r="B533">
        <v>38.200001</v>
      </c>
      <c r="C533">
        <v>38.939999</v>
      </c>
      <c r="D533">
        <v>38.169998</v>
      </c>
      <c r="E533">
        <v>38.549999</v>
      </c>
      <c r="F533">
        <v>36.729667999999997</v>
      </c>
      <c r="G533">
        <v>19460929</v>
      </c>
    </row>
    <row r="534" spans="1:7" x14ac:dyDescent="0.25">
      <c r="A534" s="12">
        <v>42779</v>
      </c>
      <c r="B534">
        <v>38.360000999999997</v>
      </c>
      <c r="C534">
        <v>39.599997999999999</v>
      </c>
      <c r="D534">
        <v>38.360000999999997</v>
      </c>
      <c r="E534">
        <v>39.389999000000003</v>
      </c>
      <c r="F534">
        <v>37.529991000000003</v>
      </c>
      <c r="G534">
        <v>16104353</v>
      </c>
    </row>
    <row r="535" spans="1:7" x14ac:dyDescent="0.25">
      <c r="A535" s="12">
        <v>42780</v>
      </c>
      <c r="B535">
        <v>39.169998</v>
      </c>
      <c r="C535">
        <v>39.840000000000003</v>
      </c>
      <c r="D535">
        <v>39.159999999999997</v>
      </c>
      <c r="E535">
        <v>39.599997999999999</v>
      </c>
      <c r="F535">
        <v>37.730075999999997</v>
      </c>
      <c r="G535">
        <v>25210073</v>
      </c>
    </row>
    <row r="536" spans="1:7" x14ac:dyDescent="0.25">
      <c r="A536" s="12">
        <v>42781</v>
      </c>
      <c r="B536">
        <v>39.299999</v>
      </c>
      <c r="C536">
        <v>39.729999999999997</v>
      </c>
      <c r="D536">
        <v>39.270000000000003</v>
      </c>
      <c r="E536">
        <v>39.549999</v>
      </c>
      <c r="F536">
        <v>37.682434000000001</v>
      </c>
      <c r="G536">
        <v>13742513</v>
      </c>
    </row>
    <row r="537" spans="1:7" x14ac:dyDescent="0.25">
      <c r="A537" s="12">
        <v>42782</v>
      </c>
      <c r="B537">
        <v>39.799999</v>
      </c>
      <c r="C537">
        <v>40.090000000000003</v>
      </c>
      <c r="D537">
        <v>39.700001</v>
      </c>
      <c r="E537">
        <v>39.880001</v>
      </c>
      <c r="F537">
        <v>38.131836</v>
      </c>
      <c r="G537">
        <v>23617427</v>
      </c>
    </row>
    <row r="538" spans="1:7" x14ac:dyDescent="0.25">
      <c r="A538" s="12">
        <v>42783</v>
      </c>
      <c r="B538">
        <v>39.799999</v>
      </c>
      <c r="C538">
        <v>40.150002000000001</v>
      </c>
      <c r="D538">
        <v>39.779998999999997</v>
      </c>
      <c r="E538">
        <v>39.93</v>
      </c>
      <c r="F538">
        <v>38.179648999999998</v>
      </c>
      <c r="G538">
        <v>12317199</v>
      </c>
    </row>
    <row r="539" spans="1:7" x14ac:dyDescent="0.25">
      <c r="A539" s="12">
        <v>42786</v>
      </c>
      <c r="B539">
        <v>40.020000000000003</v>
      </c>
      <c r="C539">
        <v>40.020000000000003</v>
      </c>
      <c r="D539">
        <v>39.709999000000003</v>
      </c>
      <c r="E539">
        <v>39.889999000000003</v>
      </c>
      <c r="F539">
        <v>38.141396</v>
      </c>
      <c r="G539">
        <v>4236199</v>
      </c>
    </row>
    <row r="540" spans="1:7" x14ac:dyDescent="0.25">
      <c r="A540" s="12">
        <v>42787</v>
      </c>
      <c r="B540">
        <v>39.959999000000003</v>
      </c>
      <c r="C540">
        <v>40.200001</v>
      </c>
      <c r="D540">
        <v>39.720001000000003</v>
      </c>
      <c r="E540">
        <v>40.119999</v>
      </c>
      <c r="F540">
        <v>38.361313000000003</v>
      </c>
      <c r="G540">
        <v>18586317</v>
      </c>
    </row>
    <row r="541" spans="1:7" x14ac:dyDescent="0.25">
      <c r="A541" s="12">
        <v>42788</v>
      </c>
      <c r="B541">
        <v>39.919998</v>
      </c>
      <c r="C541">
        <v>40.810001</v>
      </c>
      <c r="D541">
        <v>39.919998</v>
      </c>
      <c r="E541">
        <v>40.549999</v>
      </c>
      <c r="F541">
        <v>38.772464999999997</v>
      </c>
      <c r="G541">
        <v>27925625</v>
      </c>
    </row>
    <row r="542" spans="1:7" x14ac:dyDescent="0.25">
      <c r="A542" s="12">
        <v>42789</v>
      </c>
      <c r="B542">
        <v>40.509998000000003</v>
      </c>
      <c r="C542">
        <v>40.799999</v>
      </c>
      <c r="D542">
        <v>40.080002</v>
      </c>
      <c r="E542">
        <v>40.520000000000003</v>
      </c>
      <c r="F542">
        <v>38.743777999999999</v>
      </c>
      <c r="G542">
        <v>43786528</v>
      </c>
    </row>
    <row r="543" spans="1:7" x14ac:dyDescent="0.25">
      <c r="A543" s="12">
        <v>42790</v>
      </c>
      <c r="B543">
        <v>40.380001</v>
      </c>
      <c r="C543">
        <v>40.409999999999997</v>
      </c>
      <c r="D543">
        <v>39.610000999999997</v>
      </c>
      <c r="E543">
        <v>40.189999</v>
      </c>
      <c r="F543">
        <v>38.428246000000001</v>
      </c>
      <c r="G543">
        <v>29593089</v>
      </c>
    </row>
    <row r="544" spans="1:7" x14ac:dyDescent="0.25">
      <c r="A544" s="12">
        <v>42793</v>
      </c>
      <c r="B544">
        <v>40.189999</v>
      </c>
      <c r="C544">
        <v>40.369999</v>
      </c>
      <c r="D544">
        <v>39.709999000000003</v>
      </c>
      <c r="E544">
        <v>39.889999000000003</v>
      </c>
      <c r="F544">
        <v>38.141396</v>
      </c>
      <c r="G544">
        <v>16300960</v>
      </c>
    </row>
    <row r="545" spans="1:7" x14ac:dyDescent="0.25">
      <c r="A545" s="12">
        <v>42794</v>
      </c>
      <c r="B545">
        <v>39.889999000000003</v>
      </c>
      <c r="C545">
        <v>39.950001</v>
      </c>
      <c r="D545">
        <v>38.650002000000001</v>
      </c>
      <c r="E545">
        <v>38.950001</v>
      </c>
      <c r="F545">
        <v>37.242598999999998</v>
      </c>
      <c r="G545">
        <v>17670728</v>
      </c>
    </row>
    <row r="546" spans="1:7" x14ac:dyDescent="0.25">
      <c r="A546" s="12">
        <v>42795</v>
      </c>
      <c r="B546">
        <v>39.279998999999997</v>
      </c>
      <c r="C546">
        <v>39.619999</v>
      </c>
      <c r="D546">
        <v>38.979999999999997</v>
      </c>
      <c r="E546">
        <v>39.299999</v>
      </c>
      <c r="F546">
        <v>37.577258999999998</v>
      </c>
      <c r="G546">
        <v>10574227</v>
      </c>
    </row>
    <row r="547" spans="1:7" x14ac:dyDescent="0.25">
      <c r="A547" s="12">
        <v>42796</v>
      </c>
      <c r="B547">
        <v>39.599997999999999</v>
      </c>
      <c r="C547">
        <v>39.599997999999999</v>
      </c>
      <c r="D547">
        <v>38.409999999999997</v>
      </c>
      <c r="E547">
        <v>38.860000999999997</v>
      </c>
      <c r="F547">
        <v>37.156548000000001</v>
      </c>
      <c r="G547">
        <v>15108959</v>
      </c>
    </row>
    <row r="548" spans="1:7" x14ac:dyDescent="0.25">
      <c r="A548" s="12">
        <v>42797</v>
      </c>
      <c r="B548">
        <v>39.200001</v>
      </c>
      <c r="C548">
        <v>39.200001</v>
      </c>
      <c r="D548">
        <v>38.75</v>
      </c>
      <c r="E548">
        <v>39.020000000000003</v>
      </c>
      <c r="F548">
        <v>37.309536000000001</v>
      </c>
      <c r="G548">
        <v>7505600</v>
      </c>
    </row>
    <row r="549" spans="1:7" x14ac:dyDescent="0.25">
      <c r="A549" s="12">
        <v>42800</v>
      </c>
      <c r="B549">
        <v>38.759998000000003</v>
      </c>
      <c r="C549">
        <v>39.849997999999999</v>
      </c>
      <c r="D549">
        <v>38.759998000000003</v>
      </c>
      <c r="E549">
        <v>39.689999</v>
      </c>
      <c r="F549">
        <v>37.950164999999998</v>
      </c>
      <c r="G549">
        <v>11292107</v>
      </c>
    </row>
    <row r="550" spans="1:7" x14ac:dyDescent="0.25">
      <c r="A550" s="12">
        <v>42801</v>
      </c>
      <c r="B550">
        <v>39.270000000000003</v>
      </c>
      <c r="C550">
        <v>39.290000999999997</v>
      </c>
      <c r="D550">
        <v>38.5</v>
      </c>
      <c r="E550">
        <v>38.880001</v>
      </c>
      <c r="F550">
        <v>37.175666999999997</v>
      </c>
      <c r="G550">
        <v>14406073</v>
      </c>
    </row>
    <row r="551" spans="1:7" x14ac:dyDescent="0.25">
      <c r="A551" s="12">
        <v>42802</v>
      </c>
      <c r="B551">
        <v>38.810001</v>
      </c>
      <c r="C551">
        <v>39.43</v>
      </c>
      <c r="D551">
        <v>38.799999</v>
      </c>
      <c r="E551">
        <v>39.18</v>
      </c>
      <c r="F551">
        <v>37.462516999999998</v>
      </c>
      <c r="G551">
        <v>8551826</v>
      </c>
    </row>
    <row r="552" spans="1:7" x14ac:dyDescent="0.25">
      <c r="A552" s="12">
        <v>42803</v>
      </c>
      <c r="B552">
        <v>39.020000000000003</v>
      </c>
      <c r="C552">
        <v>39.389999000000003</v>
      </c>
      <c r="D552">
        <v>38.810001</v>
      </c>
      <c r="E552">
        <v>39.229999999999997</v>
      </c>
      <c r="F552">
        <v>37.510330000000003</v>
      </c>
      <c r="G552">
        <v>8323784</v>
      </c>
    </row>
    <row r="553" spans="1:7" x14ac:dyDescent="0.25">
      <c r="A553" s="12">
        <v>42804</v>
      </c>
      <c r="B553">
        <v>39.349997999999999</v>
      </c>
      <c r="C553">
        <v>39.590000000000003</v>
      </c>
      <c r="D553">
        <v>38.939999</v>
      </c>
      <c r="E553">
        <v>39.020000000000003</v>
      </c>
      <c r="F553">
        <v>37.309536000000001</v>
      </c>
      <c r="G553">
        <v>8686234</v>
      </c>
    </row>
    <row r="554" spans="1:7" x14ac:dyDescent="0.25">
      <c r="A554" s="12">
        <v>42807</v>
      </c>
      <c r="B554">
        <v>39</v>
      </c>
      <c r="C554">
        <v>39.139999000000003</v>
      </c>
      <c r="D554">
        <v>38.560001</v>
      </c>
      <c r="E554">
        <v>38.840000000000003</v>
      </c>
      <c r="F554">
        <v>37.137421000000003</v>
      </c>
      <c r="G554">
        <v>11955564</v>
      </c>
    </row>
    <row r="555" spans="1:7" x14ac:dyDescent="0.25">
      <c r="A555" s="12">
        <v>42808</v>
      </c>
      <c r="B555">
        <v>38.509998000000003</v>
      </c>
      <c r="C555">
        <v>39.650002000000001</v>
      </c>
      <c r="D555">
        <v>38.509998000000003</v>
      </c>
      <c r="E555">
        <v>39.540000999999997</v>
      </c>
      <c r="F555">
        <v>37.806739999999998</v>
      </c>
      <c r="G555">
        <v>13212169</v>
      </c>
    </row>
    <row r="556" spans="1:7" x14ac:dyDescent="0.25">
      <c r="A556" s="12">
        <v>42809</v>
      </c>
      <c r="B556">
        <v>39.57</v>
      </c>
      <c r="C556">
        <v>39.889999000000003</v>
      </c>
      <c r="D556">
        <v>39.119999</v>
      </c>
      <c r="E556">
        <v>39.659999999999997</v>
      </c>
      <c r="F556">
        <v>37.921478</v>
      </c>
      <c r="G556">
        <v>10045221</v>
      </c>
    </row>
    <row r="557" spans="1:7" x14ac:dyDescent="0.25">
      <c r="A557" s="12">
        <v>42810</v>
      </c>
      <c r="B557">
        <v>39.900002000000001</v>
      </c>
      <c r="C557">
        <v>41.040000999999997</v>
      </c>
      <c r="D557">
        <v>39.740001999999997</v>
      </c>
      <c r="E557">
        <v>40.590000000000003</v>
      </c>
      <c r="F557">
        <v>38.810715000000002</v>
      </c>
      <c r="G557">
        <v>20950689</v>
      </c>
    </row>
    <row r="558" spans="1:7" x14ac:dyDescent="0.25">
      <c r="A558" s="12">
        <v>42811</v>
      </c>
      <c r="B558">
        <v>40.75</v>
      </c>
      <c r="C558">
        <v>41.900002000000001</v>
      </c>
      <c r="D558">
        <v>40.529998999999997</v>
      </c>
      <c r="E558">
        <v>41.77</v>
      </c>
      <c r="F558">
        <v>39.938983999999998</v>
      </c>
      <c r="G558">
        <v>37309390</v>
      </c>
    </row>
    <row r="559" spans="1:7" x14ac:dyDescent="0.25">
      <c r="A559" s="12">
        <v>42815</v>
      </c>
      <c r="B559">
        <v>41.290000999999997</v>
      </c>
      <c r="C559">
        <v>42.450001</v>
      </c>
      <c r="D559">
        <v>41.119999</v>
      </c>
      <c r="E559">
        <v>42.240001999999997</v>
      </c>
      <c r="F559">
        <v>40.388390000000001</v>
      </c>
      <c r="G559">
        <v>26713225</v>
      </c>
    </row>
    <row r="560" spans="1:7" x14ac:dyDescent="0.25">
      <c r="A560" s="12">
        <v>42816</v>
      </c>
      <c r="B560">
        <v>42.139999000000003</v>
      </c>
      <c r="C560">
        <v>42.439999</v>
      </c>
      <c r="D560">
        <v>41.880001</v>
      </c>
      <c r="E560">
        <v>42.189999</v>
      </c>
      <c r="F560">
        <v>40.340569000000002</v>
      </c>
      <c r="G560">
        <v>14004335</v>
      </c>
    </row>
    <row r="561" spans="1:7" x14ac:dyDescent="0.25">
      <c r="A561" s="12">
        <v>42817</v>
      </c>
      <c r="B561">
        <v>41.860000999999997</v>
      </c>
      <c r="C561">
        <v>42.369999</v>
      </c>
      <c r="D561">
        <v>41.75</v>
      </c>
      <c r="E561">
        <v>41.830002</v>
      </c>
      <c r="F561">
        <v>39.996364999999997</v>
      </c>
      <c r="G561">
        <v>15688452</v>
      </c>
    </row>
    <row r="562" spans="1:7" x14ac:dyDescent="0.25">
      <c r="A562" s="12">
        <v>42818</v>
      </c>
      <c r="B562">
        <v>41.810001</v>
      </c>
      <c r="C562">
        <v>42.450001</v>
      </c>
      <c r="D562">
        <v>41.669998</v>
      </c>
      <c r="E562">
        <v>42.099997999999999</v>
      </c>
      <c r="F562">
        <v>40.254519999999999</v>
      </c>
      <c r="G562">
        <v>15082939</v>
      </c>
    </row>
    <row r="563" spans="1:7" x14ac:dyDescent="0.25">
      <c r="A563" s="12">
        <v>42821</v>
      </c>
      <c r="B563">
        <v>42.099997999999999</v>
      </c>
      <c r="C563">
        <v>42.389999000000003</v>
      </c>
      <c r="D563">
        <v>41.82</v>
      </c>
      <c r="E563">
        <v>41.970001000000003</v>
      </c>
      <c r="F563">
        <v>40.130215</v>
      </c>
      <c r="G563">
        <v>9705008</v>
      </c>
    </row>
    <row r="564" spans="1:7" x14ac:dyDescent="0.25">
      <c r="A564" s="12">
        <v>42822</v>
      </c>
      <c r="B564">
        <v>42</v>
      </c>
      <c r="C564">
        <v>42.41</v>
      </c>
      <c r="D564">
        <v>41.849997999999999</v>
      </c>
      <c r="E564">
        <v>42.299999</v>
      </c>
      <c r="F564">
        <v>40.445751000000001</v>
      </c>
      <c r="G564">
        <v>17915104</v>
      </c>
    </row>
    <row r="565" spans="1:7" x14ac:dyDescent="0.25">
      <c r="A565" s="12">
        <v>42823</v>
      </c>
      <c r="B565">
        <v>42.16</v>
      </c>
      <c r="C565">
        <v>42.77</v>
      </c>
      <c r="D565">
        <v>42</v>
      </c>
      <c r="E565">
        <v>42.59</v>
      </c>
      <c r="F565">
        <v>40.723038000000003</v>
      </c>
      <c r="G565">
        <v>16716728</v>
      </c>
    </row>
    <row r="566" spans="1:7" x14ac:dyDescent="0.25">
      <c r="A566" s="12">
        <v>42824</v>
      </c>
      <c r="B566">
        <v>42.529998999999997</v>
      </c>
      <c r="C566">
        <v>42.900002000000001</v>
      </c>
      <c r="D566">
        <v>42.330002</v>
      </c>
      <c r="E566">
        <v>42.810001</v>
      </c>
      <c r="F566">
        <v>40.933394999999997</v>
      </c>
      <c r="G566">
        <v>16453240</v>
      </c>
    </row>
    <row r="567" spans="1:7" x14ac:dyDescent="0.25">
      <c r="A567" s="12">
        <v>42825</v>
      </c>
      <c r="B567">
        <v>42.48</v>
      </c>
      <c r="C567">
        <v>43.330002</v>
      </c>
      <c r="D567">
        <v>42.48</v>
      </c>
      <c r="E567">
        <v>43.16</v>
      </c>
      <c r="F567">
        <v>41.268054999999997</v>
      </c>
      <c r="G567">
        <v>28852176</v>
      </c>
    </row>
    <row r="568" spans="1:7" x14ac:dyDescent="0.25">
      <c r="A568" s="12">
        <v>42828</v>
      </c>
      <c r="B568">
        <v>43.16</v>
      </c>
      <c r="C568">
        <v>43.560001</v>
      </c>
      <c r="D568">
        <v>42.959999000000003</v>
      </c>
      <c r="E568">
        <v>43.5</v>
      </c>
      <c r="F568">
        <v>41.593150999999999</v>
      </c>
      <c r="G568">
        <v>15302687</v>
      </c>
    </row>
    <row r="569" spans="1:7" x14ac:dyDescent="0.25">
      <c r="A569" s="12">
        <v>42829</v>
      </c>
      <c r="B569">
        <v>43.459999000000003</v>
      </c>
      <c r="C569">
        <v>43.669998</v>
      </c>
      <c r="D569">
        <v>43.18</v>
      </c>
      <c r="E569">
        <v>43.57</v>
      </c>
      <c r="F569">
        <v>41.660083999999998</v>
      </c>
      <c r="G569">
        <v>16210227</v>
      </c>
    </row>
    <row r="570" spans="1:7" x14ac:dyDescent="0.25">
      <c r="A570" s="12">
        <v>42830</v>
      </c>
      <c r="B570">
        <v>43.5</v>
      </c>
      <c r="C570">
        <v>43.700001</v>
      </c>
      <c r="D570">
        <v>42.900002000000001</v>
      </c>
      <c r="E570">
        <v>43.119999</v>
      </c>
      <c r="F570">
        <v>41.229809000000003</v>
      </c>
      <c r="G570">
        <v>26611928</v>
      </c>
    </row>
    <row r="571" spans="1:7" x14ac:dyDescent="0.25">
      <c r="A571" s="12">
        <v>42831</v>
      </c>
      <c r="B571">
        <v>43.189999</v>
      </c>
      <c r="C571">
        <v>43.389999000000003</v>
      </c>
      <c r="D571">
        <v>42.91</v>
      </c>
      <c r="E571">
        <v>43.16</v>
      </c>
      <c r="F571">
        <v>41.268054999999997</v>
      </c>
      <c r="G571">
        <v>17594885</v>
      </c>
    </row>
    <row r="572" spans="1:7" x14ac:dyDescent="0.25">
      <c r="A572" s="12">
        <v>42832</v>
      </c>
      <c r="B572">
        <v>43.220001000000003</v>
      </c>
      <c r="C572">
        <v>44.139999000000003</v>
      </c>
      <c r="D572">
        <v>42.93</v>
      </c>
      <c r="E572">
        <v>43.200001</v>
      </c>
      <c r="F572">
        <v>41.306305000000002</v>
      </c>
      <c r="G572">
        <v>15578557</v>
      </c>
    </row>
    <row r="573" spans="1:7" x14ac:dyDescent="0.25">
      <c r="A573" s="12">
        <v>42835</v>
      </c>
      <c r="B573">
        <v>43.099997999999999</v>
      </c>
      <c r="C573">
        <v>43.650002000000001</v>
      </c>
      <c r="D573">
        <v>43</v>
      </c>
      <c r="E573">
        <v>43.540000999999997</v>
      </c>
      <c r="F573">
        <v>41.631405000000001</v>
      </c>
      <c r="G573">
        <v>10922991</v>
      </c>
    </row>
    <row r="574" spans="1:7" x14ac:dyDescent="0.25">
      <c r="A574" s="12">
        <v>42836</v>
      </c>
      <c r="B574">
        <v>43.639999000000003</v>
      </c>
      <c r="C574">
        <v>44.049999</v>
      </c>
      <c r="D574">
        <v>43.25</v>
      </c>
      <c r="E574">
        <v>44</v>
      </c>
      <c r="F574">
        <v>42.071232000000002</v>
      </c>
      <c r="G574">
        <v>11726439</v>
      </c>
    </row>
    <row r="575" spans="1:7" x14ac:dyDescent="0.25">
      <c r="A575" s="12">
        <v>42837</v>
      </c>
      <c r="B575">
        <v>44.009998000000003</v>
      </c>
      <c r="C575">
        <v>44.200001</v>
      </c>
      <c r="D575">
        <v>43.66</v>
      </c>
      <c r="E575">
        <v>43.950001</v>
      </c>
      <c r="F575">
        <v>42.023426000000001</v>
      </c>
      <c r="G575">
        <v>18144424</v>
      </c>
    </row>
    <row r="576" spans="1:7" x14ac:dyDescent="0.25">
      <c r="A576" s="12">
        <v>42842</v>
      </c>
      <c r="B576">
        <v>43.900002000000001</v>
      </c>
      <c r="C576">
        <v>44.200001</v>
      </c>
      <c r="D576">
        <v>43.540000999999997</v>
      </c>
      <c r="E576">
        <v>44.09</v>
      </c>
      <c r="F576">
        <v>42.157288000000001</v>
      </c>
      <c r="G576">
        <v>9337564</v>
      </c>
    </row>
    <row r="577" spans="1:7" x14ac:dyDescent="0.25">
      <c r="A577" s="12">
        <v>42843</v>
      </c>
      <c r="B577">
        <v>44.23</v>
      </c>
      <c r="C577">
        <v>44.240001999999997</v>
      </c>
      <c r="D577">
        <v>43.580002</v>
      </c>
      <c r="E577">
        <v>43.82</v>
      </c>
      <c r="F577">
        <v>41.899120000000003</v>
      </c>
      <c r="G577">
        <v>12743104</v>
      </c>
    </row>
    <row r="578" spans="1:7" x14ac:dyDescent="0.25">
      <c r="A578" s="12">
        <v>42844</v>
      </c>
      <c r="B578">
        <v>43.990001999999997</v>
      </c>
      <c r="C578">
        <v>44.09</v>
      </c>
      <c r="D578">
        <v>43.560001</v>
      </c>
      <c r="E578">
        <v>43.919998</v>
      </c>
      <c r="F578">
        <v>41.994736000000003</v>
      </c>
      <c r="G578">
        <v>18303078</v>
      </c>
    </row>
    <row r="579" spans="1:7" x14ac:dyDescent="0.25">
      <c r="A579" s="12">
        <v>42845</v>
      </c>
      <c r="B579">
        <v>44.099997999999999</v>
      </c>
      <c r="C579">
        <v>44.490001999999997</v>
      </c>
      <c r="D579">
        <v>43.66</v>
      </c>
      <c r="E579">
        <v>44.369999</v>
      </c>
      <c r="F579">
        <v>42.425010999999998</v>
      </c>
      <c r="G579">
        <v>18886590</v>
      </c>
    </row>
    <row r="580" spans="1:7" x14ac:dyDescent="0.25">
      <c r="A580" s="12">
        <v>42846</v>
      </c>
      <c r="B580">
        <v>43</v>
      </c>
      <c r="C580">
        <v>43.16</v>
      </c>
      <c r="D580">
        <v>42.639999000000003</v>
      </c>
      <c r="E580">
        <v>42.700001</v>
      </c>
      <c r="F580">
        <v>40.975979000000002</v>
      </c>
      <c r="G580">
        <v>20932420</v>
      </c>
    </row>
    <row r="581" spans="1:7" x14ac:dyDescent="0.25">
      <c r="A581" s="12">
        <v>42849</v>
      </c>
      <c r="B581">
        <v>42.98</v>
      </c>
      <c r="C581">
        <v>43.279998999999997</v>
      </c>
      <c r="D581">
        <v>42.650002000000001</v>
      </c>
      <c r="E581">
        <v>43.049999</v>
      </c>
      <c r="F581">
        <v>41.311847999999998</v>
      </c>
      <c r="G581">
        <v>9963474</v>
      </c>
    </row>
    <row r="582" spans="1:7" x14ac:dyDescent="0.25">
      <c r="A582" s="12">
        <v>42850</v>
      </c>
      <c r="B582">
        <v>43.049999</v>
      </c>
      <c r="C582">
        <v>43.439999</v>
      </c>
      <c r="D582">
        <v>42.77</v>
      </c>
      <c r="E582">
        <v>42.849997999999999</v>
      </c>
      <c r="F582">
        <v>41.119919000000003</v>
      </c>
      <c r="G582">
        <v>16282488</v>
      </c>
    </row>
    <row r="583" spans="1:7" x14ac:dyDescent="0.25">
      <c r="A583" s="12">
        <v>42851</v>
      </c>
      <c r="B583">
        <v>43.220001000000003</v>
      </c>
      <c r="C583">
        <v>43.220001000000003</v>
      </c>
      <c r="D583">
        <v>41.810001</v>
      </c>
      <c r="E583">
        <v>42.049999</v>
      </c>
      <c r="F583">
        <v>40.352218999999998</v>
      </c>
      <c r="G583">
        <v>24716285</v>
      </c>
    </row>
    <row r="584" spans="1:7" x14ac:dyDescent="0.25">
      <c r="A584" s="12">
        <v>42852</v>
      </c>
      <c r="B584">
        <v>41.91</v>
      </c>
      <c r="C584">
        <v>42.279998999999997</v>
      </c>
      <c r="D584">
        <v>41.099997999999999</v>
      </c>
      <c r="E584">
        <v>41.23</v>
      </c>
      <c r="F584">
        <v>39.565331</v>
      </c>
      <c r="G584">
        <v>27882028</v>
      </c>
    </row>
    <row r="585" spans="1:7" x14ac:dyDescent="0.25">
      <c r="A585" s="12">
        <v>42853</v>
      </c>
      <c r="B585">
        <v>41.23</v>
      </c>
      <c r="C585">
        <v>42.740001999999997</v>
      </c>
      <c r="D585">
        <v>41.23</v>
      </c>
      <c r="E585">
        <v>42.5</v>
      </c>
      <c r="F585">
        <v>40.784050000000001</v>
      </c>
      <c r="G585">
        <v>16071220</v>
      </c>
    </row>
    <row r="586" spans="1:7" x14ac:dyDescent="0.25">
      <c r="A586" s="12">
        <v>42857</v>
      </c>
      <c r="B586">
        <v>42.119999</v>
      </c>
      <c r="C586">
        <v>43.02</v>
      </c>
      <c r="D586">
        <v>42.119999</v>
      </c>
      <c r="E586">
        <v>42.950001</v>
      </c>
      <c r="F586">
        <v>41.215881000000003</v>
      </c>
      <c r="G586">
        <v>18737447</v>
      </c>
    </row>
    <row r="587" spans="1:7" x14ac:dyDescent="0.25">
      <c r="A587" s="12">
        <v>42858</v>
      </c>
      <c r="B587">
        <v>43.02</v>
      </c>
      <c r="C587">
        <v>43.189999</v>
      </c>
      <c r="D587">
        <v>42.32</v>
      </c>
      <c r="E587">
        <v>42.580002</v>
      </c>
      <c r="F587">
        <v>40.860827999999998</v>
      </c>
      <c r="G587">
        <v>8310000</v>
      </c>
    </row>
    <row r="588" spans="1:7" x14ac:dyDescent="0.25">
      <c r="A588" s="12">
        <v>42859</v>
      </c>
      <c r="B588">
        <v>42.580002</v>
      </c>
      <c r="C588">
        <v>43.099997999999999</v>
      </c>
      <c r="D588">
        <v>42.5</v>
      </c>
      <c r="E588">
        <v>43.02</v>
      </c>
      <c r="F588">
        <v>41.283057999999997</v>
      </c>
      <c r="G588">
        <v>21651775</v>
      </c>
    </row>
    <row r="589" spans="1:7" x14ac:dyDescent="0.25">
      <c r="A589" s="12">
        <v>42860</v>
      </c>
      <c r="B589">
        <v>43.02</v>
      </c>
      <c r="C589">
        <v>43.48</v>
      </c>
      <c r="D589">
        <v>42.75</v>
      </c>
      <c r="E589">
        <v>43.419998</v>
      </c>
      <c r="F589">
        <v>41.666912000000004</v>
      </c>
      <c r="G589">
        <v>15853507</v>
      </c>
    </row>
    <row r="590" spans="1:7" x14ac:dyDescent="0.25">
      <c r="A590" s="12">
        <v>42863</v>
      </c>
      <c r="B590">
        <v>43.130001</v>
      </c>
      <c r="C590">
        <v>43.439999</v>
      </c>
      <c r="D590">
        <v>42.900002000000001</v>
      </c>
      <c r="E590">
        <v>43.16</v>
      </c>
      <c r="F590">
        <v>41.417403999999998</v>
      </c>
      <c r="G590">
        <v>6551440</v>
      </c>
    </row>
    <row r="591" spans="1:7" x14ac:dyDescent="0.25">
      <c r="A591" s="12">
        <v>42864</v>
      </c>
      <c r="B591">
        <v>43.5</v>
      </c>
      <c r="C591">
        <v>43.93</v>
      </c>
      <c r="D591">
        <v>43.220001000000003</v>
      </c>
      <c r="E591">
        <v>43.360000999999997</v>
      </c>
      <c r="F591">
        <v>41.609329000000002</v>
      </c>
      <c r="G591">
        <v>23825132</v>
      </c>
    </row>
    <row r="592" spans="1:7" x14ac:dyDescent="0.25">
      <c r="A592" s="12">
        <v>42865</v>
      </c>
      <c r="B592">
        <v>43.360000999999997</v>
      </c>
      <c r="C592">
        <v>43.5</v>
      </c>
      <c r="D592">
        <v>42.939999</v>
      </c>
      <c r="E592">
        <v>43.169998</v>
      </c>
      <c r="F592">
        <v>41.427002000000002</v>
      </c>
      <c r="G592">
        <v>19013457</v>
      </c>
    </row>
    <row r="593" spans="1:7" x14ac:dyDescent="0.25">
      <c r="A593" s="12">
        <v>42866</v>
      </c>
      <c r="B593">
        <v>43.169998</v>
      </c>
      <c r="C593">
        <v>43.380001</v>
      </c>
      <c r="D593">
        <v>42.790000999999997</v>
      </c>
      <c r="E593">
        <v>42.900002000000001</v>
      </c>
      <c r="F593">
        <v>41.167907999999997</v>
      </c>
      <c r="G593">
        <v>16967317</v>
      </c>
    </row>
    <row r="594" spans="1:7" x14ac:dyDescent="0.25">
      <c r="A594" s="12">
        <v>42867</v>
      </c>
      <c r="B594">
        <v>42.900002000000001</v>
      </c>
      <c r="C594">
        <v>43.240001999999997</v>
      </c>
      <c r="D594">
        <v>42.77</v>
      </c>
      <c r="E594">
        <v>43.040000999999997</v>
      </c>
      <c r="F594">
        <v>41.302253999999998</v>
      </c>
      <c r="G594">
        <v>25607640</v>
      </c>
    </row>
    <row r="595" spans="1:7" x14ac:dyDescent="0.25">
      <c r="A595" s="12">
        <v>42870</v>
      </c>
      <c r="B595">
        <v>43.110000999999997</v>
      </c>
      <c r="C595">
        <v>43.400002000000001</v>
      </c>
      <c r="D595">
        <v>42.82</v>
      </c>
      <c r="E595">
        <v>43.290000999999997</v>
      </c>
      <c r="F595">
        <v>41.542155999999999</v>
      </c>
      <c r="G595">
        <v>22066760</v>
      </c>
    </row>
    <row r="596" spans="1:7" x14ac:dyDescent="0.25">
      <c r="A596" s="12">
        <v>42871</v>
      </c>
      <c r="B596">
        <v>43.290000999999997</v>
      </c>
      <c r="C596">
        <v>43.360000999999997</v>
      </c>
      <c r="D596">
        <v>42.220001000000003</v>
      </c>
      <c r="E596">
        <v>42.349997999999999</v>
      </c>
      <c r="F596">
        <v>40.640106000000003</v>
      </c>
      <c r="G596">
        <v>36678708</v>
      </c>
    </row>
    <row r="597" spans="1:7" x14ac:dyDescent="0.25">
      <c r="A597" s="12">
        <v>42872</v>
      </c>
      <c r="B597">
        <v>42.16</v>
      </c>
      <c r="C597">
        <v>42.560001</v>
      </c>
      <c r="D597">
        <v>42.119999</v>
      </c>
      <c r="E597">
        <v>42.279998999999997</v>
      </c>
      <c r="F597">
        <v>40.572937000000003</v>
      </c>
      <c r="G597">
        <v>23431617</v>
      </c>
    </row>
    <row r="598" spans="1:7" x14ac:dyDescent="0.25">
      <c r="A598" s="12">
        <v>42873</v>
      </c>
      <c r="B598">
        <v>42.009998000000003</v>
      </c>
      <c r="C598">
        <v>42.290000999999997</v>
      </c>
      <c r="D598">
        <v>41.759998000000003</v>
      </c>
      <c r="E598">
        <v>42.009998000000003</v>
      </c>
      <c r="F598">
        <v>40.313839000000002</v>
      </c>
      <c r="G598">
        <v>15690698</v>
      </c>
    </row>
    <row r="599" spans="1:7" x14ac:dyDescent="0.25">
      <c r="A599" s="12">
        <v>42874</v>
      </c>
      <c r="B599">
        <v>42.07</v>
      </c>
      <c r="C599">
        <v>42.529998999999997</v>
      </c>
      <c r="D599">
        <v>41.970001000000003</v>
      </c>
      <c r="E599">
        <v>42.310001</v>
      </c>
      <c r="F599">
        <v>40.601734</v>
      </c>
      <c r="G599">
        <v>30929798</v>
      </c>
    </row>
    <row r="600" spans="1:7" x14ac:dyDescent="0.25">
      <c r="A600" s="12">
        <v>42877</v>
      </c>
      <c r="B600">
        <v>42.599997999999999</v>
      </c>
      <c r="C600">
        <v>43.380001</v>
      </c>
      <c r="D600">
        <v>42.060001</v>
      </c>
      <c r="E600">
        <v>43.209999000000003</v>
      </c>
      <c r="F600">
        <v>41.465384999999998</v>
      </c>
      <c r="G600">
        <v>28279927</v>
      </c>
    </row>
    <row r="601" spans="1:7" x14ac:dyDescent="0.25">
      <c r="A601" s="12">
        <v>42878</v>
      </c>
      <c r="B601">
        <v>43.279998999999997</v>
      </c>
      <c r="C601">
        <v>43.330002</v>
      </c>
      <c r="D601">
        <v>42.560001</v>
      </c>
      <c r="E601">
        <v>43.099997999999999</v>
      </c>
      <c r="F601">
        <v>41.359825000000001</v>
      </c>
      <c r="G601">
        <v>22491220</v>
      </c>
    </row>
    <row r="602" spans="1:7" x14ac:dyDescent="0.25">
      <c r="A602" s="12">
        <v>42879</v>
      </c>
      <c r="B602">
        <v>43.189999</v>
      </c>
      <c r="C602">
        <v>43.720001000000003</v>
      </c>
      <c r="D602">
        <v>43.080002</v>
      </c>
      <c r="E602">
        <v>43.599997999999999</v>
      </c>
      <c r="F602">
        <v>41.839644999999997</v>
      </c>
      <c r="G602">
        <v>19200797</v>
      </c>
    </row>
    <row r="603" spans="1:7" x14ac:dyDescent="0.25">
      <c r="A603" s="12">
        <v>42880</v>
      </c>
      <c r="B603">
        <v>43.59</v>
      </c>
      <c r="C603">
        <v>43.779998999999997</v>
      </c>
      <c r="D603">
        <v>43.470001000000003</v>
      </c>
      <c r="E603">
        <v>43.73</v>
      </c>
      <c r="F603">
        <v>41.964390000000002</v>
      </c>
      <c r="G603">
        <v>15452302</v>
      </c>
    </row>
    <row r="604" spans="1:7" x14ac:dyDescent="0.25">
      <c r="A604" s="12">
        <v>42881</v>
      </c>
      <c r="B604">
        <v>43.799999</v>
      </c>
      <c r="C604">
        <v>44.040000999999997</v>
      </c>
      <c r="D604">
        <v>43.5</v>
      </c>
      <c r="E604">
        <v>43.830002</v>
      </c>
      <c r="F604">
        <v>42.060355999999999</v>
      </c>
      <c r="G604">
        <v>17313463</v>
      </c>
    </row>
    <row r="605" spans="1:7" x14ac:dyDescent="0.25">
      <c r="A605" s="12">
        <v>42884</v>
      </c>
      <c r="B605">
        <v>43.419998</v>
      </c>
      <c r="C605">
        <v>43.939999</v>
      </c>
      <c r="D605">
        <v>43.380001</v>
      </c>
      <c r="E605">
        <v>43.439999</v>
      </c>
      <c r="F605">
        <v>41.686100000000003</v>
      </c>
      <c r="G605">
        <v>4856225</v>
      </c>
    </row>
    <row r="606" spans="1:7" x14ac:dyDescent="0.25">
      <c r="A606" s="12">
        <v>42885</v>
      </c>
      <c r="B606">
        <v>43.369999</v>
      </c>
      <c r="C606">
        <v>43.700001</v>
      </c>
      <c r="D606">
        <v>42.619999</v>
      </c>
      <c r="E606">
        <v>43</v>
      </c>
      <c r="F606">
        <v>41.263874000000001</v>
      </c>
      <c r="G606">
        <v>10578776</v>
      </c>
    </row>
    <row r="607" spans="1:7" x14ac:dyDescent="0.25">
      <c r="A607" s="12">
        <v>42886</v>
      </c>
      <c r="B607">
        <v>43.049999</v>
      </c>
      <c r="C607">
        <v>43.099997999999999</v>
      </c>
      <c r="D607">
        <v>41.57</v>
      </c>
      <c r="E607">
        <v>42.73</v>
      </c>
      <c r="F607">
        <v>41.004767999999999</v>
      </c>
      <c r="G607">
        <v>36214530</v>
      </c>
    </row>
    <row r="608" spans="1:7" x14ac:dyDescent="0.25">
      <c r="A608" s="12">
        <v>42887</v>
      </c>
      <c r="B608">
        <v>42.740001999999997</v>
      </c>
      <c r="C608">
        <v>42.950001</v>
      </c>
      <c r="D608">
        <v>41.810001</v>
      </c>
      <c r="E608">
        <v>41.91</v>
      </c>
      <c r="F608">
        <v>40.217872999999997</v>
      </c>
      <c r="G608">
        <v>18663349</v>
      </c>
    </row>
    <row r="609" spans="1:7" x14ac:dyDescent="0.25">
      <c r="A609" s="12">
        <v>42888</v>
      </c>
      <c r="B609">
        <v>41.889999000000003</v>
      </c>
      <c r="C609">
        <v>42.91</v>
      </c>
      <c r="D609">
        <v>41.889999000000003</v>
      </c>
      <c r="E609">
        <v>42.75</v>
      </c>
      <c r="F609">
        <v>41.023963999999999</v>
      </c>
      <c r="G609">
        <v>8795845</v>
      </c>
    </row>
    <row r="610" spans="1:7" x14ac:dyDescent="0.25">
      <c r="A610" s="12">
        <v>42891</v>
      </c>
      <c r="B610">
        <v>42.619999</v>
      </c>
      <c r="C610">
        <v>43.919998</v>
      </c>
      <c r="D610">
        <v>42.619999</v>
      </c>
      <c r="E610">
        <v>43.419998</v>
      </c>
      <c r="F610">
        <v>41.666912000000004</v>
      </c>
      <c r="G610">
        <v>14628474</v>
      </c>
    </row>
    <row r="611" spans="1:7" x14ac:dyDescent="0.25">
      <c r="A611" s="12">
        <v>42892</v>
      </c>
      <c r="B611">
        <v>43.209999000000003</v>
      </c>
      <c r="C611">
        <v>43.669998</v>
      </c>
      <c r="D611">
        <v>42.599997999999999</v>
      </c>
      <c r="E611">
        <v>42.830002</v>
      </c>
      <c r="F611">
        <v>41.100735</v>
      </c>
      <c r="G611">
        <v>7235556</v>
      </c>
    </row>
    <row r="612" spans="1:7" x14ac:dyDescent="0.25">
      <c r="A612" s="12">
        <v>42893</v>
      </c>
      <c r="B612">
        <v>42.459999000000003</v>
      </c>
      <c r="C612">
        <v>42.75</v>
      </c>
      <c r="D612">
        <v>42</v>
      </c>
      <c r="E612">
        <v>42.279998999999997</v>
      </c>
      <c r="F612">
        <v>40.572937000000003</v>
      </c>
      <c r="G612">
        <v>10025028</v>
      </c>
    </row>
    <row r="613" spans="1:7" x14ac:dyDescent="0.25">
      <c r="A613" s="12">
        <v>42894</v>
      </c>
      <c r="B613">
        <v>42.09</v>
      </c>
      <c r="C613">
        <v>42.34</v>
      </c>
      <c r="D613">
        <v>41.900002000000001</v>
      </c>
      <c r="E613">
        <v>42.23</v>
      </c>
      <c r="F613">
        <v>40.52496</v>
      </c>
      <c r="G613">
        <v>8902946</v>
      </c>
    </row>
    <row r="614" spans="1:7" x14ac:dyDescent="0.25">
      <c r="A614" s="12">
        <v>42895</v>
      </c>
      <c r="B614">
        <v>42.049999</v>
      </c>
      <c r="C614">
        <v>42.330002</v>
      </c>
      <c r="D614">
        <v>42.049999</v>
      </c>
      <c r="E614">
        <v>42.200001</v>
      </c>
      <c r="F614">
        <v>40.496166000000002</v>
      </c>
      <c r="G614">
        <v>9875342</v>
      </c>
    </row>
    <row r="615" spans="1:7" x14ac:dyDescent="0.25">
      <c r="A615" s="12">
        <v>42898</v>
      </c>
      <c r="B615">
        <v>42.389999000000003</v>
      </c>
      <c r="C615">
        <v>42.389999000000003</v>
      </c>
      <c r="D615">
        <v>41.470001000000003</v>
      </c>
      <c r="E615">
        <v>41.650002000000001</v>
      </c>
      <c r="F615">
        <v>39.968380000000003</v>
      </c>
      <c r="G615">
        <v>8276047</v>
      </c>
    </row>
    <row r="616" spans="1:7" x14ac:dyDescent="0.25">
      <c r="A616" s="12">
        <v>42899</v>
      </c>
      <c r="B616">
        <v>41.689999</v>
      </c>
      <c r="C616">
        <v>41.799999</v>
      </c>
      <c r="D616">
        <v>41.07</v>
      </c>
      <c r="E616">
        <v>41.119999</v>
      </c>
      <c r="F616">
        <v>39.459766000000002</v>
      </c>
      <c r="G616">
        <v>9984585</v>
      </c>
    </row>
    <row r="617" spans="1:7" x14ac:dyDescent="0.25">
      <c r="A617" s="12">
        <v>42900</v>
      </c>
      <c r="B617">
        <v>41.200001</v>
      </c>
      <c r="C617">
        <v>42.299999</v>
      </c>
      <c r="D617">
        <v>41.150002000000001</v>
      </c>
      <c r="E617">
        <v>42.16</v>
      </c>
      <c r="F617">
        <v>40.457779000000002</v>
      </c>
      <c r="G617">
        <v>13124183</v>
      </c>
    </row>
    <row r="618" spans="1:7" x14ac:dyDescent="0.25">
      <c r="A618" s="12">
        <v>42901</v>
      </c>
      <c r="B618">
        <v>41.810001</v>
      </c>
      <c r="C618">
        <v>42.66</v>
      </c>
      <c r="D618">
        <v>41.759998000000003</v>
      </c>
      <c r="E618">
        <v>42.48</v>
      </c>
      <c r="F618">
        <v>40.764862000000001</v>
      </c>
      <c r="G618">
        <v>11053269</v>
      </c>
    </row>
    <row r="619" spans="1:7" x14ac:dyDescent="0.25">
      <c r="A619" s="12">
        <v>42902</v>
      </c>
      <c r="B619">
        <v>42.349997999999999</v>
      </c>
      <c r="C619">
        <v>43.630001</v>
      </c>
      <c r="D619">
        <v>41.25</v>
      </c>
      <c r="E619">
        <v>43</v>
      </c>
      <c r="F619">
        <v>41.263874000000001</v>
      </c>
      <c r="G619">
        <v>41591229</v>
      </c>
    </row>
    <row r="620" spans="1:7" x14ac:dyDescent="0.25">
      <c r="A620" s="12">
        <v>42905</v>
      </c>
      <c r="B620">
        <v>42.75</v>
      </c>
      <c r="C620">
        <v>43.099997999999999</v>
      </c>
      <c r="D620">
        <v>41.860000999999997</v>
      </c>
      <c r="E620">
        <v>42.139999000000003</v>
      </c>
      <c r="F620">
        <v>40.438591000000002</v>
      </c>
      <c r="G620">
        <v>15810220</v>
      </c>
    </row>
    <row r="621" spans="1:7" x14ac:dyDescent="0.25">
      <c r="A621" s="12">
        <v>42906</v>
      </c>
      <c r="B621">
        <v>42.330002</v>
      </c>
      <c r="C621">
        <v>42.330002</v>
      </c>
      <c r="D621">
        <v>41.650002000000001</v>
      </c>
      <c r="E621">
        <v>41.709999000000003</v>
      </c>
      <c r="F621">
        <v>40.025950999999999</v>
      </c>
      <c r="G621">
        <v>13345962</v>
      </c>
    </row>
    <row r="622" spans="1:7" x14ac:dyDescent="0.25">
      <c r="A622" s="12">
        <v>42907</v>
      </c>
      <c r="B622">
        <v>41.66</v>
      </c>
      <c r="C622">
        <v>42.060001</v>
      </c>
      <c r="D622">
        <v>41.41</v>
      </c>
      <c r="E622">
        <v>41.5</v>
      </c>
      <c r="F622">
        <v>39.824429000000002</v>
      </c>
      <c r="G622">
        <v>6802973</v>
      </c>
    </row>
    <row r="623" spans="1:7" x14ac:dyDescent="0.25">
      <c r="A623" s="12">
        <v>42908</v>
      </c>
      <c r="B623">
        <v>41.689999</v>
      </c>
      <c r="C623">
        <v>42.310001</v>
      </c>
      <c r="D623">
        <v>41.41</v>
      </c>
      <c r="E623">
        <v>42.080002</v>
      </c>
      <c r="F623">
        <v>40.381016000000002</v>
      </c>
      <c r="G623">
        <v>7990723</v>
      </c>
    </row>
    <row r="624" spans="1:7" x14ac:dyDescent="0.25">
      <c r="A624" s="12">
        <v>42909</v>
      </c>
      <c r="B624">
        <v>42.07</v>
      </c>
      <c r="C624">
        <v>42.119999</v>
      </c>
      <c r="D624">
        <v>41.450001</v>
      </c>
      <c r="E624">
        <v>41.57</v>
      </c>
      <c r="F624">
        <v>39.891601999999999</v>
      </c>
      <c r="G624">
        <v>12400138</v>
      </c>
    </row>
    <row r="625" spans="1:7" x14ac:dyDescent="0.25">
      <c r="A625" s="12">
        <v>42912</v>
      </c>
      <c r="B625">
        <v>41.59</v>
      </c>
      <c r="C625">
        <v>42.119999</v>
      </c>
      <c r="D625">
        <v>41.450001</v>
      </c>
      <c r="E625">
        <v>42</v>
      </c>
      <c r="F625">
        <v>40.304240999999998</v>
      </c>
      <c r="G625">
        <v>10413293</v>
      </c>
    </row>
    <row r="626" spans="1:7" x14ac:dyDescent="0.25">
      <c r="A626" s="12">
        <v>42913</v>
      </c>
      <c r="B626">
        <v>42.009998000000003</v>
      </c>
      <c r="C626">
        <v>42.009998000000003</v>
      </c>
      <c r="D626">
        <v>41.52</v>
      </c>
      <c r="E626">
        <v>41.830002</v>
      </c>
      <c r="F626">
        <v>40.141109</v>
      </c>
      <c r="G626">
        <v>11846410</v>
      </c>
    </row>
    <row r="627" spans="1:7" x14ac:dyDescent="0.25">
      <c r="A627" s="12">
        <v>42914</v>
      </c>
      <c r="B627">
        <v>41.849997999999999</v>
      </c>
      <c r="C627">
        <v>41.990001999999997</v>
      </c>
      <c r="D627">
        <v>41.540000999999997</v>
      </c>
      <c r="E627">
        <v>41.799999</v>
      </c>
      <c r="F627">
        <v>40.112319999999997</v>
      </c>
      <c r="G627">
        <v>10522240</v>
      </c>
    </row>
    <row r="628" spans="1:7" x14ac:dyDescent="0.25">
      <c r="A628" s="12">
        <v>42915</v>
      </c>
      <c r="B628">
        <v>41.900002000000001</v>
      </c>
      <c r="C628">
        <v>41.91</v>
      </c>
      <c r="D628">
        <v>41</v>
      </c>
      <c r="E628">
        <v>41.650002000000001</v>
      </c>
      <c r="F628">
        <v>39.968380000000003</v>
      </c>
      <c r="G628">
        <v>9667808</v>
      </c>
    </row>
    <row r="629" spans="1:7" x14ac:dyDescent="0.25">
      <c r="A629" s="12">
        <v>42916</v>
      </c>
      <c r="B629">
        <v>41.720001000000003</v>
      </c>
      <c r="C629">
        <v>42.200001</v>
      </c>
      <c r="D629">
        <v>41.689999</v>
      </c>
      <c r="E629">
        <v>42.130001</v>
      </c>
      <c r="F629">
        <v>40.429001</v>
      </c>
      <c r="G629">
        <v>6892710</v>
      </c>
    </row>
    <row r="630" spans="1:7" x14ac:dyDescent="0.25">
      <c r="A630" s="12">
        <v>42919</v>
      </c>
      <c r="B630">
        <v>41.990001999999997</v>
      </c>
      <c r="C630">
        <v>42.34</v>
      </c>
      <c r="D630">
        <v>41.759998000000003</v>
      </c>
      <c r="E630">
        <v>41.84</v>
      </c>
      <c r="F630">
        <v>40.150700000000001</v>
      </c>
      <c r="G630">
        <v>4091266</v>
      </c>
    </row>
    <row r="631" spans="1:7" x14ac:dyDescent="0.25">
      <c r="A631" s="12">
        <v>42920</v>
      </c>
      <c r="B631">
        <v>41.759998000000003</v>
      </c>
      <c r="C631">
        <v>42.18</v>
      </c>
      <c r="D631">
        <v>41.759998000000003</v>
      </c>
      <c r="E631">
        <v>41.889999000000003</v>
      </c>
      <c r="F631">
        <v>40.198689000000002</v>
      </c>
      <c r="G631">
        <v>2549146</v>
      </c>
    </row>
    <row r="632" spans="1:7" x14ac:dyDescent="0.25">
      <c r="A632" s="12">
        <v>42921</v>
      </c>
      <c r="B632">
        <v>42</v>
      </c>
      <c r="C632">
        <v>42.25</v>
      </c>
      <c r="D632">
        <v>41.66</v>
      </c>
      <c r="E632">
        <v>41.720001000000003</v>
      </c>
      <c r="F632">
        <v>40.035549000000003</v>
      </c>
      <c r="G632">
        <v>10702421</v>
      </c>
    </row>
    <row r="633" spans="1:7" x14ac:dyDescent="0.25">
      <c r="A633" s="12">
        <v>42922</v>
      </c>
      <c r="B633">
        <v>41.799999</v>
      </c>
      <c r="C633">
        <v>41.970001000000003</v>
      </c>
      <c r="D633">
        <v>41.299999</v>
      </c>
      <c r="E633">
        <v>41.41</v>
      </c>
      <c r="F633">
        <v>39.738067999999998</v>
      </c>
      <c r="G633">
        <v>14945300</v>
      </c>
    </row>
    <row r="634" spans="1:7" x14ac:dyDescent="0.25">
      <c r="A634" s="12">
        <v>42923</v>
      </c>
      <c r="B634">
        <v>41.75</v>
      </c>
      <c r="C634">
        <v>41.990001999999997</v>
      </c>
      <c r="D634">
        <v>41.549999</v>
      </c>
      <c r="E634">
        <v>41.689999</v>
      </c>
      <c r="F634">
        <v>40.006751999999999</v>
      </c>
      <c r="G634">
        <v>9535169</v>
      </c>
    </row>
    <row r="635" spans="1:7" x14ac:dyDescent="0.25">
      <c r="A635" s="12">
        <v>42926</v>
      </c>
      <c r="B635">
        <v>41.630001</v>
      </c>
      <c r="C635">
        <v>41.900002000000001</v>
      </c>
      <c r="D635">
        <v>41.459999000000003</v>
      </c>
      <c r="E635">
        <v>41.82</v>
      </c>
      <c r="F635">
        <v>40.131507999999997</v>
      </c>
      <c r="G635">
        <v>13683951</v>
      </c>
    </row>
    <row r="636" spans="1:7" x14ac:dyDescent="0.25">
      <c r="A636" s="12">
        <v>42927</v>
      </c>
      <c r="B636">
        <v>41.810001</v>
      </c>
      <c r="C636">
        <v>41.990001999999997</v>
      </c>
      <c r="D636">
        <v>41.32</v>
      </c>
      <c r="E636">
        <v>41.450001</v>
      </c>
      <c r="F636">
        <v>39.776451000000002</v>
      </c>
      <c r="G636">
        <v>17471003</v>
      </c>
    </row>
    <row r="637" spans="1:7" x14ac:dyDescent="0.25">
      <c r="A637" s="12">
        <v>42928</v>
      </c>
      <c r="B637">
        <v>41.790000999999997</v>
      </c>
      <c r="C637">
        <v>41.970001000000003</v>
      </c>
      <c r="D637">
        <v>41.16</v>
      </c>
      <c r="E637">
        <v>41.330002</v>
      </c>
      <c r="F637">
        <v>39.661296999999998</v>
      </c>
      <c r="G637">
        <v>20277661</v>
      </c>
    </row>
    <row r="638" spans="1:7" x14ac:dyDescent="0.25">
      <c r="A638" s="12">
        <v>42929</v>
      </c>
      <c r="B638">
        <v>41.330002</v>
      </c>
      <c r="C638">
        <v>41.889999000000003</v>
      </c>
      <c r="D638">
        <v>41.25</v>
      </c>
      <c r="E638">
        <v>41.740001999999997</v>
      </c>
      <c r="F638">
        <v>40.054741</v>
      </c>
      <c r="G638">
        <v>19586697</v>
      </c>
    </row>
    <row r="639" spans="1:7" x14ac:dyDescent="0.25">
      <c r="A639" s="12">
        <v>42930</v>
      </c>
      <c r="B639">
        <v>41.59</v>
      </c>
      <c r="C639">
        <v>42.18</v>
      </c>
      <c r="D639">
        <v>41.43</v>
      </c>
      <c r="E639">
        <v>41.939999</v>
      </c>
      <c r="F639">
        <v>40.246662000000001</v>
      </c>
      <c r="G639">
        <v>13464800</v>
      </c>
    </row>
    <row r="640" spans="1:7" x14ac:dyDescent="0.25">
      <c r="A640" s="12">
        <v>42933</v>
      </c>
      <c r="B640">
        <v>42</v>
      </c>
      <c r="C640">
        <v>42</v>
      </c>
      <c r="D640">
        <v>41.619999</v>
      </c>
      <c r="E640">
        <v>41.880001</v>
      </c>
      <c r="F640">
        <v>40.189090999999998</v>
      </c>
      <c r="G640">
        <v>6920132</v>
      </c>
    </row>
    <row r="641" spans="1:7" x14ac:dyDescent="0.25">
      <c r="A641" s="12">
        <v>42934</v>
      </c>
      <c r="B641">
        <v>41.889999000000003</v>
      </c>
      <c r="C641">
        <v>42.009998000000003</v>
      </c>
      <c r="D641">
        <v>41.369999</v>
      </c>
      <c r="E641">
        <v>41.52</v>
      </c>
      <c r="F641">
        <v>39.843623999999998</v>
      </c>
      <c r="G641">
        <v>7748663</v>
      </c>
    </row>
    <row r="642" spans="1:7" x14ac:dyDescent="0.25">
      <c r="A642" s="12">
        <v>42935</v>
      </c>
      <c r="B642">
        <v>41.560001</v>
      </c>
      <c r="C642">
        <v>41.84</v>
      </c>
      <c r="D642">
        <v>41.209999000000003</v>
      </c>
      <c r="E642">
        <v>41.299999</v>
      </c>
      <c r="F642">
        <v>39.632496000000003</v>
      </c>
      <c r="G642">
        <v>7362879</v>
      </c>
    </row>
    <row r="643" spans="1:7" x14ac:dyDescent="0.25">
      <c r="A643" s="12">
        <v>42936</v>
      </c>
      <c r="B643">
        <v>41.599997999999999</v>
      </c>
      <c r="C643">
        <v>41.630001</v>
      </c>
      <c r="D643">
        <v>41.060001</v>
      </c>
      <c r="E643">
        <v>41.23</v>
      </c>
      <c r="F643">
        <v>39.565331</v>
      </c>
      <c r="G643">
        <v>6390602</v>
      </c>
    </row>
    <row r="644" spans="1:7" x14ac:dyDescent="0.25">
      <c r="A644" s="12">
        <v>42937</v>
      </c>
      <c r="B644">
        <v>41.23</v>
      </c>
      <c r="C644">
        <v>41.650002000000001</v>
      </c>
      <c r="D644">
        <v>41.119999</v>
      </c>
      <c r="E644">
        <v>41.599997999999999</v>
      </c>
      <c r="F644">
        <v>39.920386999999998</v>
      </c>
      <c r="G644">
        <v>18546062</v>
      </c>
    </row>
    <row r="645" spans="1:7" x14ac:dyDescent="0.25">
      <c r="A645" s="12">
        <v>42940</v>
      </c>
      <c r="B645">
        <v>41.689999</v>
      </c>
      <c r="C645">
        <v>41.950001</v>
      </c>
      <c r="D645">
        <v>41.209999000000003</v>
      </c>
      <c r="E645">
        <v>41.740001999999997</v>
      </c>
      <c r="F645">
        <v>40.054741</v>
      </c>
      <c r="G645">
        <v>13987643</v>
      </c>
    </row>
    <row r="646" spans="1:7" x14ac:dyDescent="0.25">
      <c r="A646" s="12">
        <v>42941</v>
      </c>
      <c r="B646">
        <v>41.990001999999997</v>
      </c>
      <c r="C646">
        <v>42.689999</v>
      </c>
      <c r="D646">
        <v>41.740001999999997</v>
      </c>
      <c r="E646">
        <v>42.580002</v>
      </c>
      <c r="F646">
        <v>40.860827999999998</v>
      </c>
      <c r="G646">
        <v>14181625</v>
      </c>
    </row>
    <row r="647" spans="1:7" x14ac:dyDescent="0.25">
      <c r="A647" s="12">
        <v>42942</v>
      </c>
      <c r="B647">
        <v>42.41</v>
      </c>
      <c r="C647">
        <v>42.810001</v>
      </c>
      <c r="D647">
        <v>42.02</v>
      </c>
      <c r="E647">
        <v>42.689999</v>
      </c>
      <c r="F647">
        <v>40.966380999999998</v>
      </c>
      <c r="G647">
        <v>11596983</v>
      </c>
    </row>
    <row r="648" spans="1:7" x14ac:dyDescent="0.25">
      <c r="A648" s="12">
        <v>42943</v>
      </c>
      <c r="B648">
        <v>42.720001000000003</v>
      </c>
      <c r="C648">
        <v>42.82</v>
      </c>
      <c r="D648">
        <v>42.049999</v>
      </c>
      <c r="E648">
        <v>42.310001</v>
      </c>
      <c r="F648">
        <v>40.601734</v>
      </c>
      <c r="G648">
        <v>8854415</v>
      </c>
    </row>
    <row r="649" spans="1:7" x14ac:dyDescent="0.25">
      <c r="A649" s="12">
        <v>42944</v>
      </c>
      <c r="B649">
        <v>42.5</v>
      </c>
      <c r="C649">
        <v>42.779998999999997</v>
      </c>
      <c r="D649">
        <v>41.52</v>
      </c>
      <c r="E649">
        <v>41.59</v>
      </c>
      <c r="F649">
        <v>39.910797000000002</v>
      </c>
      <c r="G649">
        <v>14494332</v>
      </c>
    </row>
    <row r="650" spans="1:7" x14ac:dyDescent="0.25">
      <c r="A650" s="12">
        <v>42947</v>
      </c>
      <c r="B650">
        <v>41.59</v>
      </c>
      <c r="C650">
        <v>41.900002000000001</v>
      </c>
      <c r="D650">
        <v>41.009998000000003</v>
      </c>
      <c r="E650">
        <v>41.080002</v>
      </c>
      <c r="F650">
        <v>39.421387000000003</v>
      </c>
      <c r="G650">
        <v>20408401</v>
      </c>
    </row>
    <row r="651" spans="1:7" x14ac:dyDescent="0.25">
      <c r="A651" s="12">
        <v>42948</v>
      </c>
      <c r="B651">
        <v>41.369999</v>
      </c>
      <c r="C651">
        <v>42.540000999999997</v>
      </c>
      <c r="D651">
        <v>41.299999</v>
      </c>
      <c r="E651">
        <v>42.369999</v>
      </c>
      <c r="F651">
        <v>40.659301999999997</v>
      </c>
      <c r="G651">
        <v>15993413</v>
      </c>
    </row>
    <row r="652" spans="1:7" x14ac:dyDescent="0.25">
      <c r="A652" s="12">
        <v>42949</v>
      </c>
      <c r="B652">
        <v>42.110000999999997</v>
      </c>
      <c r="C652">
        <v>43</v>
      </c>
      <c r="D652">
        <v>42.110000999999997</v>
      </c>
      <c r="E652">
        <v>42.75</v>
      </c>
      <c r="F652">
        <v>41.023963999999999</v>
      </c>
      <c r="G652">
        <v>16061829</v>
      </c>
    </row>
    <row r="653" spans="1:7" x14ac:dyDescent="0.25">
      <c r="A653" s="12">
        <v>42950</v>
      </c>
      <c r="B653">
        <v>42.880001</v>
      </c>
      <c r="C653">
        <v>43.369999</v>
      </c>
      <c r="D653">
        <v>42.27</v>
      </c>
      <c r="E653">
        <v>43.23</v>
      </c>
      <c r="F653">
        <v>41.484577000000002</v>
      </c>
      <c r="G653">
        <v>13152012</v>
      </c>
    </row>
    <row r="654" spans="1:7" x14ac:dyDescent="0.25">
      <c r="A654" s="12">
        <v>42951</v>
      </c>
      <c r="B654">
        <v>43.25</v>
      </c>
      <c r="C654">
        <v>43.299999</v>
      </c>
      <c r="D654">
        <v>42.810001</v>
      </c>
      <c r="E654">
        <v>42.93</v>
      </c>
      <c r="F654">
        <v>41.196697</v>
      </c>
      <c r="G654">
        <v>13700794</v>
      </c>
    </row>
    <row r="655" spans="1:7" x14ac:dyDescent="0.25">
      <c r="A655" s="12">
        <v>42954</v>
      </c>
      <c r="B655">
        <v>42.990001999999997</v>
      </c>
      <c r="C655">
        <v>43.290000999999997</v>
      </c>
      <c r="D655">
        <v>42.759998000000003</v>
      </c>
      <c r="E655">
        <v>42.91</v>
      </c>
      <c r="F655">
        <v>41.177504999999996</v>
      </c>
      <c r="G655">
        <v>8805481</v>
      </c>
    </row>
    <row r="656" spans="1:7" x14ac:dyDescent="0.25">
      <c r="A656" s="12">
        <v>42955</v>
      </c>
      <c r="B656">
        <v>43.09</v>
      </c>
      <c r="C656">
        <v>43.740001999999997</v>
      </c>
      <c r="D656">
        <v>42.990001999999997</v>
      </c>
      <c r="E656">
        <v>43.5</v>
      </c>
      <c r="F656">
        <v>41.743675000000003</v>
      </c>
      <c r="G656">
        <v>15794443</v>
      </c>
    </row>
    <row r="657" spans="1:7" x14ac:dyDescent="0.25">
      <c r="A657" s="12">
        <v>42956</v>
      </c>
      <c r="B657">
        <v>43.5</v>
      </c>
      <c r="C657">
        <v>44.169998</v>
      </c>
      <c r="D657">
        <v>43.450001</v>
      </c>
      <c r="E657">
        <v>44.049999</v>
      </c>
      <c r="F657">
        <v>42.271473</v>
      </c>
      <c r="G657">
        <v>15813693</v>
      </c>
    </row>
    <row r="658" spans="1:7" x14ac:dyDescent="0.25">
      <c r="A658" s="12">
        <v>42957</v>
      </c>
      <c r="B658">
        <v>44</v>
      </c>
      <c r="C658">
        <v>44</v>
      </c>
      <c r="D658">
        <v>43.720001000000003</v>
      </c>
      <c r="E658">
        <v>43.860000999999997</v>
      </c>
      <c r="F658">
        <v>42.089142000000002</v>
      </c>
      <c r="G658">
        <v>9948650</v>
      </c>
    </row>
    <row r="659" spans="1:7" x14ac:dyDescent="0.25">
      <c r="A659" s="12">
        <v>42958</v>
      </c>
      <c r="B659">
        <v>43.610000999999997</v>
      </c>
      <c r="C659">
        <v>44</v>
      </c>
      <c r="D659">
        <v>43.509998000000003</v>
      </c>
      <c r="E659">
        <v>43.860000999999997</v>
      </c>
      <c r="F659">
        <v>42.089142000000002</v>
      </c>
      <c r="G659">
        <v>7667617</v>
      </c>
    </row>
    <row r="660" spans="1:7" x14ac:dyDescent="0.25">
      <c r="A660" s="12">
        <v>42961</v>
      </c>
      <c r="B660">
        <v>43.82</v>
      </c>
      <c r="C660">
        <v>44.23</v>
      </c>
      <c r="D660">
        <v>42.919998</v>
      </c>
      <c r="E660">
        <v>43.23</v>
      </c>
      <c r="F660">
        <v>41.484577000000002</v>
      </c>
      <c r="G660">
        <v>12082646</v>
      </c>
    </row>
    <row r="661" spans="1:7" x14ac:dyDescent="0.25">
      <c r="A661" s="12">
        <v>42962</v>
      </c>
      <c r="B661">
        <v>43.389999000000003</v>
      </c>
      <c r="C661">
        <v>44.360000999999997</v>
      </c>
      <c r="D661">
        <v>43.299999</v>
      </c>
      <c r="E661">
        <v>44.299999</v>
      </c>
      <c r="F661">
        <v>42.511378999999998</v>
      </c>
      <c r="G661">
        <v>14312071</v>
      </c>
    </row>
    <row r="662" spans="1:7" x14ac:dyDescent="0.25">
      <c r="A662" s="12">
        <v>42963</v>
      </c>
      <c r="B662">
        <v>44.299999</v>
      </c>
      <c r="C662">
        <v>44.490001999999997</v>
      </c>
      <c r="D662">
        <v>43.700001</v>
      </c>
      <c r="E662">
        <v>44.080002</v>
      </c>
      <c r="F662">
        <v>42.300261999999996</v>
      </c>
      <c r="G662">
        <v>13831963</v>
      </c>
    </row>
    <row r="663" spans="1:7" x14ac:dyDescent="0.25">
      <c r="A663" s="12">
        <v>42964</v>
      </c>
      <c r="B663">
        <v>43.849997999999999</v>
      </c>
      <c r="C663">
        <v>44.200001</v>
      </c>
      <c r="D663">
        <v>43.799999</v>
      </c>
      <c r="E663">
        <v>43.98</v>
      </c>
      <c r="F663">
        <v>42.204295999999999</v>
      </c>
      <c r="G663">
        <v>8135373</v>
      </c>
    </row>
    <row r="664" spans="1:7" x14ac:dyDescent="0.25">
      <c r="A664" s="12">
        <v>42965</v>
      </c>
      <c r="B664">
        <v>43.830002</v>
      </c>
      <c r="C664">
        <v>44.389999000000003</v>
      </c>
      <c r="D664">
        <v>43.799999</v>
      </c>
      <c r="E664">
        <v>44.16</v>
      </c>
      <c r="F664">
        <v>42.377026000000001</v>
      </c>
      <c r="G664">
        <v>12750161</v>
      </c>
    </row>
    <row r="665" spans="1:7" x14ac:dyDescent="0.25">
      <c r="A665" s="12">
        <v>42968</v>
      </c>
      <c r="B665">
        <v>44.279998999999997</v>
      </c>
      <c r="C665">
        <v>44.48</v>
      </c>
      <c r="D665">
        <v>43.669998</v>
      </c>
      <c r="E665">
        <v>44.09</v>
      </c>
      <c r="F665">
        <v>42.309863999999997</v>
      </c>
      <c r="G665">
        <v>7587172</v>
      </c>
    </row>
    <row r="666" spans="1:7" x14ac:dyDescent="0.25">
      <c r="A666" s="12">
        <v>42969</v>
      </c>
      <c r="B666">
        <v>44.099997999999999</v>
      </c>
      <c r="C666">
        <v>44.389999000000003</v>
      </c>
      <c r="D666">
        <v>43.43</v>
      </c>
      <c r="E666">
        <v>43.560001</v>
      </c>
      <c r="F666">
        <v>41.801254</v>
      </c>
      <c r="G666">
        <v>9845949</v>
      </c>
    </row>
    <row r="667" spans="1:7" x14ac:dyDescent="0.25">
      <c r="A667" s="12">
        <v>42970</v>
      </c>
      <c r="B667">
        <v>43.580002</v>
      </c>
      <c r="C667">
        <v>44.290000999999997</v>
      </c>
      <c r="D667">
        <v>43.580002</v>
      </c>
      <c r="E667">
        <v>43.990001999999997</v>
      </c>
      <c r="F667">
        <v>42.213894000000003</v>
      </c>
      <c r="G667">
        <v>12900765</v>
      </c>
    </row>
    <row r="668" spans="1:7" x14ac:dyDescent="0.25">
      <c r="A668" s="12">
        <v>42971</v>
      </c>
      <c r="B668">
        <v>43.799999</v>
      </c>
      <c r="C668">
        <v>44.849997999999999</v>
      </c>
      <c r="D668">
        <v>43.700001</v>
      </c>
      <c r="E668">
        <v>44.330002</v>
      </c>
      <c r="F668">
        <v>42.540173000000003</v>
      </c>
      <c r="G668">
        <v>12193992</v>
      </c>
    </row>
    <row r="669" spans="1:7" x14ac:dyDescent="0.25">
      <c r="A669" s="12">
        <v>42972</v>
      </c>
      <c r="B669">
        <v>44.459999000000003</v>
      </c>
      <c r="C669">
        <v>44.459999000000003</v>
      </c>
      <c r="D669">
        <v>43.57</v>
      </c>
      <c r="E669">
        <v>43.669998</v>
      </c>
      <c r="F669">
        <v>42.058616999999998</v>
      </c>
      <c r="G669">
        <v>4401948</v>
      </c>
    </row>
    <row r="670" spans="1:7" x14ac:dyDescent="0.25">
      <c r="A670" s="12">
        <v>42975</v>
      </c>
      <c r="B670">
        <v>43.77</v>
      </c>
      <c r="C670">
        <v>43.93</v>
      </c>
      <c r="D670">
        <v>42.41</v>
      </c>
      <c r="E670">
        <v>42.990001999999997</v>
      </c>
      <c r="F670">
        <v>41.403713000000003</v>
      </c>
      <c r="G670">
        <v>9971262</v>
      </c>
    </row>
    <row r="671" spans="1:7" x14ac:dyDescent="0.25">
      <c r="A671" s="12">
        <v>42976</v>
      </c>
      <c r="B671">
        <v>42.900002000000001</v>
      </c>
      <c r="C671">
        <v>43.27</v>
      </c>
      <c r="D671">
        <v>42.720001000000003</v>
      </c>
      <c r="E671">
        <v>43.139999000000003</v>
      </c>
      <c r="F671">
        <v>41.548175999999998</v>
      </c>
      <c r="G671">
        <v>8332198</v>
      </c>
    </row>
    <row r="672" spans="1:7" x14ac:dyDescent="0.25">
      <c r="A672" s="12">
        <v>42977</v>
      </c>
      <c r="B672">
        <v>43.02</v>
      </c>
      <c r="C672">
        <v>43.25</v>
      </c>
      <c r="D672">
        <v>42.82</v>
      </c>
      <c r="E672">
        <v>42.98</v>
      </c>
      <c r="F672">
        <v>41.394077000000003</v>
      </c>
      <c r="G672">
        <v>8309901</v>
      </c>
    </row>
    <row r="673" spans="1:7" x14ac:dyDescent="0.25">
      <c r="A673" s="12">
        <v>42978</v>
      </c>
      <c r="B673">
        <v>43.18</v>
      </c>
      <c r="C673">
        <v>43.68</v>
      </c>
      <c r="D673">
        <v>42.790000999999997</v>
      </c>
      <c r="E673">
        <v>43.490001999999997</v>
      </c>
      <c r="F673">
        <v>41.885258</v>
      </c>
      <c r="G673">
        <v>10803627</v>
      </c>
    </row>
    <row r="674" spans="1:7" x14ac:dyDescent="0.25">
      <c r="A674" s="12">
        <v>42979</v>
      </c>
      <c r="B674">
        <v>43.490001999999997</v>
      </c>
      <c r="C674">
        <v>43.77</v>
      </c>
      <c r="D674">
        <v>42.830002</v>
      </c>
      <c r="E674">
        <v>42.98</v>
      </c>
      <c r="F674">
        <v>41.394077000000003</v>
      </c>
      <c r="G674">
        <v>7224726</v>
      </c>
    </row>
    <row r="675" spans="1:7" x14ac:dyDescent="0.25">
      <c r="A675" s="12">
        <v>42982</v>
      </c>
      <c r="B675">
        <v>42.869999</v>
      </c>
      <c r="C675">
        <v>43.220001000000003</v>
      </c>
      <c r="D675">
        <v>42.810001</v>
      </c>
      <c r="E675">
        <v>42.860000999999997</v>
      </c>
      <c r="F675">
        <v>41.278506999999998</v>
      </c>
      <c r="G675">
        <v>849116</v>
      </c>
    </row>
    <row r="676" spans="1:7" x14ac:dyDescent="0.25">
      <c r="A676" s="12">
        <v>42983</v>
      </c>
      <c r="B676">
        <v>42.82</v>
      </c>
      <c r="C676">
        <v>43.060001</v>
      </c>
      <c r="D676">
        <v>41.709999000000003</v>
      </c>
      <c r="E676">
        <v>41.93</v>
      </c>
      <c r="F676">
        <v>40.382823999999999</v>
      </c>
      <c r="G676">
        <v>15098176</v>
      </c>
    </row>
    <row r="677" spans="1:7" x14ac:dyDescent="0.25">
      <c r="A677" s="12">
        <v>42984</v>
      </c>
      <c r="B677">
        <v>42.040000999999997</v>
      </c>
      <c r="C677">
        <v>43.09</v>
      </c>
      <c r="D677">
        <v>41.799999</v>
      </c>
      <c r="E677">
        <v>43</v>
      </c>
      <c r="F677">
        <v>41.413345</v>
      </c>
      <c r="G677">
        <v>10922754</v>
      </c>
    </row>
    <row r="678" spans="1:7" x14ac:dyDescent="0.25">
      <c r="A678" s="12">
        <v>42985</v>
      </c>
      <c r="B678">
        <v>43.07</v>
      </c>
      <c r="C678">
        <v>43.330002</v>
      </c>
      <c r="D678">
        <v>41.860000999999997</v>
      </c>
      <c r="E678">
        <v>42.18</v>
      </c>
      <c r="F678">
        <v>40.623595999999999</v>
      </c>
      <c r="G678">
        <v>15393484</v>
      </c>
    </row>
    <row r="679" spans="1:7" x14ac:dyDescent="0.25">
      <c r="A679" s="12">
        <v>42986</v>
      </c>
      <c r="B679">
        <v>42.040000999999997</v>
      </c>
      <c r="C679">
        <v>42.68</v>
      </c>
      <c r="D679">
        <v>41.91</v>
      </c>
      <c r="E679">
        <v>42.439999</v>
      </c>
      <c r="F679">
        <v>40.874003999999999</v>
      </c>
      <c r="G679">
        <v>12363187</v>
      </c>
    </row>
    <row r="680" spans="1:7" x14ac:dyDescent="0.25">
      <c r="A680" s="12">
        <v>42989</v>
      </c>
      <c r="B680">
        <v>42.549999</v>
      </c>
      <c r="C680">
        <v>42.939999</v>
      </c>
      <c r="D680">
        <v>42.549999</v>
      </c>
      <c r="E680">
        <v>42.720001000000003</v>
      </c>
      <c r="F680">
        <v>41.143664999999999</v>
      </c>
      <c r="G680">
        <v>11297747</v>
      </c>
    </row>
    <row r="681" spans="1:7" x14ac:dyDescent="0.25">
      <c r="A681" s="12">
        <v>42990</v>
      </c>
      <c r="B681">
        <v>42.790000999999997</v>
      </c>
      <c r="C681">
        <v>43.09</v>
      </c>
      <c r="D681">
        <v>42.189999</v>
      </c>
      <c r="E681">
        <v>42.34</v>
      </c>
      <c r="F681">
        <v>40.777687</v>
      </c>
      <c r="G681">
        <v>10520115</v>
      </c>
    </row>
    <row r="682" spans="1:7" x14ac:dyDescent="0.25">
      <c r="A682" s="12">
        <v>42991</v>
      </c>
      <c r="B682">
        <v>42.509998000000003</v>
      </c>
      <c r="C682">
        <v>42.509998000000003</v>
      </c>
      <c r="D682">
        <v>42</v>
      </c>
      <c r="E682">
        <v>42.18</v>
      </c>
      <c r="F682">
        <v>40.623595999999999</v>
      </c>
      <c r="G682">
        <v>27222968</v>
      </c>
    </row>
    <row r="683" spans="1:7" x14ac:dyDescent="0.25">
      <c r="A683" s="12">
        <v>42992</v>
      </c>
      <c r="B683">
        <v>42.290000999999997</v>
      </c>
      <c r="C683">
        <v>42.290000999999997</v>
      </c>
      <c r="D683">
        <v>41.869999</v>
      </c>
      <c r="E683">
        <v>41.98</v>
      </c>
      <c r="F683">
        <v>40.430976999999999</v>
      </c>
      <c r="G683">
        <v>14548110</v>
      </c>
    </row>
    <row r="684" spans="1:7" x14ac:dyDescent="0.25">
      <c r="A684" s="12">
        <v>42993</v>
      </c>
      <c r="B684">
        <v>41.880001</v>
      </c>
      <c r="C684">
        <v>42.169998</v>
      </c>
      <c r="D684">
        <v>41.150002000000001</v>
      </c>
      <c r="E684">
        <v>41.23</v>
      </c>
      <c r="F684">
        <v>39.708652000000001</v>
      </c>
      <c r="G684">
        <v>42459731</v>
      </c>
    </row>
    <row r="685" spans="1:7" x14ac:dyDescent="0.25">
      <c r="A685" s="12">
        <v>42996</v>
      </c>
      <c r="B685">
        <v>41.43</v>
      </c>
      <c r="C685">
        <v>42</v>
      </c>
      <c r="D685">
        <v>41.32</v>
      </c>
      <c r="E685">
        <v>41.939999</v>
      </c>
      <c r="F685">
        <v>40.392451999999999</v>
      </c>
      <c r="G685">
        <v>17034505</v>
      </c>
    </row>
    <row r="686" spans="1:7" x14ac:dyDescent="0.25">
      <c r="A686" s="12">
        <v>42997</v>
      </c>
      <c r="B686">
        <v>42.040000999999997</v>
      </c>
      <c r="C686">
        <v>42.240001999999997</v>
      </c>
      <c r="D686">
        <v>41.57</v>
      </c>
      <c r="E686">
        <v>42.240001999999997</v>
      </c>
      <c r="F686">
        <v>40.681384999999999</v>
      </c>
      <c r="G686">
        <v>7772573</v>
      </c>
    </row>
    <row r="687" spans="1:7" x14ac:dyDescent="0.25">
      <c r="A687" s="12">
        <v>42998</v>
      </c>
      <c r="B687">
        <v>42.240001999999997</v>
      </c>
      <c r="C687">
        <v>42.240001999999997</v>
      </c>
      <c r="D687">
        <v>41.950001</v>
      </c>
      <c r="E687">
        <v>42.080002</v>
      </c>
      <c r="F687">
        <v>40.527293999999998</v>
      </c>
      <c r="G687">
        <v>7953943</v>
      </c>
    </row>
    <row r="688" spans="1:7" x14ac:dyDescent="0.25">
      <c r="A688" s="12">
        <v>42999</v>
      </c>
      <c r="B688">
        <v>42.209999000000003</v>
      </c>
      <c r="C688">
        <v>42.290000999999997</v>
      </c>
      <c r="D688">
        <v>41.509998000000003</v>
      </c>
      <c r="E688">
        <v>41.599997999999999</v>
      </c>
      <c r="F688">
        <v>40.064990999999999</v>
      </c>
      <c r="G688">
        <v>15399378</v>
      </c>
    </row>
    <row r="689" spans="1:7" x14ac:dyDescent="0.25">
      <c r="A689" s="12">
        <v>43000</v>
      </c>
      <c r="B689">
        <v>41.869999</v>
      </c>
      <c r="C689">
        <v>41.869999</v>
      </c>
      <c r="D689">
        <v>41.02</v>
      </c>
      <c r="E689">
        <v>41.650002000000001</v>
      </c>
      <c r="F689">
        <v>40.113159000000003</v>
      </c>
      <c r="G689">
        <v>11564054</v>
      </c>
    </row>
    <row r="690" spans="1:7" x14ac:dyDescent="0.25">
      <c r="A690" s="12">
        <v>43003</v>
      </c>
      <c r="B690">
        <v>41.369999</v>
      </c>
      <c r="C690">
        <v>41.900002000000001</v>
      </c>
      <c r="D690">
        <v>41.369999</v>
      </c>
      <c r="E690">
        <v>41.77</v>
      </c>
      <c r="F690">
        <v>40.228724999999997</v>
      </c>
      <c r="G690">
        <v>12397993</v>
      </c>
    </row>
    <row r="691" spans="1:7" x14ac:dyDescent="0.25">
      <c r="A691" s="12">
        <v>43004</v>
      </c>
      <c r="B691">
        <v>41.82</v>
      </c>
      <c r="C691">
        <v>41.900002000000001</v>
      </c>
      <c r="D691">
        <v>41.599997999999999</v>
      </c>
      <c r="E691">
        <v>41.709999000000003</v>
      </c>
      <c r="F691">
        <v>40.170940000000002</v>
      </c>
      <c r="G691">
        <v>18656217</v>
      </c>
    </row>
    <row r="692" spans="1:7" x14ac:dyDescent="0.25">
      <c r="A692" s="12">
        <v>43005</v>
      </c>
      <c r="B692">
        <v>41.830002</v>
      </c>
      <c r="C692">
        <v>41.830002</v>
      </c>
      <c r="D692">
        <v>41.299999</v>
      </c>
      <c r="E692">
        <v>41.369999</v>
      </c>
      <c r="F692">
        <v>39.843482999999999</v>
      </c>
      <c r="G692">
        <v>10785163</v>
      </c>
    </row>
    <row r="693" spans="1:7" x14ac:dyDescent="0.25">
      <c r="A693" s="12">
        <v>43006</v>
      </c>
      <c r="B693">
        <v>41.240001999999997</v>
      </c>
      <c r="C693">
        <v>41.77</v>
      </c>
      <c r="D693">
        <v>41.209999000000003</v>
      </c>
      <c r="E693">
        <v>41.560001</v>
      </c>
      <c r="F693">
        <v>40.026477999999997</v>
      </c>
      <c r="G693">
        <v>21663959</v>
      </c>
    </row>
    <row r="694" spans="1:7" x14ac:dyDescent="0.25">
      <c r="A694" s="12">
        <v>43007</v>
      </c>
      <c r="B694">
        <v>41.509998000000003</v>
      </c>
      <c r="C694">
        <v>41.799999</v>
      </c>
      <c r="D694">
        <v>41.509998000000003</v>
      </c>
      <c r="E694">
        <v>41.700001</v>
      </c>
      <c r="F694">
        <v>40.161304000000001</v>
      </c>
      <c r="G694">
        <v>27230299</v>
      </c>
    </row>
    <row r="695" spans="1:7" x14ac:dyDescent="0.25">
      <c r="A695" s="12">
        <v>43010</v>
      </c>
      <c r="B695">
        <v>41.799999</v>
      </c>
      <c r="C695">
        <v>42.439999</v>
      </c>
      <c r="D695">
        <v>41.700001</v>
      </c>
      <c r="E695">
        <v>42.349997999999999</v>
      </c>
      <c r="F695">
        <v>40.787318999999997</v>
      </c>
      <c r="G695">
        <v>17280145</v>
      </c>
    </row>
    <row r="696" spans="1:7" x14ac:dyDescent="0.25">
      <c r="A696" s="12">
        <v>43011</v>
      </c>
      <c r="B696">
        <v>42.119999</v>
      </c>
      <c r="C696">
        <v>42.599997999999999</v>
      </c>
      <c r="D696">
        <v>41.799999</v>
      </c>
      <c r="E696">
        <v>41.970001000000003</v>
      </c>
      <c r="F696">
        <v>40.421348999999999</v>
      </c>
      <c r="G696">
        <v>8835305</v>
      </c>
    </row>
    <row r="697" spans="1:7" x14ac:dyDescent="0.25">
      <c r="A697" s="12">
        <v>43012</v>
      </c>
      <c r="B697">
        <v>42.07</v>
      </c>
      <c r="C697">
        <v>42.400002000000001</v>
      </c>
      <c r="D697">
        <v>41.759998000000003</v>
      </c>
      <c r="E697">
        <v>42.32</v>
      </c>
      <c r="F697">
        <v>40.758429999999997</v>
      </c>
      <c r="G697">
        <v>6064748</v>
      </c>
    </row>
    <row r="698" spans="1:7" x14ac:dyDescent="0.25">
      <c r="A698" s="12">
        <v>43013</v>
      </c>
      <c r="B698">
        <v>42.439999</v>
      </c>
      <c r="C698">
        <v>42.91</v>
      </c>
      <c r="D698">
        <v>42.119999</v>
      </c>
      <c r="E698">
        <v>42.349997999999999</v>
      </c>
      <c r="F698">
        <v>40.787318999999997</v>
      </c>
      <c r="G698">
        <v>9466958</v>
      </c>
    </row>
    <row r="699" spans="1:7" x14ac:dyDescent="0.25">
      <c r="A699" s="12">
        <v>43014</v>
      </c>
      <c r="B699">
        <v>42.580002</v>
      </c>
      <c r="C699">
        <v>42.990001999999997</v>
      </c>
      <c r="D699">
        <v>42.43</v>
      </c>
      <c r="E699">
        <v>42.849997999999999</v>
      </c>
      <c r="F699">
        <v>41.268867</v>
      </c>
      <c r="G699">
        <v>12702389</v>
      </c>
    </row>
    <row r="700" spans="1:7" x14ac:dyDescent="0.25">
      <c r="A700" s="12">
        <v>43017</v>
      </c>
      <c r="B700">
        <v>42.970001000000003</v>
      </c>
      <c r="C700">
        <v>43.200001</v>
      </c>
      <c r="D700">
        <v>42.52</v>
      </c>
      <c r="E700">
        <v>43.029998999999997</v>
      </c>
      <c r="F700">
        <v>41.442233999999999</v>
      </c>
      <c r="G700">
        <v>17185905</v>
      </c>
    </row>
    <row r="701" spans="1:7" x14ac:dyDescent="0.25">
      <c r="A701" s="12">
        <v>43018</v>
      </c>
      <c r="B701">
        <v>43.139999000000003</v>
      </c>
      <c r="C701">
        <v>43.18</v>
      </c>
      <c r="D701">
        <v>42.27</v>
      </c>
      <c r="E701">
        <v>42.41</v>
      </c>
      <c r="F701">
        <v>40.845108000000003</v>
      </c>
      <c r="G701">
        <v>9764309</v>
      </c>
    </row>
    <row r="702" spans="1:7" x14ac:dyDescent="0.25">
      <c r="A702" s="12">
        <v>43019</v>
      </c>
      <c r="B702">
        <v>42.549999</v>
      </c>
      <c r="C702">
        <v>44.099997999999999</v>
      </c>
      <c r="D702">
        <v>42.509998000000003</v>
      </c>
      <c r="E702">
        <v>43.970001000000003</v>
      </c>
      <c r="F702">
        <v>42.347552999999998</v>
      </c>
      <c r="G702">
        <v>20526176</v>
      </c>
    </row>
    <row r="703" spans="1:7" x14ac:dyDescent="0.25">
      <c r="A703" s="12">
        <v>43020</v>
      </c>
      <c r="B703">
        <v>43.599997999999999</v>
      </c>
      <c r="C703">
        <v>44.009998000000003</v>
      </c>
      <c r="D703">
        <v>43.360000999999997</v>
      </c>
      <c r="E703">
        <v>43.950001</v>
      </c>
      <c r="F703">
        <v>42.328288999999998</v>
      </c>
      <c r="G703">
        <v>14909710</v>
      </c>
    </row>
    <row r="704" spans="1:7" x14ac:dyDescent="0.25">
      <c r="A704" s="12">
        <v>43021</v>
      </c>
      <c r="B704">
        <v>43.950001</v>
      </c>
      <c r="C704">
        <v>44.119999</v>
      </c>
      <c r="D704">
        <v>43.419998</v>
      </c>
      <c r="E704">
        <v>43.970001000000003</v>
      </c>
      <c r="F704">
        <v>42.347552999999998</v>
      </c>
      <c r="G704">
        <v>13411762</v>
      </c>
    </row>
    <row r="705" spans="1:7" x14ac:dyDescent="0.25">
      <c r="A705" s="12">
        <v>43024</v>
      </c>
      <c r="B705">
        <v>43.610000999999997</v>
      </c>
      <c r="C705">
        <v>44.130001</v>
      </c>
      <c r="D705">
        <v>43.290000999999997</v>
      </c>
      <c r="E705">
        <v>43.400002000000001</v>
      </c>
      <c r="F705">
        <v>41.798575999999997</v>
      </c>
      <c r="G705">
        <v>10562227</v>
      </c>
    </row>
    <row r="706" spans="1:7" x14ac:dyDescent="0.25">
      <c r="A706" s="12">
        <v>43025</v>
      </c>
      <c r="B706">
        <v>43.400002000000001</v>
      </c>
      <c r="C706">
        <v>44.099997999999999</v>
      </c>
      <c r="D706">
        <v>43.34</v>
      </c>
      <c r="E706">
        <v>43.77</v>
      </c>
      <c r="F706">
        <v>42.15493</v>
      </c>
      <c r="G706">
        <v>25545943</v>
      </c>
    </row>
    <row r="707" spans="1:7" x14ac:dyDescent="0.25">
      <c r="A707" s="12">
        <v>43026</v>
      </c>
      <c r="B707">
        <v>43.650002000000001</v>
      </c>
      <c r="C707">
        <v>43.91</v>
      </c>
      <c r="D707">
        <v>43.369999</v>
      </c>
      <c r="E707">
        <v>43.650002000000001</v>
      </c>
      <c r="F707">
        <v>42.039360000000002</v>
      </c>
      <c r="G707">
        <v>12963227</v>
      </c>
    </row>
    <row r="708" spans="1:7" x14ac:dyDescent="0.25">
      <c r="A708" s="12">
        <v>43027</v>
      </c>
      <c r="B708">
        <v>43.650002000000001</v>
      </c>
      <c r="C708">
        <v>43.779998999999997</v>
      </c>
      <c r="D708">
        <v>42.98</v>
      </c>
      <c r="E708">
        <v>43.099997999999999</v>
      </c>
      <c r="F708">
        <v>41.509647000000001</v>
      </c>
      <c r="G708">
        <v>10560597</v>
      </c>
    </row>
    <row r="709" spans="1:7" x14ac:dyDescent="0.25">
      <c r="A709" s="12">
        <v>43028</v>
      </c>
      <c r="B709">
        <v>43.689999</v>
      </c>
      <c r="C709">
        <v>44.07</v>
      </c>
      <c r="D709">
        <v>41.720001000000003</v>
      </c>
      <c r="E709">
        <v>41.919998</v>
      </c>
      <c r="F709">
        <v>40.373192000000003</v>
      </c>
      <c r="G709">
        <v>23007094</v>
      </c>
    </row>
    <row r="710" spans="1:7" x14ac:dyDescent="0.25">
      <c r="A710" s="12">
        <v>43031</v>
      </c>
      <c r="B710">
        <v>42.060001</v>
      </c>
      <c r="C710">
        <v>42.459999000000003</v>
      </c>
      <c r="D710">
        <v>41.84</v>
      </c>
      <c r="E710">
        <v>41.939999</v>
      </c>
      <c r="F710">
        <v>40.392451999999999</v>
      </c>
      <c r="G710">
        <v>20608571</v>
      </c>
    </row>
    <row r="711" spans="1:7" x14ac:dyDescent="0.25">
      <c r="A711" s="12">
        <v>43032</v>
      </c>
      <c r="B711">
        <v>42.029998999999997</v>
      </c>
      <c r="C711">
        <v>42.869999</v>
      </c>
      <c r="D711">
        <v>42</v>
      </c>
      <c r="E711">
        <v>42.82</v>
      </c>
      <c r="F711">
        <v>41.239975000000001</v>
      </c>
      <c r="G711">
        <v>17754161</v>
      </c>
    </row>
    <row r="712" spans="1:7" x14ac:dyDescent="0.25">
      <c r="A712" s="12">
        <v>43033</v>
      </c>
      <c r="B712">
        <v>42.849997999999999</v>
      </c>
      <c r="C712">
        <v>43.16</v>
      </c>
      <c r="D712">
        <v>41.880001</v>
      </c>
      <c r="E712">
        <v>42</v>
      </c>
      <c r="F712">
        <v>40.450240999999998</v>
      </c>
      <c r="G712">
        <v>15450095</v>
      </c>
    </row>
    <row r="713" spans="1:7" x14ac:dyDescent="0.25">
      <c r="A713" s="12">
        <v>43034</v>
      </c>
      <c r="B713">
        <v>42.400002000000001</v>
      </c>
      <c r="C713">
        <v>43.040000999999997</v>
      </c>
      <c r="D713">
        <v>42.09</v>
      </c>
      <c r="E713">
        <v>42.860000999999997</v>
      </c>
      <c r="F713">
        <v>41.278506999999998</v>
      </c>
      <c r="G713">
        <v>14947511</v>
      </c>
    </row>
    <row r="714" spans="1:7" x14ac:dyDescent="0.25">
      <c r="A714" s="12">
        <v>43035</v>
      </c>
      <c r="B714">
        <v>42.849997999999999</v>
      </c>
      <c r="C714">
        <v>43.490001999999997</v>
      </c>
      <c r="D714">
        <v>42.599997999999999</v>
      </c>
      <c r="E714">
        <v>43.310001</v>
      </c>
      <c r="F714">
        <v>41.711903</v>
      </c>
      <c r="G714">
        <v>10883927</v>
      </c>
    </row>
    <row r="715" spans="1:7" x14ac:dyDescent="0.25">
      <c r="A715" s="12">
        <v>43038</v>
      </c>
      <c r="B715">
        <v>43.5</v>
      </c>
      <c r="C715">
        <v>43.5</v>
      </c>
      <c r="D715">
        <v>42.299999</v>
      </c>
      <c r="E715">
        <v>42.529998999999997</v>
      </c>
      <c r="F715">
        <v>40.960681999999998</v>
      </c>
      <c r="G715">
        <v>10605334</v>
      </c>
    </row>
    <row r="716" spans="1:7" x14ac:dyDescent="0.25">
      <c r="A716" s="12">
        <v>43039</v>
      </c>
      <c r="B716">
        <v>42.880001</v>
      </c>
      <c r="C716">
        <v>43.43</v>
      </c>
      <c r="D716">
        <v>42.599997999999999</v>
      </c>
      <c r="E716">
        <v>42.84</v>
      </c>
      <c r="F716">
        <v>41.259242999999998</v>
      </c>
      <c r="G716">
        <v>16421750</v>
      </c>
    </row>
    <row r="717" spans="1:7" x14ac:dyDescent="0.25">
      <c r="A717" s="12">
        <v>43040</v>
      </c>
      <c r="B717">
        <v>43.130001</v>
      </c>
      <c r="C717">
        <v>43.490001999999997</v>
      </c>
      <c r="D717">
        <v>42.880001</v>
      </c>
      <c r="E717">
        <v>43.029998999999997</v>
      </c>
      <c r="F717">
        <v>41.442233999999999</v>
      </c>
      <c r="G717">
        <v>14871415</v>
      </c>
    </row>
    <row r="718" spans="1:7" x14ac:dyDescent="0.25">
      <c r="A718" s="12">
        <v>43042</v>
      </c>
      <c r="B718">
        <v>43.029998999999997</v>
      </c>
      <c r="C718">
        <v>44.299999</v>
      </c>
      <c r="D718">
        <v>42.860000999999997</v>
      </c>
      <c r="E718">
        <v>44.150002000000001</v>
      </c>
      <c r="F718">
        <v>42.520907999999999</v>
      </c>
      <c r="G718">
        <v>29728570</v>
      </c>
    </row>
    <row r="719" spans="1:7" x14ac:dyDescent="0.25">
      <c r="A719" s="12">
        <v>43045</v>
      </c>
      <c r="B719">
        <v>44.099997999999999</v>
      </c>
      <c r="C719">
        <v>44.299999</v>
      </c>
      <c r="D719">
        <v>43.59</v>
      </c>
      <c r="E719">
        <v>44.18</v>
      </c>
      <c r="F719">
        <v>42.549801000000002</v>
      </c>
      <c r="G719">
        <v>19769072</v>
      </c>
    </row>
    <row r="720" spans="1:7" x14ac:dyDescent="0.25">
      <c r="A720" s="12">
        <v>43046</v>
      </c>
      <c r="B720">
        <v>44.279998999999997</v>
      </c>
      <c r="C720">
        <v>44.900002000000001</v>
      </c>
      <c r="D720">
        <v>43.450001</v>
      </c>
      <c r="E720">
        <v>43.77</v>
      </c>
      <c r="F720">
        <v>42.15493</v>
      </c>
      <c r="G720">
        <v>21518596</v>
      </c>
    </row>
    <row r="721" spans="1:7" x14ac:dyDescent="0.25">
      <c r="A721" s="12">
        <v>43047</v>
      </c>
      <c r="B721">
        <v>44</v>
      </c>
      <c r="C721">
        <v>44.490001999999997</v>
      </c>
      <c r="D721">
        <v>43.610000999999997</v>
      </c>
      <c r="E721">
        <v>44.259998000000003</v>
      </c>
      <c r="F721">
        <v>42.626846</v>
      </c>
      <c r="G721">
        <v>15093750</v>
      </c>
    </row>
    <row r="722" spans="1:7" x14ac:dyDescent="0.25">
      <c r="A722" s="12">
        <v>43048</v>
      </c>
      <c r="B722">
        <v>44.369999</v>
      </c>
      <c r="C722">
        <v>45.099997999999999</v>
      </c>
      <c r="D722">
        <v>44.130001</v>
      </c>
      <c r="E722">
        <v>45</v>
      </c>
      <c r="F722">
        <v>43.339545999999999</v>
      </c>
      <c r="G722">
        <v>19871498</v>
      </c>
    </row>
    <row r="723" spans="1:7" x14ac:dyDescent="0.25">
      <c r="A723" s="12">
        <v>43049</v>
      </c>
      <c r="B723">
        <v>45.110000999999997</v>
      </c>
      <c r="C723">
        <v>45.209999000000003</v>
      </c>
      <c r="D723">
        <v>44.360000999999997</v>
      </c>
      <c r="E723">
        <v>44.52</v>
      </c>
      <c r="F723">
        <v>42.877262000000002</v>
      </c>
      <c r="G723">
        <v>17913196</v>
      </c>
    </row>
    <row r="724" spans="1:7" x14ac:dyDescent="0.25">
      <c r="A724" s="12">
        <v>43052</v>
      </c>
      <c r="B724">
        <v>44.630001</v>
      </c>
      <c r="C724">
        <v>45.130001</v>
      </c>
      <c r="D724">
        <v>44.09</v>
      </c>
      <c r="E724">
        <v>44.490001999999997</v>
      </c>
      <c r="F724">
        <v>42.848362000000002</v>
      </c>
      <c r="G724">
        <v>21840477</v>
      </c>
    </row>
    <row r="725" spans="1:7" x14ac:dyDescent="0.25">
      <c r="A725" s="12">
        <v>43053</v>
      </c>
      <c r="B725">
        <v>44.490001999999997</v>
      </c>
      <c r="C725">
        <v>45</v>
      </c>
      <c r="D725">
        <v>44.209999000000003</v>
      </c>
      <c r="E725">
        <v>44.68</v>
      </c>
      <c r="F725">
        <v>43.031348999999999</v>
      </c>
      <c r="G725">
        <v>12715094</v>
      </c>
    </row>
    <row r="726" spans="1:7" x14ac:dyDescent="0.25">
      <c r="A726" s="12">
        <v>43054</v>
      </c>
      <c r="B726">
        <v>44.790000999999997</v>
      </c>
      <c r="C726">
        <v>45.450001</v>
      </c>
      <c r="D726">
        <v>44.400002000000001</v>
      </c>
      <c r="E726">
        <v>45.189999</v>
      </c>
      <c r="F726">
        <v>43.522530000000003</v>
      </c>
      <c r="G726">
        <v>16526133</v>
      </c>
    </row>
    <row r="727" spans="1:7" x14ac:dyDescent="0.25">
      <c r="A727" s="12">
        <v>43055</v>
      </c>
      <c r="B727">
        <v>45.34</v>
      </c>
      <c r="C727">
        <v>45.939999</v>
      </c>
      <c r="D727">
        <v>44.68</v>
      </c>
      <c r="E727">
        <v>45.130001</v>
      </c>
      <c r="F727">
        <v>43.464748</v>
      </c>
      <c r="G727">
        <v>15437252</v>
      </c>
    </row>
    <row r="728" spans="1:7" x14ac:dyDescent="0.25">
      <c r="A728" s="12">
        <v>43056</v>
      </c>
      <c r="B728">
        <v>45.389999000000003</v>
      </c>
      <c r="C728">
        <v>46</v>
      </c>
      <c r="D728">
        <v>44.950001</v>
      </c>
      <c r="E728">
        <v>45.639999000000003</v>
      </c>
      <c r="F728">
        <v>43.955928999999998</v>
      </c>
      <c r="G728">
        <v>14625575</v>
      </c>
    </row>
    <row r="729" spans="1:7" x14ac:dyDescent="0.25">
      <c r="A729" s="12">
        <v>43060</v>
      </c>
      <c r="B729">
        <v>45.529998999999997</v>
      </c>
      <c r="C729">
        <v>47.25</v>
      </c>
      <c r="D729">
        <v>45.450001</v>
      </c>
      <c r="E729">
        <v>47.060001</v>
      </c>
      <c r="F729">
        <v>45.323528000000003</v>
      </c>
      <c r="G729">
        <v>14954710</v>
      </c>
    </row>
    <row r="730" spans="1:7" x14ac:dyDescent="0.25">
      <c r="A730" s="12">
        <v>43061</v>
      </c>
      <c r="B730">
        <v>46.950001</v>
      </c>
      <c r="C730">
        <v>47.290000999999997</v>
      </c>
      <c r="D730">
        <v>45.970001000000003</v>
      </c>
      <c r="E730">
        <v>46.380001</v>
      </c>
      <c r="F730">
        <v>44.668616999999998</v>
      </c>
      <c r="G730">
        <v>15447740</v>
      </c>
    </row>
    <row r="731" spans="1:7" x14ac:dyDescent="0.25">
      <c r="A731" s="12">
        <v>43062</v>
      </c>
      <c r="B731">
        <v>46.490001999999997</v>
      </c>
      <c r="C731">
        <v>46.490001999999997</v>
      </c>
      <c r="D731">
        <v>45.360000999999997</v>
      </c>
      <c r="E731">
        <v>45.66</v>
      </c>
      <c r="F731">
        <v>43.975189</v>
      </c>
      <c r="G731">
        <v>1996100</v>
      </c>
    </row>
    <row r="732" spans="1:7" x14ac:dyDescent="0.25">
      <c r="A732" s="12">
        <v>43063</v>
      </c>
      <c r="B732">
        <v>45.779998999999997</v>
      </c>
      <c r="C732">
        <v>46.009998000000003</v>
      </c>
      <c r="D732">
        <v>44.900002000000001</v>
      </c>
      <c r="E732">
        <v>45.66</v>
      </c>
      <c r="F732">
        <v>44.129826000000001</v>
      </c>
      <c r="G732">
        <v>4800051</v>
      </c>
    </row>
    <row r="733" spans="1:7" x14ac:dyDescent="0.25">
      <c r="A733" s="12">
        <v>43066</v>
      </c>
      <c r="B733">
        <v>45.310001</v>
      </c>
      <c r="C733">
        <v>45.310001</v>
      </c>
      <c r="D733">
        <v>43.75</v>
      </c>
      <c r="E733">
        <v>43.959999000000003</v>
      </c>
      <c r="F733">
        <v>42.636203999999999</v>
      </c>
      <c r="G733">
        <v>14982491</v>
      </c>
    </row>
    <row r="734" spans="1:7" x14ac:dyDescent="0.25">
      <c r="A734" s="12">
        <v>43067</v>
      </c>
      <c r="B734">
        <v>43.959999000000003</v>
      </c>
      <c r="C734">
        <v>44.84</v>
      </c>
      <c r="D734">
        <v>43.709999000000003</v>
      </c>
      <c r="E734">
        <v>44.43</v>
      </c>
      <c r="F734">
        <v>43.092044999999999</v>
      </c>
      <c r="G734">
        <v>15561458</v>
      </c>
    </row>
    <row r="735" spans="1:7" x14ac:dyDescent="0.25">
      <c r="A735" s="12">
        <v>43068</v>
      </c>
      <c r="B735">
        <v>44.540000999999997</v>
      </c>
      <c r="C735">
        <v>46.27</v>
      </c>
      <c r="D735">
        <v>44.200001</v>
      </c>
      <c r="E735">
        <v>45.810001</v>
      </c>
      <c r="F735">
        <v>44.430484999999997</v>
      </c>
      <c r="G735">
        <v>15575279</v>
      </c>
    </row>
    <row r="736" spans="1:7" x14ac:dyDescent="0.25">
      <c r="A736" s="12">
        <v>43069</v>
      </c>
      <c r="B736">
        <v>45.700001</v>
      </c>
      <c r="C736">
        <v>45.990001999999997</v>
      </c>
      <c r="D736">
        <v>43.740001999999997</v>
      </c>
      <c r="E736">
        <v>43.919998</v>
      </c>
      <c r="F736">
        <v>42.597403999999997</v>
      </c>
      <c r="G736">
        <v>33375415</v>
      </c>
    </row>
    <row r="737" spans="1:7" x14ac:dyDescent="0.25">
      <c r="A737" s="12">
        <v>43070</v>
      </c>
      <c r="B737">
        <v>44.139999000000003</v>
      </c>
      <c r="C737">
        <v>44.380001</v>
      </c>
      <c r="D737">
        <v>43.599997999999999</v>
      </c>
      <c r="E737">
        <v>44.029998999999997</v>
      </c>
      <c r="F737">
        <v>42.704090000000001</v>
      </c>
      <c r="G737">
        <v>20751919</v>
      </c>
    </row>
    <row r="738" spans="1:7" x14ac:dyDescent="0.25">
      <c r="A738" s="12">
        <v>43073</v>
      </c>
      <c r="B738">
        <v>43.869999</v>
      </c>
      <c r="C738">
        <v>44.48</v>
      </c>
      <c r="D738">
        <v>43.709999000000003</v>
      </c>
      <c r="E738">
        <v>44.23</v>
      </c>
      <c r="F738">
        <v>42.898071000000002</v>
      </c>
      <c r="G738">
        <v>24146359</v>
      </c>
    </row>
    <row r="739" spans="1:7" x14ac:dyDescent="0.25">
      <c r="A739" s="12">
        <v>43074</v>
      </c>
      <c r="B739">
        <v>44.34</v>
      </c>
      <c r="C739">
        <v>44.52</v>
      </c>
      <c r="D739">
        <v>43.77</v>
      </c>
      <c r="E739">
        <v>44.299999</v>
      </c>
      <c r="F739">
        <v>42.965958000000001</v>
      </c>
      <c r="G739">
        <v>15320216</v>
      </c>
    </row>
    <row r="740" spans="1:7" x14ac:dyDescent="0.25">
      <c r="A740" s="12">
        <v>43075</v>
      </c>
      <c r="B740">
        <v>44.419998</v>
      </c>
      <c r="C740">
        <v>44.700001</v>
      </c>
      <c r="D740">
        <v>43.91</v>
      </c>
      <c r="E740">
        <v>44.610000999999997</v>
      </c>
      <c r="F740">
        <v>43.266627999999997</v>
      </c>
      <c r="G740">
        <v>18855430</v>
      </c>
    </row>
    <row r="741" spans="1:7" x14ac:dyDescent="0.25">
      <c r="A741" s="12">
        <v>43076</v>
      </c>
      <c r="B741">
        <v>44.759998000000003</v>
      </c>
      <c r="C741">
        <v>44.849997999999999</v>
      </c>
      <c r="D741">
        <v>44.110000999999997</v>
      </c>
      <c r="E741">
        <v>44.23</v>
      </c>
      <c r="F741">
        <v>42.898071000000002</v>
      </c>
      <c r="G741">
        <v>12571955</v>
      </c>
    </row>
    <row r="742" spans="1:7" x14ac:dyDescent="0.25">
      <c r="A742" s="12">
        <v>43077</v>
      </c>
      <c r="B742">
        <v>44.720001000000003</v>
      </c>
      <c r="C742">
        <v>45.700001</v>
      </c>
      <c r="D742">
        <v>44.540000999999997</v>
      </c>
      <c r="E742">
        <v>45.459999000000003</v>
      </c>
      <c r="F742">
        <v>44.091030000000003</v>
      </c>
      <c r="G742">
        <v>17106647</v>
      </c>
    </row>
    <row r="743" spans="1:7" x14ac:dyDescent="0.25">
      <c r="A743" s="12">
        <v>43080</v>
      </c>
      <c r="B743">
        <v>45.470001000000003</v>
      </c>
      <c r="C743">
        <v>46</v>
      </c>
      <c r="D743">
        <v>45.279998999999997</v>
      </c>
      <c r="E743">
        <v>45.849997999999999</v>
      </c>
      <c r="F743">
        <v>44.469287999999999</v>
      </c>
      <c r="G743">
        <v>13115006</v>
      </c>
    </row>
    <row r="744" spans="1:7" x14ac:dyDescent="0.25">
      <c r="A744" s="12">
        <v>43082</v>
      </c>
      <c r="B744">
        <v>45.630001</v>
      </c>
      <c r="C744">
        <v>46.23</v>
      </c>
      <c r="D744">
        <v>45.259998000000003</v>
      </c>
      <c r="E744">
        <v>45.419998</v>
      </c>
      <c r="F744">
        <v>44.052235000000003</v>
      </c>
      <c r="G744">
        <v>24718303</v>
      </c>
    </row>
    <row r="745" spans="1:7" x14ac:dyDescent="0.25">
      <c r="A745" s="12">
        <v>43083</v>
      </c>
      <c r="B745">
        <v>45.419998</v>
      </c>
      <c r="C745">
        <v>45.950001</v>
      </c>
      <c r="D745">
        <v>45.209999000000003</v>
      </c>
      <c r="E745">
        <v>45.439999</v>
      </c>
      <c r="F745">
        <v>44.071629000000001</v>
      </c>
      <c r="G745">
        <v>18403675</v>
      </c>
    </row>
    <row r="746" spans="1:7" x14ac:dyDescent="0.25">
      <c r="A746" s="12">
        <v>43084</v>
      </c>
      <c r="B746">
        <v>45.330002</v>
      </c>
      <c r="C746">
        <v>46.369999</v>
      </c>
      <c r="D746">
        <v>45.259998000000003</v>
      </c>
      <c r="E746">
        <v>45.860000999999997</v>
      </c>
      <c r="F746">
        <v>44.478985000000002</v>
      </c>
      <c r="G746">
        <v>35992675</v>
      </c>
    </row>
    <row r="747" spans="1:7" x14ac:dyDescent="0.25">
      <c r="A747" s="12">
        <v>43087</v>
      </c>
      <c r="B747">
        <v>45.759998000000003</v>
      </c>
      <c r="C747">
        <v>46.59</v>
      </c>
      <c r="D747">
        <v>45.759998000000003</v>
      </c>
      <c r="E747">
        <v>46.259998000000003</v>
      </c>
      <c r="F747">
        <v>44.86694</v>
      </c>
      <c r="G747">
        <v>11767610</v>
      </c>
    </row>
    <row r="748" spans="1:7" x14ac:dyDescent="0.25">
      <c r="A748" s="12">
        <v>43088</v>
      </c>
      <c r="B748">
        <v>46.150002000000001</v>
      </c>
      <c r="C748">
        <v>46.59</v>
      </c>
      <c r="D748">
        <v>45.549999</v>
      </c>
      <c r="E748">
        <v>45.849997999999999</v>
      </c>
      <c r="F748">
        <v>44.469287999999999</v>
      </c>
      <c r="G748">
        <v>16440954</v>
      </c>
    </row>
    <row r="749" spans="1:7" x14ac:dyDescent="0.25">
      <c r="A749" s="12">
        <v>43089</v>
      </c>
      <c r="B749">
        <v>45.959999000000003</v>
      </c>
      <c r="C749">
        <v>46.419998</v>
      </c>
      <c r="D749">
        <v>45.849997999999999</v>
      </c>
      <c r="E749">
        <v>46.220001000000003</v>
      </c>
      <c r="F749">
        <v>44.828144000000002</v>
      </c>
      <c r="G749">
        <v>16348130</v>
      </c>
    </row>
    <row r="750" spans="1:7" x14ac:dyDescent="0.25">
      <c r="A750" s="12">
        <v>43090</v>
      </c>
      <c r="B750">
        <v>46.220001000000003</v>
      </c>
      <c r="C750">
        <v>46.59</v>
      </c>
      <c r="D750">
        <v>45.990001999999997</v>
      </c>
      <c r="E750">
        <v>46.52</v>
      </c>
      <c r="F750">
        <v>45.119109999999999</v>
      </c>
      <c r="G750">
        <v>11089221</v>
      </c>
    </row>
    <row r="751" spans="1:7" x14ac:dyDescent="0.25">
      <c r="A751" s="12">
        <v>43091</v>
      </c>
      <c r="B751">
        <v>46.400002000000001</v>
      </c>
      <c r="C751">
        <v>46.5</v>
      </c>
      <c r="D751">
        <v>45.869999</v>
      </c>
      <c r="E751">
        <v>46.009998000000003</v>
      </c>
      <c r="F751">
        <v>44.624470000000002</v>
      </c>
      <c r="G751">
        <v>5321344</v>
      </c>
    </row>
    <row r="752" spans="1:7" x14ac:dyDescent="0.25">
      <c r="A752" s="12">
        <v>43095</v>
      </c>
      <c r="B752">
        <v>45.900002000000001</v>
      </c>
      <c r="C752">
        <v>46.389999000000003</v>
      </c>
      <c r="D752">
        <v>45.77</v>
      </c>
      <c r="E752">
        <v>45.950001</v>
      </c>
      <c r="F752">
        <v>44.566273000000002</v>
      </c>
      <c r="G752">
        <v>10207072</v>
      </c>
    </row>
    <row r="753" spans="1:7" x14ac:dyDescent="0.25">
      <c r="A753" s="12">
        <v>43096</v>
      </c>
      <c r="B753">
        <v>46.18</v>
      </c>
      <c r="C753">
        <v>46.889999000000003</v>
      </c>
      <c r="D753">
        <v>46.18</v>
      </c>
      <c r="E753">
        <v>46.810001</v>
      </c>
      <c r="F753">
        <v>45.400374999999997</v>
      </c>
      <c r="G753">
        <v>7449128</v>
      </c>
    </row>
    <row r="754" spans="1:7" x14ac:dyDescent="0.25">
      <c r="A754" s="12">
        <v>43097</v>
      </c>
      <c r="B754">
        <v>46.810001</v>
      </c>
      <c r="C754">
        <v>47.290000999999997</v>
      </c>
      <c r="D754">
        <v>46.169998</v>
      </c>
      <c r="E754">
        <v>47.189999</v>
      </c>
      <c r="F754">
        <v>45.768932</v>
      </c>
      <c r="G754">
        <v>5411119</v>
      </c>
    </row>
    <row r="755" spans="1:7" x14ac:dyDescent="0.25">
      <c r="A755" s="12">
        <v>43098</v>
      </c>
      <c r="B755">
        <v>47.290000999999997</v>
      </c>
      <c r="C755">
        <v>48.5</v>
      </c>
      <c r="D755">
        <v>47.110000999999997</v>
      </c>
      <c r="E755">
        <v>48.189999</v>
      </c>
      <c r="F755">
        <v>46.738818999999999</v>
      </c>
      <c r="G755">
        <v>11568658</v>
      </c>
    </row>
    <row r="756" spans="1:7" x14ac:dyDescent="0.25">
      <c r="A756" s="12">
        <v>43102</v>
      </c>
      <c r="B756">
        <v>48.150002000000001</v>
      </c>
      <c r="C756">
        <v>48.59</v>
      </c>
      <c r="D756">
        <v>47.700001</v>
      </c>
      <c r="E756">
        <v>48.029998999999997</v>
      </c>
      <c r="F756">
        <v>46.583632999999999</v>
      </c>
      <c r="G756">
        <v>8781274</v>
      </c>
    </row>
    <row r="757" spans="1:7" x14ac:dyDescent="0.25">
      <c r="A757" s="12">
        <v>43103</v>
      </c>
      <c r="B757">
        <v>47.91</v>
      </c>
      <c r="C757">
        <v>48</v>
      </c>
      <c r="D757">
        <v>47.380001</v>
      </c>
      <c r="E757">
        <v>47.59</v>
      </c>
      <c r="F757">
        <v>46.156891000000002</v>
      </c>
      <c r="G757">
        <v>12656360</v>
      </c>
    </row>
    <row r="758" spans="1:7" x14ac:dyDescent="0.25">
      <c r="A758" s="12">
        <v>43104</v>
      </c>
      <c r="B758">
        <v>47.599997999999999</v>
      </c>
      <c r="C758">
        <v>48.209999000000003</v>
      </c>
      <c r="D758">
        <v>47.490001999999997</v>
      </c>
      <c r="E758">
        <v>47.610000999999997</v>
      </c>
      <c r="F758">
        <v>46.176291999999997</v>
      </c>
      <c r="G758">
        <v>16650871</v>
      </c>
    </row>
    <row r="759" spans="1:7" x14ac:dyDescent="0.25">
      <c r="A759" s="12">
        <v>43105</v>
      </c>
      <c r="B759">
        <v>47.700001</v>
      </c>
      <c r="C759">
        <v>48.169998</v>
      </c>
      <c r="D759">
        <v>47.549999</v>
      </c>
      <c r="E759">
        <v>48.09</v>
      </c>
      <c r="F759">
        <v>46.641834000000003</v>
      </c>
      <c r="G759">
        <v>9575059</v>
      </c>
    </row>
    <row r="760" spans="1:7" x14ac:dyDescent="0.25">
      <c r="A760" s="12">
        <v>43108</v>
      </c>
      <c r="B760">
        <v>48.099997999999999</v>
      </c>
      <c r="C760">
        <v>48.5</v>
      </c>
      <c r="D760">
        <v>47.98</v>
      </c>
      <c r="E760">
        <v>48.32</v>
      </c>
      <c r="F760">
        <v>46.864902000000001</v>
      </c>
      <c r="G760">
        <v>13856218</v>
      </c>
    </row>
    <row r="761" spans="1:7" x14ac:dyDescent="0.25">
      <c r="A761" s="12">
        <v>43109</v>
      </c>
      <c r="B761">
        <v>48.200001</v>
      </c>
      <c r="C761">
        <v>48.209999000000003</v>
      </c>
      <c r="D761">
        <v>46.209999000000003</v>
      </c>
      <c r="E761">
        <v>46.669998</v>
      </c>
      <c r="F761">
        <v>45.264586999999999</v>
      </c>
      <c r="G761">
        <v>34672163</v>
      </c>
    </row>
    <row r="762" spans="1:7" x14ac:dyDescent="0.25">
      <c r="A762" s="12">
        <v>43110</v>
      </c>
      <c r="B762">
        <v>46.380001</v>
      </c>
      <c r="C762">
        <v>46.880001</v>
      </c>
      <c r="D762">
        <v>45.040000999999997</v>
      </c>
      <c r="E762">
        <v>45.139999000000003</v>
      </c>
      <c r="F762">
        <v>43.780662999999997</v>
      </c>
      <c r="G762">
        <v>13354796</v>
      </c>
    </row>
    <row r="763" spans="1:7" x14ac:dyDescent="0.25">
      <c r="A763" s="12">
        <v>43111</v>
      </c>
      <c r="B763">
        <v>45.299999</v>
      </c>
      <c r="C763">
        <v>45.299999</v>
      </c>
      <c r="D763">
        <v>44.700001</v>
      </c>
      <c r="E763">
        <v>45.099997999999999</v>
      </c>
      <c r="F763">
        <v>43.741871000000003</v>
      </c>
      <c r="G763">
        <v>28362024</v>
      </c>
    </row>
    <row r="764" spans="1:7" x14ac:dyDescent="0.25">
      <c r="A764" s="12">
        <v>43112</v>
      </c>
      <c r="B764">
        <v>45.029998999999997</v>
      </c>
      <c r="C764">
        <v>46.029998999999997</v>
      </c>
      <c r="D764">
        <v>44.939999</v>
      </c>
      <c r="E764">
        <v>45.68</v>
      </c>
      <c r="F764">
        <v>44.304400999999999</v>
      </c>
      <c r="G764">
        <v>29633575</v>
      </c>
    </row>
    <row r="765" spans="1:7" x14ac:dyDescent="0.25">
      <c r="A765" s="12">
        <v>43115</v>
      </c>
      <c r="B765">
        <v>45.900002000000001</v>
      </c>
      <c r="C765">
        <v>46.099997999999999</v>
      </c>
      <c r="D765">
        <v>45.419998</v>
      </c>
      <c r="E765">
        <v>45.830002</v>
      </c>
      <c r="F765">
        <v>44.449890000000003</v>
      </c>
      <c r="G765">
        <v>1523993</v>
      </c>
    </row>
    <row r="766" spans="1:7" x14ac:dyDescent="0.25">
      <c r="A766" s="12">
        <v>43116</v>
      </c>
      <c r="B766">
        <v>45.720001000000003</v>
      </c>
      <c r="C766">
        <v>46.970001000000003</v>
      </c>
      <c r="D766">
        <v>45.720001000000003</v>
      </c>
      <c r="E766">
        <v>46.900002000000001</v>
      </c>
      <c r="F766">
        <v>45.487662999999998</v>
      </c>
      <c r="G766">
        <v>12768134</v>
      </c>
    </row>
    <row r="767" spans="1:7" x14ac:dyDescent="0.25">
      <c r="A767" s="12">
        <v>43117</v>
      </c>
      <c r="B767">
        <v>46.529998999999997</v>
      </c>
      <c r="C767">
        <v>47.790000999999997</v>
      </c>
      <c r="D767">
        <v>46.400002000000001</v>
      </c>
      <c r="E767">
        <v>47.470001000000003</v>
      </c>
      <c r="F767">
        <v>46.040508000000003</v>
      </c>
      <c r="G767">
        <v>15055537</v>
      </c>
    </row>
    <row r="768" spans="1:7" x14ac:dyDescent="0.25">
      <c r="A768" s="12">
        <v>43118</v>
      </c>
      <c r="B768">
        <v>47.349997999999999</v>
      </c>
      <c r="C768">
        <v>47.689999</v>
      </c>
      <c r="D768">
        <v>46.700001</v>
      </c>
      <c r="E768">
        <v>47.41</v>
      </c>
      <c r="F768">
        <v>45.982306999999999</v>
      </c>
      <c r="G768">
        <v>11679388</v>
      </c>
    </row>
    <row r="769" spans="1:7" x14ac:dyDescent="0.25">
      <c r="A769" s="12">
        <v>43119</v>
      </c>
      <c r="B769">
        <v>47.25</v>
      </c>
      <c r="C769">
        <v>47.540000999999997</v>
      </c>
      <c r="D769">
        <v>47</v>
      </c>
      <c r="E769">
        <v>47.290000999999997</v>
      </c>
      <c r="F769">
        <v>45.865921</v>
      </c>
      <c r="G769">
        <v>12869654</v>
      </c>
    </row>
    <row r="770" spans="1:7" x14ac:dyDescent="0.25">
      <c r="A770" s="12">
        <v>43122</v>
      </c>
      <c r="B770">
        <v>47.389999000000003</v>
      </c>
      <c r="C770">
        <v>48.099997999999999</v>
      </c>
      <c r="D770">
        <v>47.150002000000001</v>
      </c>
      <c r="E770">
        <v>48.02</v>
      </c>
      <c r="F770">
        <v>46.573936000000003</v>
      </c>
      <c r="G770">
        <v>15683711</v>
      </c>
    </row>
    <row r="771" spans="1:7" x14ac:dyDescent="0.25">
      <c r="A771" s="12">
        <v>43123</v>
      </c>
      <c r="B771">
        <v>48</v>
      </c>
      <c r="C771">
        <v>48</v>
      </c>
      <c r="D771">
        <v>46.91</v>
      </c>
      <c r="E771">
        <v>47.310001</v>
      </c>
      <c r="F771">
        <v>45.885325999999999</v>
      </c>
      <c r="G771">
        <v>13700826</v>
      </c>
    </row>
    <row r="772" spans="1:7" x14ac:dyDescent="0.25">
      <c r="A772" s="12">
        <v>43124</v>
      </c>
      <c r="B772">
        <v>47.330002</v>
      </c>
      <c r="C772">
        <v>47.73</v>
      </c>
      <c r="D772">
        <v>47.110000999999997</v>
      </c>
      <c r="E772">
        <v>47.299999</v>
      </c>
      <c r="F772">
        <v>45.875618000000003</v>
      </c>
      <c r="G772">
        <v>15489879</v>
      </c>
    </row>
    <row r="773" spans="1:7" x14ac:dyDescent="0.25">
      <c r="A773" s="12">
        <v>43125</v>
      </c>
      <c r="B773">
        <v>47.689999</v>
      </c>
      <c r="C773">
        <v>47.689999</v>
      </c>
      <c r="D773">
        <v>46</v>
      </c>
      <c r="E773">
        <v>46.119999</v>
      </c>
      <c r="F773">
        <v>44.731155000000001</v>
      </c>
      <c r="G773">
        <v>28382715</v>
      </c>
    </row>
    <row r="774" spans="1:7" x14ac:dyDescent="0.25">
      <c r="A774" s="12">
        <v>43126</v>
      </c>
      <c r="B774">
        <v>45.959999000000003</v>
      </c>
      <c r="C774">
        <v>46.419998</v>
      </c>
      <c r="D774">
        <v>45.380001</v>
      </c>
      <c r="E774">
        <v>45.52</v>
      </c>
      <c r="F774">
        <v>44.149227000000003</v>
      </c>
      <c r="G774">
        <v>18668306</v>
      </c>
    </row>
    <row r="775" spans="1:7" x14ac:dyDescent="0.25">
      <c r="A775" s="12">
        <v>43129</v>
      </c>
      <c r="B775">
        <v>45.700001</v>
      </c>
      <c r="C775">
        <v>46.119999</v>
      </c>
      <c r="D775">
        <v>45.450001</v>
      </c>
      <c r="E775">
        <v>45.939999</v>
      </c>
      <c r="F775">
        <v>44.556572000000003</v>
      </c>
      <c r="G775">
        <v>12490121</v>
      </c>
    </row>
    <row r="776" spans="1:7" x14ac:dyDescent="0.25">
      <c r="A776" s="12">
        <v>43130</v>
      </c>
      <c r="B776">
        <v>45.790000999999997</v>
      </c>
      <c r="C776">
        <v>46</v>
      </c>
      <c r="D776">
        <v>45.23</v>
      </c>
      <c r="E776">
        <v>45.299999</v>
      </c>
      <c r="F776">
        <v>43.935851999999997</v>
      </c>
      <c r="G776">
        <v>9662878</v>
      </c>
    </row>
    <row r="777" spans="1:7" x14ac:dyDescent="0.25">
      <c r="A777" s="12">
        <v>43131</v>
      </c>
      <c r="B777">
        <v>45.299999</v>
      </c>
      <c r="C777">
        <v>46.759998000000003</v>
      </c>
      <c r="D777">
        <v>45.209999000000003</v>
      </c>
      <c r="E777">
        <v>46.639999000000003</v>
      </c>
      <c r="F777">
        <v>45.235492999999998</v>
      </c>
      <c r="G777">
        <v>16293803</v>
      </c>
    </row>
    <row r="778" spans="1:7" x14ac:dyDescent="0.25">
      <c r="A778" s="12">
        <v>43132</v>
      </c>
      <c r="B778">
        <v>46.630001</v>
      </c>
      <c r="C778">
        <v>47.07</v>
      </c>
      <c r="D778">
        <v>45.34</v>
      </c>
      <c r="E778">
        <v>46.130001</v>
      </c>
      <c r="F778">
        <v>44.740856000000001</v>
      </c>
      <c r="G778">
        <v>12498234</v>
      </c>
    </row>
    <row r="779" spans="1:7" x14ac:dyDescent="0.25">
      <c r="A779" s="12">
        <v>43133</v>
      </c>
      <c r="B779">
        <v>46.130001</v>
      </c>
      <c r="C779">
        <v>46.73</v>
      </c>
      <c r="D779">
        <v>45.459999000000003</v>
      </c>
      <c r="E779">
        <v>46.639999000000003</v>
      </c>
      <c r="F779">
        <v>45.235492999999998</v>
      </c>
      <c r="G779">
        <v>9520808</v>
      </c>
    </row>
    <row r="780" spans="1:7" x14ac:dyDescent="0.25">
      <c r="A780" s="12">
        <v>43137</v>
      </c>
      <c r="B780">
        <v>44.599997999999999</v>
      </c>
      <c r="C780">
        <v>45.93</v>
      </c>
      <c r="D780">
        <v>44.310001</v>
      </c>
      <c r="E780">
        <v>44.610000999999997</v>
      </c>
      <c r="F780">
        <v>43.266627999999997</v>
      </c>
      <c r="G780">
        <v>31966759</v>
      </c>
    </row>
    <row r="781" spans="1:7" x14ac:dyDescent="0.25">
      <c r="A781" s="12">
        <v>43138</v>
      </c>
      <c r="B781">
        <v>44.830002</v>
      </c>
      <c r="C781">
        <v>45.700001</v>
      </c>
      <c r="D781">
        <v>44.75</v>
      </c>
      <c r="E781">
        <v>45.560001</v>
      </c>
      <c r="F781">
        <v>44.188018999999997</v>
      </c>
      <c r="G781">
        <v>12872935</v>
      </c>
    </row>
    <row r="782" spans="1:7" x14ac:dyDescent="0.25">
      <c r="A782" s="12">
        <v>43139</v>
      </c>
      <c r="B782">
        <v>45.900002000000001</v>
      </c>
      <c r="C782">
        <v>46.009998000000003</v>
      </c>
      <c r="D782">
        <v>44.830002</v>
      </c>
      <c r="E782">
        <v>45.23</v>
      </c>
      <c r="F782">
        <v>43.867953999999997</v>
      </c>
      <c r="G782">
        <v>13458544</v>
      </c>
    </row>
    <row r="783" spans="1:7" x14ac:dyDescent="0.25">
      <c r="A783" s="12">
        <v>43140</v>
      </c>
      <c r="B783">
        <v>45.790000999999997</v>
      </c>
      <c r="C783">
        <v>45.790000999999997</v>
      </c>
      <c r="D783">
        <v>44.060001</v>
      </c>
      <c r="E783">
        <v>44.59</v>
      </c>
      <c r="F783">
        <v>43.247222999999998</v>
      </c>
      <c r="G783">
        <v>11783404</v>
      </c>
    </row>
    <row r="784" spans="1:7" x14ac:dyDescent="0.25">
      <c r="A784" s="12">
        <v>43143</v>
      </c>
      <c r="B784">
        <v>44.709999000000003</v>
      </c>
      <c r="C784">
        <v>45.139999000000003</v>
      </c>
      <c r="D784">
        <v>44.700001</v>
      </c>
      <c r="E784">
        <v>44.849997999999999</v>
      </c>
      <c r="F784">
        <v>43.499392999999998</v>
      </c>
      <c r="G784">
        <v>13606839</v>
      </c>
    </row>
    <row r="785" spans="1:7" x14ac:dyDescent="0.25">
      <c r="A785" s="12">
        <v>43144</v>
      </c>
      <c r="B785">
        <v>44.709999000000003</v>
      </c>
      <c r="C785">
        <v>45.150002000000001</v>
      </c>
      <c r="D785">
        <v>44.610000999999997</v>
      </c>
      <c r="E785">
        <v>44.91</v>
      </c>
      <c r="F785">
        <v>43.557594000000002</v>
      </c>
      <c r="G785">
        <v>14278431</v>
      </c>
    </row>
    <row r="786" spans="1:7" x14ac:dyDescent="0.25">
      <c r="A786" s="12">
        <v>43145</v>
      </c>
      <c r="B786">
        <v>44.990001999999997</v>
      </c>
      <c r="C786">
        <v>45.080002</v>
      </c>
      <c r="D786">
        <v>44.689999</v>
      </c>
      <c r="E786">
        <v>44.84</v>
      </c>
      <c r="F786">
        <v>43.489697</v>
      </c>
      <c r="G786">
        <v>12026415</v>
      </c>
    </row>
    <row r="787" spans="1:7" x14ac:dyDescent="0.25">
      <c r="A787" s="12">
        <v>43146</v>
      </c>
      <c r="B787">
        <v>45.009998000000003</v>
      </c>
      <c r="C787">
        <v>45.34</v>
      </c>
      <c r="D787">
        <v>44.779998999999997</v>
      </c>
      <c r="E787">
        <v>44.939999</v>
      </c>
      <c r="F787">
        <v>43.586689</v>
      </c>
      <c r="G787">
        <v>15028479</v>
      </c>
    </row>
    <row r="788" spans="1:7" x14ac:dyDescent="0.25">
      <c r="A788" s="12">
        <v>43147</v>
      </c>
      <c r="B788">
        <v>45</v>
      </c>
      <c r="C788">
        <v>45.650002000000001</v>
      </c>
      <c r="D788">
        <v>44.669998</v>
      </c>
      <c r="E788">
        <v>44.950001</v>
      </c>
      <c r="F788">
        <v>43.752163000000003</v>
      </c>
      <c r="G788">
        <v>12479807</v>
      </c>
    </row>
    <row r="789" spans="1:7" x14ac:dyDescent="0.25">
      <c r="A789" s="12">
        <v>43150</v>
      </c>
      <c r="B789">
        <v>45.080002</v>
      </c>
      <c r="C789">
        <v>45.330002</v>
      </c>
      <c r="D789">
        <v>44.139999000000003</v>
      </c>
      <c r="E789">
        <v>45.040000999999997</v>
      </c>
      <c r="F789">
        <v>43.996361</v>
      </c>
      <c r="G789">
        <v>1087259</v>
      </c>
    </row>
    <row r="790" spans="1:7" x14ac:dyDescent="0.25">
      <c r="A790" s="12">
        <v>43151</v>
      </c>
      <c r="B790">
        <v>44.98</v>
      </c>
      <c r="C790">
        <v>44.98</v>
      </c>
      <c r="D790">
        <v>44.25</v>
      </c>
      <c r="E790">
        <v>44.380001</v>
      </c>
      <c r="F790">
        <v>43.351658</v>
      </c>
      <c r="G790">
        <v>7545354</v>
      </c>
    </row>
    <row r="791" spans="1:7" x14ac:dyDescent="0.25">
      <c r="A791" s="12">
        <v>43152</v>
      </c>
      <c r="B791">
        <v>44.389999000000003</v>
      </c>
      <c r="C791">
        <v>44.599997999999999</v>
      </c>
      <c r="D791">
        <v>43.580002</v>
      </c>
      <c r="E791">
        <v>44.41</v>
      </c>
      <c r="F791">
        <v>43.380966000000001</v>
      </c>
      <c r="G791">
        <v>12206368</v>
      </c>
    </row>
    <row r="792" spans="1:7" x14ac:dyDescent="0.25">
      <c r="A792" s="12">
        <v>43153</v>
      </c>
      <c r="B792">
        <v>44.5</v>
      </c>
      <c r="C792">
        <v>45.080002</v>
      </c>
      <c r="D792">
        <v>44.209999000000003</v>
      </c>
      <c r="E792">
        <v>44.950001</v>
      </c>
      <c r="F792">
        <v>43.908454999999996</v>
      </c>
      <c r="G792">
        <v>13330962</v>
      </c>
    </row>
    <row r="793" spans="1:7" x14ac:dyDescent="0.25">
      <c r="A793" s="12">
        <v>43154</v>
      </c>
      <c r="B793">
        <v>45.09</v>
      </c>
      <c r="C793">
        <v>45.25</v>
      </c>
      <c r="D793">
        <v>44.560001</v>
      </c>
      <c r="E793">
        <v>45.150002000000001</v>
      </c>
      <c r="F793">
        <v>44.103821000000003</v>
      </c>
      <c r="G793">
        <v>10509633</v>
      </c>
    </row>
    <row r="794" spans="1:7" x14ac:dyDescent="0.25">
      <c r="A794" s="12">
        <v>43157</v>
      </c>
      <c r="B794">
        <v>45.209999000000003</v>
      </c>
      <c r="C794">
        <v>45.209999000000003</v>
      </c>
      <c r="D794">
        <v>44.41</v>
      </c>
      <c r="E794">
        <v>44.5</v>
      </c>
      <c r="F794">
        <v>43.468879999999999</v>
      </c>
      <c r="G794">
        <v>10688783</v>
      </c>
    </row>
    <row r="795" spans="1:7" x14ac:dyDescent="0.25">
      <c r="A795" s="12">
        <v>43158</v>
      </c>
      <c r="B795">
        <v>44.43</v>
      </c>
      <c r="C795">
        <v>44.799999</v>
      </c>
      <c r="D795">
        <v>43.919998</v>
      </c>
      <c r="E795">
        <v>44.02</v>
      </c>
      <c r="F795">
        <v>43</v>
      </c>
      <c r="G795">
        <v>12521662</v>
      </c>
    </row>
    <row r="796" spans="1:7" x14ac:dyDescent="0.25">
      <c r="A796" s="12">
        <v>43159</v>
      </c>
      <c r="B796">
        <v>44.130001</v>
      </c>
      <c r="C796">
        <v>44.700001</v>
      </c>
      <c r="D796">
        <v>43.689999</v>
      </c>
      <c r="E796">
        <v>44</v>
      </c>
      <c r="F796">
        <v>42.980468999999999</v>
      </c>
      <c r="G796">
        <v>28972821</v>
      </c>
    </row>
    <row r="797" spans="1:7" x14ac:dyDescent="0.25">
      <c r="A797" s="12">
        <v>43160</v>
      </c>
      <c r="B797">
        <v>43.91</v>
      </c>
      <c r="C797">
        <v>45.25</v>
      </c>
      <c r="D797">
        <v>43.91</v>
      </c>
      <c r="E797">
        <v>45.130001</v>
      </c>
      <c r="F797">
        <v>44.084285999999999</v>
      </c>
      <c r="G797">
        <v>13544902</v>
      </c>
    </row>
    <row r="798" spans="1:7" x14ac:dyDescent="0.25">
      <c r="A798" s="12">
        <v>43161</v>
      </c>
      <c r="B798">
        <v>44.880001</v>
      </c>
      <c r="C798">
        <v>45.740001999999997</v>
      </c>
      <c r="D798">
        <v>44.66</v>
      </c>
      <c r="E798">
        <v>45.599997999999999</v>
      </c>
      <c r="F798">
        <v>44.543388</v>
      </c>
      <c r="G798">
        <v>7446834</v>
      </c>
    </row>
    <row r="799" spans="1:7" x14ac:dyDescent="0.25">
      <c r="A799" s="12">
        <v>43164</v>
      </c>
      <c r="B799">
        <v>45.779998999999997</v>
      </c>
      <c r="C799">
        <v>45.82</v>
      </c>
      <c r="D799">
        <v>45.060001</v>
      </c>
      <c r="E799">
        <v>45.509998000000003</v>
      </c>
      <c r="F799">
        <v>44.455475</v>
      </c>
      <c r="G799">
        <v>7250100</v>
      </c>
    </row>
    <row r="800" spans="1:7" x14ac:dyDescent="0.25">
      <c r="A800" s="12">
        <v>43165</v>
      </c>
      <c r="B800">
        <v>45.740001999999997</v>
      </c>
      <c r="C800">
        <v>46.860000999999997</v>
      </c>
      <c r="D800">
        <v>45.650002000000001</v>
      </c>
      <c r="E800">
        <v>46.52</v>
      </c>
      <c r="F800">
        <v>45.442073999999998</v>
      </c>
      <c r="G800">
        <v>14071483</v>
      </c>
    </row>
    <row r="801" spans="1:7" x14ac:dyDescent="0.25">
      <c r="A801" s="12">
        <v>43166</v>
      </c>
      <c r="B801">
        <v>46.5</v>
      </c>
      <c r="C801">
        <v>46.52</v>
      </c>
      <c r="D801">
        <v>45.900002000000001</v>
      </c>
      <c r="E801">
        <v>46.439999</v>
      </c>
      <c r="F801">
        <v>45.363930000000003</v>
      </c>
      <c r="G801">
        <v>14367391</v>
      </c>
    </row>
    <row r="802" spans="1:7" x14ac:dyDescent="0.25">
      <c r="A802" s="12">
        <v>43167</v>
      </c>
      <c r="B802">
        <v>46.5</v>
      </c>
      <c r="C802">
        <v>47</v>
      </c>
      <c r="D802">
        <v>45.919998</v>
      </c>
      <c r="E802">
        <v>46.950001</v>
      </c>
      <c r="F802">
        <v>45.862110000000001</v>
      </c>
      <c r="G802">
        <v>8679283</v>
      </c>
    </row>
    <row r="803" spans="1:7" x14ac:dyDescent="0.25">
      <c r="A803" s="12">
        <v>43168</v>
      </c>
      <c r="B803">
        <v>47</v>
      </c>
      <c r="C803">
        <v>47.299999</v>
      </c>
      <c r="D803">
        <v>46.740001999999997</v>
      </c>
      <c r="E803">
        <v>46.919998</v>
      </c>
      <c r="F803">
        <v>45.832802000000001</v>
      </c>
      <c r="G803">
        <v>9641182</v>
      </c>
    </row>
    <row r="804" spans="1:7" x14ac:dyDescent="0.25">
      <c r="A804" s="12">
        <v>43171</v>
      </c>
      <c r="B804">
        <v>47.200001</v>
      </c>
      <c r="C804">
        <v>47.59</v>
      </c>
      <c r="D804">
        <v>46.82</v>
      </c>
      <c r="E804">
        <v>46.950001</v>
      </c>
      <c r="F804">
        <v>45.862110000000001</v>
      </c>
      <c r="G804">
        <v>11011901</v>
      </c>
    </row>
    <row r="805" spans="1:7" x14ac:dyDescent="0.25">
      <c r="A805" s="12">
        <v>43172</v>
      </c>
      <c r="B805">
        <v>46.93</v>
      </c>
      <c r="C805">
        <v>47.68</v>
      </c>
      <c r="D805">
        <v>46.419998</v>
      </c>
      <c r="E805">
        <v>47.040000999999997</v>
      </c>
      <c r="F805">
        <v>45.950023999999999</v>
      </c>
      <c r="G805">
        <v>14658189</v>
      </c>
    </row>
    <row r="806" spans="1:7" x14ac:dyDescent="0.25">
      <c r="A806" s="12">
        <v>43173</v>
      </c>
      <c r="B806">
        <v>47.119999</v>
      </c>
      <c r="C806">
        <v>47.119999</v>
      </c>
      <c r="D806">
        <v>46.209999000000003</v>
      </c>
      <c r="E806">
        <v>46.580002</v>
      </c>
      <c r="F806">
        <v>45.500678999999998</v>
      </c>
      <c r="G806">
        <v>11098835</v>
      </c>
    </row>
    <row r="807" spans="1:7" x14ac:dyDescent="0.25">
      <c r="A807" s="12">
        <v>43174</v>
      </c>
      <c r="B807">
        <v>46.740001999999997</v>
      </c>
      <c r="C807">
        <v>47.119999</v>
      </c>
      <c r="D807">
        <v>46.209999000000003</v>
      </c>
      <c r="E807">
        <v>46.59</v>
      </c>
      <c r="F807">
        <v>45.510452000000001</v>
      </c>
      <c r="G807">
        <v>13554003</v>
      </c>
    </row>
    <row r="808" spans="1:7" x14ac:dyDescent="0.25">
      <c r="A808" s="12">
        <v>43175</v>
      </c>
      <c r="B808">
        <v>46.700001</v>
      </c>
      <c r="C808">
        <v>46.880001</v>
      </c>
      <c r="D808">
        <v>45.610000999999997</v>
      </c>
      <c r="E808">
        <v>46.77</v>
      </c>
      <c r="F808">
        <v>45.686278999999999</v>
      </c>
      <c r="G808">
        <v>53635676</v>
      </c>
    </row>
    <row r="809" spans="1:7" x14ac:dyDescent="0.25">
      <c r="A809" s="12">
        <v>43179</v>
      </c>
      <c r="B809">
        <v>46.360000999999997</v>
      </c>
      <c r="C809">
        <v>47</v>
      </c>
      <c r="D809">
        <v>46.259998000000003</v>
      </c>
      <c r="E809">
        <v>46.939999</v>
      </c>
      <c r="F809">
        <v>45.852341000000003</v>
      </c>
      <c r="G809">
        <v>19986516</v>
      </c>
    </row>
    <row r="810" spans="1:7" x14ac:dyDescent="0.25">
      <c r="A810" s="12">
        <v>43180</v>
      </c>
      <c r="B810">
        <v>47</v>
      </c>
      <c r="C810">
        <v>47.200001</v>
      </c>
      <c r="D810">
        <v>46.360000999999997</v>
      </c>
      <c r="E810">
        <v>46.799999</v>
      </c>
      <c r="F810">
        <v>45.715587999999997</v>
      </c>
      <c r="G810">
        <v>33235085</v>
      </c>
    </row>
    <row r="811" spans="1:7" x14ac:dyDescent="0.25">
      <c r="A811" s="12">
        <v>43181</v>
      </c>
      <c r="B811">
        <v>46.619999</v>
      </c>
      <c r="C811">
        <v>46.98</v>
      </c>
      <c r="D811">
        <v>46.16</v>
      </c>
      <c r="E811">
        <v>46.419998</v>
      </c>
      <c r="F811">
        <v>45.344386999999998</v>
      </c>
      <c r="G811">
        <v>14054170</v>
      </c>
    </row>
    <row r="812" spans="1:7" x14ac:dyDescent="0.25">
      <c r="A812" s="12">
        <v>43182</v>
      </c>
      <c r="B812">
        <v>46.419998</v>
      </c>
      <c r="C812">
        <v>47</v>
      </c>
      <c r="D812">
        <v>45.439999</v>
      </c>
      <c r="E812">
        <v>45.82</v>
      </c>
      <c r="F812">
        <v>44.758296999999999</v>
      </c>
      <c r="G812">
        <v>13709423</v>
      </c>
    </row>
    <row r="813" spans="1:7" x14ac:dyDescent="0.25">
      <c r="A813" s="12">
        <v>43185</v>
      </c>
      <c r="B813">
        <v>45.98</v>
      </c>
      <c r="C813">
        <v>47.18</v>
      </c>
      <c r="D813">
        <v>45.560001</v>
      </c>
      <c r="E813">
        <v>47.119999</v>
      </c>
      <c r="F813">
        <v>46.028171999999998</v>
      </c>
      <c r="G813">
        <v>16900775</v>
      </c>
    </row>
    <row r="814" spans="1:7" x14ac:dyDescent="0.25">
      <c r="A814" s="12">
        <v>43186</v>
      </c>
      <c r="B814">
        <v>47.200001</v>
      </c>
      <c r="C814">
        <v>47.200001</v>
      </c>
      <c r="D814">
        <v>46.619999</v>
      </c>
      <c r="E814">
        <v>46.900002000000001</v>
      </c>
      <c r="F814">
        <v>45.813267000000003</v>
      </c>
      <c r="G814">
        <v>12504242</v>
      </c>
    </row>
    <row r="815" spans="1:7" x14ac:dyDescent="0.25">
      <c r="A815" s="12">
        <v>43187</v>
      </c>
      <c r="B815">
        <v>47.099997999999999</v>
      </c>
      <c r="C815">
        <v>47.419998</v>
      </c>
      <c r="D815">
        <v>46</v>
      </c>
      <c r="E815">
        <v>46.259998000000003</v>
      </c>
      <c r="F815">
        <v>45.188094999999997</v>
      </c>
      <c r="G815">
        <v>21964398</v>
      </c>
    </row>
    <row r="816" spans="1:7" x14ac:dyDescent="0.25">
      <c r="A816" s="12">
        <v>43192</v>
      </c>
      <c r="B816">
        <v>46.369999</v>
      </c>
      <c r="C816">
        <v>47.09</v>
      </c>
      <c r="D816">
        <v>46.310001</v>
      </c>
      <c r="E816">
        <v>46.450001</v>
      </c>
      <c r="F816">
        <v>45.373694999999998</v>
      </c>
      <c r="G816">
        <v>10759009</v>
      </c>
    </row>
    <row r="817" spans="1:7" x14ac:dyDescent="0.25">
      <c r="A817" s="12">
        <v>43193</v>
      </c>
      <c r="B817">
        <v>46.34</v>
      </c>
      <c r="C817">
        <v>47.509998000000003</v>
      </c>
      <c r="D817">
        <v>46.18</v>
      </c>
      <c r="E817">
        <v>47.360000999999997</v>
      </c>
      <c r="F817">
        <v>46.262611</v>
      </c>
      <c r="G817">
        <v>18936889</v>
      </c>
    </row>
    <row r="818" spans="1:7" x14ac:dyDescent="0.25">
      <c r="A818" s="12">
        <v>43194</v>
      </c>
      <c r="B818">
        <v>47.200001</v>
      </c>
      <c r="C818">
        <v>47.68</v>
      </c>
      <c r="D818">
        <v>46.959999000000003</v>
      </c>
      <c r="E818">
        <v>47.540000999999997</v>
      </c>
      <c r="F818">
        <v>46.438442000000002</v>
      </c>
      <c r="G818">
        <v>22103697</v>
      </c>
    </row>
    <row r="819" spans="1:7" x14ac:dyDescent="0.25">
      <c r="A819" s="12">
        <v>43195</v>
      </c>
      <c r="B819">
        <v>47.5</v>
      </c>
      <c r="C819">
        <v>48.889999000000003</v>
      </c>
      <c r="D819">
        <v>47.450001</v>
      </c>
      <c r="E819">
        <v>48.639999000000003</v>
      </c>
      <c r="F819">
        <v>47.512951000000001</v>
      </c>
      <c r="G819">
        <v>17041174</v>
      </c>
    </row>
    <row r="820" spans="1:7" x14ac:dyDescent="0.25">
      <c r="A820" s="12">
        <v>43196</v>
      </c>
      <c r="B820">
        <v>48.639999000000003</v>
      </c>
      <c r="C820">
        <v>49.099997999999999</v>
      </c>
      <c r="D820">
        <v>48.259998000000003</v>
      </c>
      <c r="E820">
        <v>48.799999</v>
      </c>
      <c r="F820">
        <v>47.669238999999997</v>
      </c>
      <c r="G820">
        <v>16750822</v>
      </c>
    </row>
    <row r="821" spans="1:7" x14ac:dyDescent="0.25">
      <c r="A821" s="12">
        <v>43199</v>
      </c>
      <c r="B821">
        <v>49</v>
      </c>
      <c r="C821">
        <v>49.700001</v>
      </c>
      <c r="D821">
        <v>48.41</v>
      </c>
      <c r="E821">
        <v>49.48</v>
      </c>
      <c r="F821">
        <v>48.333480999999999</v>
      </c>
      <c r="G821">
        <v>25030610</v>
      </c>
    </row>
    <row r="822" spans="1:7" x14ac:dyDescent="0.25">
      <c r="A822" s="12">
        <v>43200</v>
      </c>
      <c r="B822">
        <v>49.5</v>
      </c>
      <c r="C822">
        <v>49.799999</v>
      </c>
      <c r="D822">
        <v>49.119999</v>
      </c>
      <c r="E822">
        <v>49.419998</v>
      </c>
      <c r="F822">
        <v>48.274872000000002</v>
      </c>
      <c r="G822">
        <v>35563806</v>
      </c>
    </row>
    <row r="823" spans="1:7" x14ac:dyDescent="0.25">
      <c r="A823" s="12">
        <v>43201</v>
      </c>
      <c r="B823">
        <v>49.119999</v>
      </c>
      <c r="C823">
        <v>49.990001999999997</v>
      </c>
      <c r="D823">
        <v>49.119999</v>
      </c>
      <c r="E823">
        <v>49.700001</v>
      </c>
      <c r="F823">
        <v>48.548381999999997</v>
      </c>
      <c r="G823">
        <v>29935297</v>
      </c>
    </row>
    <row r="824" spans="1:7" x14ac:dyDescent="0.25">
      <c r="A824" s="12">
        <v>43202</v>
      </c>
      <c r="B824">
        <v>49.779998999999997</v>
      </c>
      <c r="C824">
        <v>50.41</v>
      </c>
      <c r="D824">
        <v>49.5</v>
      </c>
      <c r="E824">
        <v>50.130001</v>
      </c>
      <c r="F824">
        <v>48.968426000000001</v>
      </c>
      <c r="G824">
        <v>26301204</v>
      </c>
    </row>
    <row r="825" spans="1:7" x14ac:dyDescent="0.25">
      <c r="A825" s="12">
        <v>43203</v>
      </c>
      <c r="B825">
        <v>50.400002000000001</v>
      </c>
      <c r="C825">
        <v>50.599997999999999</v>
      </c>
      <c r="D825">
        <v>50</v>
      </c>
      <c r="E825">
        <v>50.52</v>
      </c>
      <c r="F825">
        <v>49.349392000000002</v>
      </c>
      <c r="G825">
        <v>16694998</v>
      </c>
    </row>
    <row r="826" spans="1:7" x14ac:dyDescent="0.25">
      <c r="A826" s="12">
        <v>43206</v>
      </c>
      <c r="B826">
        <v>50.639999000000003</v>
      </c>
      <c r="C826">
        <v>50.990001999999997</v>
      </c>
      <c r="D826">
        <v>50.060001</v>
      </c>
      <c r="E826">
        <v>50.439999</v>
      </c>
      <c r="F826">
        <v>49.271239999999999</v>
      </c>
      <c r="G826">
        <v>24990961</v>
      </c>
    </row>
    <row r="827" spans="1:7" x14ac:dyDescent="0.25">
      <c r="A827" s="12">
        <v>43207</v>
      </c>
      <c r="B827">
        <v>50</v>
      </c>
      <c r="C827">
        <v>50.57</v>
      </c>
      <c r="D827">
        <v>49.68</v>
      </c>
      <c r="E827">
        <v>50.150002000000001</v>
      </c>
      <c r="F827">
        <v>48.987965000000003</v>
      </c>
      <c r="G827">
        <v>35275961</v>
      </c>
    </row>
    <row r="828" spans="1:7" x14ac:dyDescent="0.25">
      <c r="A828" s="12">
        <v>43208</v>
      </c>
      <c r="B828">
        <v>50</v>
      </c>
      <c r="C828">
        <v>50.48</v>
      </c>
      <c r="D828">
        <v>49.790000999999997</v>
      </c>
      <c r="E828">
        <v>49.889999000000003</v>
      </c>
      <c r="F828">
        <v>48.733986000000002</v>
      </c>
      <c r="G828">
        <v>34452376</v>
      </c>
    </row>
    <row r="829" spans="1:7" x14ac:dyDescent="0.25">
      <c r="A829" s="12">
        <v>43209</v>
      </c>
      <c r="B829">
        <v>49.889999000000003</v>
      </c>
      <c r="C829">
        <v>49.990001999999997</v>
      </c>
      <c r="D829">
        <v>49.389999000000003</v>
      </c>
      <c r="E829">
        <v>49.689999</v>
      </c>
      <c r="F829">
        <v>48.538615999999998</v>
      </c>
      <c r="G829">
        <v>21640347</v>
      </c>
    </row>
    <row r="830" spans="1:7" x14ac:dyDescent="0.25">
      <c r="A830" s="12">
        <v>43210</v>
      </c>
      <c r="B830">
        <v>49.57</v>
      </c>
      <c r="C830">
        <v>50.27</v>
      </c>
      <c r="D830">
        <v>49.529998999999997</v>
      </c>
      <c r="E830">
        <v>49.799999</v>
      </c>
      <c r="F830">
        <v>48.646068999999997</v>
      </c>
      <c r="G830">
        <v>13172841</v>
      </c>
    </row>
    <row r="831" spans="1:7" x14ac:dyDescent="0.25">
      <c r="A831" s="12">
        <v>43213</v>
      </c>
      <c r="B831">
        <v>49.68</v>
      </c>
      <c r="C831">
        <v>50.290000999999997</v>
      </c>
      <c r="D831">
        <v>48.669998</v>
      </c>
      <c r="E831">
        <v>49.41</v>
      </c>
      <c r="F831">
        <v>48.449959</v>
      </c>
      <c r="G831">
        <v>21489992</v>
      </c>
    </row>
    <row r="832" spans="1:7" x14ac:dyDescent="0.25">
      <c r="A832" s="12">
        <v>43214</v>
      </c>
      <c r="B832">
        <v>49.130001</v>
      </c>
      <c r="C832">
        <v>49.990001999999997</v>
      </c>
      <c r="D832">
        <v>48.779998999999997</v>
      </c>
      <c r="E832">
        <v>49.59</v>
      </c>
      <c r="F832">
        <v>48.814166999999998</v>
      </c>
      <c r="G832">
        <v>9764225</v>
      </c>
    </row>
    <row r="833" spans="1:7" x14ac:dyDescent="0.25">
      <c r="A833" s="12">
        <v>43215</v>
      </c>
      <c r="B833">
        <v>49.080002</v>
      </c>
      <c r="C833">
        <v>50.369999</v>
      </c>
      <c r="D833">
        <v>49.080002</v>
      </c>
      <c r="E833">
        <v>50.23</v>
      </c>
      <c r="F833">
        <v>49.444156999999997</v>
      </c>
      <c r="G833">
        <v>10933475</v>
      </c>
    </row>
    <row r="834" spans="1:7" x14ac:dyDescent="0.25">
      <c r="A834" s="12">
        <v>43216</v>
      </c>
      <c r="B834">
        <v>50.009998000000003</v>
      </c>
      <c r="C834">
        <v>52.200001</v>
      </c>
      <c r="D834">
        <v>49.639999000000003</v>
      </c>
      <c r="E834">
        <v>51.98</v>
      </c>
      <c r="F834">
        <v>51.166778999999998</v>
      </c>
      <c r="G834">
        <v>30449191</v>
      </c>
    </row>
    <row r="835" spans="1:7" x14ac:dyDescent="0.25">
      <c r="A835" s="12">
        <v>43217</v>
      </c>
      <c r="B835">
        <v>51.860000999999997</v>
      </c>
      <c r="C835">
        <v>52.490001999999997</v>
      </c>
      <c r="D835">
        <v>51.5</v>
      </c>
      <c r="E835">
        <v>52.220001000000003</v>
      </c>
      <c r="F835">
        <v>51.403022999999997</v>
      </c>
      <c r="G835">
        <v>19611750</v>
      </c>
    </row>
    <row r="836" spans="1:7" x14ac:dyDescent="0.25">
      <c r="A836" s="12">
        <v>43220</v>
      </c>
      <c r="B836">
        <v>52.080002</v>
      </c>
      <c r="C836">
        <v>52.950001</v>
      </c>
      <c r="D836">
        <v>51.810001</v>
      </c>
      <c r="E836">
        <v>51.970001000000003</v>
      </c>
      <c r="F836">
        <v>51.156936999999999</v>
      </c>
      <c r="G836">
        <v>19886514</v>
      </c>
    </row>
    <row r="837" spans="1:7" x14ac:dyDescent="0.25">
      <c r="A837" s="12">
        <v>43222</v>
      </c>
      <c r="B837">
        <v>51.75</v>
      </c>
      <c r="C837">
        <v>52.5</v>
      </c>
      <c r="D837">
        <v>51.700001</v>
      </c>
      <c r="E837">
        <v>52.169998</v>
      </c>
      <c r="F837">
        <v>51.353805999999999</v>
      </c>
      <c r="G837">
        <v>65682232</v>
      </c>
    </row>
    <row r="838" spans="1:7" x14ac:dyDescent="0.25">
      <c r="A838" s="12">
        <v>43223</v>
      </c>
      <c r="B838">
        <v>52.119999</v>
      </c>
      <c r="C838">
        <v>52.189999</v>
      </c>
      <c r="D838">
        <v>51.290000999999997</v>
      </c>
      <c r="E838">
        <v>51.700001</v>
      </c>
      <c r="F838">
        <v>50.891162999999999</v>
      </c>
      <c r="G838">
        <v>34150096</v>
      </c>
    </row>
    <row r="839" spans="1:7" x14ac:dyDescent="0.25">
      <c r="A839" s="12">
        <v>43224</v>
      </c>
      <c r="B839">
        <v>51.5</v>
      </c>
      <c r="C839">
        <v>51.919998</v>
      </c>
      <c r="D839">
        <v>51.099997999999999</v>
      </c>
      <c r="E839">
        <v>51.669998</v>
      </c>
      <c r="F839">
        <v>50.861626000000001</v>
      </c>
      <c r="G839">
        <v>27344909</v>
      </c>
    </row>
    <row r="840" spans="1:7" x14ac:dyDescent="0.25">
      <c r="A840" s="12">
        <v>43227</v>
      </c>
      <c r="B840">
        <v>51.549999</v>
      </c>
      <c r="C840">
        <v>52.5</v>
      </c>
      <c r="D840">
        <v>51.009998000000003</v>
      </c>
      <c r="E840">
        <v>51.139999000000003</v>
      </c>
      <c r="F840">
        <v>50.339919999999999</v>
      </c>
      <c r="G840">
        <v>12568276</v>
      </c>
    </row>
    <row r="841" spans="1:7" x14ac:dyDescent="0.25">
      <c r="A841" s="12">
        <v>43228</v>
      </c>
      <c r="B841">
        <v>50.689999</v>
      </c>
      <c r="C841">
        <v>50.860000999999997</v>
      </c>
      <c r="D841">
        <v>50.099997999999999</v>
      </c>
      <c r="E841">
        <v>50.450001</v>
      </c>
      <c r="F841">
        <v>49.660713000000001</v>
      </c>
      <c r="G841">
        <v>24623079</v>
      </c>
    </row>
    <row r="842" spans="1:7" x14ac:dyDescent="0.25">
      <c r="A842" s="12">
        <v>43229</v>
      </c>
      <c r="B842">
        <v>50.459999000000003</v>
      </c>
      <c r="C842">
        <v>50.59</v>
      </c>
      <c r="D842">
        <v>48.599997999999999</v>
      </c>
      <c r="E842">
        <v>49.52</v>
      </c>
      <c r="F842">
        <v>48.745266000000001</v>
      </c>
      <c r="G842">
        <v>29195252</v>
      </c>
    </row>
    <row r="843" spans="1:7" x14ac:dyDescent="0.25">
      <c r="A843" s="12">
        <v>43230</v>
      </c>
      <c r="B843">
        <v>49.509998000000003</v>
      </c>
      <c r="C843">
        <v>50.490001999999997</v>
      </c>
      <c r="D843">
        <v>49.509998000000003</v>
      </c>
      <c r="E843">
        <v>50.07</v>
      </c>
      <c r="F843">
        <v>49.286659</v>
      </c>
      <c r="G843">
        <v>11271275</v>
      </c>
    </row>
    <row r="844" spans="1:7" x14ac:dyDescent="0.25">
      <c r="A844" s="12">
        <v>43231</v>
      </c>
      <c r="B844">
        <v>50.07</v>
      </c>
      <c r="C844">
        <v>50.200001</v>
      </c>
      <c r="D844">
        <v>49.799999</v>
      </c>
      <c r="E844">
        <v>50.07</v>
      </c>
      <c r="F844">
        <v>49.286659</v>
      </c>
      <c r="G844">
        <v>9755569</v>
      </c>
    </row>
    <row r="845" spans="1:7" x14ac:dyDescent="0.25">
      <c r="A845" s="12">
        <v>43234</v>
      </c>
      <c r="B845">
        <v>50.130001</v>
      </c>
      <c r="C845">
        <v>50.459999000000003</v>
      </c>
      <c r="D845">
        <v>49.43</v>
      </c>
      <c r="E845">
        <v>49.5</v>
      </c>
      <c r="F845">
        <v>48.725582000000003</v>
      </c>
      <c r="G845">
        <v>10595832</v>
      </c>
    </row>
    <row r="846" spans="1:7" x14ac:dyDescent="0.25">
      <c r="A846" s="12">
        <v>43235</v>
      </c>
      <c r="B846">
        <v>49.41</v>
      </c>
      <c r="C846">
        <v>49.919998</v>
      </c>
      <c r="D846">
        <v>49.16</v>
      </c>
      <c r="E846">
        <v>49.259998000000003</v>
      </c>
      <c r="F846">
        <v>48.489330000000002</v>
      </c>
      <c r="G846">
        <v>14440212</v>
      </c>
    </row>
    <row r="847" spans="1:7" x14ac:dyDescent="0.25">
      <c r="A847" s="12">
        <v>43236</v>
      </c>
      <c r="B847">
        <v>49.259998000000003</v>
      </c>
      <c r="C847">
        <v>49.740001999999997</v>
      </c>
      <c r="D847">
        <v>49.110000999999997</v>
      </c>
      <c r="E847">
        <v>49.389999000000003</v>
      </c>
      <c r="F847">
        <v>48.617297999999998</v>
      </c>
      <c r="G847">
        <v>9306878</v>
      </c>
    </row>
    <row r="848" spans="1:7" x14ac:dyDescent="0.25">
      <c r="A848" s="12">
        <v>43237</v>
      </c>
      <c r="B848">
        <v>49.450001</v>
      </c>
      <c r="C848">
        <v>49.450001</v>
      </c>
      <c r="D848">
        <v>48.650002000000001</v>
      </c>
      <c r="E848">
        <v>48.919998</v>
      </c>
      <c r="F848">
        <v>48.154651999999999</v>
      </c>
      <c r="G848">
        <v>11657526</v>
      </c>
    </row>
    <row r="849" spans="1:7" x14ac:dyDescent="0.25">
      <c r="A849" s="12">
        <v>43238</v>
      </c>
      <c r="B849">
        <v>48.799999</v>
      </c>
      <c r="C849">
        <v>52</v>
      </c>
      <c r="D849">
        <v>48.150002000000001</v>
      </c>
      <c r="E849">
        <v>49.669998</v>
      </c>
      <c r="F849">
        <v>48.892913999999998</v>
      </c>
      <c r="G849">
        <v>25423596</v>
      </c>
    </row>
    <row r="850" spans="1:7" x14ac:dyDescent="0.25">
      <c r="A850" s="12">
        <v>43241</v>
      </c>
      <c r="B850">
        <v>49.669998</v>
      </c>
      <c r="C850">
        <v>49.889999000000003</v>
      </c>
      <c r="D850">
        <v>48.810001</v>
      </c>
      <c r="E850">
        <v>48.91</v>
      </c>
      <c r="F850">
        <v>48.14481</v>
      </c>
      <c r="G850">
        <v>14914552</v>
      </c>
    </row>
    <row r="851" spans="1:7" x14ac:dyDescent="0.25">
      <c r="A851" s="12">
        <v>43242</v>
      </c>
      <c r="B851">
        <v>48.799999</v>
      </c>
      <c r="C851">
        <v>49.490001999999997</v>
      </c>
      <c r="D851">
        <v>48.759998000000003</v>
      </c>
      <c r="E851">
        <v>49.27</v>
      </c>
      <c r="F851">
        <v>48.499175999999999</v>
      </c>
      <c r="G851">
        <v>10329772</v>
      </c>
    </row>
    <row r="852" spans="1:7" x14ac:dyDescent="0.25">
      <c r="A852" s="12">
        <v>43243</v>
      </c>
      <c r="B852">
        <v>49.029998999999997</v>
      </c>
      <c r="C852">
        <v>50.700001</v>
      </c>
      <c r="D852">
        <v>48.91</v>
      </c>
      <c r="E852">
        <v>50.360000999999997</v>
      </c>
      <c r="F852">
        <v>49.572121000000003</v>
      </c>
      <c r="G852">
        <v>11276002</v>
      </c>
    </row>
    <row r="853" spans="1:7" x14ac:dyDescent="0.25">
      <c r="A853" s="12">
        <v>43244</v>
      </c>
      <c r="B853">
        <v>50.650002000000001</v>
      </c>
      <c r="C853">
        <v>50.650002000000001</v>
      </c>
      <c r="D853">
        <v>49.310001</v>
      </c>
      <c r="E853">
        <v>50.389999000000003</v>
      </c>
      <c r="F853">
        <v>49.601649999999999</v>
      </c>
      <c r="G853">
        <v>10804260</v>
      </c>
    </row>
    <row r="854" spans="1:7" x14ac:dyDescent="0.25">
      <c r="A854" s="12">
        <v>43245</v>
      </c>
      <c r="B854">
        <v>50.970001000000003</v>
      </c>
      <c r="C854">
        <v>50.970001000000003</v>
      </c>
      <c r="D854">
        <v>49.720001000000003</v>
      </c>
      <c r="E854">
        <v>50.490001999999997</v>
      </c>
      <c r="F854">
        <v>49.700091999999998</v>
      </c>
      <c r="G854">
        <v>15241899</v>
      </c>
    </row>
    <row r="855" spans="1:7" x14ac:dyDescent="0.25">
      <c r="A855" s="12">
        <v>43248</v>
      </c>
      <c r="B855">
        <v>49.799999</v>
      </c>
      <c r="C855">
        <v>50.360000999999997</v>
      </c>
      <c r="D855">
        <v>49.529998999999997</v>
      </c>
      <c r="E855">
        <v>49.73</v>
      </c>
      <c r="F855">
        <v>48.951976999999999</v>
      </c>
      <c r="G855">
        <v>1686870</v>
      </c>
    </row>
    <row r="856" spans="1:7" x14ac:dyDescent="0.25">
      <c r="A856" s="12">
        <v>43249</v>
      </c>
      <c r="B856">
        <v>49.75</v>
      </c>
      <c r="C856">
        <v>51.32</v>
      </c>
      <c r="D856">
        <v>49.52</v>
      </c>
      <c r="E856">
        <v>50.939999</v>
      </c>
      <c r="F856">
        <v>50.143047000000003</v>
      </c>
      <c r="G856">
        <v>11083615</v>
      </c>
    </row>
    <row r="857" spans="1:7" x14ac:dyDescent="0.25">
      <c r="A857" s="12">
        <v>43250</v>
      </c>
      <c r="B857">
        <v>51.150002000000001</v>
      </c>
      <c r="C857">
        <v>51.349997999999999</v>
      </c>
      <c r="D857">
        <v>49.799999</v>
      </c>
      <c r="E857">
        <v>49.98</v>
      </c>
      <c r="F857">
        <v>49.198067000000002</v>
      </c>
      <c r="G857">
        <v>26990265</v>
      </c>
    </row>
    <row r="858" spans="1:7" x14ac:dyDescent="0.25">
      <c r="A858" s="12">
        <v>43251</v>
      </c>
      <c r="B858">
        <v>49.919998</v>
      </c>
      <c r="C858">
        <v>50.68</v>
      </c>
      <c r="D858">
        <v>49.66</v>
      </c>
      <c r="E858">
        <v>50.060001</v>
      </c>
      <c r="F858">
        <v>49.276817000000001</v>
      </c>
      <c r="G858">
        <v>45716323</v>
      </c>
    </row>
    <row r="859" spans="1:7" x14ac:dyDescent="0.25">
      <c r="A859" s="12">
        <v>43252</v>
      </c>
      <c r="B859">
        <v>49.959999000000003</v>
      </c>
      <c r="C859">
        <v>51</v>
      </c>
      <c r="D859">
        <v>49.759998000000003</v>
      </c>
      <c r="E859">
        <v>49.990001999999997</v>
      </c>
      <c r="F859">
        <v>49.207912</v>
      </c>
      <c r="G859">
        <v>13218468</v>
      </c>
    </row>
    <row r="860" spans="1:7" x14ac:dyDescent="0.25">
      <c r="A860" s="12">
        <v>43255</v>
      </c>
      <c r="B860">
        <v>50.130001</v>
      </c>
      <c r="C860">
        <v>50.5</v>
      </c>
      <c r="D860">
        <v>49.52</v>
      </c>
      <c r="E860">
        <v>49.93</v>
      </c>
      <c r="F860">
        <v>49.148848999999998</v>
      </c>
      <c r="G860">
        <v>9353252</v>
      </c>
    </row>
    <row r="861" spans="1:7" x14ac:dyDescent="0.25">
      <c r="A861" s="12">
        <v>43256</v>
      </c>
      <c r="B861">
        <v>49.75</v>
      </c>
      <c r="C861">
        <v>50.240001999999997</v>
      </c>
      <c r="D861">
        <v>49.259998000000003</v>
      </c>
      <c r="E861">
        <v>49.400002000000001</v>
      </c>
      <c r="F861">
        <v>48.627144000000001</v>
      </c>
      <c r="G861">
        <v>21517074</v>
      </c>
    </row>
    <row r="862" spans="1:7" x14ac:dyDescent="0.25">
      <c r="A862" s="12">
        <v>43257</v>
      </c>
      <c r="B862">
        <v>49.419998</v>
      </c>
      <c r="C862">
        <v>49.669998</v>
      </c>
      <c r="D862">
        <v>48.75</v>
      </c>
      <c r="E862">
        <v>49.259998000000003</v>
      </c>
      <c r="F862">
        <v>48.489330000000002</v>
      </c>
      <c r="G862">
        <v>9796298</v>
      </c>
    </row>
    <row r="863" spans="1:7" x14ac:dyDescent="0.25">
      <c r="A863" s="12">
        <v>43258</v>
      </c>
      <c r="B863">
        <v>49.5</v>
      </c>
      <c r="C863">
        <v>50.189999</v>
      </c>
      <c r="D863">
        <v>49.099997999999999</v>
      </c>
      <c r="E863">
        <v>50.060001</v>
      </c>
      <c r="F863">
        <v>49.276817000000001</v>
      </c>
      <c r="G863">
        <v>14352653</v>
      </c>
    </row>
    <row r="864" spans="1:7" x14ac:dyDescent="0.25">
      <c r="A864" s="12">
        <v>43259</v>
      </c>
      <c r="B864">
        <v>49.939999</v>
      </c>
      <c r="C864">
        <v>50.290000999999997</v>
      </c>
      <c r="D864">
        <v>49.630001</v>
      </c>
      <c r="E864">
        <v>50.23</v>
      </c>
      <c r="F864">
        <v>49.444156999999997</v>
      </c>
      <c r="G864">
        <v>5785656</v>
      </c>
    </row>
    <row r="865" spans="1:7" x14ac:dyDescent="0.25">
      <c r="A865" s="12">
        <v>43262</v>
      </c>
      <c r="B865">
        <v>50.349997999999999</v>
      </c>
      <c r="C865">
        <v>50.389999000000003</v>
      </c>
      <c r="D865">
        <v>49.75</v>
      </c>
      <c r="E865">
        <v>49.950001</v>
      </c>
      <c r="F865">
        <v>49.168532999999996</v>
      </c>
      <c r="G865">
        <v>8276016</v>
      </c>
    </row>
    <row r="866" spans="1:7" x14ac:dyDescent="0.25">
      <c r="A866" s="12">
        <v>43263</v>
      </c>
      <c r="B866">
        <v>50.18</v>
      </c>
      <c r="C866">
        <v>51.490001999999997</v>
      </c>
      <c r="D866">
        <v>49.950001</v>
      </c>
      <c r="E866">
        <v>50.560001</v>
      </c>
      <c r="F866">
        <v>49.768990000000002</v>
      </c>
      <c r="G866">
        <v>11374349</v>
      </c>
    </row>
    <row r="867" spans="1:7" x14ac:dyDescent="0.25">
      <c r="A867" s="12">
        <v>43264</v>
      </c>
      <c r="B867">
        <v>50.369999</v>
      </c>
      <c r="C867">
        <v>50.799999</v>
      </c>
      <c r="D867">
        <v>49.880001</v>
      </c>
      <c r="E867">
        <v>50.029998999999997</v>
      </c>
      <c r="F867">
        <v>49.247284000000001</v>
      </c>
      <c r="G867">
        <v>15992606</v>
      </c>
    </row>
    <row r="868" spans="1:7" x14ac:dyDescent="0.25">
      <c r="A868" s="12">
        <v>43265</v>
      </c>
      <c r="B868">
        <v>49.889999000000003</v>
      </c>
      <c r="C868">
        <v>50.939999</v>
      </c>
      <c r="D868">
        <v>49.889999000000003</v>
      </c>
      <c r="E868">
        <v>50.669998</v>
      </c>
      <c r="F868">
        <v>49.877265999999999</v>
      </c>
      <c r="G868">
        <v>7553157</v>
      </c>
    </row>
    <row r="869" spans="1:7" x14ac:dyDescent="0.25">
      <c r="A869" s="12">
        <v>43266</v>
      </c>
      <c r="B869">
        <v>50.619999</v>
      </c>
      <c r="C869">
        <v>51.720001000000003</v>
      </c>
      <c r="D869">
        <v>49.990001999999997</v>
      </c>
      <c r="E869">
        <v>51.57</v>
      </c>
      <c r="F869">
        <v>50.763195000000003</v>
      </c>
      <c r="G869">
        <v>35181517</v>
      </c>
    </row>
    <row r="870" spans="1:7" x14ac:dyDescent="0.25">
      <c r="A870" s="12">
        <v>43269</v>
      </c>
      <c r="B870">
        <v>52</v>
      </c>
      <c r="C870">
        <v>52.34</v>
      </c>
      <c r="D870">
        <v>51.209999000000003</v>
      </c>
      <c r="E870">
        <v>51.959999000000003</v>
      </c>
      <c r="F870">
        <v>51.147086999999999</v>
      </c>
      <c r="G870">
        <v>13338553</v>
      </c>
    </row>
    <row r="871" spans="1:7" x14ac:dyDescent="0.25">
      <c r="A871" s="12">
        <v>43270</v>
      </c>
      <c r="B871">
        <v>51.830002</v>
      </c>
      <c r="C871">
        <v>52.639999000000003</v>
      </c>
      <c r="D871">
        <v>51.509998000000003</v>
      </c>
      <c r="E871">
        <v>52.5</v>
      </c>
      <c r="F871">
        <v>51.678642000000004</v>
      </c>
      <c r="G871">
        <v>15865760</v>
      </c>
    </row>
    <row r="872" spans="1:7" x14ac:dyDescent="0.25">
      <c r="A872" s="12">
        <v>43271</v>
      </c>
      <c r="B872">
        <v>52.66</v>
      </c>
      <c r="C872">
        <v>53.490001999999997</v>
      </c>
      <c r="D872">
        <v>51.43</v>
      </c>
      <c r="E872">
        <v>51.599997999999999</v>
      </c>
      <c r="F872">
        <v>50.792721</v>
      </c>
      <c r="G872">
        <v>15532365</v>
      </c>
    </row>
    <row r="873" spans="1:7" x14ac:dyDescent="0.25">
      <c r="A873" s="12">
        <v>43272</v>
      </c>
      <c r="B873">
        <v>51.310001</v>
      </c>
      <c r="C873">
        <v>52.849997999999999</v>
      </c>
      <c r="D873">
        <v>51.310001</v>
      </c>
      <c r="E873">
        <v>52.419998</v>
      </c>
      <c r="F873">
        <v>51.599891999999997</v>
      </c>
      <c r="G873">
        <v>15007993</v>
      </c>
    </row>
    <row r="874" spans="1:7" x14ac:dyDescent="0.25">
      <c r="A874" s="12">
        <v>43273</v>
      </c>
      <c r="B874">
        <v>52.290000999999997</v>
      </c>
      <c r="C874">
        <v>53.009998000000003</v>
      </c>
      <c r="D874">
        <v>51.52</v>
      </c>
      <c r="E874">
        <v>52.880001</v>
      </c>
      <c r="F874">
        <v>52.052695999999997</v>
      </c>
      <c r="G874">
        <v>10001978</v>
      </c>
    </row>
    <row r="875" spans="1:7" x14ac:dyDescent="0.25">
      <c r="A875" s="12">
        <v>43276</v>
      </c>
      <c r="B875">
        <v>53.080002</v>
      </c>
      <c r="C875">
        <v>53.380001</v>
      </c>
      <c r="D875">
        <v>52.459999000000003</v>
      </c>
      <c r="E875">
        <v>52.860000999999997</v>
      </c>
      <c r="F875">
        <v>52.033009</v>
      </c>
      <c r="G875">
        <v>9388256</v>
      </c>
    </row>
    <row r="876" spans="1:7" x14ac:dyDescent="0.25">
      <c r="A876" s="12">
        <v>43277</v>
      </c>
      <c r="B876">
        <v>53.16</v>
      </c>
      <c r="C876">
        <v>53.360000999999997</v>
      </c>
      <c r="D876">
        <v>51.959999000000003</v>
      </c>
      <c r="E876">
        <v>52.369999</v>
      </c>
      <c r="F876">
        <v>51.550677999999998</v>
      </c>
      <c r="G876">
        <v>16098299</v>
      </c>
    </row>
    <row r="877" spans="1:7" x14ac:dyDescent="0.25">
      <c r="A877" s="12">
        <v>43278</v>
      </c>
      <c r="B877">
        <v>52.09</v>
      </c>
      <c r="C877">
        <v>52.5</v>
      </c>
      <c r="D877">
        <v>51.860000999999997</v>
      </c>
      <c r="E877">
        <v>52.27</v>
      </c>
      <c r="F877">
        <v>51.452240000000003</v>
      </c>
      <c r="G877">
        <v>16994360</v>
      </c>
    </row>
    <row r="878" spans="1:7" x14ac:dyDescent="0.25">
      <c r="A878" s="12">
        <v>43279</v>
      </c>
      <c r="B878">
        <v>52.279998999999997</v>
      </c>
      <c r="C878">
        <v>52.540000999999997</v>
      </c>
      <c r="D878">
        <v>52.130001</v>
      </c>
      <c r="E878">
        <v>52.389999000000003</v>
      </c>
      <c r="F878">
        <v>51.570362000000003</v>
      </c>
      <c r="G878">
        <v>12922340</v>
      </c>
    </row>
    <row r="879" spans="1:7" x14ac:dyDescent="0.25">
      <c r="A879" s="12">
        <v>43280</v>
      </c>
      <c r="B879">
        <v>52.450001</v>
      </c>
      <c r="C879">
        <v>52.900002000000001</v>
      </c>
      <c r="D879">
        <v>52.060001</v>
      </c>
      <c r="E879">
        <v>52.360000999999997</v>
      </c>
      <c r="F879">
        <v>51.540832999999999</v>
      </c>
      <c r="G879">
        <v>12427525</v>
      </c>
    </row>
    <row r="880" spans="1:7" x14ac:dyDescent="0.25">
      <c r="A880" s="12">
        <v>43283</v>
      </c>
      <c r="B880">
        <v>52.459999000000003</v>
      </c>
      <c r="C880">
        <v>52.5</v>
      </c>
      <c r="D880">
        <v>51.360000999999997</v>
      </c>
      <c r="E880">
        <v>51.560001</v>
      </c>
      <c r="F880">
        <v>50.753349</v>
      </c>
      <c r="G880">
        <v>11257830</v>
      </c>
    </row>
    <row r="881" spans="1:7" x14ac:dyDescent="0.25">
      <c r="A881" s="12">
        <v>43284</v>
      </c>
      <c r="B881">
        <v>51.700001</v>
      </c>
      <c r="C881">
        <v>52.599997999999999</v>
      </c>
      <c r="D881">
        <v>51.360000999999997</v>
      </c>
      <c r="E881">
        <v>51.509998000000003</v>
      </c>
      <c r="F881">
        <v>50.704132000000001</v>
      </c>
      <c r="G881">
        <v>10961061</v>
      </c>
    </row>
    <row r="882" spans="1:7" x14ac:dyDescent="0.25">
      <c r="A882" s="12">
        <v>43285</v>
      </c>
      <c r="B882">
        <v>51.290000999999997</v>
      </c>
      <c r="C882">
        <v>51.880001</v>
      </c>
      <c r="D882">
        <v>51.259998000000003</v>
      </c>
      <c r="E882">
        <v>51.740001999999997</v>
      </c>
      <c r="F882">
        <v>50.930531000000002</v>
      </c>
      <c r="G882">
        <v>3433675</v>
      </c>
    </row>
    <row r="883" spans="1:7" x14ac:dyDescent="0.25">
      <c r="A883" s="12">
        <v>43286</v>
      </c>
      <c r="B883">
        <v>51.939999</v>
      </c>
      <c r="C883">
        <v>53.330002</v>
      </c>
      <c r="D883">
        <v>51.450001</v>
      </c>
      <c r="E883">
        <v>53</v>
      </c>
      <c r="F883">
        <v>52.170817999999997</v>
      </c>
      <c r="G883">
        <v>13121954</v>
      </c>
    </row>
    <row r="884" spans="1:7" x14ac:dyDescent="0.25">
      <c r="A884" s="12">
        <v>43287</v>
      </c>
      <c r="B884">
        <v>52.889999000000003</v>
      </c>
      <c r="C884">
        <v>53.82</v>
      </c>
      <c r="D884">
        <v>52.889999000000003</v>
      </c>
      <c r="E884">
        <v>53.41</v>
      </c>
      <c r="F884">
        <v>52.574406000000003</v>
      </c>
      <c r="G884">
        <v>17122820</v>
      </c>
    </row>
    <row r="885" spans="1:7" x14ac:dyDescent="0.25">
      <c r="A885" s="12">
        <v>43290</v>
      </c>
      <c r="B885">
        <v>53.529998999999997</v>
      </c>
      <c r="C885">
        <v>53.950001</v>
      </c>
      <c r="D885">
        <v>53.02</v>
      </c>
      <c r="E885">
        <v>53.68</v>
      </c>
      <c r="F885">
        <v>52.840183000000003</v>
      </c>
      <c r="G885">
        <v>9763132</v>
      </c>
    </row>
    <row r="886" spans="1:7" x14ac:dyDescent="0.25">
      <c r="A886" s="12">
        <v>43291</v>
      </c>
      <c r="B886">
        <v>53.68</v>
      </c>
      <c r="C886">
        <v>55.389999000000003</v>
      </c>
      <c r="D886">
        <v>53.57</v>
      </c>
      <c r="E886">
        <v>55.139999000000003</v>
      </c>
      <c r="F886">
        <v>54.277340000000002</v>
      </c>
      <c r="G886">
        <v>18170040</v>
      </c>
    </row>
    <row r="887" spans="1:7" x14ac:dyDescent="0.25">
      <c r="A887" s="12">
        <v>43292</v>
      </c>
      <c r="B887">
        <v>55.09</v>
      </c>
      <c r="C887">
        <v>55.200001</v>
      </c>
      <c r="D887">
        <v>52.720001000000003</v>
      </c>
      <c r="E887">
        <v>53.110000999999997</v>
      </c>
      <c r="F887">
        <v>52.279099000000002</v>
      </c>
      <c r="G887">
        <v>15608916</v>
      </c>
    </row>
    <row r="888" spans="1:7" x14ac:dyDescent="0.25">
      <c r="A888" s="12">
        <v>43293</v>
      </c>
      <c r="B888">
        <v>53.400002000000001</v>
      </c>
      <c r="C888">
        <v>54.25</v>
      </c>
      <c r="D888">
        <v>52.950001</v>
      </c>
      <c r="E888">
        <v>53.490001999999997</v>
      </c>
      <c r="F888">
        <v>52.653156000000003</v>
      </c>
      <c r="G888">
        <v>15430175</v>
      </c>
    </row>
    <row r="889" spans="1:7" x14ac:dyDescent="0.25">
      <c r="A889" s="12">
        <v>43294</v>
      </c>
      <c r="B889">
        <v>53.389999000000003</v>
      </c>
      <c r="C889">
        <v>53.790000999999997</v>
      </c>
      <c r="D889">
        <v>52.91</v>
      </c>
      <c r="E889">
        <v>53.18</v>
      </c>
      <c r="F889">
        <v>52.348002999999999</v>
      </c>
      <c r="G889">
        <v>11702312</v>
      </c>
    </row>
    <row r="890" spans="1:7" x14ac:dyDescent="0.25">
      <c r="A890" s="12">
        <v>43297</v>
      </c>
      <c r="B890">
        <v>53.110000999999997</v>
      </c>
      <c r="C890">
        <v>54.02</v>
      </c>
      <c r="D890">
        <v>52.369999</v>
      </c>
      <c r="E890">
        <v>52.529998999999997</v>
      </c>
      <c r="F890">
        <v>51.708171999999998</v>
      </c>
      <c r="G890">
        <v>9705827</v>
      </c>
    </row>
    <row r="891" spans="1:7" x14ac:dyDescent="0.25">
      <c r="A891" s="12">
        <v>43298</v>
      </c>
      <c r="B891">
        <v>52.540000999999997</v>
      </c>
      <c r="C891">
        <v>53.990001999999997</v>
      </c>
      <c r="D891">
        <v>52.48</v>
      </c>
      <c r="E891">
        <v>53.919998</v>
      </c>
      <c r="F891">
        <v>53.076424000000003</v>
      </c>
      <c r="G891">
        <v>11192532</v>
      </c>
    </row>
    <row r="892" spans="1:7" x14ac:dyDescent="0.25">
      <c r="A892" s="12">
        <v>43299</v>
      </c>
      <c r="B892">
        <v>53.779998999999997</v>
      </c>
      <c r="C892">
        <v>55.419998</v>
      </c>
      <c r="D892">
        <v>53.650002000000001</v>
      </c>
      <c r="E892">
        <v>54.91</v>
      </c>
      <c r="F892">
        <v>54.050938000000002</v>
      </c>
      <c r="G892">
        <v>8643105</v>
      </c>
    </row>
    <row r="893" spans="1:7" x14ac:dyDescent="0.25">
      <c r="A893" s="12">
        <v>43300</v>
      </c>
      <c r="B893">
        <v>54.48</v>
      </c>
      <c r="C893">
        <v>55.189999</v>
      </c>
      <c r="D893">
        <v>54.110000999999997</v>
      </c>
      <c r="E893">
        <v>54.98</v>
      </c>
      <c r="F893">
        <v>54.119843000000003</v>
      </c>
      <c r="G893">
        <v>7967513</v>
      </c>
    </row>
    <row r="894" spans="1:7" x14ac:dyDescent="0.25">
      <c r="A894" s="12">
        <v>43301</v>
      </c>
      <c r="B894">
        <v>54.849997999999999</v>
      </c>
      <c r="C894">
        <v>56.799999</v>
      </c>
      <c r="D894">
        <v>53</v>
      </c>
      <c r="E894">
        <v>55.759998000000003</v>
      </c>
      <c r="F894">
        <v>54.887638000000003</v>
      </c>
      <c r="G894">
        <v>16204059</v>
      </c>
    </row>
    <row r="895" spans="1:7" x14ac:dyDescent="0.25">
      <c r="A895" s="12">
        <v>43304</v>
      </c>
      <c r="B895">
        <v>55.630001</v>
      </c>
      <c r="C895">
        <v>56.799999</v>
      </c>
      <c r="D895">
        <v>55.18</v>
      </c>
      <c r="E895">
        <v>55.73</v>
      </c>
      <c r="F895">
        <v>54.858108999999999</v>
      </c>
      <c r="G895">
        <v>13876508</v>
      </c>
    </row>
    <row r="896" spans="1:7" x14ac:dyDescent="0.25">
      <c r="A896" s="12">
        <v>43305</v>
      </c>
      <c r="B896">
        <v>55.860000999999997</v>
      </c>
      <c r="C896">
        <v>56.939999</v>
      </c>
      <c r="D896">
        <v>55.700001</v>
      </c>
      <c r="E896">
        <v>56.790000999999997</v>
      </c>
      <c r="F896">
        <v>55.901527000000002</v>
      </c>
      <c r="G896">
        <v>20406308</v>
      </c>
    </row>
    <row r="897" spans="1:7" x14ac:dyDescent="0.25">
      <c r="A897" s="12">
        <v>43306</v>
      </c>
      <c r="B897">
        <v>56.990001999999997</v>
      </c>
      <c r="C897">
        <v>57.599997999999999</v>
      </c>
      <c r="D897">
        <v>56.259998000000003</v>
      </c>
      <c r="E897">
        <v>57.48</v>
      </c>
      <c r="F897">
        <v>56.580730000000003</v>
      </c>
      <c r="G897">
        <v>14538521</v>
      </c>
    </row>
    <row r="898" spans="1:7" x14ac:dyDescent="0.25">
      <c r="A898" s="12">
        <v>43307</v>
      </c>
      <c r="B898">
        <v>57.200001</v>
      </c>
      <c r="C898">
        <v>57.200001</v>
      </c>
      <c r="D898">
        <v>53.799999</v>
      </c>
      <c r="E898">
        <v>54.09</v>
      </c>
      <c r="F898">
        <v>53.243763000000001</v>
      </c>
      <c r="G898">
        <v>30827186</v>
      </c>
    </row>
    <row r="899" spans="1:7" x14ac:dyDescent="0.25">
      <c r="A899" s="12">
        <v>43308</v>
      </c>
      <c r="B899">
        <v>54.27</v>
      </c>
      <c r="C899">
        <v>54.439999</v>
      </c>
      <c r="D899">
        <v>53.849997999999999</v>
      </c>
      <c r="E899">
        <v>54.200001</v>
      </c>
      <c r="F899">
        <v>53.352043000000002</v>
      </c>
      <c r="G899">
        <v>10495264</v>
      </c>
    </row>
    <row r="900" spans="1:7" x14ac:dyDescent="0.25">
      <c r="A900" s="12">
        <v>43311</v>
      </c>
      <c r="B900">
        <v>54.290000999999997</v>
      </c>
      <c r="C900">
        <v>54.529998999999997</v>
      </c>
      <c r="D900">
        <v>53.869999</v>
      </c>
      <c r="E900">
        <v>54.18</v>
      </c>
      <c r="F900">
        <v>53.332358999999997</v>
      </c>
      <c r="G900">
        <v>12097724</v>
      </c>
    </row>
    <row r="901" spans="1:7" x14ac:dyDescent="0.25">
      <c r="A901" s="12">
        <v>43312</v>
      </c>
      <c r="B901">
        <v>54.02</v>
      </c>
      <c r="C901">
        <v>54.580002</v>
      </c>
      <c r="D901">
        <v>54.02</v>
      </c>
      <c r="E901">
        <v>54.43</v>
      </c>
      <c r="F901">
        <v>53.578445000000002</v>
      </c>
      <c r="G901">
        <v>14393563</v>
      </c>
    </row>
    <row r="902" spans="1:7" x14ac:dyDescent="0.25">
      <c r="A902" s="12">
        <v>43313</v>
      </c>
      <c r="B902">
        <v>54.580002</v>
      </c>
      <c r="C902">
        <v>54.970001000000003</v>
      </c>
      <c r="D902">
        <v>54.200001</v>
      </c>
      <c r="E902">
        <v>54.779998999999997</v>
      </c>
      <c r="F902">
        <v>53.922974000000004</v>
      </c>
      <c r="G902">
        <v>8535394</v>
      </c>
    </row>
    <row r="903" spans="1:7" x14ac:dyDescent="0.25">
      <c r="A903" s="12">
        <v>43314</v>
      </c>
      <c r="B903">
        <v>54.509998000000003</v>
      </c>
      <c r="C903">
        <v>54.830002</v>
      </c>
      <c r="D903">
        <v>54.310001</v>
      </c>
      <c r="E903">
        <v>54.470001000000003</v>
      </c>
      <c r="F903">
        <v>53.617825000000003</v>
      </c>
      <c r="G903">
        <v>11368269</v>
      </c>
    </row>
    <row r="904" spans="1:7" x14ac:dyDescent="0.25">
      <c r="A904" s="12">
        <v>43315</v>
      </c>
      <c r="B904">
        <v>54.740001999999997</v>
      </c>
      <c r="C904">
        <v>55.130001</v>
      </c>
      <c r="D904">
        <v>53.450001</v>
      </c>
      <c r="E904">
        <v>53.599997999999999</v>
      </c>
      <c r="F904">
        <v>52.761432999999997</v>
      </c>
      <c r="G904">
        <v>18767030</v>
      </c>
    </row>
    <row r="905" spans="1:7" x14ac:dyDescent="0.25">
      <c r="A905" s="12">
        <v>43318</v>
      </c>
      <c r="B905">
        <v>53.98</v>
      </c>
      <c r="C905">
        <v>54.25</v>
      </c>
      <c r="D905">
        <v>53.360000999999997</v>
      </c>
      <c r="E905">
        <v>54.029998999999997</v>
      </c>
      <c r="F905">
        <v>53.184704000000004</v>
      </c>
      <c r="G905">
        <v>8191768</v>
      </c>
    </row>
    <row r="906" spans="1:7" x14ac:dyDescent="0.25">
      <c r="A906" s="12">
        <v>43319</v>
      </c>
      <c r="B906">
        <v>54.200001</v>
      </c>
      <c r="C906">
        <v>54.200001</v>
      </c>
      <c r="D906">
        <v>53.189999</v>
      </c>
      <c r="E906">
        <v>53.32</v>
      </c>
      <c r="F906">
        <v>52.485809000000003</v>
      </c>
      <c r="G906">
        <v>11375166</v>
      </c>
    </row>
    <row r="907" spans="1:7" x14ac:dyDescent="0.25">
      <c r="A907" s="12">
        <v>43320</v>
      </c>
      <c r="B907">
        <v>53.32</v>
      </c>
      <c r="C907">
        <v>53.360000999999997</v>
      </c>
      <c r="D907">
        <v>52.5</v>
      </c>
      <c r="E907">
        <v>52.630001</v>
      </c>
      <c r="F907">
        <v>51.806609999999999</v>
      </c>
      <c r="G907">
        <v>8630107</v>
      </c>
    </row>
    <row r="908" spans="1:7" x14ac:dyDescent="0.25">
      <c r="A908" s="12">
        <v>43321</v>
      </c>
      <c r="B908">
        <v>52.740001999999997</v>
      </c>
      <c r="C908">
        <v>52.810001</v>
      </c>
      <c r="D908">
        <v>51.639999000000003</v>
      </c>
      <c r="E908">
        <v>51.779998999999997</v>
      </c>
      <c r="F908">
        <v>50.969901999999998</v>
      </c>
      <c r="G908">
        <v>10162433</v>
      </c>
    </row>
    <row r="909" spans="1:7" x14ac:dyDescent="0.25">
      <c r="A909" s="12">
        <v>43322</v>
      </c>
      <c r="B909">
        <v>51.77</v>
      </c>
      <c r="C909">
        <v>51.970001000000003</v>
      </c>
      <c r="D909">
        <v>50.799999</v>
      </c>
      <c r="E909">
        <v>50.93</v>
      </c>
      <c r="F909">
        <v>50.133209000000001</v>
      </c>
      <c r="G909">
        <v>9354318</v>
      </c>
    </row>
    <row r="910" spans="1:7" x14ac:dyDescent="0.25">
      <c r="A910" s="12">
        <v>43325</v>
      </c>
      <c r="B910">
        <v>50.98</v>
      </c>
      <c r="C910">
        <v>52.220001000000003</v>
      </c>
      <c r="D910">
        <v>50.509998000000003</v>
      </c>
      <c r="E910">
        <v>52.049999</v>
      </c>
      <c r="F910">
        <v>51.235680000000002</v>
      </c>
      <c r="G910">
        <v>11303279</v>
      </c>
    </row>
    <row r="911" spans="1:7" x14ac:dyDescent="0.25">
      <c r="A911" s="12">
        <v>43326</v>
      </c>
      <c r="B911">
        <v>52.27</v>
      </c>
      <c r="C911">
        <v>52.939999</v>
      </c>
      <c r="D911">
        <v>51.810001</v>
      </c>
      <c r="E911">
        <v>52.73</v>
      </c>
      <c r="F911">
        <v>51.905040999999997</v>
      </c>
      <c r="G911">
        <v>17102704</v>
      </c>
    </row>
    <row r="912" spans="1:7" x14ac:dyDescent="0.25">
      <c r="A912" s="12">
        <v>43327</v>
      </c>
      <c r="B912">
        <v>52.419998</v>
      </c>
      <c r="C912">
        <v>52.700001</v>
      </c>
      <c r="D912">
        <v>51.810001</v>
      </c>
      <c r="E912">
        <v>52.41</v>
      </c>
      <c r="F912">
        <v>51.590046000000001</v>
      </c>
      <c r="G912">
        <v>9060459</v>
      </c>
    </row>
    <row r="913" spans="1:7" x14ac:dyDescent="0.25">
      <c r="A913" s="12">
        <v>43328</v>
      </c>
      <c r="B913">
        <v>52.59</v>
      </c>
      <c r="C913">
        <v>53.43</v>
      </c>
      <c r="D913">
        <v>52.150002000000001</v>
      </c>
      <c r="E913">
        <v>53.27</v>
      </c>
      <c r="F913">
        <v>52.436596000000002</v>
      </c>
      <c r="G913">
        <v>17374957</v>
      </c>
    </row>
    <row r="914" spans="1:7" x14ac:dyDescent="0.25">
      <c r="A914" s="12">
        <v>43329</v>
      </c>
      <c r="B914">
        <v>53.369999</v>
      </c>
      <c r="C914">
        <v>53.639999000000003</v>
      </c>
      <c r="D914">
        <v>52.610000999999997</v>
      </c>
      <c r="E914">
        <v>53.310001</v>
      </c>
      <c r="F914">
        <v>52.475966999999997</v>
      </c>
      <c r="G914">
        <v>10551339</v>
      </c>
    </row>
    <row r="915" spans="1:7" x14ac:dyDescent="0.25">
      <c r="A915" s="12">
        <v>43332</v>
      </c>
      <c r="B915">
        <v>53.099997999999999</v>
      </c>
      <c r="C915">
        <v>53.25</v>
      </c>
      <c r="D915">
        <v>52.700001</v>
      </c>
      <c r="E915">
        <v>52.759998000000003</v>
      </c>
      <c r="F915">
        <v>51.934570000000001</v>
      </c>
      <c r="G915">
        <v>12104869</v>
      </c>
    </row>
    <row r="916" spans="1:7" x14ac:dyDescent="0.25">
      <c r="A916" s="12">
        <v>43333</v>
      </c>
      <c r="B916">
        <v>52.630001</v>
      </c>
      <c r="C916">
        <v>53.68</v>
      </c>
      <c r="D916">
        <v>52.630001</v>
      </c>
      <c r="E916">
        <v>53.400002000000001</v>
      </c>
      <c r="F916">
        <v>52.564563999999997</v>
      </c>
      <c r="G916">
        <v>12712255</v>
      </c>
    </row>
    <row r="917" spans="1:7" x14ac:dyDescent="0.25">
      <c r="A917" s="12">
        <v>43334</v>
      </c>
      <c r="B917">
        <v>53.43</v>
      </c>
      <c r="C917">
        <v>54.970001000000003</v>
      </c>
      <c r="D917">
        <v>53.110000999999997</v>
      </c>
      <c r="E917">
        <v>54.68</v>
      </c>
      <c r="F917">
        <v>53.824539000000001</v>
      </c>
      <c r="G917">
        <v>11620116</v>
      </c>
    </row>
    <row r="918" spans="1:7" x14ac:dyDescent="0.25">
      <c r="A918" s="12">
        <v>43335</v>
      </c>
      <c r="B918">
        <v>54.689999</v>
      </c>
      <c r="C918">
        <v>55.119999</v>
      </c>
      <c r="D918">
        <v>54.400002000000001</v>
      </c>
      <c r="E918">
        <v>54.959999000000003</v>
      </c>
      <c r="F918">
        <v>54.100155000000001</v>
      </c>
      <c r="G918">
        <v>8485771</v>
      </c>
    </row>
    <row r="919" spans="1:7" x14ac:dyDescent="0.25">
      <c r="A919" s="12">
        <v>43336</v>
      </c>
      <c r="B919">
        <v>54.700001</v>
      </c>
      <c r="C919">
        <v>55.040000999999997</v>
      </c>
      <c r="D919">
        <v>54</v>
      </c>
      <c r="E919">
        <v>54.080002</v>
      </c>
      <c r="F919">
        <v>53.233924999999999</v>
      </c>
      <c r="G919">
        <v>5832701</v>
      </c>
    </row>
    <row r="920" spans="1:7" x14ac:dyDescent="0.25">
      <c r="A920" s="12">
        <v>43339</v>
      </c>
      <c r="B920">
        <v>54.299999</v>
      </c>
      <c r="C920">
        <v>55.209999000000003</v>
      </c>
      <c r="D920">
        <v>54.200001</v>
      </c>
      <c r="E920">
        <v>55.060001</v>
      </c>
      <c r="F920">
        <v>54.198593000000002</v>
      </c>
      <c r="G920">
        <v>11575846</v>
      </c>
    </row>
    <row r="921" spans="1:7" x14ac:dyDescent="0.25">
      <c r="A921" s="12">
        <v>43340</v>
      </c>
      <c r="B921">
        <v>55.25</v>
      </c>
      <c r="C921">
        <v>55.25</v>
      </c>
      <c r="D921">
        <v>54.27</v>
      </c>
      <c r="E921">
        <v>54.52</v>
      </c>
      <c r="F921">
        <v>53.852874999999997</v>
      </c>
      <c r="G921">
        <v>10654462</v>
      </c>
    </row>
    <row r="922" spans="1:7" x14ac:dyDescent="0.25">
      <c r="A922" s="12">
        <v>43341</v>
      </c>
      <c r="B922">
        <v>54.27</v>
      </c>
      <c r="C922">
        <v>54.68</v>
      </c>
      <c r="D922">
        <v>54.18</v>
      </c>
      <c r="E922">
        <v>54.330002</v>
      </c>
      <c r="F922">
        <v>53.665194999999997</v>
      </c>
      <c r="G922">
        <v>8058201</v>
      </c>
    </row>
    <row r="923" spans="1:7" x14ac:dyDescent="0.25">
      <c r="A923" s="12">
        <v>43342</v>
      </c>
      <c r="B923">
        <v>54.110000999999997</v>
      </c>
      <c r="C923">
        <v>54.279998999999997</v>
      </c>
      <c r="D923">
        <v>52.759998000000003</v>
      </c>
      <c r="E923">
        <v>52.98</v>
      </c>
      <c r="F923">
        <v>52.331715000000003</v>
      </c>
      <c r="G923">
        <v>10867022</v>
      </c>
    </row>
    <row r="924" spans="1:7" x14ac:dyDescent="0.25">
      <c r="A924" s="12">
        <v>43343</v>
      </c>
      <c r="B924">
        <v>52.889999000000003</v>
      </c>
      <c r="C924">
        <v>53.25</v>
      </c>
      <c r="D924">
        <v>52.650002000000001</v>
      </c>
      <c r="E924">
        <v>52.889999000000003</v>
      </c>
      <c r="F924">
        <v>52.242817000000002</v>
      </c>
      <c r="G924">
        <v>12305014</v>
      </c>
    </row>
    <row r="925" spans="1:7" x14ac:dyDescent="0.25">
      <c r="A925" s="12">
        <v>43346</v>
      </c>
      <c r="B925">
        <v>52.689999</v>
      </c>
      <c r="C925">
        <v>53.259998000000003</v>
      </c>
      <c r="D925">
        <v>52.400002000000001</v>
      </c>
      <c r="E925">
        <v>52.57</v>
      </c>
      <c r="F925">
        <v>51.926735000000001</v>
      </c>
      <c r="G925">
        <v>2125764</v>
      </c>
    </row>
    <row r="926" spans="1:7" x14ac:dyDescent="0.25">
      <c r="A926" s="12">
        <v>43347</v>
      </c>
      <c r="B926">
        <v>52.73</v>
      </c>
      <c r="C926">
        <v>53.220001000000003</v>
      </c>
      <c r="D926">
        <v>52.57</v>
      </c>
      <c r="E926">
        <v>53.009998000000003</v>
      </c>
      <c r="F926">
        <v>52.361347000000002</v>
      </c>
      <c r="G926">
        <v>9571408</v>
      </c>
    </row>
    <row r="927" spans="1:7" x14ac:dyDescent="0.25">
      <c r="A927" s="12">
        <v>43348</v>
      </c>
      <c r="B927">
        <v>52.650002000000001</v>
      </c>
      <c r="C927">
        <v>52.98</v>
      </c>
      <c r="D927">
        <v>52.220001000000003</v>
      </c>
      <c r="E927">
        <v>52.599997999999999</v>
      </c>
      <c r="F927">
        <v>51.956364000000001</v>
      </c>
      <c r="G927">
        <v>8492236</v>
      </c>
    </row>
    <row r="928" spans="1:7" x14ac:dyDescent="0.25">
      <c r="A928" s="12">
        <v>43349</v>
      </c>
      <c r="B928">
        <v>52.459999000000003</v>
      </c>
      <c r="C928">
        <v>52.810001</v>
      </c>
      <c r="D928">
        <v>52.169998</v>
      </c>
      <c r="E928">
        <v>52.68</v>
      </c>
      <c r="F928">
        <v>52.035389000000002</v>
      </c>
      <c r="G928">
        <v>10715715</v>
      </c>
    </row>
    <row r="929" spans="1:7" x14ac:dyDescent="0.25">
      <c r="A929" s="12">
        <v>43350</v>
      </c>
      <c r="B929">
        <v>52.52</v>
      </c>
      <c r="C929">
        <v>52.599997999999999</v>
      </c>
      <c r="D929">
        <v>51.619999</v>
      </c>
      <c r="E929">
        <v>52.25</v>
      </c>
      <c r="F929">
        <v>51.610649000000002</v>
      </c>
      <c r="G929">
        <v>8231533</v>
      </c>
    </row>
    <row r="930" spans="1:7" x14ac:dyDescent="0.25">
      <c r="A930" s="12">
        <v>43353</v>
      </c>
      <c r="B930">
        <v>52.419998</v>
      </c>
      <c r="C930">
        <v>52.900002000000001</v>
      </c>
      <c r="D930">
        <v>51.860000999999997</v>
      </c>
      <c r="E930">
        <v>52.759998000000003</v>
      </c>
      <c r="F930">
        <v>52.114403000000003</v>
      </c>
      <c r="G930">
        <v>7376673</v>
      </c>
    </row>
    <row r="931" spans="1:7" x14ac:dyDescent="0.25">
      <c r="A931" s="12">
        <v>43354</v>
      </c>
      <c r="B931">
        <v>52.400002000000001</v>
      </c>
      <c r="C931">
        <v>53.549999</v>
      </c>
      <c r="D931">
        <v>52.32</v>
      </c>
      <c r="E931">
        <v>53.259998000000003</v>
      </c>
      <c r="F931">
        <v>52.608288000000002</v>
      </c>
      <c r="G931">
        <v>15278685</v>
      </c>
    </row>
    <row r="932" spans="1:7" x14ac:dyDescent="0.25">
      <c r="A932" s="12">
        <v>43355</v>
      </c>
      <c r="B932">
        <v>53.130001</v>
      </c>
      <c r="C932">
        <v>53.330002</v>
      </c>
      <c r="D932">
        <v>52.360000999999997</v>
      </c>
      <c r="E932">
        <v>52.669998</v>
      </c>
      <c r="F932">
        <v>52.025509</v>
      </c>
      <c r="G932">
        <v>15893306</v>
      </c>
    </row>
    <row r="933" spans="1:7" x14ac:dyDescent="0.25">
      <c r="A933" s="12">
        <v>43356</v>
      </c>
      <c r="B933">
        <v>52.880001</v>
      </c>
      <c r="C933">
        <v>54.779998999999997</v>
      </c>
      <c r="D933">
        <v>52.560001</v>
      </c>
      <c r="E933">
        <v>54.529998999999997</v>
      </c>
      <c r="F933">
        <v>53.862746999999999</v>
      </c>
      <c r="G933">
        <v>20204181</v>
      </c>
    </row>
    <row r="934" spans="1:7" x14ac:dyDescent="0.25">
      <c r="A934" s="12">
        <v>43357</v>
      </c>
      <c r="B934">
        <v>54.41</v>
      </c>
      <c r="C934">
        <v>55.09</v>
      </c>
      <c r="D934">
        <v>54.389999000000003</v>
      </c>
      <c r="E934">
        <v>54.869999</v>
      </c>
      <c r="F934">
        <v>54.198588999999998</v>
      </c>
      <c r="G934">
        <v>14320441</v>
      </c>
    </row>
    <row r="935" spans="1:7" x14ac:dyDescent="0.25">
      <c r="A935" s="12">
        <v>43360</v>
      </c>
      <c r="B935">
        <v>54.860000999999997</v>
      </c>
      <c r="C935">
        <v>55.029998999999997</v>
      </c>
      <c r="D935">
        <v>54.52</v>
      </c>
      <c r="E935">
        <v>54.73</v>
      </c>
      <c r="F935">
        <v>54.060302999999998</v>
      </c>
      <c r="G935">
        <v>9727862</v>
      </c>
    </row>
    <row r="936" spans="1:7" x14ac:dyDescent="0.25">
      <c r="A936" s="12">
        <v>43361</v>
      </c>
      <c r="B936">
        <v>54.549999</v>
      </c>
      <c r="C936">
        <v>55</v>
      </c>
      <c r="D936">
        <v>54.509998000000003</v>
      </c>
      <c r="E936">
        <v>54.900002000000001</v>
      </c>
      <c r="F936">
        <v>54.228225999999999</v>
      </c>
      <c r="G936">
        <v>10680352</v>
      </c>
    </row>
    <row r="937" spans="1:7" x14ac:dyDescent="0.25">
      <c r="A937" s="12">
        <v>43362</v>
      </c>
      <c r="B937">
        <v>54.779998999999997</v>
      </c>
      <c r="C937">
        <v>56.299999</v>
      </c>
      <c r="D937">
        <v>54.669998</v>
      </c>
      <c r="E937">
        <v>56.189999</v>
      </c>
      <c r="F937">
        <v>55.502434000000001</v>
      </c>
      <c r="G937">
        <v>20683684</v>
      </c>
    </row>
    <row r="938" spans="1:7" x14ac:dyDescent="0.25">
      <c r="A938" s="12">
        <v>43363</v>
      </c>
      <c r="B938">
        <v>56</v>
      </c>
      <c r="C938">
        <v>56.43</v>
      </c>
      <c r="D938">
        <v>54.900002000000001</v>
      </c>
      <c r="E938">
        <v>56</v>
      </c>
      <c r="F938">
        <v>55.314762000000002</v>
      </c>
      <c r="G938">
        <v>10668054</v>
      </c>
    </row>
    <row r="939" spans="1:7" x14ac:dyDescent="0.25">
      <c r="A939" s="12">
        <v>43364</v>
      </c>
      <c r="B939">
        <v>56</v>
      </c>
      <c r="C939">
        <v>56.310001</v>
      </c>
      <c r="D939">
        <v>55.369999</v>
      </c>
      <c r="E939">
        <v>55.470001000000003</v>
      </c>
      <c r="F939">
        <v>54.791248000000003</v>
      </c>
      <c r="G939">
        <v>34607827</v>
      </c>
    </row>
    <row r="940" spans="1:7" x14ac:dyDescent="0.25">
      <c r="A940" s="12">
        <v>43367</v>
      </c>
      <c r="B940">
        <v>55.369999</v>
      </c>
      <c r="C940">
        <v>56.799999</v>
      </c>
      <c r="D940">
        <v>55.25</v>
      </c>
      <c r="E940">
        <v>56.049999</v>
      </c>
      <c r="F940">
        <v>55.364151</v>
      </c>
      <c r="G940">
        <v>8005793</v>
      </c>
    </row>
    <row r="941" spans="1:7" x14ac:dyDescent="0.25">
      <c r="A941" s="12">
        <v>43368</v>
      </c>
      <c r="B941">
        <v>55.91</v>
      </c>
      <c r="C941">
        <v>56.75</v>
      </c>
      <c r="D941">
        <v>55.77</v>
      </c>
      <c r="E941">
        <v>56.23</v>
      </c>
      <c r="F941">
        <v>55.54195</v>
      </c>
      <c r="G941">
        <v>7796878</v>
      </c>
    </row>
    <row r="942" spans="1:7" x14ac:dyDescent="0.25">
      <c r="A942" s="12">
        <v>43369</v>
      </c>
      <c r="B942">
        <v>56.389999000000003</v>
      </c>
      <c r="C942">
        <v>57</v>
      </c>
      <c r="D942">
        <v>56.240001999999997</v>
      </c>
      <c r="E942">
        <v>56.75</v>
      </c>
      <c r="F942">
        <v>56.055584000000003</v>
      </c>
      <c r="G942">
        <v>8850312</v>
      </c>
    </row>
    <row r="943" spans="1:7" x14ac:dyDescent="0.25">
      <c r="A943" s="12">
        <v>43370</v>
      </c>
      <c r="B943">
        <v>56.540000999999997</v>
      </c>
      <c r="C943">
        <v>57.25</v>
      </c>
      <c r="D943">
        <v>56.41</v>
      </c>
      <c r="E943">
        <v>57.16</v>
      </c>
      <c r="F943">
        <v>56.460566999999998</v>
      </c>
      <c r="G943">
        <v>7548204</v>
      </c>
    </row>
    <row r="944" spans="1:7" x14ac:dyDescent="0.25">
      <c r="A944" s="12">
        <v>43371</v>
      </c>
      <c r="B944">
        <v>57.169998</v>
      </c>
      <c r="C944">
        <v>57.25</v>
      </c>
      <c r="D944">
        <v>56.630001</v>
      </c>
      <c r="E944">
        <v>57.029998999999997</v>
      </c>
      <c r="F944">
        <v>56.332160999999999</v>
      </c>
      <c r="G944">
        <v>8089135</v>
      </c>
    </row>
    <row r="945" spans="1:7" x14ac:dyDescent="0.25">
      <c r="A945" s="12">
        <v>43374</v>
      </c>
      <c r="B945">
        <v>57.029998999999997</v>
      </c>
      <c r="C945">
        <v>58</v>
      </c>
      <c r="D945">
        <v>56.16</v>
      </c>
      <c r="E945">
        <v>56.279998999999997</v>
      </c>
      <c r="F945">
        <v>55.591335000000001</v>
      </c>
      <c r="G945">
        <v>6760299</v>
      </c>
    </row>
    <row r="946" spans="1:7" x14ac:dyDescent="0.25">
      <c r="A946" s="12">
        <v>43375</v>
      </c>
      <c r="B946">
        <v>55.900002000000001</v>
      </c>
      <c r="C946">
        <v>56.619999</v>
      </c>
      <c r="D946">
        <v>54.66</v>
      </c>
      <c r="E946">
        <v>54.720001000000003</v>
      </c>
      <c r="F946">
        <v>54.050426000000002</v>
      </c>
      <c r="G946">
        <v>9406829</v>
      </c>
    </row>
    <row r="947" spans="1:7" x14ac:dyDescent="0.25">
      <c r="A947" s="12">
        <v>43376</v>
      </c>
      <c r="B947">
        <v>54.82</v>
      </c>
      <c r="C947">
        <v>55.610000999999997</v>
      </c>
      <c r="D947">
        <v>54.560001</v>
      </c>
      <c r="E947">
        <v>55.5</v>
      </c>
      <c r="F947">
        <v>54.820881</v>
      </c>
      <c r="G947">
        <v>7546764</v>
      </c>
    </row>
    <row r="948" spans="1:7" x14ac:dyDescent="0.25">
      <c r="A948" s="12">
        <v>43377</v>
      </c>
      <c r="B948">
        <v>55.369999</v>
      </c>
      <c r="C948">
        <v>55.639999000000003</v>
      </c>
      <c r="D948">
        <v>54.310001</v>
      </c>
      <c r="E948">
        <v>54.709999000000003</v>
      </c>
      <c r="F948">
        <v>54.040545999999999</v>
      </c>
      <c r="G948">
        <v>7374380</v>
      </c>
    </row>
    <row r="949" spans="1:7" x14ac:dyDescent="0.25">
      <c r="A949" s="12">
        <v>43378</v>
      </c>
      <c r="B949">
        <v>54.880001</v>
      </c>
      <c r="C949">
        <v>55.459999000000003</v>
      </c>
      <c r="D949">
        <v>53.360000999999997</v>
      </c>
      <c r="E949">
        <v>53.419998</v>
      </c>
      <c r="F949">
        <v>52.766326999999997</v>
      </c>
      <c r="G949">
        <v>8462205</v>
      </c>
    </row>
    <row r="950" spans="1:7" x14ac:dyDescent="0.25">
      <c r="A950" s="12">
        <v>43381</v>
      </c>
      <c r="B950">
        <v>53.27</v>
      </c>
      <c r="C950">
        <v>54.580002</v>
      </c>
      <c r="D950">
        <v>53.209999000000003</v>
      </c>
      <c r="E950">
        <v>54.09</v>
      </c>
      <c r="F950">
        <v>53.428131</v>
      </c>
      <c r="G950">
        <v>9257644</v>
      </c>
    </row>
    <row r="951" spans="1:7" x14ac:dyDescent="0.25">
      <c r="A951" s="12">
        <v>43382</v>
      </c>
      <c r="B951">
        <v>54.009998000000003</v>
      </c>
      <c r="C951">
        <v>55.490001999999997</v>
      </c>
      <c r="D951">
        <v>53.799999</v>
      </c>
      <c r="E951">
        <v>55.110000999999997</v>
      </c>
      <c r="F951">
        <v>54.435650000000003</v>
      </c>
      <c r="G951">
        <v>10493714</v>
      </c>
    </row>
    <row r="952" spans="1:7" x14ac:dyDescent="0.25">
      <c r="A952" s="12">
        <v>43383</v>
      </c>
      <c r="B952">
        <v>55</v>
      </c>
      <c r="C952">
        <v>55.32</v>
      </c>
      <c r="D952">
        <v>54.41</v>
      </c>
      <c r="E952">
        <v>54.82</v>
      </c>
      <c r="F952">
        <v>54.149203999999997</v>
      </c>
      <c r="G952">
        <v>9134062</v>
      </c>
    </row>
    <row r="953" spans="1:7" x14ac:dyDescent="0.25">
      <c r="A953" s="12">
        <v>43384</v>
      </c>
      <c r="B953">
        <v>54.610000999999997</v>
      </c>
      <c r="C953">
        <v>55.349997999999999</v>
      </c>
      <c r="D953">
        <v>53.560001</v>
      </c>
      <c r="E953">
        <v>53.740001999999997</v>
      </c>
      <c r="F953">
        <v>53.082417</v>
      </c>
      <c r="G953">
        <v>14637959</v>
      </c>
    </row>
    <row r="954" spans="1:7" x14ac:dyDescent="0.25">
      <c r="A954" s="12">
        <v>43385</v>
      </c>
      <c r="B954">
        <v>53.939999</v>
      </c>
      <c r="C954">
        <v>54.790000999999997</v>
      </c>
      <c r="D954">
        <v>53.709999000000003</v>
      </c>
      <c r="E954">
        <v>53.869999</v>
      </c>
      <c r="F954">
        <v>53.210822999999998</v>
      </c>
      <c r="G954">
        <v>10250609</v>
      </c>
    </row>
    <row r="955" spans="1:7" x14ac:dyDescent="0.25">
      <c r="A955" s="12">
        <v>43388</v>
      </c>
      <c r="B955">
        <v>53.810001</v>
      </c>
      <c r="C955">
        <v>55.43</v>
      </c>
      <c r="D955">
        <v>53.799999</v>
      </c>
      <c r="E955">
        <v>55.27</v>
      </c>
      <c r="F955">
        <v>54.593693000000002</v>
      </c>
      <c r="G955">
        <v>8077710</v>
      </c>
    </row>
    <row r="956" spans="1:7" x14ac:dyDescent="0.25">
      <c r="A956" s="12">
        <v>43389</v>
      </c>
      <c r="B956">
        <v>55.23</v>
      </c>
      <c r="C956">
        <v>55.490001999999997</v>
      </c>
      <c r="D956">
        <v>54.75</v>
      </c>
      <c r="E956">
        <v>55.25</v>
      </c>
      <c r="F956">
        <v>54.57394</v>
      </c>
      <c r="G956">
        <v>7697861</v>
      </c>
    </row>
    <row r="957" spans="1:7" x14ac:dyDescent="0.25">
      <c r="A957" s="12">
        <v>43390</v>
      </c>
      <c r="B957">
        <v>54.98</v>
      </c>
      <c r="C957">
        <v>56.98</v>
      </c>
      <c r="D957">
        <v>54.799999</v>
      </c>
      <c r="E957">
        <v>56.82</v>
      </c>
      <c r="F957">
        <v>56.124729000000002</v>
      </c>
      <c r="G957">
        <v>16183603</v>
      </c>
    </row>
    <row r="958" spans="1:7" x14ac:dyDescent="0.25">
      <c r="A958" s="12">
        <v>43391</v>
      </c>
      <c r="B958">
        <v>56.32</v>
      </c>
      <c r="C958">
        <v>56.880001</v>
      </c>
      <c r="D958">
        <v>55.080002</v>
      </c>
      <c r="E958">
        <v>55.290000999999997</v>
      </c>
      <c r="F958">
        <v>54.613453</v>
      </c>
      <c r="G958">
        <v>11787506</v>
      </c>
    </row>
    <row r="959" spans="1:7" x14ac:dyDescent="0.25">
      <c r="A959" s="12">
        <v>43392</v>
      </c>
      <c r="B959">
        <v>55.389999000000003</v>
      </c>
      <c r="C959">
        <v>57.240001999999997</v>
      </c>
      <c r="D959">
        <v>55.389999000000003</v>
      </c>
      <c r="E959">
        <v>56.970001000000003</v>
      </c>
      <c r="F959">
        <v>56.272896000000003</v>
      </c>
      <c r="G959">
        <v>16780284</v>
      </c>
    </row>
    <row r="960" spans="1:7" x14ac:dyDescent="0.25">
      <c r="A960" s="12">
        <v>43395</v>
      </c>
      <c r="B960">
        <v>57.029998999999997</v>
      </c>
      <c r="C960">
        <v>57.970001000000003</v>
      </c>
      <c r="D960">
        <v>56.709999000000003</v>
      </c>
      <c r="E960">
        <v>57.860000999999997</v>
      </c>
      <c r="F960">
        <v>57.152003999999998</v>
      </c>
      <c r="G960">
        <v>12468933</v>
      </c>
    </row>
    <row r="961" spans="1:7" x14ac:dyDescent="0.25">
      <c r="A961" s="12">
        <v>43396</v>
      </c>
      <c r="B961">
        <v>57.720001000000003</v>
      </c>
      <c r="C961">
        <v>57.720001000000003</v>
      </c>
      <c r="D961">
        <v>56.16</v>
      </c>
      <c r="E961">
        <v>56.740001999999997</v>
      </c>
      <c r="F961">
        <v>56.045707999999998</v>
      </c>
      <c r="G961">
        <v>15014722</v>
      </c>
    </row>
    <row r="962" spans="1:7" x14ac:dyDescent="0.25">
      <c r="A962" s="12">
        <v>43397</v>
      </c>
      <c r="B962">
        <v>56.82</v>
      </c>
      <c r="C962">
        <v>57</v>
      </c>
      <c r="D962">
        <v>55.860000999999997</v>
      </c>
      <c r="E962">
        <v>56.619999</v>
      </c>
      <c r="F962">
        <v>55.927174000000001</v>
      </c>
      <c r="G962">
        <v>16113067</v>
      </c>
    </row>
    <row r="963" spans="1:7" x14ac:dyDescent="0.25">
      <c r="A963" s="12">
        <v>43398</v>
      </c>
      <c r="B963">
        <v>56.84</v>
      </c>
      <c r="C963">
        <v>57.540000999999997</v>
      </c>
      <c r="D963">
        <v>56.48</v>
      </c>
      <c r="E963">
        <v>57.450001</v>
      </c>
      <c r="F963">
        <v>56.747020999999997</v>
      </c>
      <c r="G963">
        <v>6600844</v>
      </c>
    </row>
    <row r="964" spans="1:7" x14ac:dyDescent="0.25">
      <c r="A964" s="12">
        <v>43399</v>
      </c>
      <c r="B964">
        <v>57.119999</v>
      </c>
      <c r="C964">
        <v>57.349997999999999</v>
      </c>
      <c r="D964">
        <v>56.240001999999997</v>
      </c>
      <c r="E964">
        <v>56.330002</v>
      </c>
      <c r="F964">
        <v>55.640723999999999</v>
      </c>
      <c r="G964">
        <v>16178404</v>
      </c>
    </row>
    <row r="965" spans="1:7" x14ac:dyDescent="0.25">
      <c r="A965" s="12">
        <v>43402</v>
      </c>
      <c r="B965">
        <v>56.470001000000003</v>
      </c>
      <c r="C965">
        <v>56.75</v>
      </c>
      <c r="D965">
        <v>52.290000999999997</v>
      </c>
      <c r="E965">
        <v>52.73</v>
      </c>
      <c r="F965">
        <v>52.084774000000003</v>
      </c>
      <c r="G965">
        <v>17641860</v>
      </c>
    </row>
    <row r="966" spans="1:7" x14ac:dyDescent="0.25">
      <c r="A966" s="12">
        <v>43403</v>
      </c>
      <c r="B966">
        <v>53</v>
      </c>
      <c r="C966">
        <v>53.240001999999997</v>
      </c>
      <c r="D966">
        <v>52.009998000000003</v>
      </c>
      <c r="E966">
        <v>52.349997999999999</v>
      </c>
      <c r="F966">
        <v>51.709423000000001</v>
      </c>
      <c r="G966">
        <v>20619944</v>
      </c>
    </row>
    <row r="967" spans="1:7" x14ac:dyDescent="0.25">
      <c r="A967" s="12">
        <v>43404</v>
      </c>
      <c r="B967">
        <v>52.759998000000003</v>
      </c>
      <c r="C967">
        <v>52.93</v>
      </c>
      <c r="D967">
        <v>51.509998000000003</v>
      </c>
      <c r="E967">
        <v>51.880001</v>
      </c>
      <c r="F967">
        <v>51.245173999999999</v>
      </c>
      <c r="G967">
        <v>26017180</v>
      </c>
    </row>
    <row r="968" spans="1:7" x14ac:dyDescent="0.25">
      <c r="A968" s="12">
        <v>43405</v>
      </c>
      <c r="B968">
        <v>52.049999</v>
      </c>
      <c r="C968">
        <v>52.810001</v>
      </c>
      <c r="D968">
        <v>51.610000999999997</v>
      </c>
      <c r="E968">
        <v>51.950001</v>
      </c>
      <c r="F968">
        <v>51.314320000000002</v>
      </c>
      <c r="G968">
        <v>21112641</v>
      </c>
    </row>
    <row r="969" spans="1:7" x14ac:dyDescent="0.25">
      <c r="A969" s="12">
        <v>43409</v>
      </c>
      <c r="B969">
        <v>52.07</v>
      </c>
      <c r="C969">
        <v>54.110000999999997</v>
      </c>
      <c r="D969">
        <v>51.970001000000003</v>
      </c>
      <c r="E969">
        <v>53.970001000000003</v>
      </c>
      <c r="F969">
        <v>53.309604999999998</v>
      </c>
      <c r="G969">
        <v>21865731</v>
      </c>
    </row>
    <row r="970" spans="1:7" x14ac:dyDescent="0.25">
      <c r="A970" s="12">
        <v>43410</v>
      </c>
      <c r="B970">
        <v>53.970001000000003</v>
      </c>
      <c r="C970">
        <v>54.439999</v>
      </c>
      <c r="D970">
        <v>52.110000999999997</v>
      </c>
      <c r="E970">
        <v>52.779998999999997</v>
      </c>
      <c r="F970">
        <v>52.134163000000001</v>
      </c>
      <c r="G970">
        <v>14175327</v>
      </c>
    </row>
    <row r="971" spans="1:7" x14ac:dyDescent="0.25">
      <c r="A971" s="12">
        <v>43411</v>
      </c>
      <c r="B971">
        <v>52.849997999999999</v>
      </c>
      <c r="C971">
        <v>54.279998999999997</v>
      </c>
      <c r="D971">
        <v>52.799999</v>
      </c>
      <c r="E971">
        <v>54.07</v>
      </c>
      <c r="F971">
        <v>53.408378999999996</v>
      </c>
      <c r="G971">
        <v>13247945</v>
      </c>
    </row>
    <row r="972" spans="1:7" x14ac:dyDescent="0.25">
      <c r="A972" s="12">
        <v>43412</v>
      </c>
      <c r="B972">
        <v>53.549999</v>
      </c>
      <c r="C972">
        <v>53.799999</v>
      </c>
      <c r="D972">
        <v>49.189999</v>
      </c>
      <c r="E972">
        <v>49.57</v>
      </c>
      <c r="F972">
        <v>48.963444000000003</v>
      </c>
      <c r="G972">
        <v>26273964</v>
      </c>
    </row>
    <row r="973" spans="1:7" x14ac:dyDescent="0.25">
      <c r="A973" s="12">
        <v>43413</v>
      </c>
      <c r="B973">
        <v>50.099997999999999</v>
      </c>
      <c r="C973">
        <v>51</v>
      </c>
      <c r="D973">
        <v>48.509998000000003</v>
      </c>
      <c r="E973">
        <v>50.049999</v>
      </c>
      <c r="F973">
        <v>49.437569000000003</v>
      </c>
      <c r="G973">
        <v>44295142</v>
      </c>
    </row>
    <row r="974" spans="1:7" x14ac:dyDescent="0.25">
      <c r="A974" s="12">
        <v>43416</v>
      </c>
      <c r="B974">
        <v>50.290000999999997</v>
      </c>
      <c r="C974">
        <v>50.580002</v>
      </c>
      <c r="D974">
        <v>49.009998000000003</v>
      </c>
      <c r="E974">
        <v>50.07</v>
      </c>
      <c r="F974">
        <v>49.457324999999997</v>
      </c>
      <c r="G974">
        <v>17958943</v>
      </c>
    </row>
    <row r="975" spans="1:7" x14ac:dyDescent="0.25">
      <c r="A975" s="12">
        <v>43417</v>
      </c>
      <c r="B975">
        <v>50.07</v>
      </c>
      <c r="C975">
        <v>50.490001999999997</v>
      </c>
      <c r="D975">
        <v>48.34</v>
      </c>
      <c r="E975">
        <v>48.759998000000003</v>
      </c>
      <c r="F975">
        <v>48.163348999999997</v>
      </c>
      <c r="G975">
        <v>22896234</v>
      </c>
    </row>
    <row r="976" spans="1:7" x14ac:dyDescent="0.25">
      <c r="A976" s="12">
        <v>43418</v>
      </c>
      <c r="B976">
        <v>49.23</v>
      </c>
      <c r="C976">
        <v>49.98</v>
      </c>
      <c r="D976">
        <v>49</v>
      </c>
      <c r="E976">
        <v>49.779998999999997</v>
      </c>
      <c r="F976">
        <v>49.170867999999999</v>
      </c>
      <c r="G976">
        <v>15304353</v>
      </c>
    </row>
    <row r="977" spans="1:7" x14ac:dyDescent="0.25">
      <c r="A977" s="12">
        <v>43419</v>
      </c>
      <c r="B977">
        <v>49.66</v>
      </c>
      <c r="C977">
        <v>49.66</v>
      </c>
      <c r="D977">
        <v>48.119999</v>
      </c>
      <c r="E977">
        <v>48.5</v>
      </c>
      <c r="F977">
        <v>47.906536000000003</v>
      </c>
      <c r="G977">
        <v>12433530</v>
      </c>
    </row>
    <row r="978" spans="1:7" x14ac:dyDescent="0.25">
      <c r="A978" s="12">
        <v>43420</v>
      </c>
      <c r="B978">
        <v>48.330002</v>
      </c>
      <c r="C978">
        <v>50.34</v>
      </c>
      <c r="D978">
        <v>48.119999</v>
      </c>
      <c r="E978">
        <v>49.77</v>
      </c>
      <c r="F978">
        <v>49.160995</v>
      </c>
      <c r="G978">
        <v>20011662</v>
      </c>
    </row>
    <row r="979" spans="1:7" x14ac:dyDescent="0.25">
      <c r="A979" s="12">
        <v>43424</v>
      </c>
      <c r="B979">
        <v>49.509998000000003</v>
      </c>
      <c r="C979">
        <v>50.740001999999997</v>
      </c>
      <c r="D979">
        <v>48.599997999999999</v>
      </c>
      <c r="E979">
        <v>50.450001</v>
      </c>
      <c r="F979">
        <v>49.832672000000002</v>
      </c>
      <c r="G979">
        <v>22480495</v>
      </c>
    </row>
    <row r="980" spans="1:7" x14ac:dyDescent="0.25">
      <c r="A980" s="12">
        <v>43425</v>
      </c>
      <c r="B980">
        <v>50.639999000000003</v>
      </c>
      <c r="C980">
        <v>50.779998999999997</v>
      </c>
      <c r="D980">
        <v>50.029998999999997</v>
      </c>
      <c r="E980">
        <v>50.59</v>
      </c>
      <c r="F980">
        <v>49.970962999999998</v>
      </c>
      <c r="G980">
        <v>10827550</v>
      </c>
    </row>
    <row r="981" spans="1:7" x14ac:dyDescent="0.25">
      <c r="A981" s="12">
        <v>43426</v>
      </c>
      <c r="B981">
        <v>50.34</v>
      </c>
      <c r="C981">
        <v>51.25</v>
      </c>
      <c r="D981">
        <v>50.25</v>
      </c>
      <c r="E981">
        <v>50.77</v>
      </c>
      <c r="F981">
        <v>50.148758000000001</v>
      </c>
      <c r="G981">
        <v>2546010</v>
      </c>
    </row>
    <row r="982" spans="1:7" x14ac:dyDescent="0.25">
      <c r="A982" s="12">
        <v>43427</v>
      </c>
      <c r="B982">
        <v>50.990001999999997</v>
      </c>
      <c r="C982">
        <v>51.439999</v>
      </c>
      <c r="D982">
        <v>50.040000999999997</v>
      </c>
      <c r="E982">
        <v>50.799999</v>
      </c>
      <c r="F982">
        <v>50.178390999999998</v>
      </c>
      <c r="G982">
        <v>5784944</v>
      </c>
    </row>
    <row r="983" spans="1:7" x14ac:dyDescent="0.25">
      <c r="A983" s="12">
        <v>43430</v>
      </c>
      <c r="B983">
        <v>50.75</v>
      </c>
      <c r="C983">
        <v>50.75</v>
      </c>
      <c r="D983">
        <v>48.759998000000003</v>
      </c>
      <c r="E983">
        <v>49.279998999999997</v>
      </c>
      <c r="F983">
        <v>48.859729999999999</v>
      </c>
      <c r="G983">
        <v>14800000</v>
      </c>
    </row>
    <row r="984" spans="1:7" x14ac:dyDescent="0.25">
      <c r="A984" s="12">
        <v>43431</v>
      </c>
      <c r="B984">
        <v>49.380001</v>
      </c>
      <c r="C984">
        <v>49.490001999999997</v>
      </c>
      <c r="D984">
        <v>48.110000999999997</v>
      </c>
      <c r="E984">
        <v>48.389999000000003</v>
      </c>
      <c r="F984">
        <v>47.977322000000001</v>
      </c>
      <c r="G984">
        <v>24420560</v>
      </c>
    </row>
    <row r="985" spans="1:7" x14ac:dyDescent="0.25">
      <c r="A985" s="12">
        <v>43432</v>
      </c>
      <c r="B985">
        <v>48.790000999999997</v>
      </c>
      <c r="C985">
        <v>48.889999000000003</v>
      </c>
      <c r="D985">
        <v>47.299999</v>
      </c>
      <c r="E985">
        <v>48.43</v>
      </c>
      <c r="F985">
        <v>48.016983000000003</v>
      </c>
      <c r="G985">
        <v>31091568</v>
      </c>
    </row>
    <row r="986" spans="1:7" x14ac:dyDescent="0.25">
      <c r="A986" s="12">
        <v>43433</v>
      </c>
      <c r="B986">
        <v>48.549999</v>
      </c>
      <c r="C986">
        <v>49.959999000000003</v>
      </c>
      <c r="D986">
        <v>48.400002000000001</v>
      </c>
      <c r="E986">
        <v>49.799999</v>
      </c>
      <c r="F986">
        <v>49.375298000000001</v>
      </c>
      <c r="G986">
        <v>20416061</v>
      </c>
    </row>
    <row r="987" spans="1:7" x14ac:dyDescent="0.25">
      <c r="A987" s="12">
        <v>43434</v>
      </c>
      <c r="B987">
        <v>49.98</v>
      </c>
      <c r="C987">
        <v>50.669998</v>
      </c>
      <c r="D987">
        <v>49.18</v>
      </c>
      <c r="E987">
        <v>50.34</v>
      </c>
      <c r="F987">
        <v>49.910693999999999</v>
      </c>
      <c r="G987">
        <v>40653144</v>
      </c>
    </row>
    <row r="988" spans="1:7" x14ac:dyDescent="0.25">
      <c r="A988" s="12">
        <v>43437</v>
      </c>
      <c r="B988">
        <v>50.700001</v>
      </c>
      <c r="C988">
        <v>51.98</v>
      </c>
      <c r="D988">
        <v>50.599997999999999</v>
      </c>
      <c r="E988">
        <v>51.380001</v>
      </c>
      <c r="F988">
        <v>50.941825999999999</v>
      </c>
      <c r="G988">
        <v>28915141</v>
      </c>
    </row>
    <row r="989" spans="1:7" x14ac:dyDescent="0.25">
      <c r="A989" s="12">
        <v>43438</v>
      </c>
      <c r="B989">
        <v>51.299999</v>
      </c>
      <c r="C989">
        <v>51.66</v>
      </c>
      <c r="D989">
        <v>50.509998000000003</v>
      </c>
      <c r="E989">
        <v>51.139999000000003</v>
      </c>
      <c r="F989">
        <v>50.703868999999997</v>
      </c>
      <c r="G989">
        <v>18666281</v>
      </c>
    </row>
    <row r="990" spans="1:7" x14ac:dyDescent="0.25">
      <c r="A990" s="12">
        <v>43439</v>
      </c>
      <c r="B990">
        <v>51.450001</v>
      </c>
      <c r="C990">
        <v>51.490001999999997</v>
      </c>
      <c r="D990">
        <v>49.959999000000003</v>
      </c>
      <c r="E990">
        <v>50.330002</v>
      </c>
      <c r="F990">
        <v>49.900779999999997</v>
      </c>
      <c r="G990">
        <v>3689612</v>
      </c>
    </row>
    <row r="991" spans="1:7" x14ac:dyDescent="0.25">
      <c r="A991" s="12">
        <v>43440</v>
      </c>
      <c r="B991">
        <v>49.900002000000001</v>
      </c>
      <c r="C991">
        <v>50.380001</v>
      </c>
      <c r="D991">
        <v>49.43</v>
      </c>
      <c r="E991">
        <v>49.93</v>
      </c>
      <c r="F991">
        <v>49.504192000000003</v>
      </c>
      <c r="G991">
        <v>17561060</v>
      </c>
    </row>
    <row r="992" spans="1:7" x14ac:dyDescent="0.25">
      <c r="A992" s="12">
        <v>43441</v>
      </c>
      <c r="B992">
        <v>50.099997999999999</v>
      </c>
      <c r="C992">
        <v>50.700001</v>
      </c>
      <c r="D992">
        <v>49.580002</v>
      </c>
      <c r="E992">
        <v>49.75</v>
      </c>
      <c r="F992">
        <v>49.325726000000003</v>
      </c>
      <c r="G992">
        <v>16891575</v>
      </c>
    </row>
    <row r="993" spans="1:7" x14ac:dyDescent="0.25">
      <c r="A993" s="12">
        <v>43444</v>
      </c>
      <c r="B993">
        <v>49.75</v>
      </c>
      <c r="C993">
        <v>50.080002</v>
      </c>
      <c r="D993">
        <v>49.509998000000003</v>
      </c>
      <c r="E993">
        <v>49.98</v>
      </c>
      <c r="F993">
        <v>49.553764000000001</v>
      </c>
      <c r="G993">
        <v>13847314</v>
      </c>
    </row>
    <row r="994" spans="1:7" x14ac:dyDescent="0.25">
      <c r="A994" s="12">
        <v>43445</v>
      </c>
      <c r="B994">
        <v>50.139999000000003</v>
      </c>
      <c r="C994">
        <v>50.700001</v>
      </c>
      <c r="D994">
        <v>49.48</v>
      </c>
      <c r="E994">
        <v>50.290000999999997</v>
      </c>
      <c r="F994">
        <v>49.861117999999998</v>
      </c>
      <c r="G994">
        <v>15041688</v>
      </c>
    </row>
    <row r="995" spans="1:7" x14ac:dyDescent="0.25">
      <c r="A995" s="12">
        <v>43447</v>
      </c>
      <c r="B995">
        <v>50.490001999999997</v>
      </c>
      <c r="C995">
        <v>52</v>
      </c>
      <c r="D995">
        <v>49.91</v>
      </c>
      <c r="E995">
        <v>50</v>
      </c>
      <c r="F995">
        <v>49.573593000000002</v>
      </c>
      <c r="G995">
        <v>22144289</v>
      </c>
    </row>
    <row r="996" spans="1:7" x14ac:dyDescent="0.25">
      <c r="A996" s="12">
        <v>43448</v>
      </c>
      <c r="B996">
        <v>49.91</v>
      </c>
      <c r="C996">
        <v>50.299999</v>
      </c>
      <c r="D996">
        <v>48.369999</v>
      </c>
      <c r="E996">
        <v>48.43</v>
      </c>
      <c r="F996">
        <v>48.016983000000003</v>
      </c>
      <c r="G996">
        <v>12627840</v>
      </c>
    </row>
    <row r="997" spans="1:7" x14ac:dyDescent="0.25">
      <c r="A997" s="12">
        <v>43451</v>
      </c>
      <c r="B997">
        <v>48.32</v>
      </c>
      <c r="C997">
        <v>48.889999000000003</v>
      </c>
      <c r="D997">
        <v>46.560001</v>
      </c>
      <c r="E997">
        <v>47.220001000000003</v>
      </c>
      <c r="F997">
        <v>46.817303000000003</v>
      </c>
      <c r="G997">
        <v>18235264</v>
      </c>
    </row>
    <row r="998" spans="1:7" x14ac:dyDescent="0.25">
      <c r="A998" s="12">
        <v>43452</v>
      </c>
      <c r="B998">
        <v>47.599997999999999</v>
      </c>
      <c r="C998">
        <v>48.060001</v>
      </c>
      <c r="D998">
        <v>46.889999000000003</v>
      </c>
      <c r="E998">
        <v>47.439999</v>
      </c>
      <c r="F998">
        <v>47.035423000000002</v>
      </c>
      <c r="G998">
        <v>16281714</v>
      </c>
    </row>
    <row r="999" spans="1:7" x14ac:dyDescent="0.25">
      <c r="A999" s="12">
        <v>43453</v>
      </c>
      <c r="B999">
        <v>47.360000999999997</v>
      </c>
      <c r="C999">
        <v>48.880001</v>
      </c>
      <c r="D999">
        <v>47.16</v>
      </c>
      <c r="E999">
        <v>48.32</v>
      </c>
      <c r="F999">
        <v>47.907921000000002</v>
      </c>
      <c r="G999">
        <v>16828135</v>
      </c>
    </row>
    <row r="1000" spans="1:7" x14ac:dyDescent="0.25">
      <c r="A1000" s="12">
        <v>43454</v>
      </c>
      <c r="B1000">
        <v>48.490001999999997</v>
      </c>
      <c r="C1000">
        <v>49.830002</v>
      </c>
      <c r="D1000">
        <v>48.16</v>
      </c>
      <c r="E1000">
        <v>49.720001000000003</v>
      </c>
      <c r="F1000">
        <v>49.295982000000002</v>
      </c>
      <c r="G1000">
        <v>19012648</v>
      </c>
    </row>
    <row r="1001" spans="1:7" x14ac:dyDescent="0.25">
      <c r="A1001" s="12">
        <v>43455</v>
      </c>
      <c r="B1001">
        <v>49.880001</v>
      </c>
      <c r="C1001">
        <v>50.490001999999997</v>
      </c>
      <c r="D1001">
        <v>49.209999000000003</v>
      </c>
      <c r="E1001">
        <v>49.689999</v>
      </c>
      <c r="F1001">
        <v>49.266235000000002</v>
      </c>
      <c r="G1001">
        <v>28361942</v>
      </c>
    </row>
    <row r="1002" spans="1:7" x14ac:dyDescent="0.25">
      <c r="A1002" s="12">
        <v>43458</v>
      </c>
      <c r="B1002">
        <v>49.599997999999999</v>
      </c>
      <c r="C1002">
        <v>50.099997999999999</v>
      </c>
      <c r="D1002">
        <v>49.27</v>
      </c>
      <c r="E1002">
        <v>49.66</v>
      </c>
      <c r="F1002">
        <v>49.236491999999998</v>
      </c>
      <c r="G1002">
        <v>2305215</v>
      </c>
    </row>
    <row r="1003" spans="1:7" x14ac:dyDescent="0.25">
      <c r="A1003" s="12">
        <v>43460</v>
      </c>
      <c r="B1003">
        <v>49.419998</v>
      </c>
      <c r="C1003">
        <v>49.990001999999997</v>
      </c>
      <c r="D1003">
        <v>49.419998</v>
      </c>
      <c r="E1003">
        <v>49.709999000000003</v>
      </c>
      <c r="F1003">
        <v>49.286064000000003</v>
      </c>
      <c r="G1003">
        <v>6171170</v>
      </c>
    </row>
    <row r="1004" spans="1:7" x14ac:dyDescent="0.25">
      <c r="A1004" s="12">
        <v>43461</v>
      </c>
      <c r="B1004">
        <v>49.549999</v>
      </c>
      <c r="C1004">
        <v>49.990001999999997</v>
      </c>
      <c r="D1004">
        <v>49.119999</v>
      </c>
      <c r="E1004">
        <v>49.459999000000003</v>
      </c>
      <c r="F1004">
        <v>49.038196999999997</v>
      </c>
      <c r="G1004">
        <v>9667695</v>
      </c>
    </row>
    <row r="1005" spans="1:7" x14ac:dyDescent="0.25">
      <c r="A1005" s="12">
        <v>43462</v>
      </c>
      <c r="B1005">
        <v>49.490001999999997</v>
      </c>
      <c r="C1005">
        <v>49.790000999999997</v>
      </c>
      <c r="D1005">
        <v>49.029998999999997</v>
      </c>
      <c r="E1005">
        <v>49.400002000000001</v>
      </c>
      <c r="F1005">
        <v>48.978713999999997</v>
      </c>
      <c r="G1005">
        <v>10351440</v>
      </c>
    </row>
    <row r="1006" spans="1:7" x14ac:dyDescent="0.25">
      <c r="A1006" s="12">
        <v>43465</v>
      </c>
      <c r="B1006">
        <v>49.59</v>
      </c>
      <c r="C1006">
        <v>50.09</v>
      </c>
      <c r="D1006">
        <v>49.580002</v>
      </c>
      <c r="E1006">
        <v>49.970001000000003</v>
      </c>
      <c r="F1006">
        <v>49.543849999999999</v>
      </c>
      <c r="G1006">
        <v>6823432</v>
      </c>
    </row>
    <row r="1007" spans="1:7" x14ac:dyDescent="0.25">
      <c r="A1007" s="12">
        <v>43467</v>
      </c>
      <c r="B1007">
        <v>50</v>
      </c>
      <c r="C1007">
        <v>50.099997999999999</v>
      </c>
      <c r="D1007">
        <v>49.5</v>
      </c>
      <c r="E1007">
        <v>49.720001000000003</v>
      </c>
      <c r="F1007">
        <v>49.295982000000002</v>
      </c>
      <c r="G1007">
        <v>8464919</v>
      </c>
    </row>
    <row r="1008" spans="1:7" x14ac:dyDescent="0.25">
      <c r="A1008" s="12">
        <v>43468</v>
      </c>
      <c r="B1008">
        <v>49.599997999999999</v>
      </c>
      <c r="C1008">
        <v>49.970001000000003</v>
      </c>
      <c r="D1008">
        <v>48.080002</v>
      </c>
      <c r="E1008">
        <v>48.75</v>
      </c>
      <c r="F1008">
        <v>48.334251000000002</v>
      </c>
      <c r="G1008">
        <v>11701824</v>
      </c>
    </row>
    <row r="1009" spans="1:7" x14ac:dyDescent="0.25">
      <c r="A1009" s="12">
        <v>43469</v>
      </c>
      <c r="B1009">
        <v>48.869999</v>
      </c>
      <c r="C1009">
        <v>49.77</v>
      </c>
      <c r="D1009">
        <v>48.32</v>
      </c>
      <c r="E1009">
        <v>49.66</v>
      </c>
      <c r="F1009">
        <v>49.236491999999998</v>
      </c>
      <c r="G1009">
        <v>13447123</v>
      </c>
    </row>
    <row r="1010" spans="1:7" x14ac:dyDescent="0.25">
      <c r="A1010" s="12">
        <v>43472</v>
      </c>
      <c r="B1010">
        <v>49.779998999999997</v>
      </c>
      <c r="C1010">
        <v>50.310001</v>
      </c>
      <c r="D1010">
        <v>49.400002000000001</v>
      </c>
      <c r="E1010">
        <v>49.84</v>
      </c>
      <c r="F1010">
        <v>49.414954999999999</v>
      </c>
      <c r="G1010">
        <v>10996330</v>
      </c>
    </row>
    <row r="1011" spans="1:7" x14ac:dyDescent="0.25">
      <c r="A1011" s="12">
        <v>43473</v>
      </c>
      <c r="B1011">
        <v>49.990001999999997</v>
      </c>
      <c r="C1011">
        <v>50.700001</v>
      </c>
      <c r="D1011">
        <v>49.849997999999999</v>
      </c>
      <c r="E1011">
        <v>50.52</v>
      </c>
      <c r="F1011">
        <v>50.089157</v>
      </c>
      <c r="G1011">
        <v>13410223</v>
      </c>
    </row>
    <row r="1012" spans="1:7" x14ac:dyDescent="0.25">
      <c r="A1012" s="12">
        <v>43474</v>
      </c>
      <c r="B1012">
        <v>50.259998000000003</v>
      </c>
      <c r="C1012">
        <v>50.830002</v>
      </c>
      <c r="D1012">
        <v>49.580002</v>
      </c>
      <c r="E1012">
        <v>49.880001</v>
      </c>
      <c r="F1012">
        <v>49.454616999999999</v>
      </c>
      <c r="G1012">
        <v>29959091</v>
      </c>
    </row>
    <row r="1013" spans="1:7" x14ac:dyDescent="0.25">
      <c r="A1013" s="12">
        <v>43475</v>
      </c>
      <c r="B1013">
        <v>49.880001</v>
      </c>
      <c r="C1013">
        <v>50.189999</v>
      </c>
      <c r="D1013">
        <v>48.860000999999997</v>
      </c>
      <c r="E1013">
        <v>48.919998</v>
      </c>
      <c r="F1013">
        <v>48.502803999999998</v>
      </c>
      <c r="G1013">
        <v>15825703</v>
      </c>
    </row>
    <row r="1014" spans="1:7" x14ac:dyDescent="0.25">
      <c r="A1014" s="12">
        <v>43476</v>
      </c>
      <c r="B1014">
        <v>48.970001000000003</v>
      </c>
      <c r="C1014">
        <v>48.970001000000003</v>
      </c>
      <c r="D1014">
        <v>47.900002000000001</v>
      </c>
      <c r="E1014">
        <v>48.110000999999997</v>
      </c>
      <c r="F1014">
        <v>47.699711000000001</v>
      </c>
      <c r="G1014">
        <v>18996488</v>
      </c>
    </row>
    <row r="1015" spans="1:7" x14ac:dyDescent="0.25">
      <c r="A1015" s="12">
        <v>43479</v>
      </c>
      <c r="B1015">
        <v>47.990001999999997</v>
      </c>
      <c r="C1015">
        <v>49.619999</v>
      </c>
      <c r="D1015">
        <v>47.91</v>
      </c>
      <c r="E1015">
        <v>49.419998</v>
      </c>
      <c r="F1015">
        <v>48.998539000000001</v>
      </c>
      <c r="G1015">
        <v>12320420</v>
      </c>
    </row>
    <row r="1016" spans="1:7" x14ac:dyDescent="0.25">
      <c r="A1016" s="12">
        <v>43480</v>
      </c>
      <c r="B1016">
        <v>49.540000999999997</v>
      </c>
      <c r="C1016">
        <v>49.93</v>
      </c>
      <c r="D1016">
        <v>49.310001</v>
      </c>
      <c r="E1016">
        <v>49.759998000000003</v>
      </c>
      <c r="F1016">
        <v>49.335636000000001</v>
      </c>
      <c r="G1016">
        <v>13106206</v>
      </c>
    </row>
    <row r="1017" spans="1:7" x14ac:dyDescent="0.25">
      <c r="A1017" s="12">
        <v>43481</v>
      </c>
      <c r="B1017">
        <v>49.799999</v>
      </c>
      <c r="C1017">
        <v>49.799999</v>
      </c>
      <c r="D1017">
        <v>48.759998000000003</v>
      </c>
      <c r="E1017">
        <v>49.310001</v>
      </c>
      <c r="F1017">
        <v>48.889476999999999</v>
      </c>
      <c r="G1017">
        <v>12682155</v>
      </c>
    </row>
    <row r="1018" spans="1:7" x14ac:dyDescent="0.25">
      <c r="A1018" s="12">
        <v>43482</v>
      </c>
      <c r="B1018">
        <v>49.299999</v>
      </c>
      <c r="C1018">
        <v>49.98</v>
      </c>
      <c r="D1018">
        <v>49.16</v>
      </c>
      <c r="E1018">
        <v>49.5</v>
      </c>
      <c r="F1018">
        <v>49.077857999999999</v>
      </c>
      <c r="G1018">
        <v>13023724</v>
      </c>
    </row>
    <row r="1019" spans="1:7" x14ac:dyDescent="0.25">
      <c r="A1019" s="12">
        <v>43483</v>
      </c>
      <c r="B1019">
        <v>49.66</v>
      </c>
      <c r="C1019">
        <v>50</v>
      </c>
      <c r="D1019">
        <v>49.130001</v>
      </c>
      <c r="E1019">
        <v>49.369999</v>
      </c>
      <c r="F1019">
        <v>48.948962999999999</v>
      </c>
      <c r="G1019">
        <v>13753795</v>
      </c>
    </row>
    <row r="1020" spans="1:7" x14ac:dyDescent="0.25">
      <c r="A1020" s="12">
        <v>43486</v>
      </c>
      <c r="B1020">
        <v>49.25</v>
      </c>
      <c r="C1020">
        <v>49.669998</v>
      </c>
      <c r="D1020">
        <v>48.200001</v>
      </c>
      <c r="E1020">
        <v>48.48</v>
      </c>
      <c r="F1020">
        <v>48.066555000000001</v>
      </c>
      <c r="G1020">
        <v>3839272</v>
      </c>
    </row>
    <row r="1021" spans="1:7" x14ac:dyDescent="0.25">
      <c r="A1021" s="12">
        <v>43487</v>
      </c>
      <c r="B1021">
        <v>48.470001000000003</v>
      </c>
      <c r="C1021">
        <v>49.18</v>
      </c>
      <c r="D1021">
        <v>48.150002000000001</v>
      </c>
      <c r="E1021">
        <v>48.560001</v>
      </c>
      <c r="F1021">
        <v>48.145873999999999</v>
      </c>
      <c r="G1021">
        <v>11794659</v>
      </c>
    </row>
    <row r="1022" spans="1:7" x14ac:dyDescent="0.25">
      <c r="A1022" s="12">
        <v>43488</v>
      </c>
      <c r="B1022">
        <v>48.869999</v>
      </c>
      <c r="C1022">
        <v>50</v>
      </c>
      <c r="D1022">
        <v>48.400002000000001</v>
      </c>
      <c r="E1022">
        <v>48.959999000000003</v>
      </c>
      <c r="F1022">
        <v>48.542461000000003</v>
      </c>
      <c r="G1022">
        <v>17572067</v>
      </c>
    </row>
    <row r="1023" spans="1:7" x14ac:dyDescent="0.25">
      <c r="A1023" s="12">
        <v>43489</v>
      </c>
      <c r="B1023">
        <v>49.080002</v>
      </c>
      <c r="C1023">
        <v>49.279998999999997</v>
      </c>
      <c r="D1023">
        <v>48.060001</v>
      </c>
      <c r="E1023">
        <v>48.279998999999997</v>
      </c>
      <c r="F1023">
        <v>47.868259000000002</v>
      </c>
      <c r="G1023">
        <v>16056685</v>
      </c>
    </row>
    <row r="1024" spans="1:7" x14ac:dyDescent="0.25">
      <c r="A1024" s="12">
        <v>43490</v>
      </c>
      <c r="B1024">
        <v>48.509998000000003</v>
      </c>
      <c r="C1024">
        <v>48.779998999999997</v>
      </c>
      <c r="D1024">
        <v>47.66</v>
      </c>
      <c r="E1024">
        <v>47.759998000000003</v>
      </c>
      <c r="F1024">
        <v>47.352694999999997</v>
      </c>
      <c r="G1024">
        <v>13122103</v>
      </c>
    </row>
    <row r="1025" spans="1:7" x14ac:dyDescent="0.25">
      <c r="A1025" s="12">
        <v>43493</v>
      </c>
      <c r="B1025">
        <v>47.849997999999999</v>
      </c>
      <c r="C1025">
        <v>49.049999</v>
      </c>
      <c r="D1025">
        <v>47.849997999999999</v>
      </c>
      <c r="E1025">
        <v>48.52</v>
      </c>
      <c r="F1025">
        <v>48.106216000000003</v>
      </c>
      <c r="G1025">
        <v>27286852</v>
      </c>
    </row>
    <row r="1026" spans="1:7" x14ac:dyDescent="0.25">
      <c r="A1026" s="12">
        <v>43494</v>
      </c>
      <c r="B1026">
        <v>48.84</v>
      </c>
      <c r="C1026">
        <v>50.169998</v>
      </c>
      <c r="D1026">
        <v>48.639999000000003</v>
      </c>
      <c r="E1026">
        <v>50.040000999999997</v>
      </c>
      <c r="F1026">
        <v>49.613250999999998</v>
      </c>
      <c r="G1026">
        <v>25954500</v>
      </c>
    </row>
    <row r="1027" spans="1:7" x14ac:dyDescent="0.25">
      <c r="A1027" s="12">
        <v>43495</v>
      </c>
      <c r="B1027">
        <v>50</v>
      </c>
      <c r="C1027">
        <v>50</v>
      </c>
      <c r="D1027">
        <v>49.310001</v>
      </c>
      <c r="E1027">
        <v>49.860000999999997</v>
      </c>
      <c r="F1027">
        <v>49.434787999999998</v>
      </c>
      <c r="G1027">
        <v>18546524</v>
      </c>
    </row>
    <row r="1028" spans="1:7" x14ac:dyDescent="0.25">
      <c r="A1028" s="12">
        <v>43496</v>
      </c>
      <c r="B1028">
        <v>49.98</v>
      </c>
      <c r="C1028">
        <v>50.529998999999997</v>
      </c>
      <c r="D1028">
        <v>49.700001</v>
      </c>
      <c r="E1028">
        <v>50.200001</v>
      </c>
      <c r="F1028">
        <v>49.771889000000002</v>
      </c>
      <c r="G1028">
        <v>18995270</v>
      </c>
    </row>
    <row r="1029" spans="1:7" x14ac:dyDescent="0.25">
      <c r="A1029" s="12">
        <v>43497</v>
      </c>
      <c r="B1029">
        <v>50.380001</v>
      </c>
      <c r="C1029">
        <v>50.490001999999997</v>
      </c>
      <c r="D1029">
        <v>49.509998000000003</v>
      </c>
      <c r="E1029">
        <v>49.619999</v>
      </c>
      <c r="F1029">
        <v>49.196835</v>
      </c>
      <c r="G1029">
        <v>15916031</v>
      </c>
    </row>
    <row r="1030" spans="1:7" x14ac:dyDescent="0.25">
      <c r="A1030" s="12">
        <v>43501</v>
      </c>
      <c r="B1030">
        <v>49.700001</v>
      </c>
      <c r="C1030">
        <v>50.880001</v>
      </c>
      <c r="D1030">
        <v>49.639999000000003</v>
      </c>
      <c r="E1030">
        <v>50.369999</v>
      </c>
      <c r="F1030">
        <v>49.940437000000003</v>
      </c>
      <c r="G1030">
        <v>10326092</v>
      </c>
    </row>
    <row r="1031" spans="1:7" x14ac:dyDescent="0.25">
      <c r="A1031" s="12">
        <v>43502</v>
      </c>
      <c r="B1031">
        <v>50.560001</v>
      </c>
      <c r="C1031">
        <v>50.580002</v>
      </c>
      <c r="D1031">
        <v>49.16</v>
      </c>
      <c r="E1031">
        <v>49.279998999999997</v>
      </c>
      <c r="F1031">
        <v>48.859729999999999</v>
      </c>
      <c r="G1031">
        <v>10716229</v>
      </c>
    </row>
    <row r="1032" spans="1:7" x14ac:dyDescent="0.25">
      <c r="A1032" s="12">
        <v>43503</v>
      </c>
      <c r="B1032">
        <v>49.209999000000003</v>
      </c>
      <c r="C1032">
        <v>50.130001</v>
      </c>
      <c r="D1032">
        <v>49.189999</v>
      </c>
      <c r="E1032">
        <v>49.59</v>
      </c>
      <c r="F1032">
        <v>49.167088</v>
      </c>
      <c r="G1032">
        <v>13269239</v>
      </c>
    </row>
    <row r="1033" spans="1:7" x14ac:dyDescent="0.25">
      <c r="A1033" s="12">
        <v>43504</v>
      </c>
      <c r="B1033">
        <v>49.59</v>
      </c>
      <c r="C1033">
        <v>50.040000999999997</v>
      </c>
      <c r="D1033">
        <v>49.32</v>
      </c>
      <c r="E1033">
        <v>49.400002000000001</v>
      </c>
      <c r="F1033">
        <v>48.978713999999997</v>
      </c>
      <c r="G1033">
        <v>11222750</v>
      </c>
    </row>
    <row r="1034" spans="1:7" x14ac:dyDescent="0.25">
      <c r="A1034" s="12">
        <v>43507</v>
      </c>
      <c r="B1034">
        <v>49.450001</v>
      </c>
      <c r="C1034">
        <v>50.25</v>
      </c>
      <c r="D1034">
        <v>49.310001</v>
      </c>
      <c r="E1034">
        <v>49.599997999999999</v>
      </c>
      <c r="F1034">
        <v>49.177002000000002</v>
      </c>
      <c r="G1034">
        <v>9113724</v>
      </c>
    </row>
    <row r="1035" spans="1:7" x14ac:dyDescent="0.25">
      <c r="A1035" s="12">
        <v>43508</v>
      </c>
      <c r="B1035">
        <v>49.619999</v>
      </c>
      <c r="C1035">
        <v>50.040000999999997</v>
      </c>
      <c r="D1035">
        <v>48.029998999999997</v>
      </c>
      <c r="E1035">
        <v>48.540000999999997</v>
      </c>
      <c r="F1035">
        <v>48.126044999999998</v>
      </c>
      <c r="G1035">
        <v>13328315</v>
      </c>
    </row>
    <row r="1036" spans="1:7" x14ac:dyDescent="0.25">
      <c r="A1036" s="12">
        <v>43509</v>
      </c>
      <c r="B1036">
        <v>48.490001999999997</v>
      </c>
      <c r="C1036">
        <v>48.759998000000003</v>
      </c>
      <c r="D1036">
        <v>48.110000999999997</v>
      </c>
      <c r="E1036">
        <v>48.490001999999997</v>
      </c>
      <c r="F1036">
        <v>48.076473</v>
      </c>
      <c r="G1036">
        <v>13377462</v>
      </c>
    </row>
    <row r="1037" spans="1:7" x14ac:dyDescent="0.25">
      <c r="A1037" s="12">
        <v>43510</v>
      </c>
      <c r="B1037">
        <v>48.830002</v>
      </c>
      <c r="C1037">
        <v>51.52</v>
      </c>
      <c r="D1037">
        <v>48.599997999999999</v>
      </c>
      <c r="E1037">
        <v>51.470001000000003</v>
      </c>
      <c r="F1037">
        <v>51.031055000000002</v>
      </c>
      <c r="G1037">
        <v>23574396</v>
      </c>
    </row>
    <row r="1038" spans="1:7" x14ac:dyDescent="0.25">
      <c r="A1038" s="12">
        <v>43511</v>
      </c>
      <c r="B1038">
        <v>51.560001</v>
      </c>
      <c r="C1038">
        <v>52.669998</v>
      </c>
      <c r="D1038">
        <v>51.02</v>
      </c>
      <c r="E1038">
        <v>52.48</v>
      </c>
      <c r="F1038">
        <v>52.032440000000001</v>
      </c>
      <c r="G1038">
        <v>15934970</v>
      </c>
    </row>
    <row r="1039" spans="1:7" x14ac:dyDescent="0.25">
      <c r="A1039" s="12">
        <v>43514</v>
      </c>
      <c r="B1039">
        <v>52.740001999999997</v>
      </c>
      <c r="C1039">
        <v>52.889999000000003</v>
      </c>
      <c r="D1039">
        <v>51.82</v>
      </c>
      <c r="E1039">
        <v>52.349997999999999</v>
      </c>
      <c r="F1039">
        <v>51.903548999999998</v>
      </c>
      <c r="G1039">
        <v>2981266</v>
      </c>
    </row>
    <row r="1040" spans="1:7" x14ac:dyDescent="0.25">
      <c r="A1040" s="12">
        <v>43515</v>
      </c>
      <c r="B1040">
        <v>52.360000999999997</v>
      </c>
      <c r="C1040">
        <v>52.790000999999997</v>
      </c>
      <c r="D1040">
        <v>51.849997999999999</v>
      </c>
      <c r="E1040">
        <v>52.709999000000003</v>
      </c>
      <c r="F1040">
        <v>52.260478999999997</v>
      </c>
      <c r="G1040">
        <v>18664766</v>
      </c>
    </row>
    <row r="1041" spans="1:7" x14ac:dyDescent="0.25">
      <c r="A1041" s="12">
        <v>43516</v>
      </c>
      <c r="B1041">
        <v>52.689999</v>
      </c>
      <c r="C1041">
        <v>52.919998</v>
      </c>
      <c r="D1041">
        <v>51.91</v>
      </c>
      <c r="E1041">
        <v>52.689999</v>
      </c>
      <c r="F1041">
        <v>52.240650000000002</v>
      </c>
      <c r="G1041">
        <v>14902689</v>
      </c>
    </row>
    <row r="1042" spans="1:7" x14ac:dyDescent="0.25">
      <c r="A1042" s="12">
        <v>43517</v>
      </c>
      <c r="B1042">
        <v>52.75</v>
      </c>
      <c r="C1042">
        <v>52.98</v>
      </c>
      <c r="D1042">
        <v>52.32</v>
      </c>
      <c r="E1042">
        <v>52.700001</v>
      </c>
      <c r="F1042">
        <v>52.250565000000002</v>
      </c>
      <c r="G1042">
        <v>15500083</v>
      </c>
    </row>
    <row r="1043" spans="1:7" x14ac:dyDescent="0.25">
      <c r="A1043" s="12">
        <v>43518</v>
      </c>
      <c r="B1043">
        <v>52.560001</v>
      </c>
      <c r="C1043">
        <v>53.310001</v>
      </c>
      <c r="D1043">
        <v>52.16</v>
      </c>
      <c r="E1043">
        <v>53</v>
      </c>
      <c r="F1043">
        <v>52.548008000000003</v>
      </c>
      <c r="G1043">
        <v>10711226</v>
      </c>
    </row>
    <row r="1044" spans="1:7" x14ac:dyDescent="0.25">
      <c r="A1044" s="12">
        <v>43521</v>
      </c>
      <c r="B1044">
        <v>52.990001999999997</v>
      </c>
      <c r="C1044">
        <v>53.139999000000003</v>
      </c>
      <c r="D1044">
        <v>52.25</v>
      </c>
      <c r="E1044">
        <v>52.880001</v>
      </c>
      <c r="F1044">
        <v>52.617663999999998</v>
      </c>
      <c r="G1044">
        <v>11433425</v>
      </c>
    </row>
    <row r="1045" spans="1:7" x14ac:dyDescent="0.25">
      <c r="A1045" s="12">
        <v>43522</v>
      </c>
      <c r="B1045">
        <v>52.790000999999997</v>
      </c>
      <c r="C1045">
        <v>53.080002</v>
      </c>
      <c r="D1045">
        <v>52</v>
      </c>
      <c r="E1045">
        <v>52.450001</v>
      </c>
      <c r="F1045">
        <v>52.189796000000001</v>
      </c>
      <c r="G1045">
        <v>10639697</v>
      </c>
    </row>
    <row r="1046" spans="1:7" x14ac:dyDescent="0.25">
      <c r="A1046" s="12">
        <v>43523</v>
      </c>
      <c r="B1046">
        <v>52.25</v>
      </c>
      <c r="C1046">
        <v>52.389999000000003</v>
      </c>
      <c r="D1046">
        <v>51.380001</v>
      </c>
      <c r="E1046">
        <v>52.259998000000003</v>
      </c>
      <c r="F1046">
        <v>52.000736000000003</v>
      </c>
      <c r="G1046">
        <v>10191029</v>
      </c>
    </row>
    <row r="1047" spans="1:7" x14ac:dyDescent="0.25">
      <c r="A1047" s="12">
        <v>43524</v>
      </c>
      <c r="B1047">
        <v>52.400002000000001</v>
      </c>
      <c r="C1047">
        <v>52.400002000000001</v>
      </c>
      <c r="D1047">
        <v>49.73</v>
      </c>
      <c r="E1047">
        <v>49.849997999999999</v>
      </c>
      <c r="F1047">
        <v>49.602691999999998</v>
      </c>
      <c r="G1047">
        <v>18027972</v>
      </c>
    </row>
    <row r="1048" spans="1:7" x14ac:dyDescent="0.25">
      <c r="A1048" s="12">
        <v>43525</v>
      </c>
      <c r="B1048">
        <v>50.27</v>
      </c>
      <c r="C1048">
        <v>50.27</v>
      </c>
      <c r="D1048">
        <v>48.900002000000001</v>
      </c>
      <c r="E1048">
        <v>49.720001000000003</v>
      </c>
      <c r="F1048">
        <v>49.473339000000003</v>
      </c>
      <c r="G1048">
        <v>17794230</v>
      </c>
    </row>
    <row r="1049" spans="1:7" x14ac:dyDescent="0.25">
      <c r="A1049" s="12">
        <v>43528</v>
      </c>
      <c r="B1049">
        <v>49.419998</v>
      </c>
      <c r="C1049">
        <v>49.73</v>
      </c>
      <c r="D1049">
        <v>48.77</v>
      </c>
      <c r="E1049">
        <v>49.59</v>
      </c>
      <c r="F1049">
        <v>49.343983000000001</v>
      </c>
      <c r="G1049">
        <v>10266904</v>
      </c>
    </row>
    <row r="1050" spans="1:7" x14ac:dyDescent="0.25">
      <c r="A1050" s="12">
        <v>43529</v>
      </c>
      <c r="B1050">
        <v>49.470001000000003</v>
      </c>
      <c r="C1050">
        <v>50.110000999999997</v>
      </c>
      <c r="D1050">
        <v>49.25</v>
      </c>
      <c r="E1050">
        <v>49.720001000000003</v>
      </c>
      <c r="F1050">
        <v>49.473339000000003</v>
      </c>
      <c r="G1050">
        <v>7114275</v>
      </c>
    </row>
    <row r="1051" spans="1:7" x14ac:dyDescent="0.25">
      <c r="A1051" s="12">
        <v>43530</v>
      </c>
      <c r="B1051">
        <v>49.84</v>
      </c>
      <c r="C1051">
        <v>50.529998999999997</v>
      </c>
      <c r="D1051">
        <v>49.599997999999999</v>
      </c>
      <c r="E1051">
        <v>50.240001999999997</v>
      </c>
      <c r="F1051">
        <v>49.990760999999999</v>
      </c>
      <c r="G1051">
        <v>7440787</v>
      </c>
    </row>
    <row r="1052" spans="1:7" x14ac:dyDescent="0.25">
      <c r="A1052" s="12">
        <v>43531</v>
      </c>
      <c r="B1052">
        <v>50.529998999999997</v>
      </c>
      <c r="C1052">
        <v>50.75</v>
      </c>
      <c r="D1052">
        <v>49.82</v>
      </c>
      <c r="E1052">
        <v>50.549999</v>
      </c>
      <c r="F1052">
        <v>50.299221000000003</v>
      </c>
      <c r="G1052">
        <v>10554094</v>
      </c>
    </row>
    <row r="1053" spans="1:7" x14ac:dyDescent="0.25">
      <c r="A1053" s="12">
        <v>43532</v>
      </c>
      <c r="B1053">
        <v>50.669998</v>
      </c>
      <c r="C1053">
        <v>50.990001999999997</v>
      </c>
      <c r="D1053">
        <v>49.720001000000003</v>
      </c>
      <c r="E1053">
        <v>50.669998</v>
      </c>
      <c r="F1053">
        <v>50.418624999999999</v>
      </c>
      <c r="G1053">
        <v>12443210</v>
      </c>
    </row>
    <row r="1054" spans="1:7" x14ac:dyDescent="0.25">
      <c r="A1054" s="12">
        <v>43535</v>
      </c>
      <c r="B1054">
        <v>50.889999000000003</v>
      </c>
      <c r="C1054">
        <v>50.990001999999997</v>
      </c>
      <c r="D1054">
        <v>49.619999</v>
      </c>
      <c r="E1054">
        <v>50.400002000000001</v>
      </c>
      <c r="F1054">
        <v>50.149966999999997</v>
      </c>
      <c r="G1054">
        <v>10054731</v>
      </c>
    </row>
    <row r="1055" spans="1:7" x14ac:dyDescent="0.25">
      <c r="A1055" s="12">
        <v>43536</v>
      </c>
      <c r="B1055">
        <v>50.360000999999997</v>
      </c>
      <c r="C1055">
        <v>50.5</v>
      </c>
      <c r="D1055">
        <v>49.700001</v>
      </c>
      <c r="E1055">
        <v>50.27</v>
      </c>
      <c r="F1055">
        <v>50.020611000000002</v>
      </c>
      <c r="G1055">
        <v>11079044</v>
      </c>
    </row>
    <row r="1056" spans="1:7" x14ac:dyDescent="0.25">
      <c r="A1056" s="12"/>
    </row>
    <row r="1057" spans="1:1" x14ac:dyDescent="0.25">
      <c r="A1057" s="12"/>
    </row>
    <row r="1058" spans="1:1" x14ac:dyDescent="0.25">
      <c r="A1058" s="12"/>
    </row>
    <row r="1059" spans="1:1" x14ac:dyDescent="0.25">
      <c r="A1059" s="12"/>
    </row>
    <row r="1060" spans="1:1" x14ac:dyDescent="0.25">
      <c r="A1060" s="12"/>
    </row>
    <row r="1061" spans="1:1" x14ac:dyDescent="0.25">
      <c r="A1061" s="12"/>
    </row>
    <row r="1062" spans="1:1" x14ac:dyDescent="0.25">
      <c r="A1062" s="12"/>
    </row>
    <row r="1063" spans="1:1" x14ac:dyDescent="0.25">
      <c r="A1063" s="12"/>
    </row>
    <row r="1064" spans="1:1" x14ac:dyDescent="0.25">
      <c r="A1064" s="12"/>
    </row>
    <row r="1065" spans="1:1" x14ac:dyDescent="0.25">
      <c r="A1065" s="12"/>
    </row>
    <row r="1066" spans="1:1" x14ac:dyDescent="0.25">
      <c r="A1066" s="12"/>
    </row>
    <row r="1067" spans="1:1" x14ac:dyDescent="0.25">
      <c r="A1067" s="12"/>
    </row>
    <row r="1068" spans="1:1" x14ac:dyDescent="0.25">
      <c r="A1068" s="12"/>
    </row>
    <row r="1069" spans="1:1" x14ac:dyDescent="0.25">
      <c r="A1069" s="12"/>
    </row>
    <row r="1070" spans="1:1" x14ac:dyDescent="0.25">
      <c r="A1070" s="12"/>
    </row>
    <row r="1071" spans="1:1" x14ac:dyDescent="0.25">
      <c r="A1071" s="12"/>
    </row>
    <row r="1072" spans="1:1" x14ac:dyDescent="0.25">
      <c r="A1072" s="12"/>
    </row>
    <row r="1073" spans="1:1" x14ac:dyDescent="0.25">
      <c r="A1073" s="12"/>
    </row>
    <row r="1074" spans="1:1" x14ac:dyDescent="0.25">
      <c r="A1074" s="12"/>
    </row>
    <row r="1075" spans="1:1" x14ac:dyDescent="0.25">
      <c r="A1075" s="12"/>
    </row>
    <row r="1076" spans="1:1" x14ac:dyDescent="0.25">
      <c r="A1076" s="12"/>
    </row>
    <row r="1077" spans="1:1" x14ac:dyDescent="0.25">
      <c r="A1077" s="12"/>
    </row>
    <row r="1078" spans="1:1" x14ac:dyDescent="0.25">
      <c r="A1078" s="12"/>
    </row>
    <row r="1079" spans="1:1" x14ac:dyDescent="0.25">
      <c r="A1079" s="12"/>
    </row>
    <row r="1080" spans="1:1" x14ac:dyDescent="0.25">
      <c r="A1080" s="12"/>
    </row>
    <row r="1081" spans="1:1" x14ac:dyDescent="0.25">
      <c r="A1081" s="12"/>
    </row>
    <row r="1082" spans="1:1" x14ac:dyDescent="0.25">
      <c r="A1082" s="12"/>
    </row>
    <row r="1083" spans="1:1" x14ac:dyDescent="0.25">
      <c r="A1083" s="12"/>
    </row>
    <row r="1084" spans="1:1" x14ac:dyDescent="0.25">
      <c r="A1084" s="12"/>
    </row>
    <row r="1085" spans="1:1" x14ac:dyDescent="0.25">
      <c r="A1085" s="12"/>
    </row>
    <row r="1086" spans="1:1" x14ac:dyDescent="0.25">
      <c r="A1086" s="12"/>
    </row>
    <row r="1087" spans="1:1" x14ac:dyDescent="0.25">
      <c r="A1087" s="12"/>
    </row>
    <row r="1088" spans="1:1" x14ac:dyDescent="0.25">
      <c r="A1088" s="12"/>
    </row>
    <row r="1089" spans="1:1" x14ac:dyDescent="0.25">
      <c r="A1089" s="12"/>
    </row>
    <row r="1090" spans="1:1" x14ac:dyDescent="0.25">
      <c r="A1090" s="12"/>
    </row>
    <row r="1091" spans="1:1" x14ac:dyDescent="0.25">
      <c r="A1091" s="12"/>
    </row>
    <row r="1092" spans="1:1" x14ac:dyDescent="0.25">
      <c r="A1092" s="12"/>
    </row>
    <row r="1093" spans="1:1" x14ac:dyDescent="0.25">
      <c r="A1093" s="12"/>
    </row>
    <row r="1094" spans="1:1" x14ac:dyDescent="0.25">
      <c r="A1094" s="12"/>
    </row>
    <row r="1095" spans="1:1" x14ac:dyDescent="0.25">
      <c r="A1095" s="12"/>
    </row>
    <row r="1096" spans="1:1" x14ac:dyDescent="0.25">
      <c r="A1096" s="12"/>
    </row>
    <row r="1097" spans="1:1" x14ac:dyDescent="0.25">
      <c r="A1097" s="12"/>
    </row>
    <row r="1098" spans="1:1" x14ac:dyDescent="0.25">
      <c r="A1098" s="12"/>
    </row>
    <row r="1099" spans="1:1" x14ac:dyDescent="0.25">
      <c r="A1099" s="12"/>
    </row>
    <row r="1100" spans="1:1" x14ac:dyDescent="0.25">
      <c r="A1100" s="12"/>
    </row>
    <row r="1101" spans="1:1" x14ac:dyDescent="0.25">
      <c r="A1101" s="12"/>
    </row>
    <row r="1102" spans="1:1" x14ac:dyDescent="0.25">
      <c r="A1102" s="12"/>
    </row>
    <row r="1103" spans="1:1" x14ac:dyDescent="0.25">
      <c r="A1103" s="12"/>
    </row>
    <row r="1104" spans="1:1" x14ac:dyDescent="0.25">
      <c r="A1104" s="12"/>
    </row>
    <row r="1105" spans="1:1" x14ac:dyDescent="0.25">
      <c r="A1105" s="12"/>
    </row>
    <row r="1106" spans="1:1" x14ac:dyDescent="0.25">
      <c r="A1106" s="12"/>
    </row>
    <row r="1107" spans="1:1" x14ac:dyDescent="0.25">
      <c r="A1107" s="12"/>
    </row>
    <row r="1108" spans="1:1" x14ac:dyDescent="0.25">
      <c r="A1108" s="12"/>
    </row>
    <row r="1109" spans="1:1" x14ac:dyDescent="0.25">
      <c r="A1109" s="12"/>
    </row>
    <row r="1110" spans="1:1" x14ac:dyDescent="0.25">
      <c r="A1110" s="12"/>
    </row>
    <row r="1111" spans="1:1" x14ac:dyDescent="0.25">
      <c r="A1111" s="12"/>
    </row>
    <row r="1112" spans="1:1" x14ac:dyDescent="0.25">
      <c r="A1112" s="12"/>
    </row>
    <row r="1113" spans="1:1" x14ac:dyDescent="0.25">
      <c r="A1113" s="12"/>
    </row>
    <row r="1114" spans="1:1" x14ac:dyDescent="0.25">
      <c r="A1114" s="12"/>
    </row>
    <row r="1115" spans="1:1" x14ac:dyDescent="0.25">
      <c r="A1115" s="12"/>
    </row>
    <row r="1116" spans="1:1" x14ac:dyDescent="0.25">
      <c r="A1116" s="12"/>
    </row>
    <row r="1117" spans="1:1" x14ac:dyDescent="0.25">
      <c r="A1117" s="12"/>
    </row>
    <row r="1118" spans="1:1" x14ac:dyDescent="0.25">
      <c r="A1118" s="12"/>
    </row>
    <row r="1119" spans="1:1" x14ac:dyDescent="0.25">
      <c r="A1119" s="12"/>
    </row>
    <row r="1120" spans="1:1" x14ac:dyDescent="0.25">
      <c r="A1120" s="12"/>
    </row>
    <row r="1121" spans="1:1" x14ac:dyDescent="0.25">
      <c r="A1121" s="12"/>
    </row>
    <row r="1122" spans="1:1" x14ac:dyDescent="0.25">
      <c r="A1122" s="12"/>
    </row>
    <row r="1123" spans="1:1" x14ac:dyDescent="0.25">
      <c r="A1123" s="12"/>
    </row>
    <row r="1124" spans="1:1" x14ac:dyDescent="0.25">
      <c r="A1124" s="12"/>
    </row>
    <row r="1125" spans="1:1" x14ac:dyDescent="0.25">
      <c r="A1125" s="12"/>
    </row>
    <row r="1126" spans="1:1" x14ac:dyDescent="0.25">
      <c r="A1126" s="12"/>
    </row>
    <row r="1127" spans="1:1" x14ac:dyDescent="0.25">
      <c r="A1127" s="12"/>
    </row>
    <row r="1128" spans="1:1" x14ac:dyDescent="0.25">
      <c r="A1128" s="12"/>
    </row>
    <row r="1129" spans="1:1" x14ac:dyDescent="0.25">
      <c r="A1129" s="12"/>
    </row>
    <row r="1130" spans="1:1" x14ac:dyDescent="0.25">
      <c r="A1130" s="12"/>
    </row>
    <row r="1131" spans="1:1" x14ac:dyDescent="0.25">
      <c r="A1131" s="12"/>
    </row>
    <row r="1132" spans="1:1" x14ac:dyDescent="0.25">
      <c r="A1132" s="12"/>
    </row>
    <row r="1133" spans="1:1" x14ac:dyDescent="0.25">
      <c r="A1133" s="12"/>
    </row>
    <row r="1134" spans="1:1" x14ac:dyDescent="0.25">
      <c r="A1134" s="12"/>
    </row>
    <row r="1135" spans="1:1" x14ac:dyDescent="0.25">
      <c r="A1135" s="12"/>
    </row>
    <row r="1136" spans="1:1" x14ac:dyDescent="0.25">
      <c r="A1136" s="12"/>
    </row>
    <row r="1137" spans="1:1" x14ac:dyDescent="0.25">
      <c r="A1137" s="12"/>
    </row>
    <row r="1138" spans="1:1" x14ac:dyDescent="0.25">
      <c r="A1138" s="12"/>
    </row>
    <row r="1139" spans="1:1" x14ac:dyDescent="0.25">
      <c r="A1139" s="12"/>
    </row>
    <row r="1140" spans="1:1" x14ac:dyDescent="0.25">
      <c r="A1140" s="12"/>
    </row>
    <row r="1141" spans="1:1" x14ac:dyDescent="0.25">
      <c r="A1141" s="12"/>
    </row>
    <row r="1142" spans="1:1" x14ac:dyDescent="0.25">
      <c r="A1142" s="12"/>
    </row>
    <row r="1143" spans="1:1" x14ac:dyDescent="0.25">
      <c r="A1143" s="12"/>
    </row>
    <row r="1144" spans="1:1" x14ac:dyDescent="0.25">
      <c r="A1144" s="12"/>
    </row>
    <row r="1145" spans="1:1" x14ac:dyDescent="0.25">
      <c r="A1145" s="12"/>
    </row>
    <row r="1146" spans="1:1" x14ac:dyDescent="0.25">
      <c r="A1146" s="12"/>
    </row>
    <row r="1147" spans="1:1" x14ac:dyDescent="0.25">
      <c r="A1147" s="12"/>
    </row>
    <row r="1148" spans="1:1" x14ac:dyDescent="0.25">
      <c r="A1148" s="12"/>
    </row>
    <row r="1149" spans="1:1" x14ac:dyDescent="0.25">
      <c r="A1149" s="12"/>
    </row>
    <row r="1150" spans="1:1" x14ac:dyDescent="0.25">
      <c r="A1150" s="12"/>
    </row>
    <row r="1151" spans="1:1" x14ac:dyDescent="0.25">
      <c r="A1151" s="12"/>
    </row>
    <row r="1152" spans="1:1" x14ac:dyDescent="0.25">
      <c r="A1152" s="12"/>
    </row>
    <row r="1153" spans="1:1" x14ac:dyDescent="0.25">
      <c r="A1153" s="12"/>
    </row>
    <row r="1154" spans="1:1" x14ac:dyDescent="0.25">
      <c r="A1154" s="12"/>
    </row>
    <row r="1155" spans="1:1" x14ac:dyDescent="0.25">
      <c r="A1155" s="12"/>
    </row>
    <row r="1156" spans="1:1" x14ac:dyDescent="0.25">
      <c r="A1156" s="12"/>
    </row>
    <row r="1157" spans="1:1" x14ac:dyDescent="0.25">
      <c r="A1157" s="12"/>
    </row>
    <row r="1158" spans="1:1" x14ac:dyDescent="0.25">
      <c r="A1158" s="12"/>
    </row>
    <row r="1159" spans="1:1" x14ac:dyDescent="0.25">
      <c r="A1159" s="12"/>
    </row>
    <row r="1160" spans="1:1" x14ac:dyDescent="0.25">
      <c r="A1160" s="12"/>
    </row>
    <row r="1161" spans="1:1" x14ac:dyDescent="0.25">
      <c r="A1161" s="12"/>
    </row>
    <row r="1162" spans="1:1" x14ac:dyDescent="0.25">
      <c r="A1162" s="12"/>
    </row>
    <row r="1163" spans="1:1" x14ac:dyDescent="0.25">
      <c r="A1163" s="12"/>
    </row>
    <row r="1164" spans="1:1" x14ac:dyDescent="0.25">
      <c r="A1164" s="12"/>
    </row>
    <row r="1165" spans="1:1" x14ac:dyDescent="0.25">
      <c r="A1165" s="12"/>
    </row>
    <row r="1166" spans="1:1" x14ac:dyDescent="0.25">
      <c r="A1166" s="12"/>
    </row>
    <row r="1167" spans="1:1" x14ac:dyDescent="0.25">
      <c r="A1167" s="12"/>
    </row>
    <row r="1168" spans="1:1" x14ac:dyDescent="0.25">
      <c r="A1168" s="12"/>
    </row>
    <row r="1169" spans="1:1" x14ac:dyDescent="0.25">
      <c r="A1169" s="12"/>
    </row>
    <row r="1170" spans="1:1" x14ac:dyDescent="0.25">
      <c r="A1170" s="12"/>
    </row>
    <row r="1171" spans="1:1" x14ac:dyDescent="0.25">
      <c r="A1171" s="12"/>
    </row>
    <row r="1172" spans="1:1" x14ac:dyDescent="0.25">
      <c r="A1172" s="12"/>
    </row>
    <row r="1173" spans="1:1" x14ac:dyDescent="0.25">
      <c r="A1173" s="12"/>
    </row>
    <row r="1174" spans="1:1" x14ac:dyDescent="0.25">
      <c r="A1174" s="12"/>
    </row>
    <row r="1175" spans="1:1" x14ac:dyDescent="0.25">
      <c r="A1175" s="12"/>
    </row>
    <row r="1176" spans="1:1" x14ac:dyDescent="0.25">
      <c r="A1176" s="12"/>
    </row>
    <row r="1177" spans="1:1" x14ac:dyDescent="0.25">
      <c r="A1177" s="12"/>
    </row>
    <row r="1178" spans="1:1" x14ac:dyDescent="0.25">
      <c r="A1178" s="12"/>
    </row>
    <row r="1179" spans="1:1" x14ac:dyDescent="0.25">
      <c r="A1179" s="12"/>
    </row>
    <row r="1180" spans="1:1" x14ac:dyDescent="0.25">
      <c r="A1180" s="12"/>
    </row>
    <row r="1181" spans="1:1" x14ac:dyDescent="0.25">
      <c r="A1181" s="12"/>
    </row>
    <row r="1182" spans="1:1" x14ac:dyDescent="0.25">
      <c r="A1182" s="12"/>
    </row>
    <row r="1183" spans="1:1" x14ac:dyDescent="0.25">
      <c r="A1183" s="12"/>
    </row>
    <row r="1184" spans="1:1" x14ac:dyDescent="0.25">
      <c r="A1184" s="12"/>
    </row>
    <row r="1185" spans="1:1" x14ac:dyDescent="0.25">
      <c r="A1185" s="12"/>
    </row>
    <row r="1186" spans="1:1" x14ac:dyDescent="0.25">
      <c r="A1186" s="12"/>
    </row>
    <row r="1187" spans="1:1" x14ac:dyDescent="0.25">
      <c r="A1187" s="12"/>
    </row>
    <row r="1188" spans="1:1" x14ac:dyDescent="0.25">
      <c r="A1188" s="12"/>
    </row>
    <row r="1189" spans="1:1" x14ac:dyDescent="0.25">
      <c r="A1189" s="12"/>
    </row>
    <row r="1190" spans="1:1" x14ac:dyDescent="0.25">
      <c r="A1190" s="12"/>
    </row>
    <row r="1191" spans="1:1" x14ac:dyDescent="0.25">
      <c r="A1191" s="12"/>
    </row>
    <row r="1192" spans="1:1" x14ac:dyDescent="0.25">
      <c r="A1192" s="12"/>
    </row>
    <row r="1193" spans="1:1" x14ac:dyDescent="0.25">
      <c r="A1193" s="12"/>
    </row>
    <row r="1194" spans="1:1" x14ac:dyDescent="0.25">
      <c r="A1194" s="12"/>
    </row>
    <row r="1195" spans="1:1" x14ac:dyDescent="0.25">
      <c r="A1195" s="12"/>
    </row>
    <row r="1196" spans="1:1" x14ac:dyDescent="0.25">
      <c r="A1196" s="12"/>
    </row>
    <row r="1197" spans="1:1" x14ac:dyDescent="0.25">
      <c r="A1197" s="12"/>
    </row>
    <row r="1198" spans="1:1" x14ac:dyDescent="0.25">
      <c r="A1198" s="12"/>
    </row>
    <row r="1199" spans="1:1" x14ac:dyDescent="0.25">
      <c r="A1199" s="12"/>
    </row>
    <row r="1200" spans="1:1" x14ac:dyDescent="0.25">
      <c r="A1200" s="12"/>
    </row>
    <row r="1201" spans="1:1" x14ac:dyDescent="0.25">
      <c r="A1201" s="12"/>
    </row>
    <row r="1202" spans="1:1" x14ac:dyDescent="0.25">
      <c r="A1202" s="12"/>
    </row>
    <row r="1203" spans="1:1" x14ac:dyDescent="0.25">
      <c r="A1203" s="12"/>
    </row>
    <row r="1204" spans="1:1" x14ac:dyDescent="0.25">
      <c r="A1204" s="12"/>
    </row>
    <row r="1205" spans="1:1" x14ac:dyDescent="0.25">
      <c r="A1205" s="12"/>
    </row>
    <row r="1206" spans="1:1" x14ac:dyDescent="0.25">
      <c r="A1206" s="12"/>
    </row>
    <row r="1207" spans="1:1" x14ac:dyDescent="0.25">
      <c r="A1207" s="12"/>
    </row>
    <row r="1208" spans="1:1" x14ac:dyDescent="0.25">
      <c r="A1208" s="12"/>
    </row>
    <row r="1209" spans="1:1" x14ac:dyDescent="0.25">
      <c r="A1209" s="12"/>
    </row>
    <row r="1210" spans="1:1" x14ac:dyDescent="0.25">
      <c r="A1210" s="12"/>
    </row>
    <row r="1211" spans="1:1" x14ac:dyDescent="0.25">
      <c r="A1211" s="12"/>
    </row>
    <row r="1212" spans="1:1" x14ac:dyDescent="0.25">
      <c r="A1212" s="12"/>
    </row>
    <row r="1213" spans="1:1" x14ac:dyDescent="0.25">
      <c r="A1213" s="12"/>
    </row>
    <row r="1214" spans="1:1" x14ac:dyDescent="0.25">
      <c r="A1214" s="12"/>
    </row>
    <row r="1215" spans="1:1" x14ac:dyDescent="0.25">
      <c r="A1215" s="12"/>
    </row>
    <row r="1216" spans="1:1" x14ac:dyDescent="0.25">
      <c r="A1216" s="12"/>
    </row>
    <row r="1217" spans="1:1" x14ac:dyDescent="0.25">
      <c r="A1217" s="12"/>
    </row>
    <row r="1218" spans="1:1" x14ac:dyDescent="0.25">
      <c r="A1218" s="12"/>
    </row>
    <row r="1219" spans="1:1" x14ac:dyDescent="0.25">
      <c r="A1219" s="12"/>
    </row>
    <row r="1220" spans="1:1" x14ac:dyDescent="0.25">
      <c r="A1220" s="12"/>
    </row>
    <row r="1221" spans="1:1" x14ac:dyDescent="0.25">
      <c r="A1221" s="12"/>
    </row>
    <row r="1222" spans="1:1" x14ac:dyDescent="0.25">
      <c r="A1222" s="12"/>
    </row>
    <row r="1223" spans="1:1" x14ac:dyDescent="0.25">
      <c r="A1223" s="12"/>
    </row>
    <row r="1224" spans="1:1" x14ac:dyDescent="0.25">
      <c r="A1224" s="12"/>
    </row>
    <row r="1225" spans="1:1" x14ac:dyDescent="0.25">
      <c r="A1225" s="12"/>
    </row>
    <row r="1226" spans="1:1" x14ac:dyDescent="0.25">
      <c r="A1226" s="12"/>
    </row>
    <row r="1227" spans="1:1" x14ac:dyDescent="0.25">
      <c r="A1227" s="12"/>
    </row>
    <row r="1228" spans="1:1" x14ac:dyDescent="0.25">
      <c r="A1228" s="12"/>
    </row>
    <row r="1229" spans="1:1" x14ac:dyDescent="0.25">
      <c r="A1229" s="12"/>
    </row>
    <row r="1230" spans="1:1" x14ac:dyDescent="0.25">
      <c r="A1230" s="12"/>
    </row>
    <row r="1231" spans="1:1" x14ac:dyDescent="0.25">
      <c r="A1231" s="12"/>
    </row>
    <row r="1232" spans="1:1" x14ac:dyDescent="0.25">
      <c r="A1232" s="12"/>
    </row>
    <row r="1233" spans="1:1" x14ac:dyDescent="0.25">
      <c r="A1233" s="12"/>
    </row>
    <row r="1234" spans="1:1" x14ac:dyDescent="0.25">
      <c r="A1234" s="12"/>
    </row>
    <row r="1235" spans="1:1" x14ac:dyDescent="0.25">
      <c r="A1235" s="12"/>
    </row>
    <row r="1236" spans="1:1" x14ac:dyDescent="0.25">
      <c r="A1236" s="12"/>
    </row>
    <row r="1237" spans="1:1" x14ac:dyDescent="0.25">
      <c r="A1237" s="12"/>
    </row>
    <row r="1238" spans="1:1" x14ac:dyDescent="0.25">
      <c r="A1238" s="12"/>
    </row>
    <row r="1239" spans="1:1" x14ac:dyDescent="0.25">
      <c r="A1239" s="12"/>
    </row>
    <row r="1240" spans="1:1" x14ac:dyDescent="0.25">
      <c r="A1240" s="12"/>
    </row>
    <row r="1241" spans="1:1" x14ac:dyDescent="0.25">
      <c r="A1241" s="12"/>
    </row>
    <row r="1242" spans="1:1" x14ac:dyDescent="0.25">
      <c r="A1242" s="12"/>
    </row>
    <row r="1243" spans="1:1" x14ac:dyDescent="0.25">
      <c r="A1243" s="12"/>
    </row>
    <row r="1244" spans="1:1" x14ac:dyDescent="0.25">
      <c r="A1244" s="12"/>
    </row>
    <row r="1245" spans="1:1" x14ac:dyDescent="0.25">
      <c r="A1245" s="12"/>
    </row>
    <row r="1246" spans="1:1" x14ac:dyDescent="0.25">
      <c r="A1246" s="12"/>
    </row>
    <row r="1247" spans="1:1" x14ac:dyDescent="0.25">
      <c r="A1247" s="12"/>
    </row>
    <row r="1248" spans="1:1" x14ac:dyDescent="0.25">
      <c r="A1248" s="12"/>
    </row>
    <row r="1249" spans="1:1" x14ac:dyDescent="0.25">
      <c r="A1249" s="12"/>
    </row>
    <row r="1250" spans="1:1" x14ac:dyDescent="0.25">
      <c r="A1250" s="12"/>
    </row>
    <row r="1251" spans="1:1" x14ac:dyDescent="0.25">
      <c r="A1251" s="12"/>
    </row>
    <row r="1252" spans="1:1" x14ac:dyDescent="0.25">
      <c r="A1252" s="12"/>
    </row>
    <row r="1253" spans="1:1" x14ac:dyDescent="0.25">
      <c r="A1253" s="12"/>
    </row>
    <row r="1254" spans="1:1" x14ac:dyDescent="0.25">
      <c r="A1254" s="12"/>
    </row>
    <row r="1255" spans="1:1" x14ac:dyDescent="0.25">
      <c r="A1255" s="12"/>
    </row>
    <row r="1256" spans="1:1" x14ac:dyDescent="0.25">
      <c r="A1256" s="12"/>
    </row>
    <row r="1257" spans="1:1" x14ac:dyDescent="0.25">
      <c r="A1257" s="12"/>
    </row>
    <row r="1258" spans="1:1" x14ac:dyDescent="0.25">
      <c r="A1258" s="12"/>
    </row>
    <row r="1259" spans="1:1" x14ac:dyDescent="0.25">
      <c r="A1259" s="12"/>
    </row>
    <row r="1260" spans="1:1" x14ac:dyDescent="0.25">
      <c r="A1260" s="12"/>
    </row>
    <row r="1261" spans="1:1" x14ac:dyDescent="0.25">
      <c r="A1261" s="12"/>
    </row>
    <row r="1262" spans="1:1" x14ac:dyDescent="0.25">
      <c r="A1262" s="12"/>
    </row>
    <row r="1263" spans="1:1" x14ac:dyDescent="0.25">
      <c r="A1263" s="12"/>
    </row>
    <row r="1264" spans="1:1" x14ac:dyDescent="0.25">
      <c r="A1264" s="12"/>
    </row>
    <row r="1265" spans="1:1" x14ac:dyDescent="0.25">
      <c r="A1265" s="12"/>
    </row>
    <row r="1266" spans="1:1" x14ac:dyDescent="0.25">
      <c r="A1266" s="12"/>
    </row>
    <row r="1267" spans="1:1" x14ac:dyDescent="0.25">
      <c r="A1267" s="12"/>
    </row>
    <row r="1268" spans="1:1" x14ac:dyDescent="0.25">
      <c r="A1268" s="12"/>
    </row>
    <row r="1269" spans="1:1" x14ac:dyDescent="0.25">
      <c r="A1269" s="12"/>
    </row>
    <row r="1270" spans="1:1" x14ac:dyDescent="0.25">
      <c r="A1270" s="12"/>
    </row>
    <row r="1271" spans="1:1" x14ac:dyDescent="0.25">
      <c r="A1271" s="12"/>
    </row>
    <row r="1272" spans="1:1" x14ac:dyDescent="0.25">
      <c r="A1272" s="12"/>
    </row>
    <row r="1273" spans="1:1" x14ac:dyDescent="0.25">
      <c r="A1273" s="12"/>
    </row>
    <row r="1274" spans="1:1" x14ac:dyDescent="0.25">
      <c r="A1274" s="12"/>
    </row>
    <row r="1275" spans="1:1" x14ac:dyDescent="0.25">
      <c r="A1275" s="12"/>
    </row>
    <row r="1276" spans="1:1" x14ac:dyDescent="0.25">
      <c r="A1276" s="12"/>
    </row>
    <row r="1277" spans="1:1" x14ac:dyDescent="0.25">
      <c r="A1277" s="12"/>
    </row>
    <row r="1278" spans="1:1" x14ac:dyDescent="0.25">
      <c r="A1278" s="12"/>
    </row>
    <row r="1279" spans="1:1" x14ac:dyDescent="0.25">
      <c r="A1279" s="12"/>
    </row>
    <row r="1280" spans="1:1" x14ac:dyDescent="0.25">
      <c r="A1280" s="12"/>
    </row>
    <row r="1281" spans="1:1" x14ac:dyDescent="0.25">
      <c r="A1281" s="12"/>
    </row>
    <row r="1282" spans="1:1" x14ac:dyDescent="0.25">
      <c r="A1282" s="12"/>
    </row>
    <row r="1283" spans="1:1" x14ac:dyDescent="0.25">
      <c r="A1283" s="12"/>
    </row>
    <row r="1284" spans="1:1" x14ac:dyDescent="0.25">
      <c r="A1284" s="12"/>
    </row>
    <row r="1285" spans="1:1" x14ac:dyDescent="0.25">
      <c r="A1285" s="12"/>
    </row>
    <row r="1286" spans="1:1" x14ac:dyDescent="0.25">
      <c r="A1286" s="12"/>
    </row>
    <row r="1287" spans="1:1" x14ac:dyDescent="0.25">
      <c r="A1287" s="12"/>
    </row>
    <row r="1288" spans="1:1" x14ac:dyDescent="0.25">
      <c r="A1288" s="12"/>
    </row>
    <row r="1289" spans="1:1" x14ac:dyDescent="0.25">
      <c r="A1289" s="12"/>
    </row>
    <row r="1290" spans="1:1" x14ac:dyDescent="0.25">
      <c r="A1290" s="96"/>
    </row>
  </sheetData>
  <hyperlinks>
    <hyperlink ref="H1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4001"/>
  <sheetViews>
    <sheetView topLeftCell="A4" zoomScaleNormal="100" workbookViewId="0">
      <pane ySplit="14" topLeftCell="A4001" activePane="bottomLeft" state="frozen"/>
      <selection activeCell="A4" sqref="A4"/>
      <selection pane="bottomLeft" activeCell="E4001" sqref="E4001"/>
    </sheetView>
  </sheetViews>
  <sheetFormatPr baseColWidth="10" defaultColWidth="9.140625" defaultRowHeight="15" x14ac:dyDescent="0.25"/>
  <cols>
    <col min="1" max="1" width="15" style="14" customWidth="1"/>
    <col min="2" max="17" width="26.5703125" style="14" customWidth="1"/>
    <col min="18" max="16384" width="9.140625" style="14"/>
  </cols>
  <sheetData>
    <row r="1" spans="1:5" ht="18.75" x14ac:dyDescent="0.3">
      <c r="A1" s="16" t="s">
        <v>39</v>
      </c>
    </row>
    <row r="2" spans="1:5" x14ac:dyDescent="0.25">
      <c r="D2" s="13" t="s">
        <v>40</v>
      </c>
    </row>
    <row r="3" spans="1:5" x14ac:dyDescent="0.25">
      <c r="A3" s="15" t="s">
        <v>38</v>
      </c>
    </row>
    <row r="4" spans="1:5" customFormat="1" ht="45" x14ac:dyDescent="0.25">
      <c r="A4" s="118" t="s">
        <v>37</v>
      </c>
      <c r="B4" s="119" t="s">
        <v>36</v>
      </c>
      <c r="C4" s="119" t="s">
        <v>35</v>
      </c>
      <c r="D4" s="119" t="s">
        <v>34</v>
      </c>
      <c r="E4" s="119" t="s">
        <v>33</v>
      </c>
    </row>
    <row r="5" spans="1:5" customFormat="1" ht="30" x14ac:dyDescent="0.25">
      <c r="A5" s="118" t="s">
        <v>32</v>
      </c>
      <c r="B5" s="120" t="s">
        <v>94</v>
      </c>
      <c r="C5" s="120" t="s">
        <v>94</v>
      </c>
      <c r="D5" s="120" t="s">
        <v>94</v>
      </c>
      <c r="E5" s="120" t="s">
        <v>94</v>
      </c>
    </row>
    <row r="6" spans="1:5" customFormat="1" x14ac:dyDescent="0.25">
      <c r="A6" s="118" t="s">
        <v>31</v>
      </c>
      <c r="B6" s="120" t="s">
        <v>30</v>
      </c>
      <c r="C6" s="120" t="s">
        <v>30</v>
      </c>
      <c r="D6" s="120" t="s">
        <v>30</v>
      </c>
      <c r="E6" s="120" t="s">
        <v>30</v>
      </c>
    </row>
    <row r="7" spans="1:5" customFormat="1" x14ac:dyDescent="0.25">
      <c r="A7" s="118" t="s">
        <v>29</v>
      </c>
      <c r="B7" s="120" t="s">
        <v>28</v>
      </c>
      <c r="C7" s="120" t="s">
        <v>27</v>
      </c>
      <c r="D7" s="120" t="s">
        <v>27</v>
      </c>
      <c r="E7" s="120" t="s">
        <v>26</v>
      </c>
    </row>
    <row r="8" spans="1:5" customFormat="1" x14ac:dyDescent="0.25">
      <c r="A8" s="118" t="s">
        <v>25</v>
      </c>
      <c r="B8" s="120" t="s">
        <v>24</v>
      </c>
      <c r="C8" s="120" t="s">
        <v>23</v>
      </c>
      <c r="D8" s="120" t="s">
        <v>23</v>
      </c>
      <c r="E8" s="120" t="s">
        <v>22</v>
      </c>
    </row>
    <row r="9" spans="1:5" customFormat="1" x14ac:dyDescent="0.25">
      <c r="A9" s="118" t="s">
        <v>21</v>
      </c>
      <c r="B9" s="120"/>
      <c r="C9" s="120"/>
      <c r="D9" s="120"/>
      <c r="E9" s="120"/>
    </row>
    <row r="10" spans="1:5" customFormat="1" x14ac:dyDescent="0.25">
      <c r="A10" s="118" t="s">
        <v>20</v>
      </c>
      <c r="B10" s="121"/>
      <c r="C10" s="121"/>
      <c r="D10" s="121"/>
      <c r="E10" s="121"/>
    </row>
    <row r="11" spans="1:5" customFormat="1" ht="30" x14ac:dyDescent="0.25">
      <c r="A11" s="118" t="s">
        <v>19</v>
      </c>
      <c r="B11" s="120" t="s">
        <v>18</v>
      </c>
      <c r="C11" s="120" t="s">
        <v>18</v>
      </c>
      <c r="D11" s="120" t="s">
        <v>18</v>
      </c>
      <c r="E11" s="120" t="s">
        <v>18</v>
      </c>
    </row>
    <row r="12" spans="1:5" customFormat="1" x14ac:dyDescent="0.25">
      <c r="A12" s="122" t="s">
        <v>17</v>
      </c>
      <c r="B12" s="123" t="s">
        <v>16</v>
      </c>
      <c r="C12" s="123" t="s">
        <v>15</v>
      </c>
      <c r="D12" s="123" t="s">
        <v>14</v>
      </c>
      <c r="E12" s="123" t="s">
        <v>13</v>
      </c>
    </row>
    <row r="13" spans="1:5" customFormat="1" x14ac:dyDescent="0.25">
      <c r="A13" s="124">
        <v>37757</v>
      </c>
      <c r="B13" s="125">
        <v>27</v>
      </c>
      <c r="C13" s="125">
        <v>9.9566499999999998</v>
      </c>
      <c r="D13" s="125">
        <v>9.9566499999999998</v>
      </c>
      <c r="E13" s="125">
        <v>5.8051649999999997</v>
      </c>
    </row>
    <row r="14" spans="1:5" customFormat="1" x14ac:dyDescent="0.25">
      <c r="A14" s="124">
        <v>37760</v>
      </c>
      <c r="B14" s="125">
        <v>24</v>
      </c>
      <c r="C14" s="125">
        <v>9.9617330000000006</v>
      </c>
      <c r="D14" s="125">
        <v>9.9617330000000006</v>
      </c>
      <c r="E14" s="125">
        <v>5.7621000000000002</v>
      </c>
    </row>
    <row r="15" spans="1:5" customFormat="1" x14ac:dyDescent="0.25">
      <c r="A15" s="124">
        <v>37761</v>
      </c>
      <c r="B15" s="125">
        <v>23</v>
      </c>
      <c r="C15" s="125">
        <v>9.9651809999999994</v>
      </c>
      <c r="D15" s="125">
        <v>9.9651809999999994</v>
      </c>
      <c r="E15" s="125">
        <v>5.4689730000000001</v>
      </c>
    </row>
    <row r="16" spans="1:5" customFormat="1" x14ac:dyDescent="0.25">
      <c r="A16" s="124">
        <v>37762</v>
      </c>
      <c r="B16" s="125">
        <v>22</v>
      </c>
      <c r="C16" s="125">
        <v>9.9680389999999992</v>
      </c>
      <c r="D16" s="125">
        <v>9.9680389999999992</v>
      </c>
      <c r="E16" s="125">
        <v>5.2467509999999997</v>
      </c>
    </row>
    <row r="17" spans="1:5" customFormat="1" x14ac:dyDescent="0.25">
      <c r="A17" s="124">
        <v>37763</v>
      </c>
      <c r="B17" s="125">
        <v>28</v>
      </c>
      <c r="C17" s="125">
        <v>9.9609559999999995</v>
      </c>
      <c r="D17" s="125">
        <v>9.9609559999999995</v>
      </c>
      <c r="E17" s="125">
        <v>5.0396200000000002</v>
      </c>
    </row>
    <row r="18" spans="1:5" customFormat="1" x14ac:dyDescent="0.25">
      <c r="A18" s="124">
        <v>37764</v>
      </c>
      <c r="B18" s="125">
        <v>27</v>
      </c>
      <c r="C18" s="125">
        <v>9.9628750000000004</v>
      </c>
      <c r="D18" s="125">
        <v>9.9628750000000004</v>
      </c>
      <c r="E18" s="125">
        <v>4.968445</v>
      </c>
    </row>
    <row r="19" spans="1:5" customFormat="1" x14ac:dyDescent="0.25">
      <c r="A19" s="124">
        <v>37767</v>
      </c>
      <c r="B19" s="125">
        <v>24</v>
      </c>
      <c r="C19" s="125">
        <v>9.9684670000000004</v>
      </c>
      <c r="D19" s="125">
        <v>9.9684670000000004</v>
      </c>
      <c r="E19" s="125">
        <v>4.7449120000000002</v>
      </c>
    </row>
    <row r="20" spans="1:5" customFormat="1" x14ac:dyDescent="0.25">
      <c r="A20" s="124">
        <v>37768</v>
      </c>
      <c r="B20" s="125">
        <v>23</v>
      </c>
      <c r="C20" s="125">
        <v>9.9689499999999995</v>
      </c>
      <c r="D20" s="125">
        <v>9.9689499999999995</v>
      </c>
      <c r="E20" s="125">
        <v>4.8751369999999996</v>
      </c>
    </row>
    <row r="21" spans="1:5" customFormat="1" x14ac:dyDescent="0.25">
      <c r="A21" s="124">
        <v>37769</v>
      </c>
      <c r="B21" s="125">
        <v>22</v>
      </c>
      <c r="C21" s="125">
        <v>9.9701170000000001</v>
      </c>
      <c r="D21" s="125">
        <v>9.9701170000000001</v>
      </c>
      <c r="E21" s="125">
        <v>4.9046019999999997</v>
      </c>
    </row>
    <row r="22" spans="1:5" customFormat="1" x14ac:dyDescent="0.25">
      <c r="A22" s="124">
        <v>37770</v>
      </c>
      <c r="B22" s="125">
        <v>28</v>
      </c>
      <c r="C22" s="125">
        <v>9.9621999999999993</v>
      </c>
      <c r="D22" s="125">
        <v>9.9621999999999993</v>
      </c>
      <c r="E22" s="125">
        <v>4.8784409999999996</v>
      </c>
    </row>
    <row r="23" spans="1:5" customFormat="1" x14ac:dyDescent="0.25">
      <c r="A23" s="124">
        <v>37771</v>
      </c>
      <c r="B23" s="125">
        <v>27</v>
      </c>
      <c r="C23" s="125">
        <v>9.9640000000000004</v>
      </c>
      <c r="D23" s="125">
        <v>9.9640000000000004</v>
      </c>
      <c r="E23" s="125">
        <v>4.817342</v>
      </c>
    </row>
    <row r="24" spans="1:5" customFormat="1" x14ac:dyDescent="0.25">
      <c r="A24" s="124">
        <v>37774</v>
      </c>
      <c r="B24" s="125">
        <v>24</v>
      </c>
      <c r="C24" s="125">
        <v>9.9687330000000003</v>
      </c>
      <c r="D24" s="125">
        <v>9.9687330000000003</v>
      </c>
      <c r="E24" s="125">
        <v>4.7047600000000003</v>
      </c>
    </row>
    <row r="25" spans="1:5" customFormat="1" x14ac:dyDescent="0.25">
      <c r="A25" s="124">
        <v>37775</v>
      </c>
      <c r="B25" s="125">
        <v>23</v>
      </c>
      <c r="C25" s="125">
        <v>9.9702920000000006</v>
      </c>
      <c r="D25" s="125">
        <v>9.9702920000000006</v>
      </c>
      <c r="E25" s="125">
        <v>4.6638029999999997</v>
      </c>
    </row>
    <row r="26" spans="1:5" customFormat="1" x14ac:dyDescent="0.25">
      <c r="A26" s="124">
        <v>37776</v>
      </c>
      <c r="B26" s="125">
        <v>22</v>
      </c>
      <c r="C26" s="125">
        <v>9.9707279999999994</v>
      </c>
      <c r="D26" s="125">
        <v>9.9707279999999994</v>
      </c>
      <c r="E26" s="125">
        <v>4.8040260000000004</v>
      </c>
    </row>
    <row r="27" spans="1:5" customFormat="1" x14ac:dyDescent="0.25">
      <c r="A27" s="124">
        <v>37777</v>
      </c>
      <c r="B27" s="125">
        <v>28</v>
      </c>
      <c r="C27" s="125">
        <v>9.9610330000000005</v>
      </c>
      <c r="D27" s="125">
        <v>9.9610330000000005</v>
      </c>
      <c r="E27" s="125">
        <v>5.0296419999999999</v>
      </c>
    </row>
    <row r="28" spans="1:5" customFormat="1" x14ac:dyDescent="0.25">
      <c r="A28" s="124">
        <v>37778</v>
      </c>
      <c r="B28" s="125">
        <v>27</v>
      </c>
      <c r="C28" s="125">
        <v>9.9612999999999996</v>
      </c>
      <c r="D28" s="125">
        <v>9.9612999999999996</v>
      </c>
      <c r="E28" s="125">
        <v>5.1800470000000001</v>
      </c>
    </row>
    <row r="29" spans="1:5" customFormat="1" x14ac:dyDescent="0.25">
      <c r="A29" s="124">
        <v>37781</v>
      </c>
      <c r="B29" s="125">
        <v>24</v>
      </c>
      <c r="C29" s="125">
        <v>9.9644670000000009</v>
      </c>
      <c r="D29" s="125">
        <v>9.9644670000000009</v>
      </c>
      <c r="E29" s="125">
        <v>5.3489560000000003</v>
      </c>
    </row>
    <row r="30" spans="1:5" customFormat="1" x14ac:dyDescent="0.25">
      <c r="A30" s="124">
        <v>37782</v>
      </c>
      <c r="B30" s="125">
        <v>23</v>
      </c>
      <c r="C30" s="125">
        <v>9.9635829999999999</v>
      </c>
      <c r="D30" s="125">
        <v>9.9635829999999999</v>
      </c>
      <c r="E30" s="125">
        <v>5.7208860000000001</v>
      </c>
    </row>
    <row r="31" spans="1:5" customFormat="1" x14ac:dyDescent="0.25">
      <c r="A31" s="124">
        <v>37783</v>
      </c>
      <c r="B31" s="125">
        <v>22</v>
      </c>
      <c r="C31" s="125">
        <v>9.9666940000000004</v>
      </c>
      <c r="D31" s="125">
        <v>9.9666940000000004</v>
      </c>
      <c r="E31" s="125">
        <v>5.4682849999999998</v>
      </c>
    </row>
    <row r="32" spans="1:5" customFormat="1" x14ac:dyDescent="0.25">
      <c r="A32" s="124">
        <v>37784</v>
      </c>
      <c r="B32" s="125">
        <v>28</v>
      </c>
      <c r="C32" s="125">
        <v>9.9593220000000002</v>
      </c>
      <c r="D32" s="125">
        <v>9.9593220000000002</v>
      </c>
      <c r="E32" s="125">
        <v>5.2513899999999998</v>
      </c>
    </row>
    <row r="33" spans="1:5" customFormat="1" x14ac:dyDescent="0.25">
      <c r="A33" s="124">
        <v>37785</v>
      </c>
      <c r="B33" s="125">
        <v>27</v>
      </c>
      <c r="C33" s="125">
        <v>9.9610000000000003</v>
      </c>
      <c r="D33" s="125">
        <v>9.9610000000000003</v>
      </c>
      <c r="E33" s="125">
        <v>5.2203590000000002</v>
      </c>
    </row>
    <row r="34" spans="1:5" customFormat="1" x14ac:dyDescent="0.25">
      <c r="A34" s="124">
        <v>37788</v>
      </c>
      <c r="B34" s="125">
        <v>24</v>
      </c>
      <c r="C34" s="125">
        <v>9.9654000000000007</v>
      </c>
      <c r="D34" s="125">
        <v>9.9654000000000007</v>
      </c>
      <c r="E34" s="125">
        <v>5.2080200000000003</v>
      </c>
    </row>
    <row r="35" spans="1:5" customFormat="1" x14ac:dyDescent="0.25">
      <c r="A35" s="124">
        <v>37789</v>
      </c>
      <c r="B35" s="125">
        <v>23</v>
      </c>
      <c r="C35" s="125">
        <v>9.9664579999999994</v>
      </c>
      <c r="D35" s="125">
        <v>9.9664579999999994</v>
      </c>
      <c r="E35" s="125">
        <v>5.2677209999999999</v>
      </c>
    </row>
    <row r="36" spans="1:5" customFormat="1" x14ac:dyDescent="0.25">
      <c r="A36" s="124">
        <v>37790</v>
      </c>
      <c r="B36" s="125">
        <v>22</v>
      </c>
      <c r="C36" s="125">
        <v>9.9670000000000005</v>
      </c>
      <c r="D36" s="125">
        <v>9.9670000000000005</v>
      </c>
      <c r="E36" s="125">
        <v>5.4178790000000001</v>
      </c>
    </row>
    <row r="37" spans="1:5" customFormat="1" x14ac:dyDescent="0.25">
      <c r="A37" s="124">
        <v>37791</v>
      </c>
      <c r="B37" s="125">
        <v>28</v>
      </c>
      <c r="C37" s="125">
        <v>9.9588560000000008</v>
      </c>
      <c r="D37" s="125">
        <v>9.9588560000000008</v>
      </c>
      <c r="E37" s="125">
        <v>5.3117979999999996</v>
      </c>
    </row>
    <row r="38" spans="1:5" customFormat="1" x14ac:dyDescent="0.25">
      <c r="A38" s="124">
        <v>37792</v>
      </c>
      <c r="B38" s="125">
        <v>27</v>
      </c>
      <c r="C38" s="125">
        <v>9.9610749999999992</v>
      </c>
      <c r="D38" s="125">
        <v>9.9610749999999992</v>
      </c>
      <c r="E38" s="125">
        <v>5.2102810000000002</v>
      </c>
    </row>
    <row r="39" spans="1:5" customFormat="1" x14ac:dyDescent="0.25">
      <c r="A39" s="124">
        <v>37795</v>
      </c>
      <c r="B39" s="125">
        <v>24</v>
      </c>
      <c r="C39" s="125">
        <v>9.9659999999999993</v>
      </c>
      <c r="D39" s="125">
        <v>9.9659999999999993</v>
      </c>
      <c r="E39" s="125">
        <v>5.1173989999999998</v>
      </c>
    </row>
    <row r="40" spans="1:5" customFormat="1" x14ac:dyDescent="0.25">
      <c r="A40" s="124">
        <v>37796</v>
      </c>
      <c r="B40" s="125">
        <v>23</v>
      </c>
      <c r="C40" s="125">
        <v>9.9675440000000002</v>
      </c>
      <c r="D40" s="125">
        <v>9.9675440000000002</v>
      </c>
      <c r="E40" s="125">
        <v>5.0966110000000002</v>
      </c>
    </row>
    <row r="41" spans="1:5" customFormat="1" x14ac:dyDescent="0.25">
      <c r="A41" s="124">
        <v>37797</v>
      </c>
      <c r="B41" s="125">
        <v>22</v>
      </c>
      <c r="C41" s="125">
        <v>9.9700559999999996</v>
      </c>
      <c r="D41" s="125">
        <v>9.9700559999999996</v>
      </c>
      <c r="E41" s="125">
        <v>4.914644</v>
      </c>
    </row>
    <row r="42" spans="1:5" customFormat="1" x14ac:dyDescent="0.25">
      <c r="A42" s="124">
        <v>37798</v>
      </c>
      <c r="B42" s="125">
        <v>28</v>
      </c>
      <c r="C42" s="125">
        <v>9.9639109999999995</v>
      </c>
      <c r="D42" s="125">
        <v>9.9639109999999995</v>
      </c>
      <c r="E42" s="125">
        <v>4.6568199999999997</v>
      </c>
    </row>
    <row r="43" spans="1:5" customFormat="1" x14ac:dyDescent="0.25">
      <c r="A43" s="124">
        <v>37799</v>
      </c>
      <c r="B43" s="125">
        <v>27</v>
      </c>
      <c r="C43" s="125">
        <v>9.9646000000000008</v>
      </c>
      <c r="D43" s="125">
        <v>9.9646000000000008</v>
      </c>
      <c r="E43" s="125">
        <v>4.7367679999999996</v>
      </c>
    </row>
    <row r="44" spans="1:5" customFormat="1" x14ac:dyDescent="0.25">
      <c r="A44" s="124">
        <v>37802</v>
      </c>
      <c r="B44" s="125">
        <v>24</v>
      </c>
      <c r="C44" s="125">
        <v>9.9696669999999994</v>
      </c>
      <c r="D44" s="125">
        <v>9.9696669999999994</v>
      </c>
      <c r="E44" s="125">
        <v>4.5637930000000004</v>
      </c>
    </row>
    <row r="45" spans="1:5" customFormat="1" x14ac:dyDescent="0.25">
      <c r="A45" s="124">
        <v>37803</v>
      </c>
      <c r="B45" s="125">
        <v>23</v>
      </c>
      <c r="C45" s="125">
        <v>9.9722080000000002</v>
      </c>
      <c r="D45" s="125">
        <v>9.9722080000000002</v>
      </c>
      <c r="E45" s="125">
        <v>4.3621759999999998</v>
      </c>
    </row>
    <row r="46" spans="1:5" customFormat="1" x14ac:dyDescent="0.25">
      <c r="A46" s="124">
        <v>37804</v>
      </c>
      <c r="B46" s="125">
        <v>22</v>
      </c>
      <c r="C46" s="125">
        <v>9.9735390000000006</v>
      </c>
      <c r="D46" s="125">
        <v>9.9735390000000006</v>
      </c>
      <c r="E46" s="125">
        <v>4.3414700000000002</v>
      </c>
    </row>
    <row r="47" spans="1:5" customFormat="1" x14ac:dyDescent="0.25">
      <c r="A47" s="124">
        <v>37805</v>
      </c>
      <c r="B47" s="125">
        <v>28</v>
      </c>
      <c r="C47" s="125">
        <v>9.9662439999999997</v>
      </c>
      <c r="D47" s="125">
        <v>9.9662439999999997</v>
      </c>
      <c r="E47" s="125">
        <v>4.3547570000000002</v>
      </c>
    </row>
    <row r="48" spans="1:5" customFormat="1" x14ac:dyDescent="0.25">
      <c r="A48" s="124">
        <v>37806</v>
      </c>
      <c r="B48" s="125">
        <v>27</v>
      </c>
      <c r="C48" s="125">
        <v>9.9667750000000002</v>
      </c>
      <c r="D48" s="125">
        <v>9.9667750000000002</v>
      </c>
      <c r="E48" s="125">
        <v>4.4447679999999998</v>
      </c>
    </row>
    <row r="49" spans="1:5" customFormat="1" x14ac:dyDescent="0.25">
      <c r="A49" s="124">
        <v>37809</v>
      </c>
      <c r="B49" s="125">
        <v>24</v>
      </c>
      <c r="C49" s="125">
        <v>9.9695330000000002</v>
      </c>
      <c r="D49" s="125">
        <v>9.9695330000000002</v>
      </c>
      <c r="E49" s="125">
        <v>4.5840160000000001</v>
      </c>
    </row>
    <row r="50" spans="1:5" customFormat="1" x14ac:dyDescent="0.25">
      <c r="A50" s="124">
        <v>37810</v>
      </c>
      <c r="B50" s="125">
        <v>23</v>
      </c>
      <c r="C50" s="125">
        <v>9.9689499999999995</v>
      </c>
      <c r="D50" s="125">
        <v>9.9689499999999995</v>
      </c>
      <c r="E50" s="125">
        <v>4.8751369999999996</v>
      </c>
    </row>
    <row r="51" spans="1:5" customFormat="1" x14ac:dyDescent="0.25">
      <c r="A51" s="124">
        <v>37811</v>
      </c>
      <c r="B51" s="125">
        <v>22</v>
      </c>
      <c r="C51" s="125">
        <v>9.9696890000000007</v>
      </c>
      <c r="D51" s="125">
        <v>9.9696890000000007</v>
      </c>
      <c r="E51" s="125">
        <v>4.9750620000000003</v>
      </c>
    </row>
    <row r="52" spans="1:5" customFormat="1" x14ac:dyDescent="0.25">
      <c r="A52" s="124">
        <v>37812</v>
      </c>
      <c r="B52" s="125">
        <v>28</v>
      </c>
      <c r="C52" s="125">
        <v>9.9619669999999996</v>
      </c>
      <c r="D52" s="125">
        <v>9.9619669999999996</v>
      </c>
      <c r="E52" s="125">
        <v>4.9086259999999999</v>
      </c>
    </row>
    <row r="53" spans="1:5" customFormat="1" x14ac:dyDescent="0.25">
      <c r="A53" s="124">
        <v>37813</v>
      </c>
      <c r="B53" s="125">
        <v>27</v>
      </c>
      <c r="C53" s="125">
        <v>9.9629499999999993</v>
      </c>
      <c r="D53" s="125">
        <v>9.9629499999999993</v>
      </c>
      <c r="E53" s="125">
        <v>4.9583709999999996</v>
      </c>
    </row>
    <row r="54" spans="1:5" x14ac:dyDescent="0.25">
      <c r="A54" s="124">
        <v>37816</v>
      </c>
      <c r="B54" s="125">
        <v>24</v>
      </c>
      <c r="C54" s="125">
        <v>9.9675329999999995</v>
      </c>
      <c r="D54" s="125">
        <v>9.9675329999999995</v>
      </c>
      <c r="E54" s="125">
        <v>4.8859130000000004</v>
      </c>
    </row>
    <row r="55" spans="1:5" x14ac:dyDescent="0.25">
      <c r="A55" s="124">
        <v>37817</v>
      </c>
      <c r="B55" s="125">
        <v>23</v>
      </c>
      <c r="C55" s="125">
        <v>9.9678640000000005</v>
      </c>
      <c r="D55" s="125">
        <v>9.9678640000000005</v>
      </c>
      <c r="E55" s="125">
        <v>5.0461989999999997</v>
      </c>
    </row>
    <row r="56" spans="1:5" x14ac:dyDescent="0.25">
      <c r="A56" s="124">
        <v>37818</v>
      </c>
      <c r="B56" s="125">
        <v>22</v>
      </c>
      <c r="C56" s="125">
        <v>9.9697499999999994</v>
      </c>
      <c r="D56" s="125">
        <v>9.9697499999999994</v>
      </c>
      <c r="E56" s="125">
        <v>4.9650189999999998</v>
      </c>
    </row>
    <row r="57" spans="1:5" x14ac:dyDescent="0.25">
      <c r="A57" s="124">
        <v>37819</v>
      </c>
      <c r="B57" s="125">
        <v>28</v>
      </c>
      <c r="C57" s="125">
        <v>9.9624330000000008</v>
      </c>
      <c r="D57" s="125">
        <v>9.9624330000000008</v>
      </c>
      <c r="E57" s="125">
        <v>4.8482560000000001</v>
      </c>
    </row>
    <row r="58" spans="1:5" x14ac:dyDescent="0.25">
      <c r="A58" s="124">
        <v>37820</v>
      </c>
      <c r="B58" s="125">
        <v>27</v>
      </c>
      <c r="C58" s="125">
        <v>9.9648249999999994</v>
      </c>
      <c r="D58" s="125">
        <v>9.9648249999999994</v>
      </c>
      <c r="E58" s="125">
        <v>4.7065549999999998</v>
      </c>
    </row>
    <row r="59" spans="1:5" x14ac:dyDescent="0.25">
      <c r="A59" s="124">
        <v>37823</v>
      </c>
      <c r="B59" s="125">
        <v>24</v>
      </c>
      <c r="C59" s="125">
        <v>9.9697999999999993</v>
      </c>
      <c r="D59" s="125">
        <v>9.9697999999999993</v>
      </c>
      <c r="E59" s="125">
        <v>4.5437219999999998</v>
      </c>
    </row>
    <row r="60" spans="1:5" x14ac:dyDescent="0.25">
      <c r="A60" s="124">
        <v>37824</v>
      </c>
      <c r="B60" s="125">
        <v>23</v>
      </c>
      <c r="C60" s="125">
        <v>9.9724640000000004</v>
      </c>
      <c r="D60" s="125">
        <v>9.9724640000000004</v>
      </c>
      <c r="E60" s="125">
        <v>4.3218829999999997</v>
      </c>
    </row>
    <row r="61" spans="1:5" x14ac:dyDescent="0.25">
      <c r="A61" s="124">
        <v>37825</v>
      </c>
      <c r="B61" s="125">
        <v>22</v>
      </c>
      <c r="C61" s="125">
        <v>9.9737829999999992</v>
      </c>
      <c r="D61" s="125">
        <v>9.9737829999999992</v>
      </c>
      <c r="E61" s="125">
        <v>4.3013310000000002</v>
      </c>
    </row>
    <row r="62" spans="1:5" x14ac:dyDescent="0.25">
      <c r="A62" s="124">
        <v>37826</v>
      </c>
      <c r="B62" s="125">
        <v>28</v>
      </c>
      <c r="C62" s="125">
        <v>9.9672560000000008</v>
      </c>
      <c r="D62" s="125">
        <v>9.9672560000000008</v>
      </c>
      <c r="E62" s="125">
        <v>4.2237730000000004</v>
      </c>
    </row>
    <row r="63" spans="1:5" x14ac:dyDescent="0.25">
      <c r="A63" s="124">
        <v>37827</v>
      </c>
      <c r="B63" s="125">
        <v>27</v>
      </c>
      <c r="C63" s="125">
        <v>9.9684249999999999</v>
      </c>
      <c r="D63" s="125">
        <v>9.9684249999999999</v>
      </c>
      <c r="E63" s="125">
        <v>4.2233349999999996</v>
      </c>
    </row>
    <row r="64" spans="1:5" x14ac:dyDescent="0.25">
      <c r="A64" s="124">
        <v>37830</v>
      </c>
      <c r="B64" s="125">
        <v>24</v>
      </c>
      <c r="C64" s="125">
        <v>9.972467</v>
      </c>
      <c r="D64" s="125">
        <v>9.972467</v>
      </c>
      <c r="E64" s="125">
        <v>4.1413520000000004</v>
      </c>
    </row>
    <row r="65" spans="1:5" x14ac:dyDescent="0.25">
      <c r="A65" s="124">
        <v>37831</v>
      </c>
      <c r="B65" s="125">
        <v>23</v>
      </c>
      <c r="C65" s="125">
        <v>9.9738690000000005</v>
      </c>
      <c r="D65" s="125">
        <v>9.9738690000000005</v>
      </c>
      <c r="E65" s="125">
        <v>4.1007850000000001</v>
      </c>
    </row>
    <row r="66" spans="1:5" x14ac:dyDescent="0.25">
      <c r="A66" s="124">
        <v>37832</v>
      </c>
      <c r="B66" s="125">
        <v>22</v>
      </c>
      <c r="C66" s="125">
        <v>9.9751279999999998</v>
      </c>
      <c r="D66" s="125">
        <v>9.9751279999999998</v>
      </c>
      <c r="E66" s="125">
        <v>4.0801119999999997</v>
      </c>
    </row>
    <row r="67" spans="1:5" x14ac:dyDescent="0.25">
      <c r="A67" s="124">
        <v>37833</v>
      </c>
      <c r="B67" s="125">
        <v>28</v>
      </c>
      <c r="C67" s="125">
        <v>9.9684220000000003</v>
      </c>
      <c r="D67" s="125">
        <v>9.9684220000000003</v>
      </c>
      <c r="E67" s="125">
        <v>4.0728900000000001</v>
      </c>
    </row>
    <row r="68" spans="1:5" x14ac:dyDescent="0.25">
      <c r="A68" s="124">
        <v>37834</v>
      </c>
      <c r="B68" s="125">
        <v>27</v>
      </c>
      <c r="C68" s="125">
        <v>9.9687999999999999</v>
      </c>
      <c r="D68" s="125">
        <v>9.9687999999999999</v>
      </c>
      <c r="E68" s="125">
        <v>4.1730200000000002</v>
      </c>
    </row>
    <row r="69" spans="1:5" x14ac:dyDescent="0.25">
      <c r="A69" s="124">
        <v>37837</v>
      </c>
      <c r="B69" s="125">
        <v>24</v>
      </c>
      <c r="C69" s="125">
        <v>9.9724000000000004</v>
      </c>
      <c r="D69" s="125">
        <v>9.9724000000000004</v>
      </c>
      <c r="E69" s="125">
        <v>4.1514579999999999</v>
      </c>
    </row>
    <row r="70" spans="1:5" x14ac:dyDescent="0.25">
      <c r="A70" s="124">
        <v>37838</v>
      </c>
      <c r="B70" s="125">
        <v>23</v>
      </c>
      <c r="C70" s="125">
        <v>9.9729109999999999</v>
      </c>
      <c r="D70" s="125">
        <v>9.9729109999999999</v>
      </c>
      <c r="E70" s="125">
        <v>4.2515340000000004</v>
      </c>
    </row>
    <row r="71" spans="1:5" x14ac:dyDescent="0.25">
      <c r="A71" s="124">
        <v>37839</v>
      </c>
      <c r="B71" s="125">
        <v>22</v>
      </c>
      <c r="C71" s="125">
        <v>9.973967</v>
      </c>
      <c r="D71" s="125">
        <v>9.973967</v>
      </c>
      <c r="E71" s="125">
        <v>4.271064</v>
      </c>
    </row>
    <row r="72" spans="1:5" x14ac:dyDescent="0.25">
      <c r="A72" s="124">
        <v>37840</v>
      </c>
      <c r="B72" s="125">
        <v>28</v>
      </c>
      <c r="C72" s="125">
        <v>9.9671780000000005</v>
      </c>
      <c r="D72" s="125">
        <v>9.9671780000000005</v>
      </c>
      <c r="E72" s="125">
        <v>4.2338680000000002</v>
      </c>
    </row>
    <row r="73" spans="1:5" x14ac:dyDescent="0.25">
      <c r="A73" s="124">
        <v>37841</v>
      </c>
      <c r="B73" s="125">
        <v>27</v>
      </c>
      <c r="C73" s="125">
        <v>9.9685749999999995</v>
      </c>
      <c r="D73" s="125">
        <v>9.9685749999999995</v>
      </c>
      <c r="E73" s="125">
        <v>4.2032090000000002</v>
      </c>
    </row>
    <row r="74" spans="1:5" x14ac:dyDescent="0.25">
      <c r="A74" s="124">
        <v>37844</v>
      </c>
      <c r="B74" s="125">
        <v>24</v>
      </c>
      <c r="C74" s="125">
        <v>9.9719329999999999</v>
      </c>
      <c r="D74" s="125">
        <v>9.9719329999999999</v>
      </c>
      <c r="E74" s="125">
        <v>4.2218999999999998</v>
      </c>
    </row>
    <row r="75" spans="1:5" x14ac:dyDescent="0.25">
      <c r="A75" s="124">
        <v>37845</v>
      </c>
      <c r="B75" s="125">
        <v>23</v>
      </c>
      <c r="C75" s="125">
        <v>9.9729109999999999</v>
      </c>
      <c r="D75" s="125">
        <v>9.9729109999999999</v>
      </c>
      <c r="E75" s="125">
        <v>4.2515340000000004</v>
      </c>
    </row>
    <row r="76" spans="1:5" x14ac:dyDescent="0.25">
      <c r="A76" s="124">
        <v>37846</v>
      </c>
      <c r="B76" s="125">
        <v>22</v>
      </c>
      <c r="C76" s="125">
        <v>9.9740889999999993</v>
      </c>
      <c r="D76" s="125">
        <v>9.9740889999999993</v>
      </c>
      <c r="E76" s="125">
        <v>4.2509969999999999</v>
      </c>
    </row>
    <row r="77" spans="1:5" x14ac:dyDescent="0.25">
      <c r="A77" s="124">
        <v>37847</v>
      </c>
      <c r="B77" s="125">
        <v>28</v>
      </c>
      <c r="C77" s="125">
        <v>9.9667890000000003</v>
      </c>
      <c r="D77" s="125">
        <v>9.9667890000000003</v>
      </c>
      <c r="E77" s="125">
        <v>4.2842140000000004</v>
      </c>
    </row>
    <row r="78" spans="1:5" x14ac:dyDescent="0.25">
      <c r="A78" s="124">
        <v>37848</v>
      </c>
      <c r="B78" s="125">
        <v>27</v>
      </c>
      <c r="C78" s="125">
        <v>9.9678249999999995</v>
      </c>
      <c r="D78" s="125">
        <v>9.9678249999999995</v>
      </c>
      <c r="E78" s="125">
        <v>4.3038480000000003</v>
      </c>
    </row>
    <row r="79" spans="1:5" x14ac:dyDescent="0.25">
      <c r="A79" s="124">
        <v>37851</v>
      </c>
      <c r="B79" s="125">
        <v>24</v>
      </c>
      <c r="C79" s="125">
        <v>9.9714670000000005</v>
      </c>
      <c r="D79" s="125">
        <v>9.9714670000000005</v>
      </c>
      <c r="E79" s="125">
        <v>4.2921969999999998</v>
      </c>
    </row>
    <row r="80" spans="1:5" x14ac:dyDescent="0.25">
      <c r="A80" s="124">
        <v>37852</v>
      </c>
      <c r="B80" s="125">
        <v>23</v>
      </c>
      <c r="C80" s="125">
        <v>9.9715059999999998</v>
      </c>
      <c r="D80" s="125">
        <v>9.9715059999999998</v>
      </c>
      <c r="E80" s="125">
        <v>4.4726749999999997</v>
      </c>
    </row>
    <row r="81" spans="1:5" x14ac:dyDescent="0.25">
      <c r="A81" s="124">
        <v>37853</v>
      </c>
      <c r="B81" s="125">
        <v>22</v>
      </c>
      <c r="C81" s="125">
        <v>9.9734780000000001</v>
      </c>
      <c r="D81" s="125">
        <v>9.9734780000000001</v>
      </c>
      <c r="E81" s="125">
        <v>4.3515050000000004</v>
      </c>
    </row>
    <row r="82" spans="1:5" x14ac:dyDescent="0.25">
      <c r="A82" s="124">
        <v>37854</v>
      </c>
      <c r="B82" s="125">
        <v>28</v>
      </c>
      <c r="C82" s="125">
        <v>9.9655439999999995</v>
      </c>
      <c r="D82" s="125">
        <v>9.9655439999999995</v>
      </c>
      <c r="E82" s="125">
        <v>4.4453740000000002</v>
      </c>
    </row>
    <row r="83" spans="1:5" x14ac:dyDescent="0.25">
      <c r="A83" s="124">
        <v>37855</v>
      </c>
      <c r="B83" s="125">
        <v>27</v>
      </c>
      <c r="C83" s="125">
        <v>9.9669249999999998</v>
      </c>
      <c r="D83" s="125">
        <v>9.9669249999999998</v>
      </c>
      <c r="E83" s="125">
        <v>4.4246340000000002</v>
      </c>
    </row>
    <row r="84" spans="1:5" x14ac:dyDescent="0.25">
      <c r="A84" s="124">
        <v>37858</v>
      </c>
      <c r="B84" s="125">
        <v>24</v>
      </c>
      <c r="C84" s="125">
        <v>9.9703999999999997</v>
      </c>
      <c r="D84" s="125">
        <v>9.9703999999999997</v>
      </c>
      <c r="E84" s="125">
        <v>4.4531809999999998</v>
      </c>
    </row>
    <row r="85" spans="1:5" x14ac:dyDescent="0.25">
      <c r="A85" s="124">
        <v>37859</v>
      </c>
      <c r="B85" s="125">
        <v>23</v>
      </c>
      <c r="C85" s="125">
        <v>9.9711859999999994</v>
      </c>
      <c r="D85" s="125">
        <v>9.9711859999999994</v>
      </c>
      <c r="E85" s="125">
        <v>4.5230499999999996</v>
      </c>
    </row>
    <row r="86" spans="1:5" x14ac:dyDescent="0.25">
      <c r="A86" s="124">
        <v>37860</v>
      </c>
      <c r="B86" s="125">
        <v>22</v>
      </c>
      <c r="C86" s="125">
        <v>9.9726219999999994</v>
      </c>
      <c r="D86" s="125">
        <v>9.9726219999999994</v>
      </c>
      <c r="E86" s="125">
        <v>4.4923349999999997</v>
      </c>
    </row>
    <row r="87" spans="1:5" x14ac:dyDescent="0.25">
      <c r="A87" s="124">
        <v>37861</v>
      </c>
      <c r="B87" s="125">
        <v>28</v>
      </c>
      <c r="C87" s="125">
        <v>9.9646109999999997</v>
      </c>
      <c r="D87" s="125">
        <v>9.9646109999999997</v>
      </c>
      <c r="E87" s="125">
        <v>4.5661740000000002</v>
      </c>
    </row>
    <row r="88" spans="1:5" x14ac:dyDescent="0.25">
      <c r="A88" s="124">
        <v>37862</v>
      </c>
      <c r="B88" s="125">
        <v>27</v>
      </c>
      <c r="C88" s="125">
        <v>9.9646749999999997</v>
      </c>
      <c r="D88" s="125">
        <v>9.9646749999999997</v>
      </c>
      <c r="E88" s="125">
        <v>4.7266969999999997</v>
      </c>
    </row>
    <row r="89" spans="1:5" x14ac:dyDescent="0.25">
      <c r="A89" s="124">
        <v>37865</v>
      </c>
      <c r="B89" s="125">
        <v>24</v>
      </c>
      <c r="C89" s="125">
        <v>9.9686669999999999</v>
      </c>
      <c r="D89" s="125">
        <v>9.9686669999999999</v>
      </c>
      <c r="E89" s="125">
        <v>4.7147230000000002</v>
      </c>
    </row>
    <row r="90" spans="1:5" x14ac:dyDescent="0.25">
      <c r="A90" s="124">
        <v>37866</v>
      </c>
      <c r="B90" s="125">
        <v>23</v>
      </c>
      <c r="C90" s="125">
        <v>9.9686310000000002</v>
      </c>
      <c r="D90" s="125">
        <v>9.9686310000000002</v>
      </c>
      <c r="E90" s="125">
        <v>4.9253809999999998</v>
      </c>
    </row>
    <row r="91" spans="1:5" x14ac:dyDescent="0.25">
      <c r="A91" s="124">
        <v>37867</v>
      </c>
      <c r="B91" s="125">
        <v>22</v>
      </c>
      <c r="C91" s="125">
        <v>9.9709109999999992</v>
      </c>
      <c r="D91" s="125">
        <v>9.9709109999999992</v>
      </c>
      <c r="E91" s="125">
        <v>4.7739050000000001</v>
      </c>
    </row>
    <row r="92" spans="1:5" x14ac:dyDescent="0.25">
      <c r="A92" s="124">
        <v>37868</v>
      </c>
      <c r="B92" s="125">
        <v>28</v>
      </c>
      <c r="C92" s="125">
        <v>9.9636779999999998</v>
      </c>
      <c r="D92" s="125">
        <v>9.9636779999999998</v>
      </c>
      <c r="E92" s="125">
        <v>4.6869959999999997</v>
      </c>
    </row>
    <row r="93" spans="1:5" x14ac:dyDescent="0.25">
      <c r="A93" s="124">
        <v>37869</v>
      </c>
      <c r="B93" s="125">
        <v>27</v>
      </c>
      <c r="C93" s="125">
        <v>9.9652750000000001</v>
      </c>
      <c r="D93" s="125">
        <v>9.9652750000000001</v>
      </c>
      <c r="E93" s="125">
        <v>4.646134</v>
      </c>
    </row>
    <row r="94" spans="1:5" x14ac:dyDescent="0.25">
      <c r="A94" s="124">
        <v>37872</v>
      </c>
      <c r="B94" s="125">
        <v>24</v>
      </c>
      <c r="C94" s="125">
        <v>9.9691329999999994</v>
      </c>
      <c r="D94" s="125">
        <v>9.9691329999999994</v>
      </c>
      <c r="E94" s="125">
        <v>4.6443859999999999</v>
      </c>
    </row>
    <row r="95" spans="1:5" x14ac:dyDescent="0.25">
      <c r="A95" s="124">
        <v>37873</v>
      </c>
      <c r="B95" s="125">
        <v>23</v>
      </c>
      <c r="C95" s="125">
        <v>9.9701640000000005</v>
      </c>
      <c r="D95" s="125">
        <v>9.9701640000000005</v>
      </c>
      <c r="E95" s="125">
        <v>4.6839579999999996</v>
      </c>
    </row>
    <row r="96" spans="1:5" x14ac:dyDescent="0.25">
      <c r="A96" s="124">
        <v>37874</v>
      </c>
      <c r="B96" s="125">
        <v>22</v>
      </c>
      <c r="C96" s="125">
        <v>9.9721329999999995</v>
      </c>
      <c r="D96" s="125">
        <v>9.9721329999999995</v>
      </c>
      <c r="E96" s="125">
        <v>4.5727979999999997</v>
      </c>
    </row>
    <row r="97" spans="1:5" x14ac:dyDescent="0.25">
      <c r="A97" s="124">
        <v>37875</v>
      </c>
      <c r="B97" s="125">
        <v>28</v>
      </c>
      <c r="C97" s="125">
        <v>9.9639109999999995</v>
      </c>
      <c r="D97" s="125">
        <v>9.9639109999999995</v>
      </c>
      <c r="E97" s="125">
        <v>4.6568199999999997</v>
      </c>
    </row>
    <row r="98" spans="1:5" x14ac:dyDescent="0.25">
      <c r="A98" s="124">
        <v>37876</v>
      </c>
      <c r="B98" s="125">
        <v>27</v>
      </c>
      <c r="C98" s="125">
        <v>9.9652750000000001</v>
      </c>
      <c r="D98" s="125">
        <v>9.9652750000000001</v>
      </c>
      <c r="E98" s="125">
        <v>4.646134</v>
      </c>
    </row>
    <row r="99" spans="1:5" x14ac:dyDescent="0.25">
      <c r="A99" s="124">
        <v>37879</v>
      </c>
      <c r="B99" s="125">
        <v>24</v>
      </c>
      <c r="C99" s="125">
        <v>9.9689329999999998</v>
      </c>
      <c r="D99" s="125">
        <v>9.9689329999999998</v>
      </c>
      <c r="E99" s="125">
        <v>4.6745720000000004</v>
      </c>
    </row>
    <row r="100" spans="1:5" x14ac:dyDescent="0.25">
      <c r="A100" s="124">
        <v>37881</v>
      </c>
      <c r="B100" s="125">
        <v>22</v>
      </c>
      <c r="C100" s="125">
        <v>9.9725000000000001</v>
      </c>
      <c r="D100" s="125">
        <v>9.9725000000000001</v>
      </c>
      <c r="E100" s="125">
        <v>4.5124089999999999</v>
      </c>
    </row>
    <row r="101" spans="1:5" x14ac:dyDescent="0.25">
      <c r="A101" s="124">
        <v>37882</v>
      </c>
      <c r="B101" s="125">
        <v>28</v>
      </c>
      <c r="C101" s="125">
        <v>9.964378</v>
      </c>
      <c r="D101" s="125">
        <v>9.964378</v>
      </c>
      <c r="E101" s="125">
        <v>4.5963450000000003</v>
      </c>
    </row>
    <row r="102" spans="1:5" x14ac:dyDescent="0.25">
      <c r="A102" s="124">
        <v>37883</v>
      </c>
      <c r="B102" s="125">
        <v>27</v>
      </c>
      <c r="C102" s="125">
        <v>9.9657999999999998</v>
      </c>
      <c r="D102" s="125">
        <v>9.9657999999999998</v>
      </c>
      <c r="E102" s="125">
        <v>4.5756490000000003</v>
      </c>
    </row>
    <row r="103" spans="1:5" x14ac:dyDescent="0.25">
      <c r="A103" s="124">
        <v>37886</v>
      </c>
      <c r="B103" s="125">
        <v>24</v>
      </c>
      <c r="C103" s="125">
        <v>9.9702669999999998</v>
      </c>
      <c r="D103" s="125">
        <v>9.9702669999999998</v>
      </c>
      <c r="E103" s="125">
        <v>4.4732500000000002</v>
      </c>
    </row>
    <row r="104" spans="1:5" x14ac:dyDescent="0.25">
      <c r="A104" s="124">
        <v>37887</v>
      </c>
      <c r="B104" s="125">
        <v>23</v>
      </c>
      <c r="C104" s="125">
        <v>9.9720169999999992</v>
      </c>
      <c r="D104" s="125">
        <v>9.9720169999999992</v>
      </c>
      <c r="E104" s="125">
        <v>4.392239</v>
      </c>
    </row>
    <row r="105" spans="1:5" x14ac:dyDescent="0.25">
      <c r="A105" s="124">
        <v>37888</v>
      </c>
      <c r="B105" s="125">
        <v>22</v>
      </c>
      <c r="C105" s="125">
        <v>9.9734169999999995</v>
      </c>
      <c r="D105" s="125">
        <v>9.9734169999999995</v>
      </c>
      <c r="E105" s="125">
        <v>4.3615399999999998</v>
      </c>
    </row>
    <row r="106" spans="1:5" x14ac:dyDescent="0.25">
      <c r="A106" s="124">
        <v>37889</v>
      </c>
      <c r="B106" s="125">
        <v>28</v>
      </c>
      <c r="C106" s="125">
        <v>9.9650780000000001</v>
      </c>
      <c r="D106" s="125">
        <v>9.9650780000000001</v>
      </c>
      <c r="E106" s="125">
        <v>4.505706</v>
      </c>
    </row>
    <row r="107" spans="1:5" x14ac:dyDescent="0.25">
      <c r="A107" s="124">
        <v>37890</v>
      </c>
      <c r="B107" s="125">
        <v>27</v>
      </c>
      <c r="C107" s="125">
        <v>9.9661749999999998</v>
      </c>
      <c r="D107" s="125">
        <v>9.9661749999999998</v>
      </c>
      <c r="E107" s="125">
        <v>4.5253069999999997</v>
      </c>
    </row>
    <row r="108" spans="1:5" x14ac:dyDescent="0.25">
      <c r="A108" s="124">
        <v>37893</v>
      </c>
      <c r="B108" s="125">
        <v>24</v>
      </c>
      <c r="C108" s="125">
        <v>9.9693330000000007</v>
      </c>
      <c r="D108" s="125">
        <v>9.9693330000000007</v>
      </c>
      <c r="E108" s="125">
        <v>4.6142000000000003</v>
      </c>
    </row>
    <row r="109" spans="1:5" x14ac:dyDescent="0.25">
      <c r="A109" s="124">
        <v>37894</v>
      </c>
      <c r="B109" s="125">
        <v>23</v>
      </c>
      <c r="C109" s="125">
        <v>9.9711219999999994</v>
      </c>
      <c r="D109" s="125">
        <v>9.9711219999999994</v>
      </c>
      <c r="E109" s="125">
        <v>4.5331260000000002</v>
      </c>
    </row>
    <row r="110" spans="1:5" x14ac:dyDescent="0.25">
      <c r="A110" s="124">
        <v>37895</v>
      </c>
      <c r="B110" s="125">
        <v>22</v>
      </c>
      <c r="C110" s="125">
        <v>9.9729279999999996</v>
      </c>
      <c r="D110" s="125">
        <v>9.9729279999999996</v>
      </c>
      <c r="E110" s="125">
        <v>4.4419890000000004</v>
      </c>
    </row>
    <row r="111" spans="1:5" x14ac:dyDescent="0.25">
      <c r="A111" s="124">
        <v>37896</v>
      </c>
      <c r="B111" s="125">
        <v>28</v>
      </c>
      <c r="C111" s="125">
        <v>9.9635999999999996</v>
      </c>
      <c r="D111" s="125">
        <v>9.9635999999999996</v>
      </c>
      <c r="E111" s="125">
        <v>4.6970970000000003</v>
      </c>
    </row>
    <row r="112" spans="1:5" x14ac:dyDescent="0.25">
      <c r="A112" s="124">
        <v>37897</v>
      </c>
      <c r="B112" s="125">
        <v>27</v>
      </c>
      <c r="C112" s="125">
        <v>9.96265</v>
      </c>
      <c r="D112" s="125">
        <v>9.96265</v>
      </c>
      <c r="E112" s="125">
        <v>4.9986699999999997</v>
      </c>
    </row>
    <row r="113" spans="1:5" x14ac:dyDescent="0.25">
      <c r="A113" s="124">
        <v>37900</v>
      </c>
      <c r="B113" s="125">
        <v>24</v>
      </c>
      <c r="C113" s="125">
        <v>9.9662000000000006</v>
      </c>
      <c r="D113" s="125">
        <v>9.9662000000000006</v>
      </c>
      <c r="E113" s="125">
        <v>5.0871950000000004</v>
      </c>
    </row>
    <row r="114" spans="1:5" x14ac:dyDescent="0.25">
      <c r="A114" s="124">
        <v>37901</v>
      </c>
      <c r="B114" s="125">
        <v>23</v>
      </c>
      <c r="C114" s="125">
        <v>9.9651809999999994</v>
      </c>
      <c r="D114" s="125">
        <v>9.9651809999999994</v>
      </c>
      <c r="E114" s="125">
        <v>5.4689730000000001</v>
      </c>
    </row>
    <row r="115" spans="1:5" x14ac:dyDescent="0.25">
      <c r="A115" s="124">
        <v>37902</v>
      </c>
      <c r="B115" s="125">
        <v>22</v>
      </c>
      <c r="C115" s="125">
        <v>9.9673060000000007</v>
      </c>
      <c r="D115" s="125">
        <v>9.9673060000000007</v>
      </c>
      <c r="E115" s="125">
        <v>5.3674759999999999</v>
      </c>
    </row>
    <row r="116" spans="1:5" x14ac:dyDescent="0.25">
      <c r="A116" s="124">
        <v>37903</v>
      </c>
      <c r="B116" s="125">
        <v>28</v>
      </c>
      <c r="C116" s="125">
        <v>9.9587780000000006</v>
      </c>
      <c r="D116" s="125">
        <v>9.9587780000000006</v>
      </c>
      <c r="E116" s="125">
        <v>5.3219089999999998</v>
      </c>
    </row>
    <row r="117" spans="1:5" x14ac:dyDescent="0.25">
      <c r="A117" s="124">
        <v>37904</v>
      </c>
      <c r="B117" s="125">
        <v>27</v>
      </c>
      <c r="C117" s="125">
        <v>9.9603249999999992</v>
      </c>
      <c r="D117" s="125">
        <v>9.9603249999999992</v>
      </c>
      <c r="E117" s="125">
        <v>5.3110720000000002</v>
      </c>
    </row>
    <row r="118" spans="1:5" x14ac:dyDescent="0.25">
      <c r="A118" s="124">
        <v>37907</v>
      </c>
      <c r="B118" s="125">
        <v>24</v>
      </c>
      <c r="C118" s="125">
        <v>9.9648669999999999</v>
      </c>
      <c r="D118" s="125">
        <v>9.9648669999999999</v>
      </c>
      <c r="E118" s="125">
        <v>5.2885299999999997</v>
      </c>
    </row>
    <row r="119" spans="1:5" x14ac:dyDescent="0.25">
      <c r="A119" s="124">
        <v>37908</v>
      </c>
      <c r="B119" s="125">
        <v>23</v>
      </c>
      <c r="C119" s="125">
        <v>9.9656920000000007</v>
      </c>
      <c r="D119" s="125">
        <v>9.9656920000000007</v>
      </c>
      <c r="E119" s="125">
        <v>5.3884340000000002</v>
      </c>
    </row>
    <row r="120" spans="1:5" x14ac:dyDescent="0.25">
      <c r="A120" s="124">
        <v>37909</v>
      </c>
      <c r="B120" s="125">
        <v>22</v>
      </c>
      <c r="C120" s="125">
        <v>9.9671219999999998</v>
      </c>
      <c r="D120" s="125">
        <v>9.9671219999999998</v>
      </c>
      <c r="E120" s="125">
        <v>5.3977830000000004</v>
      </c>
    </row>
    <row r="121" spans="1:5" x14ac:dyDescent="0.25">
      <c r="A121" s="124">
        <v>37910</v>
      </c>
      <c r="B121" s="125">
        <v>28</v>
      </c>
      <c r="C121" s="125">
        <v>9.9580780000000004</v>
      </c>
      <c r="D121" s="125">
        <v>9.9580780000000004</v>
      </c>
      <c r="E121" s="125">
        <v>5.4126620000000001</v>
      </c>
    </row>
    <row r="122" spans="1:5" x14ac:dyDescent="0.25">
      <c r="A122" s="124">
        <v>37911</v>
      </c>
      <c r="B122" s="125">
        <v>27</v>
      </c>
      <c r="C122" s="125">
        <v>9.9591999999999992</v>
      </c>
      <c r="D122" s="125">
        <v>9.9591999999999992</v>
      </c>
      <c r="E122" s="125">
        <v>5.4622859999999998</v>
      </c>
    </row>
    <row r="123" spans="1:5" x14ac:dyDescent="0.25">
      <c r="A123" s="124">
        <v>37914</v>
      </c>
      <c r="B123" s="125">
        <v>24</v>
      </c>
      <c r="C123" s="125">
        <v>9.9638000000000009</v>
      </c>
      <c r="D123" s="125">
        <v>9.9638000000000009</v>
      </c>
      <c r="E123" s="125">
        <v>5.4497280000000003</v>
      </c>
    </row>
    <row r="124" spans="1:5" x14ac:dyDescent="0.25">
      <c r="A124" s="124">
        <v>37915</v>
      </c>
      <c r="B124" s="125">
        <v>23</v>
      </c>
      <c r="C124" s="125">
        <v>9.9667139999999996</v>
      </c>
      <c r="D124" s="125">
        <v>9.9667139999999996</v>
      </c>
      <c r="E124" s="125">
        <v>5.2273820000000004</v>
      </c>
    </row>
    <row r="125" spans="1:5" x14ac:dyDescent="0.25">
      <c r="A125" s="124">
        <v>37916</v>
      </c>
      <c r="B125" s="125">
        <v>22</v>
      </c>
      <c r="C125" s="125">
        <v>9.9677330000000008</v>
      </c>
      <c r="D125" s="125">
        <v>9.9677330000000008</v>
      </c>
      <c r="E125" s="125">
        <v>5.2971469999999998</v>
      </c>
    </row>
    <row r="126" spans="1:5" x14ac:dyDescent="0.25">
      <c r="A126" s="124">
        <v>37917</v>
      </c>
      <c r="B126" s="125">
        <v>27</v>
      </c>
      <c r="C126" s="125">
        <v>9.9609249999999996</v>
      </c>
      <c r="D126" s="125">
        <v>9.9609249999999996</v>
      </c>
      <c r="E126" s="125">
        <v>5.2304380000000004</v>
      </c>
    </row>
    <row r="127" spans="1:5" x14ac:dyDescent="0.25">
      <c r="A127" s="124">
        <v>37918</v>
      </c>
      <c r="B127" s="125">
        <v>26</v>
      </c>
      <c r="C127" s="125">
        <v>9.9625889999999995</v>
      </c>
      <c r="D127" s="125">
        <v>9.9625889999999995</v>
      </c>
      <c r="E127" s="125">
        <v>5.1994360000000004</v>
      </c>
    </row>
    <row r="128" spans="1:5" x14ac:dyDescent="0.25">
      <c r="A128" s="124">
        <v>37921</v>
      </c>
      <c r="B128" s="125">
        <v>23</v>
      </c>
      <c r="C128" s="125">
        <v>9.9675440000000002</v>
      </c>
      <c r="D128" s="125">
        <v>9.9675440000000002</v>
      </c>
      <c r="E128" s="125">
        <v>5.0966110000000002</v>
      </c>
    </row>
    <row r="129" spans="1:5" x14ac:dyDescent="0.25">
      <c r="A129" s="124">
        <v>37922</v>
      </c>
      <c r="B129" s="125">
        <v>22</v>
      </c>
      <c r="C129" s="125">
        <v>9.9703610000000005</v>
      </c>
      <c r="D129" s="125">
        <v>9.9703610000000005</v>
      </c>
      <c r="E129" s="125">
        <v>4.8644360000000004</v>
      </c>
    </row>
    <row r="130" spans="1:5" x14ac:dyDescent="0.25">
      <c r="A130" s="124">
        <v>37923</v>
      </c>
      <c r="B130" s="125">
        <v>21</v>
      </c>
      <c r="C130" s="125">
        <v>9.9721170000000008</v>
      </c>
      <c r="D130" s="125">
        <v>9.9721170000000008</v>
      </c>
      <c r="E130" s="125">
        <v>4.7933079999999997</v>
      </c>
    </row>
    <row r="131" spans="1:5" x14ac:dyDescent="0.25">
      <c r="A131" s="124">
        <v>37924</v>
      </c>
      <c r="B131" s="125">
        <v>28</v>
      </c>
      <c r="C131" s="125">
        <v>9.9631329999999991</v>
      </c>
      <c r="D131" s="125">
        <v>9.9631329999999991</v>
      </c>
      <c r="E131" s="125">
        <v>4.7575830000000003</v>
      </c>
    </row>
    <row r="132" spans="1:5" x14ac:dyDescent="0.25">
      <c r="A132" s="124">
        <v>37925</v>
      </c>
      <c r="B132" s="125">
        <v>27</v>
      </c>
      <c r="C132" s="125">
        <v>9.9646000000000008</v>
      </c>
      <c r="D132" s="125">
        <v>9.9646000000000008</v>
      </c>
      <c r="E132" s="125">
        <v>4.7367679999999996</v>
      </c>
    </row>
    <row r="133" spans="1:5" x14ac:dyDescent="0.25">
      <c r="A133" s="124">
        <v>37928</v>
      </c>
      <c r="B133" s="125">
        <v>24</v>
      </c>
      <c r="C133" s="125">
        <v>9.9689999999999994</v>
      </c>
      <c r="D133" s="125">
        <v>9.9689999999999994</v>
      </c>
      <c r="E133" s="125">
        <v>4.6644600000000001</v>
      </c>
    </row>
    <row r="134" spans="1:5" x14ac:dyDescent="0.25">
      <c r="A134" s="124">
        <v>37929</v>
      </c>
      <c r="B134" s="125">
        <v>23</v>
      </c>
      <c r="C134" s="125">
        <v>9.9715059999999998</v>
      </c>
      <c r="D134" s="125">
        <v>9.9715059999999998</v>
      </c>
      <c r="E134" s="125">
        <v>4.4726749999999997</v>
      </c>
    </row>
    <row r="135" spans="1:5" x14ac:dyDescent="0.25">
      <c r="A135" s="124">
        <v>37930</v>
      </c>
      <c r="B135" s="125">
        <v>22</v>
      </c>
      <c r="C135" s="125">
        <v>9.9728060000000003</v>
      </c>
      <c r="D135" s="125">
        <v>9.9728060000000003</v>
      </c>
      <c r="E135" s="125">
        <v>4.4620610000000003</v>
      </c>
    </row>
    <row r="136" spans="1:5" x14ac:dyDescent="0.25">
      <c r="A136" s="124">
        <v>37931</v>
      </c>
      <c r="B136" s="125">
        <v>28</v>
      </c>
      <c r="C136" s="125">
        <v>9.9652329999999996</v>
      </c>
      <c r="D136" s="125">
        <v>9.9652329999999996</v>
      </c>
      <c r="E136" s="125">
        <v>4.4856379999999998</v>
      </c>
    </row>
    <row r="137" spans="1:5" x14ac:dyDescent="0.25">
      <c r="A137" s="124">
        <v>37932</v>
      </c>
      <c r="B137" s="125">
        <v>27</v>
      </c>
      <c r="C137" s="125">
        <v>9.9663249999999994</v>
      </c>
      <c r="D137" s="125">
        <v>9.9663249999999994</v>
      </c>
      <c r="E137" s="125">
        <v>4.5051709999999998</v>
      </c>
    </row>
    <row r="138" spans="1:5" x14ac:dyDescent="0.25">
      <c r="A138" s="124">
        <v>37935</v>
      </c>
      <c r="B138" s="125">
        <v>24</v>
      </c>
      <c r="C138" s="125">
        <v>9.9700670000000002</v>
      </c>
      <c r="D138" s="125">
        <v>9.9700670000000002</v>
      </c>
      <c r="E138" s="125">
        <v>4.5034299999999998</v>
      </c>
    </row>
    <row r="139" spans="1:5" x14ac:dyDescent="0.25">
      <c r="A139" s="124">
        <v>37936</v>
      </c>
      <c r="B139" s="125">
        <v>23</v>
      </c>
      <c r="C139" s="125">
        <v>9.9711219999999994</v>
      </c>
      <c r="D139" s="125">
        <v>9.9711219999999994</v>
      </c>
      <c r="E139" s="125">
        <v>4.5331260000000002</v>
      </c>
    </row>
    <row r="140" spans="1:5" x14ac:dyDescent="0.25">
      <c r="A140" s="124">
        <v>37937</v>
      </c>
      <c r="B140" s="125">
        <v>22</v>
      </c>
      <c r="C140" s="125">
        <v>9.9720110000000002</v>
      </c>
      <c r="D140" s="125">
        <v>9.9720110000000002</v>
      </c>
      <c r="E140" s="125">
        <v>4.592873</v>
      </c>
    </row>
    <row r="141" spans="1:5" x14ac:dyDescent="0.25">
      <c r="A141" s="124">
        <v>37938</v>
      </c>
      <c r="B141" s="125">
        <v>28</v>
      </c>
      <c r="C141" s="125">
        <v>9.9631329999999991</v>
      </c>
      <c r="D141" s="125">
        <v>9.9631329999999991</v>
      </c>
      <c r="E141" s="125">
        <v>4.7575830000000003</v>
      </c>
    </row>
    <row r="142" spans="1:5" x14ac:dyDescent="0.25">
      <c r="A142" s="124">
        <v>37939</v>
      </c>
      <c r="B142" s="125">
        <v>27</v>
      </c>
      <c r="C142" s="125">
        <v>9.9642250000000008</v>
      </c>
      <c r="D142" s="125">
        <v>9.9642250000000008</v>
      </c>
      <c r="E142" s="125">
        <v>4.7871259999999998</v>
      </c>
    </row>
    <row r="143" spans="1:5" x14ac:dyDescent="0.25">
      <c r="A143" s="124">
        <v>37942</v>
      </c>
      <c r="B143" s="125">
        <v>24</v>
      </c>
      <c r="C143" s="125">
        <v>9.9657999999999998</v>
      </c>
      <c r="D143" s="125">
        <v>9.9657999999999998</v>
      </c>
      <c r="E143" s="125">
        <v>5.1476050000000004</v>
      </c>
    </row>
    <row r="144" spans="1:5" x14ac:dyDescent="0.25">
      <c r="A144" s="124">
        <v>37943</v>
      </c>
      <c r="B144" s="125">
        <v>23</v>
      </c>
      <c r="C144" s="125">
        <v>9.9681189999999997</v>
      </c>
      <c r="D144" s="125">
        <v>9.9681189999999997</v>
      </c>
      <c r="E144" s="125">
        <v>5.0060289999999998</v>
      </c>
    </row>
    <row r="145" spans="1:5" x14ac:dyDescent="0.25">
      <c r="A145" s="124">
        <v>37944</v>
      </c>
      <c r="B145" s="125">
        <v>29</v>
      </c>
      <c r="C145" s="125">
        <v>9.9585939999999997</v>
      </c>
      <c r="D145" s="125">
        <v>9.9585939999999997</v>
      </c>
      <c r="E145" s="125">
        <v>5.1614269999999998</v>
      </c>
    </row>
    <row r="146" spans="1:5" x14ac:dyDescent="0.25">
      <c r="A146" s="124">
        <v>37946</v>
      </c>
      <c r="B146" s="125">
        <v>27</v>
      </c>
      <c r="C146" s="125">
        <v>9.9597250000000006</v>
      </c>
      <c r="D146" s="125">
        <v>9.9597250000000006</v>
      </c>
      <c r="E146" s="125">
        <v>5.3917149999999996</v>
      </c>
    </row>
    <row r="147" spans="1:5" x14ac:dyDescent="0.25">
      <c r="A147" s="124">
        <v>37949</v>
      </c>
      <c r="B147" s="125">
        <v>24</v>
      </c>
      <c r="C147" s="125">
        <v>9.9616000000000007</v>
      </c>
      <c r="D147" s="125">
        <v>9.9616000000000007</v>
      </c>
      <c r="E147" s="125">
        <v>5.7822040000000001</v>
      </c>
    </row>
    <row r="148" spans="1:5" x14ac:dyDescent="0.25">
      <c r="A148" s="124">
        <v>37950</v>
      </c>
      <c r="B148" s="125">
        <v>23</v>
      </c>
      <c r="C148" s="125">
        <v>9.9634560000000008</v>
      </c>
      <c r="D148" s="125">
        <v>9.9634560000000008</v>
      </c>
      <c r="E148" s="125">
        <v>5.7409100000000004</v>
      </c>
    </row>
    <row r="149" spans="1:5" x14ac:dyDescent="0.25">
      <c r="A149" s="124">
        <v>37951</v>
      </c>
      <c r="B149" s="125">
        <v>22</v>
      </c>
      <c r="C149" s="125">
        <v>9.9648000000000003</v>
      </c>
      <c r="D149" s="125">
        <v>9.9648000000000003</v>
      </c>
      <c r="E149" s="125">
        <v>5.7803469999999999</v>
      </c>
    </row>
    <row r="150" spans="1:5" x14ac:dyDescent="0.25">
      <c r="A150" s="124">
        <v>37952</v>
      </c>
      <c r="B150" s="125">
        <v>27</v>
      </c>
      <c r="C150" s="125">
        <v>9.9559750000000005</v>
      </c>
      <c r="D150" s="125">
        <v>9.9559750000000005</v>
      </c>
      <c r="E150" s="125">
        <v>5.8959570000000001</v>
      </c>
    </row>
    <row r="151" spans="1:5" x14ac:dyDescent="0.25">
      <c r="A151" s="124">
        <v>37953</v>
      </c>
      <c r="B151" s="125">
        <v>26</v>
      </c>
      <c r="C151" s="125">
        <v>9.9563059999999997</v>
      </c>
      <c r="D151" s="125">
        <v>9.9563059999999997</v>
      </c>
      <c r="E151" s="125">
        <v>6.0764889999999996</v>
      </c>
    </row>
    <row r="152" spans="1:5" x14ac:dyDescent="0.25">
      <c r="A152" s="124">
        <v>37956</v>
      </c>
      <c r="B152" s="125">
        <v>23</v>
      </c>
      <c r="C152" s="125">
        <v>9.9593030000000002</v>
      </c>
      <c r="D152" s="125">
        <v>9.9593030000000002</v>
      </c>
      <c r="E152" s="125">
        <v>6.3959950000000001</v>
      </c>
    </row>
    <row r="153" spans="1:5" x14ac:dyDescent="0.25">
      <c r="A153" s="124">
        <v>37957</v>
      </c>
      <c r="B153" s="125">
        <v>22</v>
      </c>
      <c r="C153" s="125">
        <v>9.9615609999999997</v>
      </c>
      <c r="D153" s="125">
        <v>9.9615609999999997</v>
      </c>
      <c r="E153" s="125">
        <v>6.3142899999999997</v>
      </c>
    </row>
    <row r="154" spans="1:5" x14ac:dyDescent="0.25">
      <c r="A154" s="124">
        <v>37958</v>
      </c>
      <c r="B154" s="125">
        <v>21</v>
      </c>
      <c r="C154" s="125">
        <v>9.9638329999999993</v>
      </c>
      <c r="D154" s="125">
        <v>9.9638329999999993</v>
      </c>
      <c r="E154" s="125">
        <v>6.2225619999999999</v>
      </c>
    </row>
    <row r="155" spans="1:5" x14ac:dyDescent="0.25">
      <c r="A155" s="124">
        <v>37959</v>
      </c>
      <c r="B155" s="125">
        <v>27</v>
      </c>
      <c r="C155" s="125">
        <v>9.9554500000000008</v>
      </c>
      <c r="D155" s="125">
        <v>9.9554500000000008</v>
      </c>
      <c r="E155" s="125">
        <v>5.9665809999999997</v>
      </c>
    </row>
    <row r="156" spans="1:5" x14ac:dyDescent="0.25">
      <c r="A156" s="124">
        <v>37960</v>
      </c>
      <c r="B156" s="125">
        <v>26</v>
      </c>
      <c r="C156" s="125">
        <v>9.957967</v>
      </c>
      <c r="D156" s="125">
        <v>9.957967</v>
      </c>
      <c r="E156" s="125">
        <v>5.8445200000000002</v>
      </c>
    </row>
    <row r="157" spans="1:5" x14ac:dyDescent="0.25">
      <c r="A157" s="124">
        <v>37963</v>
      </c>
      <c r="B157" s="125">
        <v>23</v>
      </c>
      <c r="C157" s="125">
        <v>9.9623690000000007</v>
      </c>
      <c r="D157" s="125">
        <v>9.9623690000000007</v>
      </c>
      <c r="E157" s="125">
        <v>5.912318</v>
      </c>
    </row>
    <row r="158" spans="1:5" x14ac:dyDescent="0.25">
      <c r="A158" s="124">
        <v>37964</v>
      </c>
      <c r="B158" s="125">
        <v>22</v>
      </c>
      <c r="C158" s="125">
        <v>9.9659610000000001</v>
      </c>
      <c r="D158" s="125">
        <v>9.9659610000000001</v>
      </c>
      <c r="E158" s="125">
        <v>5.5890430000000002</v>
      </c>
    </row>
    <row r="159" spans="1:5" x14ac:dyDescent="0.25">
      <c r="A159" s="124">
        <v>37965</v>
      </c>
      <c r="B159" s="125">
        <v>21</v>
      </c>
      <c r="C159" s="125">
        <v>9.9668670000000006</v>
      </c>
      <c r="D159" s="125">
        <v>9.9668670000000006</v>
      </c>
      <c r="E159" s="125">
        <v>5.6988250000000003</v>
      </c>
    </row>
    <row r="160" spans="1:5" x14ac:dyDescent="0.25">
      <c r="A160" s="124">
        <v>37966</v>
      </c>
      <c r="B160" s="125">
        <v>28</v>
      </c>
      <c r="C160" s="125">
        <v>9.9562109999999997</v>
      </c>
      <c r="D160" s="125">
        <v>9.9562109999999997</v>
      </c>
      <c r="E160" s="125">
        <v>5.654776</v>
      </c>
    </row>
    <row r="161" spans="1:5" x14ac:dyDescent="0.25">
      <c r="A161" s="124">
        <v>37970</v>
      </c>
      <c r="B161" s="125">
        <v>24</v>
      </c>
      <c r="C161" s="125">
        <v>9.960267</v>
      </c>
      <c r="D161" s="125">
        <v>9.960267</v>
      </c>
      <c r="E161" s="125">
        <v>5.9837249999999997</v>
      </c>
    </row>
    <row r="162" spans="1:5" x14ac:dyDescent="0.25">
      <c r="A162" s="124">
        <v>37971</v>
      </c>
      <c r="B162" s="125">
        <v>23</v>
      </c>
      <c r="C162" s="125">
        <v>9.9610920000000007</v>
      </c>
      <c r="D162" s="125">
        <v>9.9610920000000007</v>
      </c>
      <c r="E162" s="125">
        <v>6.1137350000000001</v>
      </c>
    </row>
    <row r="163" spans="1:5" x14ac:dyDescent="0.25">
      <c r="A163" s="124">
        <v>37972</v>
      </c>
      <c r="B163" s="125">
        <v>22</v>
      </c>
      <c r="C163" s="125">
        <v>9.9627829999999999</v>
      </c>
      <c r="D163" s="125">
        <v>9.9627829999999999</v>
      </c>
      <c r="E163" s="125">
        <v>6.1128049999999998</v>
      </c>
    </row>
    <row r="164" spans="1:5" x14ac:dyDescent="0.25">
      <c r="A164" s="124">
        <v>37973</v>
      </c>
      <c r="B164" s="125">
        <v>28</v>
      </c>
      <c r="C164" s="125">
        <v>9.9521669999999993</v>
      </c>
      <c r="D164" s="125">
        <v>9.9521669999999993</v>
      </c>
      <c r="E164" s="125">
        <v>6.1795159999999996</v>
      </c>
    </row>
    <row r="165" spans="1:5" x14ac:dyDescent="0.25">
      <c r="A165" s="124">
        <v>37974</v>
      </c>
      <c r="B165" s="125">
        <v>27</v>
      </c>
      <c r="C165" s="125">
        <v>9.9537999999999993</v>
      </c>
      <c r="D165" s="125">
        <v>9.9537999999999993</v>
      </c>
      <c r="E165" s="125">
        <v>6.1885909999999997</v>
      </c>
    </row>
    <row r="166" spans="1:5" x14ac:dyDescent="0.25">
      <c r="A166" s="124">
        <v>37977</v>
      </c>
      <c r="B166" s="125">
        <v>24</v>
      </c>
      <c r="C166" s="125">
        <v>9.9588669999999997</v>
      </c>
      <c r="D166" s="125">
        <v>9.9588669999999997</v>
      </c>
      <c r="E166" s="125">
        <v>6.1954339999999997</v>
      </c>
    </row>
    <row r="167" spans="1:5" x14ac:dyDescent="0.25">
      <c r="A167" s="124">
        <v>37978</v>
      </c>
      <c r="B167" s="125">
        <v>23</v>
      </c>
      <c r="C167" s="125">
        <v>9.9608360000000005</v>
      </c>
      <c r="D167" s="125">
        <v>9.9608360000000005</v>
      </c>
      <c r="E167" s="125">
        <v>6.1541189999999997</v>
      </c>
    </row>
    <row r="168" spans="1:5" x14ac:dyDescent="0.25">
      <c r="A168" s="124">
        <v>37979</v>
      </c>
      <c r="B168" s="125">
        <v>29</v>
      </c>
      <c r="C168" s="125">
        <v>9.9503780000000006</v>
      </c>
      <c r="D168" s="125">
        <v>9.9503780000000006</v>
      </c>
      <c r="E168" s="125">
        <v>6.1906920000000003</v>
      </c>
    </row>
    <row r="169" spans="1:5" x14ac:dyDescent="0.25">
      <c r="A169" s="124">
        <v>37981</v>
      </c>
      <c r="B169" s="125">
        <v>27</v>
      </c>
      <c r="C169" s="125">
        <v>9.9543999999999997</v>
      </c>
      <c r="D169" s="125">
        <v>9.9543999999999997</v>
      </c>
      <c r="E169" s="125">
        <v>6.1078520000000003</v>
      </c>
    </row>
    <row r="170" spans="1:5" x14ac:dyDescent="0.25">
      <c r="A170" s="124">
        <v>37984</v>
      </c>
      <c r="B170" s="125">
        <v>24</v>
      </c>
      <c r="C170" s="125">
        <v>9.9599329999999995</v>
      </c>
      <c r="D170" s="125">
        <v>9.9599329999999995</v>
      </c>
      <c r="E170" s="125">
        <v>6.0342269999999996</v>
      </c>
    </row>
    <row r="171" spans="1:5" x14ac:dyDescent="0.25">
      <c r="A171" s="124">
        <v>37985</v>
      </c>
      <c r="B171" s="125">
        <v>23</v>
      </c>
      <c r="C171" s="125">
        <v>9.9616030000000002</v>
      </c>
      <c r="D171" s="125">
        <v>9.9616030000000002</v>
      </c>
      <c r="E171" s="125">
        <v>6.033131</v>
      </c>
    </row>
    <row r="172" spans="1:5" x14ac:dyDescent="0.25">
      <c r="A172" s="124">
        <v>37986</v>
      </c>
      <c r="B172" s="125">
        <v>29</v>
      </c>
      <c r="C172" s="125">
        <v>9.9516670000000005</v>
      </c>
      <c r="D172" s="125">
        <v>9.9516670000000005</v>
      </c>
      <c r="E172" s="125">
        <v>6.0290990000000004</v>
      </c>
    </row>
    <row r="173" spans="1:5" x14ac:dyDescent="0.25">
      <c r="A173" s="124">
        <v>37988</v>
      </c>
      <c r="B173" s="125">
        <v>27</v>
      </c>
      <c r="C173" s="125">
        <v>9.9554500000000008</v>
      </c>
      <c r="D173" s="125">
        <v>9.9554500000000008</v>
      </c>
      <c r="E173" s="125">
        <v>5.9665809999999997</v>
      </c>
    </row>
    <row r="174" spans="1:5" x14ac:dyDescent="0.25">
      <c r="A174" s="124">
        <v>37991</v>
      </c>
      <c r="B174" s="125">
        <v>24</v>
      </c>
      <c r="C174" s="125">
        <v>9.9619999999999997</v>
      </c>
      <c r="D174" s="125">
        <v>9.9619999999999997</v>
      </c>
      <c r="E174" s="125">
        <v>5.721743</v>
      </c>
    </row>
    <row r="175" spans="1:5" x14ac:dyDescent="0.25">
      <c r="A175" s="124">
        <v>37992</v>
      </c>
      <c r="B175" s="125">
        <v>23</v>
      </c>
      <c r="C175" s="125">
        <v>9.9649249999999991</v>
      </c>
      <c r="D175" s="125">
        <v>9.9649249999999991</v>
      </c>
      <c r="E175" s="125">
        <v>5.5093240000000003</v>
      </c>
    </row>
    <row r="176" spans="1:5" x14ac:dyDescent="0.25">
      <c r="A176" s="124">
        <v>37993</v>
      </c>
      <c r="B176" s="125">
        <v>22</v>
      </c>
      <c r="C176" s="125">
        <v>9.9678559999999994</v>
      </c>
      <c r="D176" s="125">
        <v>9.9678559999999994</v>
      </c>
      <c r="E176" s="125">
        <v>5.2768889999999997</v>
      </c>
    </row>
    <row r="177" spans="1:5" x14ac:dyDescent="0.25">
      <c r="A177" s="124">
        <v>37994</v>
      </c>
      <c r="B177" s="125">
        <v>27</v>
      </c>
      <c r="C177" s="125">
        <v>9.9625000000000004</v>
      </c>
      <c r="D177" s="125">
        <v>9.9625000000000004</v>
      </c>
      <c r="E177" s="125">
        <v>5.018821</v>
      </c>
    </row>
    <row r="178" spans="1:5" x14ac:dyDescent="0.25">
      <c r="A178" s="124">
        <v>37995</v>
      </c>
      <c r="B178" s="125">
        <v>26</v>
      </c>
      <c r="C178" s="125">
        <v>9.9637440000000002</v>
      </c>
      <c r="D178" s="125">
        <v>9.9637440000000002</v>
      </c>
      <c r="E178" s="125">
        <v>5.0383290000000001</v>
      </c>
    </row>
    <row r="179" spans="1:5" x14ac:dyDescent="0.25">
      <c r="A179" s="124">
        <v>37998</v>
      </c>
      <c r="B179" s="125">
        <v>23</v>
      </c>
      <c r="C179" s="125">
        <v>9.9690779999999997</v>
      </c>
      <c r="D179" s="125">
        <v>9.9690779999999997</v>
      </c>
      <c r="E179" s="125">
        <v>4.854978</v>
      </c>
    </row>
    <row r="180" spans="1:5" x14ac:dyDescent="0.25">
      <c r="A180" s="124">
        <v>37999</v>
      </c>
      <c r="B180" s="125">
        <v>22</v>
      </c>
      <c r="C180" s="125">
        <v>9.9701780000000007</v>
      </c>
      <c r="D180" s="125">
        <v>9.9701780000000007</v>
      </c>
      <c r="E180" s="125">
        <v>4.8945600000000002</v>
      </c>
    </row>
    <row r="181" spans="1:5" x14ac:dyDescent="0.25">
      <c r="A181" s="124">
        <v>38000</v>
      </c>
      <c r="B181" s="125">
        <v>21</v>
      </c>
      <c r="C181" s="125">
        <v>9.9717079999999996</v>
      </c>
      <c r="D181" s="125">
        <v>9.9717079999999996</v>
      </c>
      <c r="E181" s="125">
        <v>4.8638180000000002</v>
      </c>
    </row>
    <row r="182" spans="1:5" x14ac:dyDescent="0.25">
      <c r="A182" s="124">
        <v>38001</v>
      </c>
      <c r="B182" s="125">
        <v>28</v>
      </c>
      <c r="C182" s="125">
        <v>9.9617330000000006</v>
      </c>
      <c r="D182" s="125">
        <v>9.9617330000000006</v>
      </c>
      <c r="E182" s="125">
        <v>4.9389430000000001</v>
      </c>
    </row>
    <row r="183" spans="1:5" x14ac:dyDescent="0.25">
      <c r="A183" s="124">
        <v>38002</v>
      </c>
      <c r="B183" s="125">
        <v>27</v>
      </c>
      <c r="C183" s="125">
        <v>9.9645250000000001</v>
      </c>
      <c r="D183" s="125">
        <v>9.9645250000000001</v>
      </c>
      <c r="E183" s="125">
        <v>4.7468389999999996</v>
      </c>
    </row>
    <row r="184" spans="1:5" x14ac:dyDescent="0.25">
      <c r="A184" s="124">
        <v>38005</v>
      </c>
      <c r="B184" s="125">
        <v>24</v>
      </c>
      <c r="C184" s="125">
        <v>9.9687999999999999</v>
      </c>
      <c r="D184" s="125">
        <v>9.9687999999999999</v>
      </c>
      <c r="E184" s="125">
        <v>4.6946469999999998</v>
      </c>
    </row>
    <row r="185" spans="1:5" x14ac:dyDescent="0.25">
      <c r="A185" s="124">
        <v>38006</v>
      </c>
      <c r="B185" s="125">
        <v>23</v>
      </c>
      <c r="C185" s="125">
        <v>9.9701000000000004</v>
      </c>
      <c r="D185" s="125">
        <v>9.9701000000000004</v>
      </c>
      <c r="E185" s="125">
        <v>4.6940350000000004</v>
      </c>
    </row>
    <row r="186" spans="1:5" x14ac:dyDescent="0.25">
      <c r="A186" s="124">
        <v>38007</v>
      </c>
      <c r="B186" s="125">
        <v>22</v>
      </c>
      <c r="C186" s="125">
        <v>9.9710940000000008</v>
      </c>
      <c r="D186" s="125">
        <v>9.9710940000000008</v>
      </c>
      <c r="E186" s="125">
        <v>4.7437849999999999</v>
      </c>
    </row>
    <row r="187" spans="1:5" x14ac:dyDescent="0.25">
      <c r="A187" s="124">
        <v>38008</v>
      </c>
      <c r="B187" s="125">
        <v>28</v>
      </c>
      <c r="C187" s="125">
        <v>9.9621220000000008</v>
      </c>
      <c r="D187" s="125">
        <v>9.9621220000000008</v>
      </c>
      <c r="E187" s="125">
        <v>4.8885449999999997</v>
      </c>
    </row>
    <row r="188" spans="1:5" x14ac:dyDescent="0.25">
      <c r="A188" s="124">
        <v>38009</v>
      </c>
      <c r="B188" s="125">
        <v>27</v>
      </c>
      <c r="C188" s="125">
        <v>9.9631749999999997</v>
      </c>
      <c r="D188" s="125">
        <v>9.9631749999999997</v>
      </c>
      <c r="E188" s="125">
        <v>4.9281480000000002</v>
      </c>
    </row>
    <row r="189" spans="1:5" x14ac:dyDescent="0.25">
      <c r="A189" s="124">
        <v>38012</v>
      </c>
      <c r="B189" s="125">
        <v>24</v>
      </c>
      <c r="C189" s="125">
        <v>9.9677330000000008</v>
      </c>
      <c r="D189" s="125">
        <v>9.9677330000000008</v>
      </c>
      <c r="E189" s="125">
        <v>4.8557180000000004</v>
      </c>
    </row>
    <row r="190" spans="1:5" x14ac:dyDescent="0.25">
      <c r="A190" s="124">
        <v>38013</v>
      </c>
      <c r="B190" s="125">
        <v>23</v>
      </c>
      <c r="C190" s="125">
        <v>9.9700360000000003</v>
      </c>
      <c r="D190" s="125">
        <v>9.9700360000000003</v>
      </c>
      <c r="E190" s="125">
        <v>4.7041130000000004</v>
      </c>
    </row>
    <row r="191" spans="1:5" x14ac:dyDescent="0.25">
      <c r="A191" s="124">
        <v>38014</v>
      </c>
      <c r="B191" s="125">
        <v>22</v>
      </c>
      <c r="C191" s="125">
        <v>9.9709719999999997</v>
      </c>
      <c r="D191" s="125">
        <v>9.9709719999999997</v>
      </c>
      <c r="E191" s="125">
        <v>4.763865</v>
      </c>
    </row>
    <row r="192" spans="1:5" x14ac:dyDescent="0.25">
      <c r="A192" s="124">
        <v>38015</v>
      </c>
      <c r="B192" s="125">
        <v>28</v>
      </c>
      <c r="C192" s="125">
        <v>9.9604110000000006</v>
      </c>
      <c r="D192" s="125">
        <v>9.9604110000000006</v>
      </c>
      <c r="E192" s="125">
        <v>5.1102449999999999</v>
      </c>
    </row>
    <row r="193" spans="1:5" x14ac:dyDescent="0.25">
      <c r="A193" s="124">
        <v>38016</v>
      </c>
      <c r="B193" s="125">
        <v>27</v>
      </c>
      <c r="C193" s="125">
        <v>9.9625749999999993</v>
      </c>
      <c r="D193" s="125">
        <v>9.9625749999999993</v>
      </c>
      <c r="E193" s="125">
        <v>5.0087450000000002</v>
      </c>
    </row>
    <row r="194" spans="1:5" x14ac:dyDescent="0.25">
      <c r="A194" s="124">
        <v>38019</v>
      </c>
      <c r="B194" s="125">
        <v>24</v>
      </c>
      <c r="C194" s="125">
        <v>9.9675999999999991</v>
      </c>
      <c r="D194" s="125">
        <v>9.9675999999999991</v>
      </c>
      <c r="E194" s="125">
        <v>4.8757979999999996</v>
      </c>
    </row>
    <row r="195" spans="1:5" x14ac:dyDescent="0.25">
      <c r="A195" s="124">
        <v>38020</v>
      </c>
      <c r="B195" s="125">
        <v>23</v>
      </c>
      <c r="C195" s="125">
        <v>9.968439</v>
      </c>
      <c r="D195" s="125">
        <v>9.968439</v>
      </c>
      <c r="E195" s="125">
        <v>4.9556230000000001</v>
      </c>
    </row>
    <row r="196" spans="1:5" x14ac:dyDescent="0.25">
      <c r="A196" s="124">
        <v>38021</v>
      </c>
      <c r="B196" s="125">
        <v>29</v>
      </c>
      <c r="C196" s="125">
        <v>9.9589970000000001</v>
      </c>
      <c r="D196" s="125">
        <v>9.9589970000000001</v>
      </c>
      <c r="E196" s="125">
        <v>5.1109840000000002</v>
      </c>
    </row>
    <row r="197" spans="1:5" x14ac:dyDescent="0.25">
      <c r="A197" s="124">
        <v>38023</v>
      </c>
      <c r="B197" s="125">
        <v>27</v>
      </c>
      <c r="C197" s="125">
        <v>9.9611499999999999</v>
      </c>
      <c r="D197" s="125">
        <v>9.9611499999999999</v>
      </c>
      <c r="E197" s="125">
        <v>5.2002030000000001</v>
      </c>
    </row>
    <row r="198" spans="1:5" x14ac:dyDescent="0.25">
      <c r="A198" s="124">
        <v>38026</v>
      </c>
      <c r="B198" s="125">
        <v>24</v>
      </c>
      <c r="C198" s="125">
        <v>9.9651329999999998</v>
      </c>
      <c r="D198" s="125">
        <v>9.9651329999999998</v>
      </c>
      <c r="E198" s="125">
        <v>5.2483490000000002</v>
      </c>
    </row>
    <row r="199" spans="1:5" x14ac:dyDescent="0.25">
      <c r="A199" s="124">
        <v>38027</v>
      </c>
      <c r="B199" s="125">
        <v>23</v>
      </c>
      <c r="C199" s="125">
        <v>9.9645419999999998</v>
      </c>
      <c r="D199" s="125">
        <v>9.9645419999999998</v>
      </c>
      <c r="E199" s="125">
        <v>5.5696969999999997</v>
      </c>
    </row>
    <row r="200" spans="1:5" x14ac:dyDescent="0.25">
      <c r="A200" s="124">
        <v>38028</v>
      </c>
      <c r="B200" s="125">
        <v>22</v>
      </c>
      <c r="C200" s="125">
        <v>9.9673669999999994</v>
      </c>
      <c r="D200" s="125">
        <v>9.9673669999999994</v>
      </c>
      <c r="E200" s="125">
        <v>5.3574279999999996</v>
      </c>
    </row>
    <row r="201" spans="1:5" x14ac:dyDescent="0.25">
      <c r="A201" s="124">
        <v>38029</v>
      </c>
      <c r="B201" s="125">
        <v>28</v>
      </c>
      <c r="C201" s="125">
        <v>9.9586220000000001</v>
      </c>
      <c r="D201" s="125">
        <v>9.9586220000000001</v>
      </c>
      <c r="E201" s="125">
        <v>5.3421329999999996</v>
      </c>
    </row>
    <row r="202" spans="1:5" x14ac:dyDescent="0.25">
      <c r="A202" s="124">
        <v>38030</v>
      </c>
      <c r="B202" s="125">
        <v>27</v>
      </c>
      <c r="C202" s="125">
        <v>9.9599499999999992</v>
      </c>
      <c r="D202" s="125">
        <v>9.9599499999999992</v>
      </c>
      <c r="E202" s="125">
        <v>5.3614730000000002</v>
      </c>
    </row>
    <row r="203" spans="1:5" x14ac:dyDescent="0.25">
      <c r="A203" s="124">
        <v>38033</v>
      </c>
      <c r="B203" s="125">
        <v>24</v>
      </c>
      <c r="C203" s="125">
        <v>9.9644670000000009</v>
      </c>
      <c r="D203" s="125">
        <v>9.9644670000000009</v>
      </c>
      <c r="E203" s="125">
        <v>5.3489560000000003</v>
      </c>
    </row>
    <row r="204" spans="1:5" x14ac:dyDescent="0.25">
      <c r="A204" s="124">
        <v>38034</v>
      </c>
      <c r="B204" s="125">
        <v>23</v>
      </c>
      <c r="C204" s="125">
        <v>9.9646059999999999</v>
      </c>
      <c r="D204" s="125">
        <v>9.9646059999999999</v>
      </c>
      <c r="E204" s="125">
        <v>5.5596079999999999</v>
      </c>
    </row>
    <row r="205" spans="1:5" x14ac:dyDescent="0.25">
      <c r="A205" s="124">
        <v>38035</v>
      </c>
      <c r="B205" s="125">
        <v>22</v>
      </c>
      <c r="C205" s="125">
        <v>9.9662670000000002</v>
      </c>
      <c r="D205" s="125">
        <v>9.9662670000000002</v>
      </c>
      <c r="E205" s="125">
        <v>5.5386290000000002</v>
      </c>
    </row>
    <row r="206" spans="1:5" x14ac:dyDescent="0.25">
      <c r="A206" s="124">
        <v>38036</v>
      </c>
      <c r="B206" s="125">
        <v>28</v>
      </c>
      <c r="C206" s="125">
        <v>9.9566780000000001</v>
      </c>
      <c r="D206" s="125">
        <v>9.9566780000000001</v>
      </c>
      <c r="E206" s="125">
        <v>5.5942069999999999</v>
      </c>
    </row>
    <row r="207" spans="1:5" x14ac:dyDescent="0.25">
      <c r="A207" s="124">
        <v>38037</v>
      </c>
      <c r="B207" s="125">
        <v>27</v>
      </c>
      <c r="C207" s="125">
        <v>9.9556749999999994</v>
      </c>
      <c r="D207" s="125">
        <v>9.9556749999999994</v>
      </c>
      <c r="E207" s="125">
        <v>5.9363130000000002</v>
      </c>
    </row>
    <row r="208" spans="1:5" x14ac:dyDescent="0.25">
      <c r="A208" s="124">
        <v>38040</v>
      </c>
      <c r="B208" s="125">
        <v>24</v>
      </c>
      <c r="C208" s="125">
        <v>9.9588669999999997</v>
      </c>
      <c r="D208" s="125">
        <v>9.9588669999999997</v>
      </c>
      <c r="E208" s="125">
        <v>6.1954339999999997</v>
      </c>
    </row>
    <row r="209" spans="1:5" x14ac:dyDescent="0.25">
      <c r="A209" s="124">
        <v>38041</v>
      </c>
      <c r="B209" s="125">
        <v>23</v>
      </c>
      <c r="C209" s="125">
        <v>9.9605169999999994</v>
      </c>
      <c r="D209" s="125">
        <v>9.9605169999999994</v>
      </c>
      <c r="E209" s="125">
        <v>6.2044449999999998</v>
      </c>
    </row>
    <row r="210" spans="1:5" x14ac:dyDescent="0.25">
      <c r="A210" s="124">
        <v>38042</v>
      </c>
      <c r="B210" s="125">
        <v>22</v>
      </c>
      <c r="C210" s="125">
        <v>9.9600939999999998</v>
      </c>
      <c r="D210" s="125">
        <v>9.9600939999999998</v>
      </c>
      <c r="E210" s="125">
        <v>6.5562360000000002</v>
      </c>
    </row>
    <row r="211" spans="1:5" x14ac:dyDescent="0.25">
      <c r="A211" s="124">
        <v>38043</v>
      </c>
      <c r="B211" s="125">
        <v>28</v>
      </c>
      <c r="C211" s="125">
        <v>9.9503780000000006</v>
      </c>
      <c r="D211" s="125">
        <v>9.9503780000000006</v>
      </c>
      <c r="E211" s="125">
        <v>6.4117879999999996</v>
      </c>
    </row>
    <row r="212" spans="1:5" x14ac:dyDescent="0.25">
      <c r="A212" s="124">
        <v>38044</v>
      </c>
      <c r="B212" s="125">
        <v>27</v>
      </c>
      <c r="C212" s="125">
        <v>9.9517000000000007</v>
      </c>
      <c r="D212" s="125">
        <v>9.9517000000000007</v>
      </c>
      <c r="E212" s="125">
        <v>6.4712560000000003</v>
      </c>
    </row>
    <row r="213" spans="1:5" x14ac:dyDescent="0.25">
      <c r="A213" s="124">
        <v>38047</v>
      </c>
      <c r="B213" s="125">
        <v>24</v>
      </c>
      <c r="C213" s="125">
        <v>9.9569329999999994</v>
      </c>
      <c r="D213" s="125">
        <v>9.9569329999999994</v>
      </c>
      <c r="E213" s="125">
        <v>6.4879920000000002</v>
      </c>
    </row>
    <row r="214" spans="1:5" x14ac:dyDescent="0.25">
      <c r="A214" s="124">
        <v>38048</v>
      </c>
      <c r="B214" s="125">
        <v>23</v>
      </c>
      <c r="C214" s="125">
        <v>9.9595579999999995</v>
      </c>
      <c r="D214" s="125">
        <v>9.9595579999999995</v>
      </c>
      <c r="E214" s="125">
        <v>6.3557560000000004</v>
      </c>
    </row>
    <row r="215" spans="1:5" x14ac:dyDescent="0.25">
      <c r="A215" s="124">
        <v>38049</v>
      </c>
      <c r="B215" s="125">
        <v>22</v>
      </c>
      <c r="C215" s="125">
        <v>9.9611940000000008</v>
      </c>
      <c r="D215" s="125">
        <v>9.9611940000000008</v>
      </c>
      <c r="E215" s="125">
        <v>6.3748110000000002</v>
      </c>
    </row>
    <row r="216" spans="1:5" x14ac:dyDescent="0.25">
      <c r="A216" s="124">
        <v>38050</v>
      </c>
      <c r="B216" s="125">
        <v>28</v>
      </c>
      <c r="C216" s="125">
        <v>9.950844</v>
      </c>
      <c r="D216" s="125">
        <v>9.950844</v>
      </c>
      <c r="E216" s="125">
        <v>6.3512769999999996</v>
      </c>
    </row>
    <row r="217" spans="1:5" x14ac:dyDescent="0.25">
      <c r="A217" s="124">
        <v>38051</v>
      </c>
      <c r="B217" s="125">
        <v>27</v>
      </c>
      <c r="C217" s="125">
        <v>9.9543999999999997</v>
      </c>
      <c r="D217" s="125">
        <v>9.9543999999999997</v>
      </c>
      <c r="E217" s="125">
        <v>6.1078520000000003</v>
      </c>
    </row>
    <row r="218" spans="1:5" x14ac:dyDescent="0.25">
      <c r="A218" s="124">
        <v>38054</v>
      </c>
      <c r="B218" s="125">
        <v>24</v>
      </c>
      <c r="C218" s="125">
        <v>9.9597329999999999</v>
      </c>
      <c r="D218" s="125">
        <v>9.9597329999999999</v>
      </c>
      <c r="E218" s="125">
        <v>6.06447</v>
      </c>
    </row>
    <row r="219" spans="1:5" x14ac:dyDescent="0.25">
      <c r="A219" s="124">
        <v>38055</v>
      </c>
      <c r="B219" s="125">
        <v>23</v>
      </c>
      <c r="C219" s="125">
        <v>9.961411</v>
      </c>
      <c r="D219" s="125">
        <v>9.961411</v>
      </c>
      <c r="E219" s="125">
        <v>6.0634160000000001</v>
      </c>
    </row>
    <row r="220" spans="1:5" x14ac:dyDescent="0.25">
      <c r="A220" s="124">
        <v>38056</v>
      </c>
      <c r="B220" s="125">
        <v>22</v>
      </c>
      <c r="C220" s="125">
        <v>9.9633330000000004</v>
      </c>
      <c r="D220" s="125">
        <v>9.9633330000000004</v>
      </c>
      <c r="E220" s="125">
        <v>6.0221359999999997</v>
      </c>
    </row>
    <row r="221" spans="1:5" x14ac:dyDescent="0.25">
      <c r="A221" s="124">
        <v>38057</v>
      </c>
      <c r="B221" s="125">
        <v>27</v>
      </c>
      <c r="C221" s="125">
        <v>9.9550000000000001</v>
      </c>
      <c r="D221" s="125">
        <v>9.9550000000000001</v>
      </c>
      <c r="E221" s="125">
        <v>6.0271220000000003</v>
      </c>
    </row>
    <row r="222" spans="1:5" x14ac:dyDescent="0.25">
      <c r="A222" s="124">
        <v>38058</v>
      </c>
      <c r="B222" s="125">
        <v>26</v>
      </c>
      <c r="C222" s="125">
        <v>9.9544280000000001</v>
      </c>
      <c r="D222" s="125">
        <v>9.9544280000000001</v>
      </c>
      <c r="E222" s="125">
        <v>6.338857</v>
      </c>
    </row>
    <row r="223" spans="1:5" x14ac:dyDescent="0.25">
      <c r="A223" s="124">
        <v>38061</v>
      </c>
      <c r="B223" s="125">
        <v>23</v>
      </c>
      <c r="C223" s="125">
        <v>9.9573859999999996</v>
      </c>
      <c r="D223" s="125">
        <v>9.9573859999999996</v>
      </c>
      <c r="E223" s="125">
        <v>6.698563</v>
      </c>
    </row>
    <row r="224" spans="1:5" x14ac:dyDescent="0.25">
      <c r="A224" s="124">
        <v>38062</v>
      </c>
      <c r="B224" s="125">
        <v>22</v>
      </c>
      <c r="C224" s="125">
        <v>9.959911</v>
      </c>
      <c r="D224" s="125">
        <v>9.959911</v>
      </c>
      <c r="E224" s="125">
        <v>6.5864219999999998</v>
      </c>
    </row>
    <row r="225" spans="1:5" x14ac:dyDescent="0.25">
      <c r="A225" s="124">
        <v>38063</v>
      </c>
      <c r="B225" s="125">
        <v>21</v>
      </c>
      <c r="C225" s="125">
        <v>9.9623170000000005</v>
      </c>
      <c r="D225" s="125">
        <v>9.9623170000000005</v>
      </c>
      <c r="E225" s="125">
        <v>6.4843780000000004</v>
      </c>
    </row>
    <row r="226" spans="1:5" x14ac:dyDescent="0.25">
      <c r="A226" s="124">
        <v>38064</v>
      </c>
      <c r="B226" s="125">
        <v>28</v>
      </c>
      <c r="C226" s="125">
        <v>9.9498329999999999</v>
      </c>
      <c r="D226" s="125">
        <v>9.9498329999999999</v>
      </c>
      <c r="E226" s="125">
        <v>6.482564</v>
      </c>
    </row>
    <row r="227" spans="1:5" x14ac:dyDescent="0.25">
      <c r="A227" s="124">
        <v>38065</v>
      </c>
      <c r="B227" s="125">
        <v>27</v>
      </c>
      <c r="C227" s="125">
        <v>9.9522999999999993</v>
      </c>
      <c r="D227" s="125">
        <v>9.9522999999999993</v>
      </c>
      <c r="E227" s="125">
        <v>6.3904829999999997</v>
      </c>
    </row>
    <row r="228" spans="1:5" x14ac:dyDescent="0.25">
      <c r="A228" s="124">
        <v>38068</v>
      </c>
      <c r="B228" s="125">
        <v>24</v>
      </c>
      <c r="C228" s="125">
        <v>9.9576670000000007</v>
      </c>
      <c r="D228" s="125">
        <v>9.9576670000000007</v>
      </c>
      <c r="E228" s="125">
        <v>6.3769460000000002</v>
      </c>
    </row>
    <row r="229" spans="1:5" x14ac:dyDescent="0.25">
      <c r="A229" s="124">
        <v>38069</v>
      </c>
      <c r="B229" s="125">
        <v>23</v>
      </c>
      <c r="C229" s="125">
        <v>9.9603889999999993</v>
      </c>
      <c r="D229" s="125">
        <v>9.9603889999999993</v>
      </c>
      <c r="E229" s="125">
        <v>6.2246389999999998</v>
      </c>
    </row>
    <row r="230" spans="1:5" x14ac:dyDescent="0.25">
      <c r="A230" s="124">
        <v>38070</v>
      </c>
      <c r="B230" s="125">
        <v>22</v>
      </c>
      <c r="C230" s="125">
        <v>9.962294</v>
      </c>
      <c r="D230" s="125">
        <v>9.962294</v>
      </c>
      <c r="E230" s="125">
        <v>6.1934259999999997</v>
      </c>
    </row>
    <row r="231" spans="1:5" x14ac:dyDescent="0.25">
      <c r="A231" s="124">
        <v>38071</v>
      </c>
      <c r="B231" s="125">
        <v>28</v>
      </c>
      <c r="C231" s="125">
        <v>9.9529440000000005</v>
      </c>
      <c r="D231" s="125">
        <v>9.9529440000000005</v>
      </c>
      <c r="E231" s="125">
        <v>6.0786610000000003</v>
      </c>
    </row>
    <row r="232" spans="1:5" x14ac:dyDescent="0.25">
      <c r="A232" s="124">
        <v>38072</v>
      </c>
      <c r="B232" s="125">
        <v>27</v>
      </c>
      <c r="C232" s="125">
        <v>9.9552250000000004</v>
      </c>
      <c r="D232" s="125">
        <v>9.9552250000000004</v>
      </c>
      <c r="E232" s="125">
        <v>5.9968510000000004</v>
      </c>
    </row>
    <row r="233" spans="1:5" x14ac:dyDescent="0.25">
      <c r="A233" s="124">
        <v>38075</v>
      </c>
      <c r="B233" s="125">
        <v>24</v>
      </c>
      <c r="C233" s="125">
        <v>9.9601330000000008</v>
      </c>
      <c r="D233" s="125">
        <v>9.9601330000000008</v>
      </c>
      <c r="E233" s="125">
        <v>6.0039860000000003</v>
      </c>
    </row>
    <row r="234" spans="1:5" x14ac:dyDescent="0.25">
      <c r="A234" s="124">
        <v>38076</v>
      </c>
      <c r="B234" s="125">
        <v>23</v>
      </c>
      <c r="C234" s="125">
        <v>9.9614750000000001</v>
      </c>
      <c r="D234" s="125">
        <v>9.9614750000000001</v>
      </c>
      <c r="E234" s="125">
        <v>6.0533200000000003</v>
      </c>
    </row>
    <row r="235" spans="1:5" x14ac:dyDescent="0.25">
      <c r="A235" s="124">
        <v>38077</v>
      </c>
      <c r="B235" s="125">
        <v>22</v>
      </c>
      <c r="C235" s="125">
        <v>9.9636390000000006</v>
      </c>
      <c r="D235" s="125">
        <v>9.9636390000000006</v>
      </c>
      <c r="E235" s="125">
        <v>5.9716959999999997</v>
      </c>
    </row>
    <row r="236" spans="1:5" x14ac:dyDescent="0.25">
      <c r="A236" s="124">
        <v>38078</v>
      </c>
      <c r="B236" s="125">
        <v>28</v>
      </c>
      <c r="C236" s="125">
        <v>9.9541109999999993</v>
      </c>
      <c r="D236" s="125">
        <v>9.9541109999999993</v>
      </c>
      <c r="E236" s="125">
        <v>5.9272140000000002</v>
      </c>
    </row>
    <row r="237" spans="1:5" x14ac:dyDescent="0.25">
      <c r="A237" s="124">
        <v>38079</v>
      </c>
      <c r="B237" s="125">
        <v>27</v>
      </c>
      <c r="C237" s="125">
        <v>9.9556749999999994</v>
      </c>
      <c r="D237" s="125">
        <v>9.9556749999999994</v>
      </c>
      <c r="E237" s="125">
        <v>5.9363130000000002</v>
      </c>
    </row>
    <row r="238" spans="1:5" x14ac:dyDescent="0.25">
      <c r="A238" s="124">
        <v>38082</v>
      </c>
      <c r="B238" s="125">
        <v>24</v>
      </c>
      <c r="C238" s="125">
        <v>9.9603999999999999</v>
      </c>
      <c r="D238" s="125">
        <v>9.9603999999999999</v>
      </c>
      <c r="E238" s="125">
        <v>5.963616</v>
      </c>
    </row>
    <row r="239" spans="1:5" x14ac:dyDescent="0.25">
      <c r="A239" s="124">
        <v>38083</v>
      </c>
      <c r="B239" s="125">
        <v>23</v>
      </c>
      <c r="C239" s="125">
        <v>9.9620499999999996</v>
      </c>
      <c r="D239" s="125">
        <v>9.9620499999999996</v>
      </c>
      <c r="E239" s="125">
        <v>5.9626279999999996</v>
      </c>
    </row>
    <row r="240" spans="1:5" x14ac:dyDescent="0.25">
      <c r="A240" s="124">
        <v>38084</v>
      </c>
      <c r="B240" s="125">
        <v>29</v>
      </c>
      <c r="C240" s="125">
        <v>9.9531170000000007</v>
      </c>
      <c r="D240" s="125">
        <v>9.9531170000000007</v>
      </c>
      <c r="E240" s="125">
        <v>5.8473730000000002</v>
      </c>
    </row>
    <row r="241" spans="1:5" x14ac:dyDescent="0.25">
      <c r="A241" s="124">
        <v>38089</v>
      </c>
      <c r="B241" s="125">
        <v>24</v>
      </c>
      <c r="C241" s="125">
        <v>9.9611999999999998</v>
      </c>
      <c r="D241" s="125">
        <v>9.9611999999999998</v>
      </c>
      <c r="E241" s="125">
        <v>5.84267</v>
      </c>
    </row>
    <row r="242" spans="1:5" x14ac:dyDescent="0.25">
      <c r="A242" s="124">
        <v>38090</v>
      </c>
      <c r="B242" s="125">
        <v>23</v>
      </c>
      <c r="C242" s="125">
        <v>9.9623690000000007</v>
      </c>
      <c r="D242" s="125">
        <v>9.9623690000000007</v>
      </c>
      <c r="E242" s="125">
        <v>5.912318</v>
      </c>
    </row>
    <row r="243" spans="1:5" x14ac:dyDescent="0.25">
      <c r="A243" s="124">
        <v>38091</v>
      </c>
      <c r="B243" s="125">
        <v>22</v>
      </c>
      <c r="C243" s="125">
        <v>9.9632719999999999</v>
      </c>
      <c r="D243" s="125">
        <v>9.9632719999999999</v>
      </c>
      <c r="E243" s="125">
        <v>6.0321910000000001</v>
      </c>
    </row>
    <row r="244" spans="1:5" x14ac:dyDescent="0.25">
      <c r="A244" s="124">
        <v>38092</v>
      </c>
      <c r="B244" s="125">
        <v>28</v>
      </c>
      <c r="C244" s="125">
        <v>9.9533330000000007</v>
      </c>
      <c r="D244" s="125">
        <v>9.9533330000000007</v>
      </c>
      <c r="E244" s="125">
        <v>6.0281750000000001</v>
      </c>
    </row>
    <row r="245" spans="1:5" x14ac:dyDescent="0.25">
      <c r="A245" s="124">
        <v>38093</v>
      </c>
      <c r="B245" s="125">
        <v>27</v>
      </c>
      <c r="C245" s="125">
        <v>9.9556749999999994</v>
      </c>
      <c r="D245" s="125">
        <v>9.9556749999999994</v>
      </c>
      <c r="E245" s="125">
        <v>5.9363130000000002</v>
      </c>
    </row>
    <row r="246" spans="1:5" x14ac:dyDescent="0.25">
      <c r="A246" s="124">
        <v>38096</v>
      </c>
      <c r="B246" s="125">
        <v>24</v>
      </c>
      <c r="C246" s="125">
        <v>9.9611999999999998</v>
      </c>
      <c r="D246" s="125">
        <v>9.9611999999999998</v>
      </c>
      <c r="E246" s="125">
        <v>5.84267</v>
      </c>
    </row>
    <row r="247" spans="1:5" x14ac:dyDescent="0.25">
      <c r="A247" s="124">
        <v>38097</v>
      </c>
      <c r="B247" s="125">
        <v>23</v>
      </c>
      <c r="C247" s="125">
        <v>9.9623059999999999</v>
      </c>
      <c r="D247" s="125">
        <v>9.9623059999999999</v>
      </c>
      <c r="E247" s="125">
        <v>5.9222539999999997</v>
      </c>
    </row>
    <row r="248" spans="1:5" x14ac:dyDescent="0.25">
      <c r="A248" s="124">
        <v>38098</v>
      </c>
      <c r="B248" s="125">
        <v>22</v>
      </c>
      <c r="C248" s="125">
        <v>9.9638829999999992</v>
      </c>
      <c r="D248" s="125">
        <v>9.9638829999999992</v>
      </c>
      <c r="E248" s="125">
        <v>5.9314770000000001</v>
      </c>
    </row>
    <row r="249" spans="1:5" x14ac:dyDescent="0.25">
      <c r="A249" s="124">
        <v>38099</v>
      </c>
      <c r="B249" s="125">
        <v>28</v>
      </c>
      <c r="C249" s="125">
        <v>9.9541889999999995</v>
      </c>
      <c r="D249" s="125">
        <v>9.9541889999999995</v>
      </c>
      <c r="E249" s="125">
        <v>5.9170930000000004</v>
      </c>
    </row>
    <row r="250" spans="1:5" x14ac:dyDescent="0.25">
      <c r="A250" s="124">
        <v>38100</v>
      </c>
      <c r="B250" s="125">
        <v>27</v>
      </c>
      <c r="C250" s="125">
        <v>9.9570249999999998</v>
      </c>
      <c r="D250" s="125">
        <v>9.9570249999999998</v>
      </c>
      <c r="E250" s="125">
        <v>5.7547309999999996</v>
      </c>
    </row>
    <row r="251" spans="1:5" x14ac:dyDescent="0.25">
      <c r="A251" s="124">
        <v>38103</v>
      </c>
      <c r="B251" s="125">
        <v>24</v>
      </c>
      <c r="C251" s="125">
        <v>9.9633330000000004</v>
      </c>
      <c r="D251" s="125">
        <v>9.9633330000000004</v>
      </c>
      <c r="E251" s="125">
        <v>5.5202910000000003</v>
      </c>
    </row>
    <row r="252" spans="1:5" x14ac:dyDescent="0.25">
      <c r="A252" s="124">
        <v>38104</v>
      </c>
      <c r="B252" s="125">
        <v>23</v>
      </c>
      <c r="C252" s="125">
        <v>9.9620499999999996</v>
      </c>
      <c r="D252" s="125">
        <v>9.9620499999999996</v>
      </c>
      <c r="E252" s="125">
        <v>5.9626279999999996</v>
      </c>
    </row>
    <row r="253" spans="1:5" x14ac:dyDescent="0.25">
      <c r="A253" s="124">
        <v>38105</v>
      </c>
      <c r="B253" s="125">
        <v>22</v>
      </c>
      <c r="C253" s="125">
        <v>9.9628440000000005</v>
      </c>
      <c r="D253" s="125">
        <v>9.9628440000000005</v>
      </c>
      <c r="E253" s="125">
        <v>6.1027480000000001</v>
      </c>
    </row>
    <row r="254" spans="1:5" x14ac:dyDescent="0.25">
      <c r="A254" s="124">
        <v>38106</v>
      </c>
      <c r="B254" s="125">
        <v>28</v>
      </c>
      <c r="C254" s="125">
        <v>9.9526330000000005</v>
      </c>
      <c r="D254" s="125">
        <v>9.9526330000000005</v>
      </c>
      <c r="E254" s="125">
        <v>6.119027</v>
      </c>
    </row>
    <row r="255" spans="1:5" x14ac:dyDescent="0.25">
      <c r="A255" s="124">
        <v>38107</v>
      </c>
      <c r="B255" s="125">
        <v>27</v>
      </c>
      <c r="C255" s="125">
        <v>9.9532749999999997</v>
      </c>
      <c r="D255" s="125">
        <v>9.9532749999999997</v>
      </c>
      <c r="E255" s="125">
        <v>6.2592460000000001</v>
      </c>
    </row>
    <row r="256" spans="1:5" x14ac:dyDescent="0.25">
      <c r="A256" s="124">
        <v>38110</v>
      </c>
      <c r="B256" s="125">
        <v>24</v>
      </c>
      <c r="C256" s="125">
        <v>9.9576670000000007</v>
      </c>
      <c r="D256" s="125">
        <v>9.9576670000000007</v>
      </c>
      <c r="E256" s="125">
        <v>6.3769460000000002</v>
      </c>
    </row>
    <row r="257" spans="1:5" x14ac:dyDescent="0.25">
      <c r="A257" s="124">
        <v>38111</v>
      </c>
      <c r="B257" s="125">
        <v>23</v>
      </c>
      <c r="C257" s="125">
        <v>9.9589189999999999</v>
      </c>
      <c r="D257" s="125">
        <v>9.9589189999999999</v>
      </c>
      <c r="E257" s="125">
        <v>6.4565939999999999</v>
      </c>
    </row>
    <row r="258" spans="1:5" x14ac:dyDescent="0.25">
      <c r="A258" s="124">
        <v>38112</v>
      </c>
      <c r="B258" s="125">
        <v>22</v>
      </c>
      <c r="C258" s="125">
        <v>9.9597280000000001</v>
      </c>
      <c r="D258" s="125">
        <v>9.9597280000000001</v>
      </c>
      <c r="E258" s="125">
        <v>6.6166099999999997</v>
      </c>
    </row>
    <row r="259" spans="1:5" x14ac:dyDescent="0.25">
      <c r="A259" s="124">
        <v>38113</v>
      </c>
      <c r="B259" s="125">
        <v>28</v>
      </c>
      <c r="C259" s="125">
        <v>9.9499110000000002</v>
      </c>
      <c r="D259" s="125">
        <v>9.9499110000000002</v>
      </c>
      <c r="E259" s="125">
        <v>6.4724339999999998</v>
      </c>
    </row>
    <row r="260" spans="1:5" x14ac:dyDescent="0.25">
      <c r="A260" s="124">
        <v>38114</v>
      </c>
      <c r="B260" s="125">
        <v>27</v>
      </c>
      <c r="C260" s="125">
        <v>9.9507999999999992</v>
      </c>
      <c r="D260" s="125">
        <v>9.9507999999999992</v>
      </c>
      <c r="E260" s="125">
        <v>6.592435</v>
      </c>
    </row>
    <row r="261" spans="1:5" x14ac:dyDescent="0.25">
      <c r="A261" s="124">
        <v>38117</v>
      </c>
      <c r="B261" s="125">
        <v>24</v>
      </c>
      <c r="C261" s="125">
        <v>9.9549330000000005</v>
      </c>
      <c r="D261" s="125">
        <v>9.9549330000000005</v>
      </c>
      <c r="E261" s="125">
        <v>6.7906529999999998</v>
      </c>
    </row>
    <row r="262" spans="1:5" x14ac:dyDescent="0.25">
      <c r="A262" s="124">
        <v>38118</v>
      </c>
      <c r="B262" s="125">
        <v>23</v>
      </c>
      <c r="C262" s="125">
        <v>9.9565560000000009</v>
      </c>
      <c r="D262" s="125">
        <v>9.9565560000000009</v>
      </c>
      <c r="E262" s="125">
        <v>6.8296010000000003</v>
      </c>
    </row>
    <row r="263" spans="1:5" x14ac:dyDescent="0.25">
      <c r="A263" s="124">
        <v>38119</v>
      </c>
      <c r="B263" s="125">
        <v>22</v>
      </c>
      <c r="C263" s="125">
        <v>9.9586889999999997</v>
      </c>
      <c r="D263" s="125">
        <v>9.9586889999999997</v>
      </c>
      <c r="E263" s="125">
        <v>6.7880240000000001</v>
      </c>
    </row>
    <row r="264" spans="1:5" x14ac:dyDescent="0.25">
      <c r="A264" s="124">
        <v>38120</v>
      </c>
      <c r="B264" s="125">
        <v>28</v>
      </c>
      <c r="C264" s="125">
        <v>9.9467219999999994</v>
      </c>
      <c r="D264" s="125">
        <v>9.9467219999999994</v>
      </c>
      <c r="E264" s="125">
        <v>6.8867200000000004</v>
      </c>
    </row>
    <row r="265" spans="1:5" x14ac:dyDescent="0.25">
      <c r="A265" s="124">
        <v>38121</v>
      </c>
      <c r="B265" s="125">
        <v>27</v>
      </c>
      <c r="C265" s="125">
        <v>9.9493749999999999</v>
      </c>
      <c r="D265" s="125">
        <v>9.9493749999999999</v>
      </c>
      <c r="E265" s="125">
        <v>6.7843460000000002</v>
      </c>
    </row>
    <row r="266" spans="1:5" x14ac:dyDescent="0.25">
      <c r="A266" s="124">
        <v>38124</v>
      </c>
      <c r="B266" s="125">
        <v>24</v>
      </c>
      <c r="C266" s="125">
        <v>9.9552669999999992</v>
      </c>
      <c r="D266" s="125">
        <v>9.9552669999999992</v>
      </c>
      <c r="E266" s="125">
        <v>6.7401</v>
      </c>
    </row>
    <row r="267" spans="1:5" x14ac:dyDescent="0.25">
      <c r="A267" s="124">
        <v>38125</v>
      </c>
      <c r="B267" s="125">
        <v>23</v>
      </c>
      <c r="C267" s="125">
        <v>9.9583440000000003</v>
      </c>
      <c r="D267" s="125">
        <v>9.9583440000000003</v>
      </c>
      <c r="E267" s="125">
        <v>6.5473429999999997</v>
      </c>
    </row>
    <row r="268" spans="1:5" x14ac:dyDescent="0.25">
      <c r="A268" s="124">
        <v>38126</v>
      </c>
      <c r="B268" s="125">
        <v>22</v>
      </c>
      <c r="C268" s="125">
        <v>9.9603999999999999</v>
      </c>
      <c r="D268" s="125">
        <v>9.9603999999999999</v>
      </c>
      <c r="E268" s="125">
        <v>6.505763</v>
      </c>
    </row>
    <row r="269" spans="1:5" x14ac:dyDescent="0.25">
      <c r="A269" s="124">
        <v>38127</v>
      </c>
      <c r="B269" s="125">
        <v>28</v>
      </c>
      <c r="C269" s="125">
        <v>9.9493670000000005</v>
      </c>
      <c r="D269" s="125">
        <v>9.9493670000000005</v>
      </c>
      <c r="E269" s="125">
        <v>6.5430869999999999</v>
      </c>
    </row>
    <row r="270" spans="1:5" x14ac:dyDescent="0.25">
      <c r="A270" s="124">
        <v>38128</v>
      </c>
      <c r="B270" s="125">
        <v>27</v>
      </c>
      <c r="C270" s="125">
        <v>9.9507999999999992</v>
      </c>
      <c r="D270" s="125">
        <v>9.9507999999999992</v>
      </c>
      <c r="E270" s="125">
        <v>6.592435</v>
      </c>
    </row>
    <row r="271" spans="1:5" x14ac:dyDescent="0.25">
      <c r="A271" s="124">
        <v>38131</v>
      </c>
      <c r="B271" s="125">
        <v>24</v>
      </c>
      <c r="C271" s="125">
        <v>9.956467</v>
      </c>
      <c r="D271" s="125">
        <v>9.956467</v>
      </c>
      <c r="E271" s="125">
        <v>6.5585009999999997</v>
      </c>
    </row>
    <row r="272" spans="1:5" x14ac:dyDescent="0.25">
      <c r="A272" s="124">
        <v>38132</v>
      </c>
      <c r="B272" s="125">
        <v>23</v>
      </c>
      <c r="C272" s="125">
        <v>9.9593030000000002</v>
      </c>
      <c r="D272" s="125">
        <v>9.9593030000000002</v>
      </c>
      <c r="E272" s="125">
        <v>6.3959950000000001</v>
      </c>
    </row>
    <row r="273" spans="1:5" x14ac:dyDescent="0.25">
      <c r="A273" s="124">
        <v>38133</v>
      </c>
      <c r="B273" s="125">
        <v>22</v>
      </c>
      <c r="C273" s="125">
        <v>9.9610109999999992</v>
      </c>
      <c r="D273" s="125">
        <v>9.9610109999999992</v>
      </c>
      <c r="E273" s="125">
        <v>6.4049909999999999</v>
      </c>
    </row>
    <row r="274" spans="1:5" x14ac:dyDescent="0.25">
      <c r="A274" s="124">
        <v>38134</v>
      </c>
      <c r="B274" s="125">
        <v>28</v>
      </c>
      <c r="C274" s="125">
        <v>9.9503000000000004</v>
      </c>
      <c r="D274" s="125">
        <v>9.9503000000000004</v>
      </c>
      <c r="E274" s="125">
        <v>6.4219169999999997</v>
      </c>
    </row>
    <row r="275" spans="1:5" x14ac:dyDescent="0.25">
      <c r="A275" s="124">
        <v>38135</v>
      </c>
      <c r="B275" s="125">
        <v>27</v>
      </c>
      <c r="C275" s="125">
        <v>9.9519249999999992</v>
      </c>
      <c r="D275" s="125">
        <v>9.9519249999999992</v>
      </c>
      <c r="E275" s="125">
        <v>6.4409650000000003</v>
      </c>
    </row>
    <row r="276" spans="1:5" x14ac:dyDescent="0.25">
      <c r="A276" s="124">
        <v>38138</v>
      </c>
      <c r="B276" s="125">
        <v>24</v>
      </c>
      <c r="C276" s="125">
        <v>9.9572000000000003</v>
      </c>
      <c r="D276" s="125">
        <v>9.9572000000000003</v>
      </c>
      <c r="E276" s="125">
        <v>6.4475959999999999</v>
      </c>
    </row>
    <row r="277" spans="1:5" x14ac:dyDescent="0.25">
      <c r="A277" s="124">
        <v>38139</v>
      </c>
      <c r="B277" s="125">
        <v>23</v>
      </c>
      <c r="C277" s="125">
        <v>9.9584720000000004</v>
      </c>
      <c r="D277" s="125">
        <v>9.9584720000000004</v>
      </c>
      <c r="E277" s="125">
        <v>6.5271410000000003</v>
      </c>
    </row>
    <row r="278" spans="1:5" x14ac:dyDescent="0.25">
      <c r="A278" s="124">
        <v>38140</v>
      </c>
      <c r="B278" s="125">
        <v>22</v>
      </c>
      <c r="C278" s="125">
        <v>9.9598499999999994</v>
      </c>
      <c r="D278" s="125">
        <v>9.9598499999999994</v>
      </c>
      <c r="E278" s="125">
        <v>6.5964850000000004</v>
      </c>
    </row>
    <row r="279" spans="1:5" x14ac:dyDescent="0.25">
      <c r="A279" s="124">
        <v>38141</v>
      </c>
      <c r="B279" s="125">
        <v>28</v>
      </c>
      <c r="C279" s="125">
        <v>9.9489780000000003</v>
      </c>
      <c r="D279" s="125">
        <v>9.9489780000000003</v>
      </c>
      <c r="E279" s="125">
        <v>6.5936130000000004</v>
      </c>
    </row>
    <row r="280" spans="1:5" x14ac:dyDescent="0.25">
      <c r="A280" s="124">
        <v>38142</v>
      </c>
      <c r="B280" s="125">
        <v>27</v>
      </c>
      <c r="C280" s="125">
        <v>9.9507999999999992</v>
      </c>
      <c r="D280" s="125">
        <v>9.9507999999999992</v>
      </c>
      <c r="E280" s="125">
        <v>6.592435</v>
      </c>
    </row>
    <row r="281" spans="1:5" x14ac:dyDescent="0.25">
      <c r="A281" s="124">
        <v>38145</v>
      </c>
      <c r="B281" s="125">
        <v>24</v>
      </c>
      <c r="C281" s="125">
        <v>9.9562670000000004</v>
      </c>
      <c r="D281" s="125">
        <v>9.9562670000000004</v>
      </c>
      <c r="E281" s="125">
        <v>6.5887650000000004</v>
      </c>
    </row>
    <row r="282" spans="1:5" x14ac:dyDescent="0.25">
      <c r="A282" s="124">
        <v>38146</v>
      </c>
      <c r="B282" s="125">
        <v>23</v>
      </c>
      <c r="C282" s="125">
        <v>9.9582809999999995</v>
      </c>
      <c r="D282" s="125">
        <v>9.9582809999999995</v>
      </c>
      <c r="E282" s="125">
        <v>6.5572869999999996</v>
      </c>
    </row>
    <row r="283" spans="1:5" x14ac:dyDescent="0.25">
      <c r="A283" s="124">
        <v>38147</v>
      </c>
      <c r="B283" s="125">
        <v>22</v>
      </c>
      <c r="C283" s="125">
        <v>9.9602780000000006</v>
      </c>
      <c r="D283" s="125">
        <v>9.9602780000000006</v>
      </c>
      <c r="E283" s="125">
        <v>6.5258859999999999</v>
      </c>
    </row>
    <row r="284" spans="1:5" x14ac:dyDescent="0.25">
      <c r="A284" s="124">
        <v>38148</v>
      </c>
      <c r="B284" s="125">
        <v>28</v>
      </c>
      <c r="C284" s="125">
        <v>9.9494439999999997</v>
      </c>
      <c r="D284" s="125">
        <v>9.9494439999999997</v>
      </c>
      <c r="E284" s="125">
        <v>6.5330859999999999</v>
      </c>
    </row>
    <row r="285" spans="1:5" x14ac:dyDescent="0.25">
      <c r="A285" s="124">
        <v>38149</v>
      </c>
      <c r="B285" s="125">
        <v>27</v>
      </c>
      <c r="C285" s="125">
        <v>9.9512499999999999</v>
      </c>
      <c r="D285" s="125">
        <v>9.9512499999999999</v>
      </c>
      <c r="E285" s="125">
        <v>6.5318430000000003</v>
      </c>
    </row>
    <row r="286" spans="1:5" x14ac:dyDescent="0.25">
      <c r="A286" s="124">
        <v>38152</v>
      </c>
      <c r="B286" s="125">
        <v>24</v>
      </c>
      <c r="C286" s="125">
        <v>9.9562000000000008</v>
      </c>
      <c r="D286" s="125">
        <v>9.9562000000000008</v>
      </c>
      <c r="E286" s="125">
        <v>6.598903</v>
      </c>
    </row>
    <row r="287" spans="1:5" x14ac:dyDescent="0.25">
      <c r="A287" s="124">
        <v>38153</v>
      </c>
      <c r="B287" s="125">
        <v>23</v>
      </c>
      <c r="C287" s="125">
        <v>9.9586000000000006</v>
      </c>
      <c r="D287" s="125">
        <v>9.9586000000000006</v>
      </c>
      <c r="E287" s="125">
        <v>6.506939</v>
      </c>
    </row>
    <row r="288" spans="1:5" x14ac:dyDescent="0.25">
      <c r="A288" s="124">
        <v>38154</v>
      </c>
      <c r="B288" s="125">
        <v>22</v>
      </c>
      <c r="C288" s="125">
        <v>9.9606440000000003</v>
      </c>
      <c r="D288" s="125">
        <v>9.9606440000000003</v>
      </c>
      <c r="E288" s="125">
        <v>6.4655180000000003</v>
      </c>
    </row>
    <row r="289" spans="1:5" x14ac:dyDescent="0.25">
      <c r="A289" s="124">
        <v>38155</v>
      </c>
      <c r="B289" s="125">
        <v>28</v>
      </c>
      <c r="C289" s="125">
        <v>9.9497560000000007</v>
      </c>
      <c r="D289" s="125">
        <v>9.9497560000000007</v>
      </c>
      <c r="E289" s="125">
        <v>6.4925639999999998</v>
      </c>
    </row>
    <row r="290" spans="1:5" x14ac:dyDescent="0.25">
      <c r="A290" s="124">
        <v>38156</v>
      </c>
      <c r="B290" s="125">
        <v>27</v>
      </c>
      <c r="C290" s="125">
        <v>9.9515499999999992</v>
      </c>
      <c r="D290" s="125">
        <v>9.9515499999999992</v>
      </c>
      <c r="E290" s="125">
        <v>6.4914509999999996</v>
      </c>
    </row>
    <row r="291" spans="1:5" x14ac:dyDescent="0.25">
      <c r="A291" s="124">
        <v>38159</v>
      </c>
      <c r="B291" s="125">
        <v>24</v>
      </c>
      <c r="C291" s="125">
        <v>9.9575999999999993</v>
      </c>
      <c r="D291" s="125">
        <v>9.9575999999999993</v>
      </c>
      <c r="E291" s="125">
        <v>6.3870810000000002</v>
      </c>
    </row>
    <row r="292" spans="1:5" x14ac:dyDescent="0.25">
      <c r="A292" s="124">
        <v>38160</v>
      </c>
      <c r="B292" s="125">
        <v>23</v>
      </c>
      <c r="C292" s="125">
        <v>9.9582809999999995</v>
      </c>
      <c r="D292" s="125">
        <v>9.9582809999999995</v>
      </c>
      <c r="E292" s="125">
        <v>6.5572869999999996</v>
      </c>
    </row>
    <row r="293" spans="1:5" x14ac:dyDescent="0.25">
      <c r="A293" s="124">
        <v>38161</v>
      </c>
      <c r="B293" s="125">
        <v>22</v>
      </c>
      <c r="C293" s="125">
        <v>9.9602780000000006</v>
      </c>
      <c r="D293" s="125">
        <v>9.9602780000000006</v>
      </c>
      <c r="E293" s="125">
        <v>6.5258859999999999</v>
      </c>
    </row>
    <row r="294" spans="1:5" x14ac:dyDescent="0.25">
      <c r="A294" s="124">
        <v>38162</v>
      </c>
      <c r="B294" s="125">
        <v>28</v>
      </c>
      <c r="C294" s="125">
        <v>9.9496000000000002</v>
      </c>
      <c r="D294" s="125">
        <v>9.9496000000000002</v>
      </c>
      <c r="E294" s="125">
        <v>6.5128250000000003</v>
      </c>
    </row>
    <row r="295" spans="1:5" x14ac:dyDescent="0.25">
      <c r="A295" s="124">
        <v>38163</v>
      </c>
      <c r="B295" s="125">
        <v>27</v>
      </c>
      <c r="C295" s="125">
        <v>9.9515499999999992</v>
      </c>
      <c r="D295" s="125">
        <v>9.9515499999999992</v>
      </c>
      <c r="E295" s="125">
        <v>6.4914509999999996</v>
      </c>
    </row>
    <row r="296" spans="1:5" x14ac:dyDescent="0.25">
      <c r="A296" s="124">
        <v>38166</v>
      </c>
      <c r="B296" s="125">
        <v>24</v>
      </c>
      <c r="C296" s="125">
        <v>9.9561329999999995</v>
      </c>
      <c r="D296" s="125">
        <v>9.9561329999999995</v>
      </c>
      <c r="E296" s="125">
        <v>6.6090419999999996</v>
      </c>
    </row>
    <row r="297" spans="1:5" x14ac:dyDescent="0.25">
      <c r="A297" s="124">
        <v>38167</v>
      </c>
      <c r="B297" s="125">
        <v>23</v>
      </c>
      <c r="C297" s="125">
        <v>9.9571939999999994</v>
      </c>
      <c r="D297" s="125">
        <v>9.9571939999999994</v>
      </c>
      <c r="E297" s="125">
        <v>6.7288730000000001</v>
      </c>
    </row>
    <row r="298" spans="1:5" x14ac:dyDescent="0.25">
      <c r="A298" s="124">
        <v>38168</v>
      </c>
      <c r="B298" s="125">
        <v>22</v>
      </c>
      <c r="C298" s="125">
        <v>9.9591779999999996</v>
      </c>
      <c r="D298" s="125">
        <v>9.9591779999999996</v>
      </c>
      <c r="E298" s="125">
        <v>6.707344</v>
      </c>
    </row>
    <row r="299" spans="1:5" x14ac:dyDescent="0.25">
      <c r="A299" s="124">
        <v>38169</v>
      </c>
      <c r="B299" s="125">
        <v>28</v>
      </c>
      <c r="C299" s="125">
        <v>9.9479670000000002</v>
      </c>
      <c r="D299" s="125">
        <v>9.9479670000000002</v>
      </c>
      <c r="E299" s="125">
        <v>6.7249489999999996</v>
      </c>
    </row>
    <row r="300" spans="1:5" x14ac:dyDescent="0.25">
      <c r="A300" s="124">
        <v>38170</v>
      </c>
      <c r="B300" s="125">
        <v>27</v>
      </c>
      <c r="C300" s="125">
        <v>9.9497499999999999</v>
      </c>
      <c r="D300" s="125">
        <v>9.9497499999999999</v>
      </c>
      <c r="E300" s="125">
        <v>6.7338380000000004</v>
      </c>
    </row>
    <row r="301" spans="1:5" x14ac:dyDescent="0.25">
      <c r="A301" s="124">
        <v>38173</v>
      </c>
      <c r="B301" s="125">
        <v>24</v>
      </c>
      <c r="C301" s="125">
        <v>9.9555330000000009</v>
      </c>
      <c r="D301" s="125">
        <v>9.9555330000000009</v>
      </c>
      <c r="E301" s="125">
        <v>6.6998420000000003</v>
      </c>
    </row>
    <row r="302" spans="1:5" x14ac:dyDescent="0.25">
      <c r="A302" s="124">
        <v>38174</v>
      </c>
      <c r="B302" s="125">
        <v>23</v>
      </c>
      <c r="C302" s="125">
        <v>9.9576419999999999</v>
      </c>
      <c r="D302" s="125">
        <v>9.9576419999999999</v>
      </c>
      <c r="E302" s="125">
        <v>6.65815</v>
      </c>
    </row>
    <row r="303" spans="1:5" x14ac:dyDescent="0.25">
      <c r="A303" s="124">
        <v>38175</v>
      </c>
      <c r="B303" s="125">
        <v>22</v>
      </c>
      <c r="C303" s="125">
        <v>9.9596060000000008</v>
      </c>
      <c r="D303" s="125">
        <v>9.9596060000000008</v>
      </c>
      <c r="E303" s="125">
        <v>6.636736</v>
      </c>
    </row>
    <row r="304" spans="1:5" x14ac:dyDescent="0.25">
      <c r="A304" s="124">
        <v>38176</v>
      </c>
      <c r="B304" s="125">
        <v>28</v>
      </c>
      <c r="C304" s="125">
        <v>9.9485890000000001</v>
      </c>
      <c r="D304" s="125">
        <v>9.9485890000000001</v>
      </c>
      <c r="E304" s="125">
        <v>6.6441439999999998</v>
      </c>
    </row>
    <row r="305" spans="1:5" x14ac:dyDescent="0.25">
      <c r="A305" s="124">
        <v>38177</v>
      </c>
      <c r="B305" s="125">
        <v>27</v>
      </c>
      <c r="C305" s="125">
        <v>9.9504249999999992</v>
      </c>
      <c r="D305" s="125">
        <v>9.9504249999999992</v>
      </c>
      <c r="E305" s="125">
        <v>6.6429320000000001</v>
      </c>
    </row>
    <row r="306" spans="1:5" x14ac:dyDescent="0.25">
      <c r="A306" s="124">
        <v>38180</v>
      </c>
      <c r="B306" s="125">
        <v>24</v>
      </c>
      <c r="C306" s="125">
        <v>9.9557330000000004</v>
      </c>
      <c r="D306" s="125">
        <v>9.9557330000000004</v>
      </c>
      <c r="E306" s="125">
        <v>6.6695739999999999</v>
      </c>
    </row>
    <row r="307" spans="1:5" x14ac:dyDescent="0.25">
      <c r="A307" s="124">
        <v>38181</v>
      </c>
      <c r="B307" s="125">
        <v>23</v>
      </c>
      <c r="C307" s="125">
        <v>9.9576419999999999</v>
      </c>
      <c r="D307" s="125">
        <v>9.9576419999999999</v>
      </c>
      <c r="E307" s="125">
        <v>6.65815</v>
      </c>
    </row>
    <row r="308" spans="1:5" x14ac:dyDescent="0.25">
      <c r="A308" s="124">
        <v>38182</v>
      </c>
      <c r="B308" s="125">
        <v>22</v>
      </c>
      <c r="C308" s="125">
        <v>9.9595439999999993</v>
      </c>
      <c r="D308" s="125">
        <v>9.9595439999999993</v>
      </c>
      <c r="E308" s="125">
        <v>6.6469639999999997</v>
      </c>
    </row>
    <row r="309" spans="1:5" x14ac:dyDescent="0.25">
      <c r="A309" s="124">
        <v>38183</v>
      </c>
      <c r="B309" s="125">
        <v>28</v>
      </c>
      <c r="C309" s="125">
        <v>9.9481999999999999</v>
      </c>
      <c r="D309" s="125">
        <v>9.9481999999999999</v>
      </c>
      <c r="E309" s="125">
        <v>6.6946779999999997</v>
      </c>
    </row>
    <row r="310" spans="1:5" x14ac:dyDescent="0.25">
      <c r="A310" s="124">
        <v>38184</v>
      </c>
      <c r="B310" s="125">
        <v>27</v>
      </c>
      <c r="C310" s="125">
        <v>9.9500499999999992</v>
      </c>
      <c r="D310" s="125">
        <v>9.9500499999999992</v>
      </c>
      <c r="E310" s="125">
        <v>6.6934339999999999</v>
      </c>
    </row>
    <row r="311" spans="1:5" x14ac:dyDescent="0.25">
      <c r="A311" s="124">
        <v>38187</v>
      </c>
      <c r="B311" s="125">
        <v>24</v>
      </c>
      <c r="C311" s="125">
        <v>9.9558669999999996</v>
      </c>
      <c r="D311" s="125">
        <v>9.9558669999999996</v>
      </c>
      <c r="E311" s="125">
        <v>6.6492950000000004</v>
      </c>
    </row>
    <row r="312" spans="1:5" x14ac:dyDescent="0.25">
      <c r="A312" s="124">
        <v>38188</v>
      </c>
      <c r="B312" s="125">
        <v>23</v>
      </c>
      <c r="C312" s="125">
        <v>9.9575139999999998</v>
      </c>
      <c r="D312" s="125">
        <v>9.9575139999999998</v>
      </c>
      <c r="E312" s="125">
        <v>6.678356</v>
      </c>
    </row>
    <row r="313" spans="1:5" x14ac:dyDescent="0.25">
      <c r="A313" s="124">
        <v>38189</v>
      </c>
      <c r="B313" s="125">
        <v>22</v>
      </c>
      <c r="C313" s="125">
        <v>9.9590560000000004</v>
      </c>
      <c r="D313" s="125">
        <v>9.9590560000000004</v>
      </c>
      <c r="E313" s="125">
        <v>6.7274719999999997</v>
      </c>
    </row>
    <row r="314" spans="1:5" x14ac:dyDescent="0.25">
      <c r="A314" s="124">
        <v>38190</v>
      </c>
      <c r="B314" s="125">
        <v>28</v>
      </c>
      <c r="C314" s="125">
        <v>9.9481999999999999</v>
      </c>
      <c r="D314" s="125">
        <v>9.9481999999999999</v>
      </c>
      <c r="E314" s="125">
        <v>6.6946779999999997</v>
      </c>
    </row>
    <row r="315" spans="1:5" x14ac:dyDescent="0.25">
      <c r="A315" s="124">
        <v>38191</v>
      </c>
      <c r="B315" s="125">
        <v>27</v>
      </c>
      <c r="C315" s="125">
        <v>9.9485499999999991</v>
      </c>
      <c r="D315" s="125">
        <v>9.9485499999999991</v>
      </c>
      <c r="E315" s="125">
        <v>6.8954769999999996</v>
      </c>
    </row>
    <row r="316" spans="1:5" x14ac:dyDescent="0.25">
      <c r="A316" s="124">
        <v>38194</v>
      </c>
      <c r="B316" s="125">
        <v>24</v>
      </c>
      <c r="C316" s="125">
        <v>9.9537999999999993</v>
      </c>
      <c r="D316" s="125">
        <v>9.9537999999999993</v>
      </c>
      <c r="E316" s="125">
        <v>6.9621649999999997</v>
      </c>
    </row>
    <row r="317" spans="1:5" x14ac:dyDescent="0.25">
      <c r="A317" s="124">
        <v>38195</v>
      </c>
      <c r="B317" s="125">
        <v>23</v>
      </c>
      <c r="C317" s="125">
        <v>9.9550859999999997</v>
      </c>
      <c r="D317" s="125">
        <v>9.9550859999999997</v>
      </c>
      <c r="E317" s="125">
        <v>7.0617340000000004</v>
      </c>
    </row>
    <row r="318" spans="1:5" x14ac:dyDescent="0.25">
      <c r="A318" s="124">
        <v>38196</v>
      </c>
      <c r="B318" s="125">
        <v>22</v>
      </c>
      <c r="C318" s="125">
        <v>9.9574060000000006</v>
      </c>
      <c r="D318" s="125">
        <v>9.9574060000000006</v>
      </c>
      <c r="E318" s="125">
        <v>6.9997420000000004</v>
      </c>
    </row>
    <row r="319" spans="1:5" x14ac:dyDescent="0.25">
      <c r="A319" s="124">
        <v>38197</v>
      </c>
      <c r="B319" s="125">
        <v>28</v>
      </c>
      <c r="C319" s="125">
        <v>9.9451669999999996</v>
      </c>
      <c r="D319" s="125">
        <v>9.9451669999999996</v>
      </c>
      <c r="E319" s="125">
        <v>7.0888270000000002</v>
      </c>
    </row>
    <row r="320" spans="1:5" x14ac:dyDescent="0.25">
      <c r="A320" s="124">
        <v>38198</v>
      </c>
      <c r="B320" s="125">
        <v>27</v>
      </c>
      <c r="C320" s="125">
        <v>9.9470500000000008</v>
      </c>
      <c r="D320" s="125">
        <v>9.9470500000000008</v>
      </c>
      <c r="E320" s="125">
        <v>7.0975820000000001</v>
      </c>
    </row>
    <row r="321" spans="1:5" x14ac:dyDescent="0.25">
      <c r="A321" s="124">
        <v>38201</v>
      </c>
      <c r="B321" s="125">
        <v>24</v>
      </c>
      <c r="C321" s="125">
        <v>9.9527999999999999</v>
      </c>
      <c r="D321" s="125">
        <v>9.9527999999999999</v>
      </c>
      <c r="E321" s="125">
        <v>7.1135760000000001</v>
      </c>
    </row>
    <row r="322" spans="1:5" x14ac:dyDescent="0.25">
      <c r="A322" s="124">
        <v>38202</v>
      </c>
      <c r="B322" s="125">
        <v>23</v>
      </c>
      <c r="C322" s="125">
        <v>9.9547670000000004</v>
      </c>
      <c r="D322" s="125">
        <v>9.9547670000000004</v>
      </c>
      <c r="E322" s="125">
        <v>7.1121179999999997</v>
      </c>
    </row>
    <row r="323" spans="1:5" x14ac:dyDescent="0.25">
      <c r="A323" s="124">
        <v>38203</v>
      </c>
      <c r="B323" s="125">
        <v>22</v>
      </c>
      <c r="C323" s="125">
        <v>9.9563059999999997</v>
      </c>
      <c r="D323" s="125">
        <v>9.9563059999999997</v>
      </c>
      <c r="E323" s="125">
        <v>7.181305</v>
      </c>
    </row>
    <row r="324" spans="1:5" x14ac:dyDescent="0.25">
      <c r="A324" s="124">
        <v>38204</v>
      </c>
      <c r="B324" s="125">
        <v>28</v>
      </c>
      <c r="C324" s="125">
        <v>9.9441559999999996</v>
      </c>
      <c r="D324" s="125">
        <v>9.9441559999999996</v>
      </c>
      <c r="E324" s="125">
        <v>7.2202640000000002</v>
      </c>
    </row>
    <row r="325" spans="1:5" x14ac:dyDescent="0.25">
      <c r="A325" s="124">
        <v>38205</v>
      </c>
      <c r="B325" s="125">
        <v>27</v>
      </c>
      <c r="C325" s="125">
        <v>9.9462250000000001</v>
      </c>
      <c r="D325" s="125">
        <v>9.9462250000000001</v>
      </c>
      <c r="E325" s="125">
        <v>7.2087649999999996</v>
      </c>
    </row>
    <row r="326" spans="1:5" x14ac:dyDescent="0.25">
      <c r="A326" s="124">
        <v>38208</v>
      </c>
      <c r="B326" s="125">
        <v>24</v>
      </c>
      <c r="C326" s="125">
        <v>9.9525330000000007</v>
      </c>
      <c r="D326" s="125">
        <v>9.9525330000000007</v>
      </c>
      <c r="E326" s="125">
        <v>7.1540080000000001</v>
      </c>
    </row>
    <row r="327" spans="1:5" x14ac:dyDescent="0.25">
      <c r="A327" s="124">
        <v>38209</v>
      </c>
      <c r="B327" s="125">
        <v>23</v>
      </c>
      <c r="C327" s="125">
        <v>9.9543189999999999</v>
      </c>
      <c r="D327" s="125">
        <v>9.9543189999999999</v>
      </c>
      <c r="E327" s="125">
        <v>7.1828820000000002</v>
      </c>
    </row>
    <row r="328" spans="1:5" x14ac:dyDescent="0.25">
      <c r="A328" s="124">
        <v>38210</v>
      </c>
      <c r="B328" s="125">
        <v>22</v>
      </c>
      <c r="C328" s="125">
        <v>9.9561220000000006</v>
      </c>
      <c r="D328" s="125">
        <v>9.9561220000000006</v>
      </c>
      <c r="E328" s="125">
        <v>7.2116800000000003</v>
      </c>
    </row>
    <row r="329" spans="1:5" x14ac:dyDescent="0.25">
      <c r="A329" s="124">
        <v>38211</v>
      </c>
      <c r="B329" s="125">
        <v>28</v>
      </c>
      <c r="C329" s="125">
        <v>9.9440000000000008</v>
      </c>
      <c r="D329" s="125">
        <v>9.9440000000000008</v>
      </c>
      <c r="E329" s="125">
        <v>7.2405470000000003</v>
      </c>
    </row>
    <row r="330" spans="1:5" x14ac:dyDescent="0.25">
      <c r="A330" s="124">
        <v>38212</v>
      </c>
      <c r="B330" s="125">
        <v>27</v>
      </c>
      <c r="C330" s="125">
        <v>9.9464500000000005</v>
      </c>
      <c r="D330" s="125">
        <v>9.9464500000000005</v>
      </c>
      <c r="E330" s="125">
        <v>7.1784410000000003</v>
      </c>
    </row>
    <row r="331" spans="1:5" x14ac:dyDescent="0.25">
      <c r="A331" s="124">
        <v>38215</v>
      </c>
      <c r="B331" s="125">
        <v>24</v>
      </c>
      <c r="C331" s="125">
        <v>9.9524000000000008</v>
      </c>
      <c r="D331" s="125">
        <v>9.9524000000000008</v>
      </c>
      <c r="E331" s="125">
        <v>7.1741489999999999</v>
      </c>
    </row>
    <row r="332" spans="1:5" x14ac:dyDescent="0.25">
      <c r="A332" s="124">
        <v>38216</v>
      </c>
      <c r="B332" s="125">
        <v>23</v>
      </c>
      <c r="C332" s="125">
        <v>9.9548310000000004</v>
      </c>
      <c r="D332" s="125">
        <v>9.9548310000000004</v>
      </c>
      <c r="E332" s="125">
        <v>7.1020099999999999</v>
      </c>
    </row>
    <row r="333" spans="1:5" x14ac:dyDescent="0.25">
      <c r="A333" s="124">
        <v>38217</v>
      </c>
      <c r="B333" s="125">
        <v>22</v>
      </c>
      <c r="C333" s="125">
        <v>9.9569170000000007</v>
      </c>
      <c r="D333" s="125">
        <v>9.9569170000000007</v>
      </c>
      <c r="E333" s="125">
        <v>7.0804499999999999</v>
      </c>
    </row>
    <row r="334" spans="1:5" x14ac:dyDescent="0.25">
      <c r="A334" s="124">
        <v>38218</v>
      </c>
      <c r="B334" s="125">
        <v>27</v>
      </c>
      <c r="C334" s="125">
        <v>9.9470500000000008</v>
      </c>
      <c r="D334" s="125">
        <v>9.9470500000000008</v>
      </c>
      <c r="E334" s="125">
        <v>7.0975820000000001</v>
      </c>
    </row>
    <row r="335" spans="1:5" x14ac:dyDescent="0.25">
      <c r="A335" s="124">
        <v>38219</v>
      </c>
      <c r="B335" s="125">
        <v>26</v>
      </c>
      <c r="C335" s="125">
        <v>9.9481439999999992</v>
      </c>
      <c r="D335" s="125">
        <v>9.9481439999999992</v>
      </c>
      <c r="E335" s="125">
        <v>7.2174889999999996</v>
      </c>
    </row>
    <row r="336" spans="1:5" x14ac:dyDescent="0.25">
      <c r="A336" s="124">
        <v>38222</v>
      </c>
      <c r="B336" s="125">
        <v>23</v>
      </c>
      <c r="C336" s="125">
        <v>9.9541280000000008</v>
      </c>
      <c r="D336" s="125">
        <v>9.9541280000000008</v>
      </c>
      <c r="E336" s="125">
        <v>7.2130530000000004</v>
      </c>
    </row>
    <row r="337" spans="1:5" x14ac:dyDescent="0.25">
      <c r="A337" s="124">
        <v>38223</v>
      </c>
      <c r="B337" s="125">
        <v>22</v>
      </c>
      <c r="C337" s="125">
        <v>9.9559999999999995</v>
      </c>
      <c r="D337" s="125">
        <v>9.9559999999999995</v>
      </c>
      <c r="E337" s="125">
        <v>7.2318199999999999</v>
      </c>
    </row>
    <row r="338" spans="1:5" x14ac:dyDescent="0.25">
      <c r="A338" s="124">
        <v>38224</v>
      </c>
      <c r="B338" s="125">
        <v>21</v>
      </c>
      <c r="C338" s="125">
        <v>9.9577670000000005</v>
      </c>
      <c r="D338" s="125">
        <v>9.9577670000000005</v>
      </c>
      <c r="E338" s="125">
        <v>7.2706489999999997</v>
      </c>
    </row>
    <row r="339" spans="1:5" x14ac:dyDescent="0.25">
      <c r="A339" s="124">
        <v>38225</v>
      </c>
      <c r="B339" s="125">
        <v>28</v>
      </c>
      <c r="C339" s="125">
        <v>9.9435330000000004</v>
      </c>
      <c r="D339" s="125">
        <v>9.9435330000000004</v>
      </c>
      <c r="E339" s="125">
        <v>7.3012709999999998</v>
      </c>
    </row>
    <row r="340" spans="1:5" x14ac:dyDescent="0.25">
      <c r="A340" s="124">
        <v>38226</v>
      </c>
      <c r="B340" s="125">
        <v>27</v>
      </c>
      <c r="C340" s="125">
        <v>9.9451000000000001</v>
      </c>
      <c r="D340" s="125">
        <v>9.9451000000000001</v>
      </c>
      <c r="E340" s="125">
        <v>7.3604089999999998</v>
      </c>
    </row>
    <row r="341" spans="1:5" x14ac:dyDescent="0.25">
      <c r="A341" s="124">
        <v>38229</v>
      </c>
      <c r="B341" s="125">
        <v>24</v>
      </c>
      <c r="C341" s="125">
        <v>9.9513999999999996</v>
      </c>
      <c r="D341" s="125">
        <v>9.9513999999999996</v>
      </c>
      <c r="E341" s="125">
        <v>7.3256019999999999</v>
      </c>
    </row>
    <row r="342" spans="1:5" x14ac:dyDescent="0.25">
      <c r="A342" s="124">
        <v>38230</v>
      </c>
      <c r="B342" s="125">
        <v>23</v>
      </c>
      <c r="C342" s="125">
        <v>9.9539360000000006</v>
      </c>
      <c r="D342" s="125">
        <v>9.9539360000000006</v>
      </c>
      <c r="E342" s="125">
        <v>7.2433829999999997</v>
      </c>
    </row>
    <row r="343" spans="1:5" x14ac:dyDescent="0.25">
      <c r="A343" s="124">
        <v>38231</v>
      </c>
      <c r="B343" s="125">
        <v>22</v>
      </c>
      <c r="C343" s="125">
        <v>9.9558169999999997</v>
      </c>
      <c r="D343" s="125">
        <v>9.9558169999999997</v>
      </c>
      <c r="E343" s="125">
        <v>7.2620310000000003</v>
      </c>
    </row>
    <row r="344" spans="1:5" x14ac:dyDescent="0.25">
      <c r="A344" s="124">
        <v>38232</v>
      </c>
      <c r="B344" s="125">
        <v>28</v>
      </c>
      <c r="C344" s="125">
        <v>9.9436889999999991</v>
      </c>
      <c r="D344" s="125">
        <v>9.9436889999999991</v>
      </c>
      <c r="E344" s="125">
        <v>7.2809860000000004</v>
      </c>
    </row>
    <row r="345" spans="1:5" x14ac:dyDescent="0.25">
      <c r="A345" s="124">
        <v>38233</v>
      </c>
      <c r="B345" s="125">
        <v>27</v>
      </c>
      <c r="C345" s="125">
        <v>9.9456249999999997</v>
      </c>
      <c r="D345" s="125">
        <v>9.9456249999999997</v>
      </c>
      <c r="E345" s="125">
        <v>7.2896369999999999</v>
      </c>
    </row>
    <row r="346" spans="1:5" x14ac:dyDescent="0.25">
      <c r="A346" s="124">
        <v>38236</v>
      </c>
      <c r="B346" s="125">
        <v>24</v>
      </c>
      <c r="C346" s="125">
        <v>9.9516670000000005</v>
      </c>
      <c r="D346" s="125">
        <v>9.9516670000000005</v>
      </c>
      <c r="E346" s="125">
        <v>7.2851610000000004</v>
      </c>
    </row>
    <row r="347" spans="1:5" x14ac:dyDescent="0.25">
      <c r="A347" s="124">
        <v>38237</v>
      </c>
      <c r="B347" s="125">
        <v>23</v>
      </c>
      <c r="C347" s="125">
        <v>9.9536809999999996</v>
      </c>
      <c r="D347" s="125">
        <v>9.9536809999999996</v>
      </c>
      <c r="E347" s="125">
        <v>7.2836679999999996</v>
      </c>
    </row>
    <row r="348" spans="1:5" x14ac:dyDescent="0.25">
      <c r="A348" s="124">
        <v>38238</v>
      </c>
      <c r="B348" s="125">
        <v>22</v>
      </c>
      <c r="C348" s="125">
        <v>9.9558169999999997</v>
      </c>
      <c r="D348" s="125">
        <v>9.9558169999999997</v>
      </c>
      <c r="E348" s="125">
        <v>7.2620310000000003</v>
      </c>
    </row>
    <row r="349" spans="1:5" x14ac:dyDescent="0.25">
      <c r="A349" s="124">
        <v>38239</v>
      </c>
      <c r="B349" s="125">
        <v>28</v>
      </c>
      <c r="C349" s="125">
        <v>9.9437669999999994</v>
      </c>
      <c r="D349" s="125">
        <v>9.9437669999999994</v>
      </c>
      <c r="E349" s="125">
        <v>7.2708430000000002</v>
      </c>
    </row>
    <row r="350" spans="1:5" x14ac:dyDescent="0.25">
      <c r="A350" s="124">
        <v>38240</v>
      </c>
      <c r="B350" s="125">
        <v>27</v>
      </c>
      <c r="C350" s="125">
        <v>9.9456249999999997</v>
      </c>
      <c r="D350" s="125">
        <v>9.9456249999999997</v>
      </c>
      <c r="E350" s="125">
        <v>7.2896369999999999</v>
      </c>
    </row>
    <row r="351" spans="1:5" x14ac:dyDescent="0.25">
      <c r="A351" s="124">
        <v>38243</v>
      </c>
      <c r="B351" s="125">
        <v>24</v>
      </c>
      <c r="C351" s="125">
        <v>9.951867</v>
      </c>
      <c r="D351" s="125">
        <v>9.951867</v>
      </c>
      <c r="E351" s="125">
        <v>7.2548700000000004</v>
      </c>
    </row>
    <row r="352" spans="1:5" x14ac:dyDescent="0.25">
      <c r="A352" s="124">
        <v>38244</v>
      </c>
      <c r="B352" s="125">
        <v>23</v>
      </c>
      <c r="C352" s="125">
        <v>9.9545110000000001</v>
      </c>
      <c r="D352" s="125">
        <v>9.9545110000000001</v>
      </c>
      <c r="E352" s="125">
        <v>7.1525540000000003</v>
      </c>
    </row>
    <row r="353" spans="1:5" x14ac:dyDescent="0.25">
      <c r="A353" s="124">
        <v>38245</v>
      </c>
      <c r="B353" s="125">
        <v>29</v>
      </c>
      <c r="C353" s="125">
        <v>9.9424030000000005</v>
      </c>
      <c r="D353" s="125">
        <v>9.9424030000000005</v>
      </c>
      <c r="E353" s="125">
        <v>7.1913929999999997</v>
      </c>
    </row>
    <row r="354" spans="1:5" x14ac:dyDescent="0.25">
      <c r="A354" s="124">
        <v>38247</v>
      </c>
      <c r="B354" s="125">
        <v>27</v>
      </c>
      <c r="C354" s="125">
        <v>9.9459999999999997</v>
      </c>
      <c r="D354" s="125">
        <v>9.9459999999999997</v>
      </c>
      <c r="E354" s="125">
        <v>7.2390910000000002</v>
      </c>
    </row>
    <row r="355" spans="1:5" x14ac:dyDescent="0.25">
      <c r="A355" s="124">
        <v>38250</v>
      </c>
      <c r="B355" s="125">
        <v>24</v>
      </c>
      <c r="C355" s="125">
        <v>9.9517330000000008</v>
      </c>
      <c r="D355" s="125">
        <v>9.9517330000000008</v>
      </c>
      <c r="E355" s="125">
        <v>7.2751650000000003</v>
      </c>
    </row>
    <row r="356" spans="1:5" x14ac:dyDescent="0.25">
      <c r="A356" s="124">
        <v>38251</v>
      </c>
      <c r="B356" s="125">
        <v>23</v>
      </c>
      <c r="C356" s="125">
        <v>9.9537440000000004</v>
      </c>
      <c r="D356" s="125">
        <v>9.9537440000000004</v>
      </c>
      <c r="E356" s="125">
        <v>7.2737150000000002</v>
      </c>
    </row>
    <row r="357" spans="1:5" x14ac:dyDescent="0.25">
      <c r="A357" s="124">
        <v>38252</v>
      </c>
      <c r="B357" s="125">
        <v>22</v>
      </c>
      <c r="C357" s="125">
        <v>9.9550219999999996</v>
      </c>
      <c r="D357" s="125">
        <v>9.9550219999999996</v>
      </c>
      <c r="E357" s="125">
        <v>7.3932900000000004</v>
      </c>
    </row>
    <row r="358" spans="1:5" x14ac:dyDescent="0.25">
      <c r="A358" s="124">
        <v>38253</v>
      </c>
      <c r="B358" s="125">
        <v>28</v>
      </c>
      <c r="C358" s="125">
        <v>9.9433779999999992</v>
      </c>
      <c r="D358" s="125">
        <v>9.9433779999999992</v>
      </c>
      <c r="E358" s="125">
        <v>7.3214269999999999</v>
      </c>
    </row>
    <row r="359" spans="1:5" x14ac:dyDescent="0.25">
      <c r="A359" s="124">
        <v>38254</v>
      </c>
      <c r="B359" s="125">
        <v>27</v>
      </c>
      <c r="C359" s="125">
        <v>9.9433749999999996</v>
      </c>
      <c r="D359" s="125">
        <v>9.9433749999999996</v>
      </c>
      <c r="E359" s="125">
        <v>7.5929950000000002</v>
      </c>
    </row>
    <row r="360" spans="1:5" x14ac:dyDescent="0.25">
      <c r="A360" s="124">
        <v>38257</v>
      </c>
      <c r="B360" s="125">
        <v>24</v>
      </c>
      <c r="C360" s="125">
        <v>9.9496000000000002</v>
      </c>
      <c r="D360" s="125">
        <v>9.9496000000000002</v>
      </c>
      <c r="E360" s="125">
        <v>7.5982950000000002</v>
      </c>
    </row>
    <row r="361" spans="1:5" x14ac:dyDescent="0.25">
      <c r="A361" s="124">
        <v>38258</v>
      </c>
      <c r="B361" s="125">
        <v>23</v>
      </c>
      <c r="C361" s="125">
        <v>9.9517000000000007</v>
      </c>
      <c r="D361" s="125">
        <v>9.9517000000000007</v>
      </c>
      <c r="E361" s="125">
        <v>7.596692</v>
      </c>
    </row>
    <row r="362" spans="1:5" x14ac:dyDescent="0.25">
      <c r="A362" s="124">
        <v>38259</v>
      </c>
      <c r="B362" s="125">
        <v>22</v>
      </c>
      <c r="C362" s="125">
        <v>9.9537999999999993</v>
      </c>
      <c r="D362" s="125">
        <v>9.9537999999999993</v>
      </c>
      <c r="E362" s="125">
        <v>7.5950889999999998</v>
      </c>
    </row>
    <row r="363" spans="1:5" x14ac:dyDescent="0.25">
      <c r="A363" s="124">
        <v>38260</v>
      </c>
      <c r="B363" s="125">
        <v>28</v>
      </c>
      <c r="C363" s="125">
        <v>9.9409670000000006</v>
      </c>
      <c r="D363" s="125">
        <v>9.9409670000000006</v>
      </c>
      <c r="E363" s="125">
        <v>7.6350290000000003</v>
      </c>
    </row>
    <row r="364" spans="1:5" x14ac:dyDescent="0.25">
      <c r="A364" s="124">
        <v>38261</v>
      </c>
      <c r="B364" s="125">
        <v>27</v>
      </c>
      <c r="C364" s="125">
        <v>9.9430750000000003</v>
      </c>
      <c r="D364" s="125">
        <v>9.9430750000000003</v>
      </c>
      <c r="E364" s="125">
        <v>7.6334530000000003</v>
      </c>
    </row>
    <row r="365" spans="1:5" x14ac:dyDescent="0.25">
      <c r="A365" s="124">
        <v>38264</v>
      </c>
      <c r="B365" s="125">
        <v>24</v>
      </c>
      <c r="C365" s="125">
        <v>9.9491999999999994</v>
      </c>
      <c r="D365" s="125">
        <v>9.9491999999999994</v>
      </c>
      <c r="E365" s="125">
        <v>7.6589070000000001</v>
      </c>
    </row>
    <row r="366" spans="1:5" x14ac:dyDescent="0.25">
      <c r="A366" s="124">
        <v>38265</v>
      </c>
      <c r="B366" s="125">
        <v>23</v>
      </c>
      <c r="C366" s="125">
        <v>9.9515080000000005</v>
      </c>
      <c r="D366" s="125">
        <v>9.9515080000000005</v>
      </c>
      <c r="E366" s="125">
        <v>7.6270369999999996</v>
      </c>
    </row>
    <row r="367" spans="1:5" x14ac:dyDescent="0.25">
      <c r="A367" s="124">
        <v>38266</v>
      </c>
      <c r="B367" s="125">
        <v>22</v>
      </c>
      <c r="C367" s="125">
        <v>9.9535560000000007</v>
      </c>
      <c r="D367" s="125">
        <v>9.9535560000000007</v>
      </c>
      <c r="E367" s="125">
        <v>7.635389</v>
      </c>
    </row>
    <row r="368" spans="1:5" x14ac:dyDescent="0.25">
      <c r="A368" s="124">
        <v>38267</v>
      </c>
      <c r="B368" s="125">
        <v>28</v>
      </c>
      <c r="C368" s="125">
        <v>9.9408110000000001</v>
      </c>
      <c r="D368" s="125">
        <v>9.9408110000000001</v>
      </c>
      <c r="E368" s="125">
        <v>7.6553250000000004</v>
      </c>
    </row>
    <row r="369" spans="1:5" x14ac:dyDescent="0.25">
      <c r="A369" s="124">
        <v>38268</v>
      </c>
      <c r="B369" s="125">
        <v>27</v>
      </c>
      <c r="C369" s="125">
        <v>9.9429999999999996</v>
      </c>
      <c r="D369" s="125">
        <v>9.9429999999999996</v>
      </c>
      <c r="E369" s="125">
        <v>7.6435680000000001</v>
      </c>
    </row>
    <row r="370" spans="1:5" x14ac:dyDescent="0.25">
      <c r="A370" s="124">
        <v>38271</v>
      </c>
      <c r="B370" s="125">
        <v>24</v>
      </c>
      <c r="C370" s="125">
        <v>9.9492670000000007</v>
      </c>
      <c r="D370" s="125">
        <v>9.9492670000000007</v>
      </c>
      <c r="E370" s="125">
        <v>7.6487540000000003</v>
      </c>
    </row>
    <row r="371" spans="1:5" x14ac:dyDescent="0.25">
      <c r="A371" s="124">
        <v>38272</v>
      </c>
      <c r="B371" s="125">
        <v>23</v>
      </c>
      <c r="C371" s="125">
        <v>9.9511249999999993</v>
      </c>
      <c r="D371" s="125">
        <v>9.9511249999999993</v>
      </c>
      <c r="E371" s="125">
        <v>7.6875730000000004</v>
      </c>
    </row>
    <row r="372" spans="1:5" x14ac:dyDescent="0.25">
      <c r="A372" s="124">
        <v>38273</v>
      </c>
      <c r="B372" s="125">
        <v>22</v>
      </c>
      <c r="C372" s="125">
        <v>9.9534939999999992</v>
      </c>
      <c r="D372" s="125">
        <v>9.9534939999999992</v>
      </c>
      <c r="E372" s="125">
        <v>7.6456289999999996</v>
      </c>
    </row>
    <row r="373" spans="1:5" x14ac:dyDescent="0.25">
      <c r="A373" s="124">
        <v>38274</v>
      </c>
      <c r="B373" s="125">
        <v>28</v>
      </c>
      <c r="C373" s="125">
        <v>9.941122</v>
      </c>
      <c r="D373" s="125">
        <v>9.941122</v>
      </c>
      <c r="E373" s="125">
        <v>7.6148629999999997</v>
      </c>
    </row>
    <row r="374" spans="1:5" x14ac:dyDescent="0.25">
      <c r="A374" s="124">
        <v>38275</v>
      </c>
      <c r="B374" s="125">
        <v>27</v>
      </c>
      <c r="C374" s="125">
        <v>9.9426249999999996</v>
      </c>
      <c r="D374" s="125">
        <v>9.9426249999999996</v>
      </c>
      <c r="E374" s="125">
        <v>7.6941449999999998</v>
      </c>
    </row>
    <row r="375" spans="1:5" x14ac:dyDescent="0.25">
      <c r="A375" s="124">
        <v>38278</v>
      </c>
      <c r="B375" s="125">
        <v>24</v>
      </c>
      <c r="C375" s="125">
        <v>9.9487330000000007</v>
      </c>
      <c r="D375" s="125">
        <v>9.9487330000000007</v>
      </c>
      <c r="E375" s="125">
        <v>7.7296779999999998</v>
      </c>
    </row>
    <row r="376" spans="1:5" x14ac:dyDescent="0.25">
      <c r="A376" s="124">
        <v>38279</v>
      </c>
      <c r="B376" s="125">
        <v>23</v>
      </c>
      <c r="C376" s="125">
        <v>9.9508690000000009</v>
      </c>
      <c r="D376" s="125">
        <v>9.9508690000000009</v>
      </c>
      <c r="E376" s="125">
        <v>7.7280379999999997</v>
      </c>
    </row>
    <row r="377" spans="1:5" x14ac:dyDescent="0.25">
      <c r="A377" s="124">
        <v>38280</v>
      </c>
      <c r="B377" s="125">
        <v>22</v>
      </c>
      <c r="C377" s="125">
        <v>9.9530670000000008</v>
      </c>
      <c r="D377" s="125">
        <v>9.9530670000000008</v>
      </c>
      <c r="E377" s="125">
        <v>7.7161600000000004</v>
      </c>
    </row>
    <row r="378" spans="1:5" x14ac:dyDescent="0.25">
      <c r="A378" s="124">
        <v>38281</v>
      </c>
      <c r="B378" s="125">
        <v>28</v>
      </c>
      <c r="C378" s="125">
        <v>9.9403439999999996</v>
      </c>
      <c r="D378" s="125">
        <v>9.9403439999999996</v>
      </c>
      <c r="E378" s="125">
        <v>7.7160880000000001</v>
      </c>
    </row>
    <row r="379" spans="1:5" x14ac:dyDescent="0.25">
      <c r="A379" s="124">
        <v>38282</v>
      </c>
      <c r="B379" s="125">
        <v>27</v>
      </c>
      <c r="C379" s="125">
        <v>9.9417249999999999</v>
      </c>
      <c r="D379" s="125">
        <v>9.9417249999999999</v>
      </c>
      <c r="E379" s="125">
        <v>7.8155450000000002</v>
      </c>
    </row>
    <row r="380" spans="1:5" x14ac:dyDescent="0.25">
      <c r="A380" s="124">
        <v>38285</v>
      </c>
      <c r="B380" s="125">
        <v>24</v>
      </c>
      <c r="C380" s="125">
        <v>9.9478000000000009</v>
      </c>
      <c r="D380" s="125">
        <v>9.9478000000000009</v>
      </c>
      <c r="E380" s="125">
        <v>7.8710870000000002</v>
      </c>
    </row>
    <row r="381" spans="1:5" x14ac:dyDescent="0.25">
      <c r="A381" s="124">
        <v>38286</v>
      </c>
      <c r="B381" s="125">
        <v>23</v>
      </c>
      <c r="C381" s="125">
        <v>9.9494640000000008</v>
      </c>
      <c r="D381" s="125">
        <v>9.9494640000000008</v>
      </c>
      <c r="E381" s="125">
        <v>7.9501600000000003</v>
      </c>
    </row>
    <row r="382" spans="1:5" x14ac:dyDescent="0.25">
      <c r="A382" s="124">
        <v>38287</v>
      </c>
      <c r="B382" s="125">
        <v>22</v>
      </c>
      <c r="C382" s="125">
        <v>9.9516609999999996</v>
      </c>
      <c r="D382" s="125">
        <v>9.9516609999999996</v>
      </c>
      <c r="E382" s="125">
        <v>7.9484399999999997</v>
      </c>
    </row>
    <row r="383" spans="1:5" x14ac:dyDescent="0.25">
      <c r="A383" s="124">
        <v>38288</v>
      </c>
      <c r="B383" s="125">
        <v>28</v>
      </c>
      <c r="C383" s="125">
        <v>9.938167</v>
      </c>
      <c r="D383" s="125">
        <v>9.938167</v>
      </c>
      <c r="E383" s="125">
        <v>7.9994199999999998</v>
      </c>
    </row>
    <row r="384" spans="1:5" x14ac:dyDescent="0.25">
      <c r="A384" s="124">
        <v>38289</v>
      </c>
      <c r="B384" s="125">
        <v>27</v>
      </c>
      <c r="C384" s="125">
        <v>9.9403000000000006</v>
      </c>
      <c r="D384" s="125">
        <v>9.9403000000000006</v>
      </c>
      <c r="E384" s="125">
        <v>8.0078069999999997</v>
      </c>
    </row>
    <row r="385" spans="1:5" x14ac:dyDescent="0.25">
      <c r="A385" s="124">
        <v>38292</v>
      </c>
      <c r="B385" s="125">
        <v>24</v>
      </c>
      <c r="C385" s="125">
        <v>9.9471329999999991</v>
      </c>
      <c r="D385" s="125">
        <v>9.9471329999999991</v>
      </c>
      <c r="E385" s="125">
        <v>7.9721970000000004</v>
      </c>
    </row>
    <row r="386" spans="1:5" x14ac:dyDescent="0.25">
      <c r="A386" s="124">
        <v>38293</v>
      </c>
      <c r="B386" s="125">
        <v>23</v>
      </c>
      <c r="C386" s="125">
        <v>9.9491440000000004</v>
      </c>
      <c r="D386" s="125">
        <v>9.9491440000000004</v>
      </c>
      <c r="E386" s="125">
        <v>8.0007579999999994</v>
      </c>
    </row>
    <row r="387" spans="1:5" x14ac:dyDescent="0.25">
      <c r="A387" s="124">
        <v>38294</v>
      </c>
      <c r="B387" s="125">
        <v>22</v>
      </c>
      <c r="C387" s="125">
        <v>9.9513560000000005</v>
      </c>
      <c r="D387" s="125">
        <v>9.9513560000000005</v>
      </c>
      <c r="E387" s="125">
        <v>7.998837</v>
      </c>
    </row>
    <row r="388" spans="1:5" x14ac:dyDescent="0.25">
      <c r="A388" s="124">
        <v>38295</v>
      </c>
      <c r="B388" s="125">
        <v>28</v>
      </c>
      <c r="C388" s="125">
        <v>9.9380109999999995</v>
      </c>
      <c r="D388" s="125">
        <v>9.9380109999999995</v>
      </c>
      <c r="E388" s="125">
        <v>8.0197280000000006</v>
      </c>
    </row>
    <row r="389" spans="1:5" x14ac:dyDescent="0.25">
      <c r="A389" s="124">
        <v>38296</v>
      </c>
      <c r="B389" s="125">
        <v>27</v>
      </c>
      <c r="C389" s="125">
        <v>9.9401499999999992</v>
      </c>
      <c r="D389" s="125">
        <v>9.9401499999999992</v>
      </c>
      <c r="E389" s="125">
        <v>8.0280480000000001</v>
      </c>
    </row>
    <row r="390" spans="1:5" x14ac:dyDescent="0.25">
      <c r="A390" s="124">
        <v>38299</v>
      </c>
      <c r="B390" s="125">
        <v>24</v>
      </c>
      <c r="C390" s="125">
        <v>9.9460669999999993</v>
      </c>
      <c r="D390" s="125">
        <v>9.9460669999999993</v>
      </c>
      <c r="E390" s="125">
        <v>8.1338179999999998</v>
      </c>
    </row>
    <row r="391" spans="1:5" x14ac:dyDescent="0.25">
      <c r="A391" s="124">
        <v>38300</v>
      </c>
      <c r="B391" s="125">
        <v>23</v>
      </c>
      <c r="C391" s="125">
        <v>9.948442</v>
      </c>
      <c r="D391" s="125">
        <v>9.948442</v>
      </c>
      <c r="E391" s="125">
        <v>8.1117699999999999</v>
      </c>
    </row>
    <row r="392" spans="1:5" x14ac:dyDescent="0.25">
      <c r="A392" s="124">
        <v>38301</v>
      </c>
      <c r="B392" s="125">
        <v>22</v>
      </c>
      <c r="C392" s="125">
        <v>9.9509889999999999</v>
      </c>
      <c r="D392" s="125">
        <v>9.9509889999999999</v>
      </c>
      <c r="E392" s="125">
        <v>8.0594819999999991</v>
      </c>
    </row>
    <row r="393" spans="1:5" x14ac:dyDescent="0.25">
      <c r="A393" s="124">
        <v>38302</v>
      </c>
      <c r="B393" s="125">
        <v>28</v>
      </c>
      <c r="C393" s="125">
        <v>9.9366889999999994</v>
      </c>
      <c r="D393" s="125">
        <v>9.9366889999999994</v>
      </c>
      <c r="E393" s="125">
        <v>8.1918489999999995</v>
      </c>
    </row>
    <row r="394" spans="1:5" x14ac:dyDescent="0.25">
      <c r="A394" s="124">
        <v>38303</v>
      </c>
      <c r="B394" s="125">
        <v>27</v>
      </c>
      <c r="C394" s="125">
        <v>9.9389500000000002</v>
      </c>
      <c r="D394" s="125">
        <v>9.9389500000000002</v>
      </c>
      <c r="E394" s="125">
        <v>8.19</v>
      </c>
    </row>
    <row r="395" spans="1:5" x14ac:dyDescent="0.25">
      <c r="A395" s="124">
        <v>38306</v>
      </c>
      <c r="B395" s="125">
        <v>24</v>
      </c>
      <c r="C395" s="125">
        <v>9.9458000000000002</v>
      </c>
      <c r="D395" s="125">
        <v>9.9458000000000002</v>
      </c>
      <c r="E395" s="125">
        <v>8.1743050000000004</v>
      </c>
    </row>
    <row r="396" spans="1:5" x14ac:dyDescent="0.25">
      <c r="A396" s="124">
        <v>38307</v>
      </c>
      <c r="B396" s="125">
        <v>23</v>
      </c>
      <c r="C396" s="125">
        <v>9.9478670000000005</v>
      </c>
      <c r="D396" s="125">
        <v>9.9478670000000005</v>
      </c>
      <c r="E396" s="125">
        <v>8.2027110000000008</v>
      </c>
    </row>
    <row r="397" spans="1:5" x14ac:dyDescent="0.25">
      <c r="A397" s="124">
        <v>38308</v>
      </c>
      <c r="B397" s="125">
        <v>22</v>
      </c>
      <c r="C397" s="125">
        <v>9.9501939999999998</v>
      </c>
      <c r="D397" s="125">
        <v>9.9501939999999998</v>
      </c>
      <c r="E397" s="125">
        <v>8.190868</v>
      </c>
    </row>
    <row r="398" spans="1:5" x14ac:dyDescent="0.25">
      <c r="A398" s="124">
        <v>38309</v>
      </c>
      <c r="B398" s="125">
        <v>28</v>
      </c>
      <c r="C398" s="125">
        <v>9.9366109999999992</v>
      </c>
      <c r="D398" s="125">
        <v>9.9366109999999992</v>
      </c>
      <c r="E398" s="125">
        <v>8.2020060000000008</v>
      </c>
    </row>
    <row r="399" spans="1:5" x14ac:dyDescent="0.25">
      <c r="A399" s="124">
        <v>38310</v>
      </c>
      <c r="B399" s="125">
        <v>27</v>
      </c>
      <c r="C399" s="125">
        <v>9.9386500000000009</v>
      </c>
      <c r="D399" s="125">
        <v>9.9386500000000009</v>
      </c>
      <c r="E399" s="125">
        <v>8.2304940000000002</v>
      </c>
    </row>
    <row r="400" spans="1:5" x14ac:dyDescent="0.25">
      <c r="A400" s="124">
        <v>38313</v>
      </c>
      <c r="B400" s="125">
        <v>24</v>
      </c>
      <c r="C400" s="125">
        <v>9.9451330000000002</v>
      </c>
      <c r="D400" s="125">
        <v>9.9451330000000002</v>
      </c>
      <c r="E400" s="125">
        <v>8.2754549999999991</v>
      </c>
    </row>
    <row r="401" spans="1:5" x14ac:dyDescent="0.25">
      <c r="A401" s="124">
        <v>38314</v>
      </c>
      <c r="B401" s="125">
        <v>23</v>
      </c>
      <c r="C401" s="125">
        <v>9.9472919999999991</v>
      </c>
      <c r="D401" s="125">
        <v>9.9472919999999991</v>
      </c>
      <c r="E401" s="125">
        <v>8.2936619999999994</v>
      </c>
    </row>
    <row r="402" spans="1:5" x14ac:dyDescent="0.25">
      <c r="A402" s="124">
        <v>38315</v>
      </c>
      <c r="B402" s="125">
        <v>22</v>
      </c>
      <c r="C402" s="125">
        <v>9.9497669999999996</v>
      </c>
      <c r="D402" s="125">
        <v>9.9497669999999996</v>
      </c>
      <c r="E402" s="125">
        <v>8.2614450000000001</v>
      </c>
    </row>
    <row r="403" spans="1:5" x14ac:dyDescent="0.25">
      <c r="A403" s="124">
        <v>38316</v>
      </c>
      <c r="B403" s="125">
        <v>28</v>
      </c>
      <c r="C403" s="125">
        <v>9.9354440000000004</v>
      </c>
      <c r="D403" s="125">
        <v>9.9354440000000004</v>
      </c>
      <c r="E403" s="125">
        <v>8.3539870000000001</v>
      </c>
    </row>
    <row r="404" spans="1:5" x14ac:dyDescent="0.25">
      <c r="A404" s="124">
        <v>38317</v>
      </c>
      <c r="B404" s="125">
        <v>27</v>
      </c>
      <c r="C404" s="125">
        <v>9.9377499999999994</v>
      </c>
      <c r="D404" s="125">
        <v>9.9377499999999994</v>
      </c>
      <c r="E404" s="125">
        <v>8.3519909999999999</v>
      </c>
    </row>
    <row r="405" spans="1:5" x14ac:dyDescent="0.25">
      <c r="A405" s="124">
        <v>38320</v>
      </c>
      <c r="B405" s="125">
        <v>24</v>
      </c>
      <c r="C405" s="125">
        <v>9.9447329999999994</v>
      </c>
      <c r="D405" s="125">
        <v>9.9447329999999994</v>
      </c>
      <c r="E405" s="125">
        <v>8.3361210000000003</v>
      </c>
    </row>
    <row r="406" spans="1:5" x14ac:dyDescent="0.25">
      <c r="A406" s="124">
        <v>38321</v>
      </c>
      <c r="B406" s="125">
        <v>23</v>
      </c>
      <c r="C406" s="125">
        <v>9.9469080000000005</v>
      </c>
      <c r="D406" s="125">
        <v>9.9469080000000005</v>
      </c>
      <c r="E406" s="125">
        <v>8.3544070000000001</v>
      </c>
    </row>
    <row r="407" spans="1:5" x14ac:dyDescent="0.25">
      <c r="A407" s="124">
        <v>38322</v>
      </c>
      <c r="B407" s="125">
        <v>22</v>
      </c>
      <c r="C407" s="125">
        <v>9.9494609999999994</v>
      </c>
      <c r="D407" s="125">
        <v>9.9494609999999994</v>
      </c>
      <c r="E407" s="125">
        <v>8.3120259999999995</v>
      </c>
    </row>
    <row r="408" spans="1:5" x14ac:dyDescent="0.25">
      <c r="A408" s="124">
        <v>38323</v>
      </c>
      <c r="B408" s="125">
        <v>28</v>
      </c>
      <c r="C408" s="125">
        <v>9.9355220000000006</v>
      </c>
      <c r="D408" s="125">
        <v>9.9355220000000006</v>
      </c>
      <c r="E408" s="125">
        <v>8.3438280000000002</v>
      </c>
    </row>
    <row r="409" spans="1:5" x14ac:dyDescent="0.25">
      <c r="A409" s="124">
        <v>38324</v>
      </c>
      <c r="B409" s="125">
        <v>27</v>
      </c>
      <c r="C409" s="125">
        <v>9.9378250000000001</v>
      </c>
      <c r="D409" s="125">
        <v>9.9378250000000001</v>
      </c>
      <c r="E409" s="125">
        <v>8.3418659999999996</v>
      </c>
    </row>
    <row r="410" spans="1:5" x14ac:dyDescent="0.25">
      <c r="A410" s="124">
        <v>38327</v>
      </c>
      <c r="B410" s="125">
        <v>24</v>
      </c>
      <c r="C410" s="125">
        <v>9.9444669999999995</v>
      </c>
      <c r="D410" s="125">
        <v>9.9444669999999995</v>
      </c>
      <c r="E410" s="125">
        <v>8.3764669999999999</v>
      </c>
    </row>
    <row r="411" spans="1:5" x14ac:dyDescent="0.25">
      <c r="A411" s="124">
        <v>38328</v>
      </c>
      <c r="B411" s="125">
        <v>23</v>
      </c>
      <c r="C411" s="125">
        <v>9.9470360000000007</v>
      </c>
      <c r="D411" s="125">
        <v>9.9470360000000007</v>
      </c>
      <c r="E411" s="125">
        <v>8.3341580000000004</v>
      </c>
    </row>
    <row r="412" spans="1:5" x14ac:dyDescent="0.25">
      <c r="A412" s="124">
        <v>38329</v>
      </c>
      <c r="B412" s="125">
        <v>22</v>
      </c>
      <c r="C412" s="125">
        <v>9.9492779999999996</v>
      </c>
      <c r="D412" s="125">
        <v>9.9492779999999996</v>
      </c>
      <c r="E412" s="125">
        <v>8.3422769999999993</v>
      </c>
    </row>
    <row r="413" spans="1:5" x14ac:dyDescent="0.25">
      <c r="A413" s="124">
        <v>38330</v>
      </c>
      <c r="B413" s="125">
        <v>28</v>
      </c>
      <c r="C413" s="125">
        <v>9.9355220000000006</v>
      </c>
      <c r="D413" s="125">
        <v>9.9355220000000006</v>
      </c>
      <c r="E413" s="125">
        <v>8.3438280000000002</v>
      </c>
    </row>
    <row r="414" spans="1:5" x14ac:dyDescent="0.25">
      <c r="A414" s="124">
        <v>38331</v>
      </c>
      <c r="B414" s="125">
        <v>27</v>
      </c>
      <c r="C414" s="125">
        <v>9.9364000000000008</v>
      </c>
      <c r="D414" s="125">
        <v>9.9364000000000008</v>
      </c>
      <c r="E414" s="125">
        <v>8.5342780000000005</v>
      </c>
    </row>
    <row r="415" spans="1:5" x14ac:dyDescent="0.25">
      <c r="A415" s="124">
        <v>38334</v>
      </c>
      <c r="B415" s="125">
        <v>24</v>
      </c>
      <c r="C415" s="125">
        <v>9.9434000000000005</v>
      </c>
      <c r="D415" s="125">
        <v>9.9434000000000005</v>
      </c>
      <c r="E415" s="125">
        <v>8.5383270000000007</v>
      </c>
    </row>
    <row r="416" spans="1:5" x14ac:dyDescent="0.25">
      <c r="A416" s="124">
        <v>38335</v>
      </c>
      <c r="B416" s="125">
        <v>23</v>
      </c>
      <c r="C416" s="125">
        <v>9.9455030000000004</v>
      </c>
      <c r="D416" s="125">
        <v>9.9455030000000004</v>
      </c>
      <c r="E416" s="125">
        <v>8.5767059999999997</v>
      </c>
    </row>
    <row r="417" spans="1:5" x14ac:dyDescent="0.25">
      <c r="A417" s="124">
        <v>38336</v>
      </c>
      <c r="B417" s="125">
        <v>22</v>
      </c>
      <c r="C417" s="125">
        <v>9.9475060000000006</v>
      </c>
      <c r="D417" s="125">
        <v>9.9475060000000006</v>
      </c>
      <c r="E417" s="125">
        <v>8.6352569999999993</v>
      </c>
    </row>
    <row r="418" spans="1:5" x14ac:dyDescent="0.25">
      <c r="A418" s="124">
        <v>38337</v>
      </c>
      <c r="B418" s="125">
        <v>28</v>
      </c>
      <c r="C418" s="125">
        <v>9.9338890000000006</v>
      </c>
      <c r="D418" s="125">
        <v>9.9338890000000006</v>
      </c>
      <c r="E418" s="125">
        <v>8.5565540000000002</v>
      </c>
    </row>
    <row r="419" spans="1:5" x14ac:dyDescent="0.25">
      <c r="A419" s="124">
        <v>38338</v>
      </c>
      <c r="B419" s="125">
        <v>27</v>
      </c>
      <c r="C419" s="125">
        <v>9.9358000000000004</v>
      </c>
      <c r="D419" s="125">
        <v>9.9358000000000004</v>
      </c>
      <c r="E419" s="125">
        <v>8.6153099999999991</v>
      </c>
    </row>
    <row r="420" spans="1:5" x14ac:dyDescent="0.25">
      <c r="A420" s="124">
        <v>38341</v>
      </c>
      <c r="B420" s="125">
        <v>24</v>
      </c>
      <c r="C420" s="125">
        <v>9.9426000000000005</v>
      </c>
      <c r="D420" s="125">
        <v>9.9426000000000005</v>
      </c>
      <c r="E420" s="125">
        <v>8.6597069999999992</v>
      </c>
    </row>
    <row r="421" spans="1:5" x14ac:dyDescent="0.25">
      <c r="A421" s="124">
        <v>38342</v>
      </c>
      <c r="B421" s="125">
        <v>23</v>
      </c>
      <c r="C421" s="125">
        <v>9.9453110000000002</v>
      </c>
      <c r="D421" s="125">
        <v>9.9453110000000002</v>
      </c>
      <c r="E421" s="125">
        <v>8.6070890000000002</v>
      </c>
    </row>
    <row r="422" spans="1:5" x14ac:dyDescent="0.25">
      <c r="A422" s="124">
        <v>38343</v>
      </c>
      <c r="B422" s="125">
        <v>22</v>
      </c>
      <c r="C422" s="125">
        <v>9.9475669999999994</v>
      </c>
      <c r="D422" s="125">
        <v>9.9475669999999994</v>
      </c>
      <c r="E422" s="125">
        <v>8.6251700000000007</v>
      </c>
    </row>
    <row r="423" spans="1:5" x14ac:dyDescent="0.25">
      <c r="A423" s="124">
        <v>38344</v>
      </c>
      <c r="B423" s="125">
        <v>28</v>
      </c>
      <c r="C423" s="125">
        <v>9.9334220000000002</v>
      </c>
      <c r="D423" s="125">
        <v>9.9334220000000002</v>
      </c>
      <c r="E423" s="125">
        <v>8.6174020000000002</v>
      </c>
    </row>
    <row r="424" spans="1:5" x14ac:dyDescent="0.25">
      <c r="A424" s="124">
        <v>38345</v>
      </c>
      <c r="B424" s="125">
        <v>27</v>
      </c>
      <c r="C424" s="125">
        <v>9.9358000000000004</v>
      </c>
      <c r="D424" s="125">
        <v>9.9358000000000004</v>
      </c>
      <c r="E424" s="125">
        <v>8.6153099999999991</v>
      </c>
    </row>
    <row r="425" spans="1:5" x14ac:dyDescent="0.25">
      <c r="A425" s="124">
        <v>38348</v>
      </c>
      <c r="B425" s="125">
        <v>24</v>
      </c>
      <c r="C425" s="125">
        <v>9.9428669999999997</v>
      </c>
      <c r="D425" s="125">
        <v>9.9428669999999997</v>
      </c>
      <c r="E425" s="125">
        <v>8.6191940000000002</v>
      </c>
    </row>
    <row r="426" spans="1:5" x14ac:dyDescent="0.25">
      <c r="A426" s="124">
        <v>38349</v>
      </c>
      <c r="B426" s="125">
        <v>23</v>
      </c>
      <c r="C426" s="125">
        <v>9.9452470000000002</v>
      </c>
      <c r="D426" s="125">
        <v>9.9452470000000002</v>
      </c>
      <c r="E426" s="125">
        <v>8.6172170000000001</v>
      </c>
    </row>
    <row r="427" spans="1:5" x14ac:dyDescent="0.25">
      <c r="A427" s="124">
        <v>38350</v>
      </c>
      <c r="B427" s="125">
        <v>22</v>
      </c>
      <c r="C427" s="125">
        <v>9.9478720000000003</v>
      </c>
      <c r="D427" s="125">
        <v>9.9478720000000003</v>
      </c>
      <c r="E427" s="125">
        <v>8.5747350000000004</v>
      </c>
    </row>
    <row r="428" spans="1:5" x14ac:dyDescent="0.25">
      <c r="A428" s="124">
        <v>38351</v>
      </c>
      <c r="B428" s="125">
        <v>28</v>
      </c>
      <c r="C428" s="125">
        <v>9.9338890000000006</v>
      </c>
      <c r="D428" s="125">
        <v>9.9338890000000006</v>
      </c>
      <c r="E428" s="125">
        <v>8.5565540000000002</v>
      </c>
    </row>
    <row r="429" spans="1:5" x14ac:dyDescent="0.25">
      <c r="A429" s="124">
        <v>38352</v>
      </c>
      <c r="B429" s="125">
        <v>27</v>
      </c>
      <c r="C429" s="125">
        <v>9.9362499999999994</v>
      </c>
      <c r="D429" s="125">
        <v>9.9362499999999994</v>
      </c>
      <c r="E429" s="125">
        <v>8.5545349999999996</v>
      </c>
    </row>
    <row r="430" spans="1:5" x14ac:dyDescent="0.25">
      <c r="A430" s="124">
        <v>38355</v>
      </c>
      <c r="B430" s="125">
        <v>24</v>
      </c>
      <c r="C430" s="125">
        <v>9.9429999999999996</v>
      </c>
      <c r="D430" s="125">
        <v>9.9429999999999996</v>
      </c>
      <c r="E430" s="125">
        <v>8.5990140000000004</v>
      </c>
    </row>
    <row r="431" spans="1:5" x14ac:dyDescent="0.25">
      <c r="A431" s="124">
        <v>38356</v>
      </c>
      <c r="B431" s="125">
        <v>23</v>
      </c>
      <c r="C431" s="125">
        <v>9.9454390000000004</v>
      </c>
      <c r="D431" s="125">
        <v>9.9454390000000004</v>
      </c>
      <c r="E431" s="125">
        <v>8.5868330000000004</v>
      </c>
    </row>
    <row r="432" spans="1:5" x14ac:dyDescent="0.25">
      <c r="A432" s="124">
        <v>38357</v>
      </c>
      <c r="B432" s="125">
        <v>22</v>
      </c>
      <c r="C432" s="125">
        <v>9.9478109999999997</v>
      </c>
      <c r="D432" s="125">
        <v>9.9478109999999997</v>
      </c>
      <c r="E432" s="125">
        <v>8.5848220000000008</v>
      </c>
    </row>
    <row r="433" spans="1:5" x14ac:dyDescent="0.25">
      <c r="A433" s="124">
        <v>38358</v>
      </c>
      <c r="B433" s="125">
        <v>28</v>
      </c>
      <c r="C433" s="125">
        <v>9.9338890000000006</v>
      </c>
      <c r="D433" s="125">
        <v>9.9338890000000006</v>
      </c>
      <c r="E433" s="125">
        <v>8.5565540000000002</v>
      </c>
    </row>
    <row r="434" spans="1:5" x14ac:dyDescent="0.25">
      <c r="A434" s="124">
        <v>38359</v>
      </c>
      <c r="B434" s="125">
        <v>27</v>
      </c>
      <c r="C434" s="125">
        <v>9.9361750000000004</v>
      </c>
      <c r="D434" s="125">
        <v>9.9361750000000004</v>
      </c>
      <c r="E434" s="125">
        <v>8.5646640000000005</v>
      </c>
    </row>
    <row r="435" spans="1:5" x14ac:dyDescent="0.25">
      <c r="A435" s="124">
        <v>38362</v>
      </c>
      <c r="B435" s="125">
        <v>24</v>
      </c>
      <c r="C435" s="125">
        <v>9.9428669999999997</v>
      </c>
      <c r="D435" s="125">
        <v>9.9428669999999997</v>
      </c>
      <c r="E435" s="125">
        <v>8.6191940000000002</v>
      </c>
    </row>
    <row r="436" spans="1:5" x14ac:dyDescent="0.25">
      <c r="A436" s="124">
        <v>38363</v>
      </c>
      <c r="B436" s="125">
        <v>23</v>
      </c>
      <c r="C436" s="125">
        <v>9.9453110000000002</v>
      </c>
      <c r="D436" s="125">
        <v>9.9453110000000002</v>
      </c>
      <c r="E436" s="125">
        <v>8.6070890000000002</v>
      </c>
    </row>
    <row r="437" spans="1:5" x14ac:dyDescent="0.25">
      <c r="A437" s="124">
        <v>38364</v>
      </c>
      <c r="B437" s="125">
        <v>22</v>
      </c>
      <c r="C437" s="125">
        <v>9.9476890000000004</v>
      </c>
      <c r="D437" s="125">
        <v>9.9476890000000004</v>
      </c>
      <c r="E437" s="125">
        <v>8.6049950000000006</v>
      </c>
    </row>
    <row r="438" spans="1:5" x14ac:dyDescent="0.25">
      <c r="A438" s="124">
        <v>38365</v>
      </c>
      <c r="B438" s="125">
        <v>28</v>
      </c>
      <c r="C438" s="125">
        <v>9.9335780000000007</v>
      </c>
      <c r="D438" s="125">
        <v>9.9335780000000007</v>
      </c>
      <c r="E438" s="125">
        <v>8.5970750000000002</v>
      </c>
    </row>
    <row r="439" spans="1:5" x14ac:dyDescent="0.25">
      <c r="A439" s="124">
        <v>38366</v>
      </c>
      <c r="B439" s="125">
        <v>27</v>
      </c>
      <c r="C439" s="125">
        <v>9.9359500000000001</v>
      </c>
      <c r="D439" s="125">
        <v>9.9359500000000001</v>
      </c>
      <c r="E439" s="125">
        <v>8.5950509999999998</v>
      </c>
    </row>
    <row r="440" spans="1:5" x14ac:dyDescent="0.25">
      <c r="A440" s="124">
        <v>38369</v>
      </c>
      <c r="B440" s="125">
        <v>24</v>
      </c>
      <c r="C440" s="125">
        <v>9.9429999999999996</v>
      </c>
      <c r="D440" s="125">
        <v>9.9429999999999996</v>
      </c>
      <c r="E440" s="125">
        <v>8.5990140000000004</v>
      </c>
    </row>
    <row r="441" spans="1:5" x14ac:dyDescent="0.25">
      <c r="A441" s="124">
        <v>38370</v>
      </c>
      <c r="B441" s="125">
        <v>23</v>
      </c>
      <c r="C441" s="125">
        <v>9.9451830000000001</v>
      </c>
      <c r="D441" s="125">
        <v>9.9451830000000001</v>
      </c>
      <c r="E441" s="125">
        <v>8.627345</v>
      </c>
    </row>
    <row r="442" spans="1:5" x14ac:dyDescent="0.25">
      <c r="A442" s="124">
        <v>38371</v>
      </c>
      <c r="B442" s="125">
        <v>22</v>
      </c>
      <c r="C442" s="125">
        <v>9.9475060000000006</v>
      </c>
      <c r="D442" s="125">
        <v>9.9475060000000006</v>
      </c>
      <c r="E442" s="125">
        <v>8.6352569999999993</v>
      </c>
    </row>
    <row r="443" spans="1:5" x14ac:dyDescent="0.25">
      <c r="A443" s="124">
        <v>38372</v>
      </c>
      <c r="B443" s="125">
        <v>28</v>
      </c>
      <c r="C443" s="125">
        <v>9.9331110000000002</v>
      </c>
      <c r="D443" s="125">
        <v>9.9331110000000002</v>
      </c>
      <c r="E443" s="125">
        <v>8.6579259999999998</v>
      </c>
    </row>
    <row r="444" spans="1:5" x14ac:dyDescent="0.25">
      <c r="A444" s="124">
        <v>38373</v>
      </c>
      <c r="B444" s="125">
        <v>27</v>
      </c>
      <c r="C444" s="125">
        <v>9.9356500000000008</v>
      </c>
      <c r="D444" s="125">
        <v>9.9356500000000008</v>
      </c>
      <c r="E444" s="125">
        <v>8.6355699999999995</v>
      </c>
    </row>
    <row r="445" spans="1:5" x14ac:dyDescent="0.25">
      <c r="A445" s="124">
        <v>38376</v>
      </c>
      <c r="B445" s="125">
        <v>24</v>
      </c>
      <c r="C445" s="125">
        <v>9.9427330000000005</v>
      </c>
      <c r="D445" s="125">
        <v>9.9427330000000005</v>
      </c>
      <c r="E445" s="125">
        <v>8.639526</v>
      </c>
    </row>
    <row r="446" spans="1:5" x14ac:dyDescent="0.25">
      <c r="A446" s="124">
        <v>38377</v>
      </c>
      <c r="B446" s="125">
        <v>23</v>
      </c>
      <c r="C446" s="125">
        <v>9.9451830000000001</v>
      </c>
      <c r="D446" s="125">
        <v>9.9451830000000001</v>
      </c>
      <c r="E446" s="125">
        <v>8.627345</v>
      </c>
    </row>
    <row r="447" spans="1:5" x14ac:dyDescent="0.25">
      <c r="A447" s="124">
        <v>38378</v>
      </c>
      <c r="B447" s="125">
        <v>22</v>
      </c>
      <c r="C447" s="125">
        <v>9.9475060000000006</v>
      </c>
      <c r="D447" s="125">
        <v>9.9475060000000006</v>
      </c>
      <c r="E447" s="125">
        <v>8.6352569999999993</v>
      </c>
    </row>
    <row r="448" spans="1:5" x14ac:dyDescent="0.25">
      <c r="A448" s="124">
        <v>38379</v>
      </c>
      <c r="B448" s="125">
        <v>28</v>
      </c>
      <c r="C448" s="125">
        <v>9.933033</v>
      </c>
      <c r="D448" s="125">
        <v>9.933033</v>
      </c>
      <c r="E448" s="125">
        <v>8.6680899999999994</v>
      </c>
    </row>
    <row r="449" spans="1:5" x14ac:dyDescent="0.25">
      <c r="A449" s="124">
        <v>38380</v>
      </c>
      <c r="B449" s="125">
        <v>27</v>
      </c>
      <c r="C449" s="125">
        <v>9.9347499999999993</v>
      </c>
      <c r="D449" s="125">
        <v>9.9347499999999993</v>
      </c>
      <c r="E449" s="125">
        <v>8.7571399999999997</v>
      </c>
    </row>
    <row r="450" spans="1:5" x14ac:dyDescent="0.25">
      <c r="A450" s="124">
        <v>38383</v>
      </c>
      <c r="B450" s="125">
        <v>24</v>
      </c>
      <c r="C450" s="125">
        <v>9.9402000000000008</v>
      </c>
      <c r="D450" s="125">
        <v>9.9402000000000008</v>
      </c>
      <c r="E450" s="125">
        <v>9.0239630000000002</v>
      </c>
    </row>
    <row r="451" spans="1:5" x14ac:dyDescent="0.25">
      <c r="A451" s="124">
        <v>38384</v>
      </c>
      <c r="B451" s="125">
        <v>23</v>
      </c>
      <c r="C451" s="125">
        <v>9.9426919999999992</v>
      </c>
      <c r="D451" s="125">
        <v>9.9426919999999992</v>
      </c>
      <c r="E451" s="125">
        <v>9.021649</v>
      </c>
    </row>
    <row r="452" spans="1:5" x14ac:dyDescent="0.25">
      <c r="A452" s="124">
        <v>38385</v>
      </c>
      <c r="B452" s="125">
        <v>22</v>
      </c>
      <c r="C452" s="125">
        <v>9.9449389999999998</v>
      </c>
      <c r="D452" s="125">
        <v>9.9449389999999998</v>
      </c>
      <c r="E452" s="125">
        <v>9.0598659999999995</v>
      </c>
    </row>
    <row r="453" spans="1:5" x14ac:dyDescent="0.25">
      <c r="A453" s="124">
        <v>38386</v>
      </c>
      <c r="B453" s="125">
        <v>28</v>
      </c>
      <c r="C453" s="125">
        <v>9.9296109999999995</v>
      </c>
      <c r="D453" s="125">
        <v>9.9296109999999995</v>
      </c>
      <c r="E453" s="125">
        <v>9.1141679999999994</v>
      </c>
    </row>
    <row r="454" spans="1:5" x14ac:dyDescent="0.25">
      <c r="A454" s="124">
        <v>38387</v>
      </c>
      <c r="B454" s="125">
        <v>27</v>
      </c>
      <c r="C454" s="125">
        <v>9.9318249999999999</v>
      </c>
      <c r="D454" s="125">
        <v>9.9318249999999999</v>
      </c>
      <c r="E454" s="125">
        <v>9.1523959999999995</v>
      </c>
    </row>
    <row r="455" spans="1:5" x14ac:dyDescent="0.25">
      <c r="A455" s="124">
        <v>38390</v>
      </c>
      <c r="B455" s="125">
        <v>24</v>
      </c>
      <c r="C455" s="125">
        <v>9.9393999999999991</v>
      </c>
      <c r="D455" s="125">
        <v>9.9393999999999991</v>
      </c>
      <c r="E455" s="125">
        <v>9.1454210000000007</v>
      </c>
    </row>
    <row r="456" spans="1:5" x14ac:dyDescent="0.25">
      <c r="A456" s="124">
        <v>38391</v>
      </c>
      <c r="B456" s="125">
        <v>23</v>
      </c>
      <c r="C456" s="125">
        <v>9.9419889999999995</v>
      </c>
      <c r="D456" s="125">
        <v>9.9419889999999995</v>
      </c>
      <c r="E456" s="125">
        <v>9.1329639999999994</v>
      </c>
    </row>
    <row r="457" spans="1:5" x14ac:dyDescent="0.25">
      <c r="A457" s="124">
        <v>38392</v>
      </c>
      <c r="B457" s="125">
        <v>22</v>
      </c>
      <c r="C457" s="125">
        <v>9.9445110000000003</v>
      </c>
      <c r="D457" s="125">
        <v>9.9445110000000003</v>
      </c>
      <c r="E457" s="125">
        <v>9.1306829999999994</v>
      </c>
    </row>
    <row r="458" spans="1:5" x14ac:dyDescent="0.25">
      <c r="A458" s="124">
        <v>38393</v>
      </c>
      <c r="B458" s="125">
        <v>28</v>
      </c>
      <c r="C458" s="125">
        <v>9.9293779999999998</v>
      </c>
      <c r="D458" s="125">
        <v>9.9293779999999998</v>
      </c>
      <c r="E458" s="125">
        <v>9.1445519999999991</v>
      </c>
    </row>
    <row r="459" spans="1:5" x14ac:dyDescent="0.25">
      <c r="A459" s="124">
        <v>38394</v>
      </c>
      <c r="B459" s="125">
        <v>27</v>
      </c>
      <c r="C459" s="125">
        <v>9.9319000000000006</v>
      </c>
      <c r="D459" s="125">
        <v>9.9319000000000006</v>
      </c>
      <c r="E459" s="125">
        <v>9.1422589999999992</v>
      </c>
    </row>
    <row r="460" spans="1:5" x14ac:dyDescent="0.25">
      <c r="A460" s="124">
        <v>38397</v>
      </c>
      <c r="B460" s="125">
        <v>24</v>
      </c>
      <c r="C460" s="125">
        <v>9.9391999999999996</v>
      </c>
      <c r="D460" s="125">
        <v>9.9391999999999996</v>
      </c>
      <c r="E460" s="125">
        <v>9.175789</v>
      </c>
    </row>
    <row r="461" spans="1:5" x14ac:dyDescent="0.25">
      <c r="A461" s="124">
        <v>38398</v>
      </c>
      <c r="B461" s="125">
        <v>23</v>
      </c>
      <c r="C461" s="125">
        <v>9.9419249999999995</v>
      </c>
      <c r="D461" s="125">
        <v>9.9419249999999995</v>
      </c>
      <c r="E461" s="125">
        <v>9.1430989999999994</v>
      </c>
    </row>
    <row r="462" spans="1:5" x14ac:dyDescent="0.25">
      <c r="A462" s="124">
        <v>38399</v>
      </c>
      <c r="B462" s="125">
        <v>22</v>
      </c>
      <c r="C462" s="125">
        <v>9.9444499999999998</v>
      </c>
      <c r="D462" s="125">
        <v>9.9444499999999998</v>
      </c>
      <c r="E462" s="125">
        <v>9.1407769999999999</v>
      </c>
    </row>
    <row r="463" spans="1:5" x14ac:dyDescent="0.25">
      <c r="A463" s="124">
        <v>38400</v>
      </c>
      <c r="B463" s="125">
        <v>28</v>
      </c>
      <c r="C463" s="125">
        <v>9.9292999999999996</v>
      </c>
      <c r="D463" s="125">
        <v>9.9292999999999996</v>
      </c>
      <c r="E463" s="125">
        <v>9.1547239999999999</v>
      </c>
    </row>
    <row r="464" spans="1:5" x14ac:dyDescent="0.25">
      <c r="A464" s="124">
        <v>38401</v>
      </c>
      <c r="B464" s="125">
        <v>27</v>
      </c>
      <c r="C464" s="125">
        <v>9.9317499999999992</v>
      </c>
      <c r="D464" s="125">
        <v>9.9317499999999992</v>
      </c>
      <c r="E464" s="125">
        <v>9.1625340000000008</v>
      </c>
    </row>
    <row r="465" spans="1:5" x14ac:dyDescent="0.25">
      <c r="A465" s="124">
        <v>38404</v>
      </c>
      <c r="B465" s="125">
        <v>24</v>
      </c>
      <c r="C465" s="125">
        <v>9.9393329999999995</v>
      </c>
      <c r="D465" s="125">
        <v>9.9393329999999995</v>
      </c>
      <c r="E465" s="125">
        <v>9.1555940000000007</v>
      </c>
    </row>
    <row r="466" spans="1:5" x14ac:dyDescent="0.25">
      <c r="A466" s="124">
        <v>38405</v>
      </c>
      <c r="B466" s="125">
        <v>23</v>
      </c>
      <c r="C466" s="125">
        <v>9.9416689999999992</v>
      </c>
      <c r="D466" s="125">
        <v>9.9416689999999992</v>
      </c>
      <c r="E466" s="125">
        <v>9.1836389999999994</v>
      </c>
    </row>
    <row r="467" spans="1:5" x14ac:dyDescent="0.25">
      <c r="A467" s="124">
        <v>38406</v>
      </c>
      <c r="B467" s="125">
        <v>22</v>
      </c>
      <c r="C467" s="125">
        <v>9.9442059999999994</v>
      </c>
      <c r="D467" s="125">
        <v>9.9442059999999994</v>
      </c>
      <c r="E467" s="125">
        <v>9.1811530000000001</v>
      </c>
    </row>
    <row r="468" spans="1:5" x14ac:dyDescent="0.25">
      <c r="A468" s="124">
        <v>38407</v>
      </c>
      <c r="B468" s="125">
        <v>27</v>
      </c>
      <c r="C468" s="125">
        <v>9.9310749999999999</v>
      </c>
      <c r="D468" s="125">
        <v>9.9310749999999999</v>
      </c>
      <c r="E468" s="125">
        <v>9.2537819999999993</v>
      </c>
    </row>
    <row r="469" spans="1:5" x14ac:dyDescent="0.25">
      <c r="A469" s="124">
        <v>38408</v>
      </c>
      <c r="B469" s="125">
        <v>26</v>
      </c>
      <c r="C469" s="125">
        <v>9.9333390000000001</v>
      </c>
      <c r="D469" s="125">
        <v>9.9333390000000001</v>
      </c>
      <c r="E469" s="125">
        <v>9.2919260000000001</v>
      </c>
    </row>
    <row r="470" spans="1:5" x14ac:dyDescent="0.25">
      <c r="A470" s="124">
        <v>38411</v>
      </c>
      <c r="B470" s="125">
        <v>23</v>
      </c>
      <c r="C470" s="125">
        <v>9.9410310000000006</v>
      </c>
      <c r="D470" s="125">
        <v>9.9410310000000006</v>
      </c>
      <c r="E470" s="125">
        <v>9.2846810000000009</v>
      </c>
    </row>
    <row r="471" spans="1:5" x14ac:dyDescent="0.25">
      <c r="A471" s="124">
        <v>38412</v>
      </c>
      <c r="B471" s="125">
        <v>22</v>
      </c>
      <c r="C471" s="125">
        <v>9.9436560000000007</v>
      </c>
      <c r="D471" s="125">
        <v>9.9436560000000007</v>
      </c>
      <c r="E471" s="125">
        <v>9.2721699999999991</v>
      </c>
    </row>
    <row r="472" spans="1:5" x14ac:dyDescent="0.25">
      <c r="A472" s="124">
        <v>38413</v>
      </c>
      <c r="B472" s="125">
        <v>21</v>
      </c>
      <c r="C472" s="125">
        <v>9.946275</v>
      </c>
      <c r="D472" s="125">
        <v>9.946275</v>
      </c>
      <c r="E472" s="125">
        <v>9.2597480000000001</v>
      </c>
    </row>
    <row r="473" spans="1:5" x14ac:dyDescent="0.25">
      <c r="A473" s="124">
        <v>38414</v>
      </c>
      <c r="B473" s="125">
        <v>28</v>
      </c>
      <c r="C473" s="125">
        <v>9.9279779999999995</v>
      </c>
      <c r="D473" s="125">
        <v>9.9279779999999995</v>
      </c>
      <c r="E473" s="125">
        <v>9.3271470000000001</v>
      </c>
    </row>
    <row r="474" spans="1:5" x14ac:dyDescent="0.25">
      <c r="A474" s="124">
        <v>38415</v>
      </c>
      <c r="B474" s="125">
        <v>27</v>
      </c>
      <c r="C474" s="125">
        <v>9.9305500000000002</v>
      </c>
      <c r="D474" s="125">
        <v>9.9305500000000002</v>
      </c>
      <c r="E474" s="125">
        <v>9.3247599999999995</v>
      </c>
    </row>
    <row r="475" spans="1:5" x14ac:dyDescent="0.25">
      <c r="A475" s="124">
        <v>38418</v>
      </c>
      <c r="B475" s="125">
        <v>24</v>
      </c>
      <c r="C475" s="125">
        <v>9.9383999999999997</v>
      </c>
      <c r="D475" s="125">
        <v>9.9383999999999997</v>
      </c>
      <c r="E475" s="125">
        <v>9.2972710000000003</v>
      </c>
    </row>
    <row r="476" spans="1:5" x14ac:dyDescent="0.25">
      <c r="A476" s="124">
        <v>38419</v>
      </c>
      <c r="B476" s="125">
        <v>23</v>
      </c>
      <c r="C476" s="125">
        <v>9.9409670000000006</v>
      </c>
      <c r="D476" s="125">
        <v>9.9409670000000006</v>
      </c>
      <c r="E476" s="125">
        <v>9.2948179999999994</v>
      </c>
    </row>
    <row r="477" spans="1:5" x14ac:dyDescent="0.25">
      <c r="A477" s="124">
        <v>38420</v>
      </c>
      <c r="B477" s="125">
        <v>22</v>
      </c>
      <c r="C477" s="125">
        <v>9.9434719999999999</v>
      </c>
      <c r="D477" s="125">
        <v>9.9434719999999999</v>
      </c>
      <c r="E477" s="125">
        <v>9.3026219999999995</v>
      </c>
    </row>
    <row r="478" spans="1:5" x14ac:dyDescent="0.25">
      <c r="A478" s="124">
        <v>38421</v>
      </c>
      <c r="B478" s="125">
        <v>28</v>
      </c>
      <c r="C478" s="125">
        <v>9.9280559999999998</v>
      </c>
      <c r="D478" s="125">
        <v>9.9280559999999998</v>
      </c>
      <c r="E478" s="125">
        <v>9.3169730000000008</v>
      </c>
    </row>
    <row r="479" spans="1:5" x14ac:dyDescent="0.25">
      <c r="A479" s="124">
        <v>38422</v>
      </c>
      <c r="B479" s="125">
        <v>27</v>
      </c>
      <c r="C479" s="125">
        <v>9.9305500000000002</v>
      </c>
      <c r="D479" s="125">
        <v>9.9305500000000002</v>
      </c>
      <c r="E479" s="125">
        <v>9.3247599999999995</v>
      </c>
    </row>
    <row r="480" spans="1:5" x14ac:dyDescent="0.25">
      <c r="A480" s="124">
        <v>38425</v>
      </c>
      <c r="B480" s="125">
        <v>24</v>
      </c>
      <c r="C480" s="125">
        <v>9.9382669999999997</v>
      </c>
      <c r="D480" s="125">
        <v>9.9382669999999997</v>
      </c>
      <c r="E480" s="125">
        <v>9.3174700000000001</v>
      </c>
    </row>
    <row r="481" spans="1:5" x14ac:dyDescent="0.25">
      <c r="A481" s="124">
        <v>38426</v>
      </c>
      <c r="B481" s="125">
        <v>23</v>
      </c>
      <c r="C481" s="125">
        <v>9.9407750000000004</v>
      </c>
      <c r="D481" s="125">
        <v>9.9407750000000004</v>
      </c>
      <c r="E481" s="125">
        <v>9.3252290000000002</v>
      </c>
    </row>
    <row r="482" spans="1:5" x14ac:dyDescent="0.25">
      <c r="A482" s="124">
        <v>38427</v>
      </c>
      <c r="B482" s="125">
        <v>22</v>
      </c>
      <c r="C482" s="125">
        <v>9.9433500000000006</v>
      </c>
      <c r="D482" s="125">
        <v>9.9433500000000006</v>
      </c>
      <c r="E482" s="125">
        <v>9.3228139999999993</v>
      </c>
    </row>
    <row r="483" spans="1:5" x14ac:dyDescent="0.25">
      <c r="A483" s="124">
        <v>38428</v>
      </c>
      <c r="B483" s="125">
        <v>28</v>
      </c>
      <c r="C483" s="125">
        <v>9.9275110000000009</v>
      </c>
      <c r="D483" s="125">
        <v>9.9275110000000009</v>
      </c>
      <c r="E483" s="125">
        <v>9.3880669999999995</v>
      </c>
    </row>
    <row r="484" spans="1:5" x14ac:dyDescent="0.25">
      <c r="A484" s="124">
        <v>38429</v>
      </c>
      <c r="B484" s="125">
        <v>27</v>
      </c>
      <c r="C484" s="125">
        <v>9.9298749999999991</v>
      </c>
      <c r="D484" s="125">
        <v>9.9298749999999991</v>
      </c>
      <c r="E484" s="125">
        <v>9.4160299999999992</v>
      </c>
    </row>
    <row r="485" spans="1:5" x14ac:dyDescent="0.25">
      <c r="A485" s="124">
        <v>38433</v>
      </c>
      <c r="B485" s="125">
        <v>23</v>
      </c>
      <c r="C485" s="125">
        <v>9.9403279999999992</v>
      </c>
      <c r="D485" s="125">
        <v>9.9403279999999992</v>
      </c>
      <c r="E485" s="125">
        <v>9.3960329999999992</v>
      </c>
    </row>
    <row r="486" spans="1:5" x14ac:dyDescent="0.25">
      <c r="A486" s="124">
        <v>38434</v>
      </c>
      <c r="B486" s="125">
        <v>29</v>
      </c>
      <c r="C486" s="125">
        <v>9.9233919999999998</v>
      </c>
      <c r="D486" s="125">
        <v>9.9233919999999998</v>
      </c>
      <c r="E486" s="125">
        <v>9.5833750000000002</v>
      </c>
    </row>
    <row r="487" spans="1:5" x14ac:dyDescent="0.25">
      <c r="A487" s="124">
        <v>38439</v>
      </c>
      <c r="B487" s="125">
        <v>24</v>
      </c>
      <c r="C487" s="125">
        <v>9.9366669999999999</v>
      </c>
      <c r="D487" s="125">
        <v>9.9366669999999999</v>
      </c>
      <c r="E487" s="125">
        <v>9.5604999999999993</v>
      </c>
    </row>
    <row r="488" spans="1:5" x14ac:dyDescent="0.25">
      <c r="A488" s="124">
        <v>38440</v>
      </c>
      <c r="B488" s="125">
        <v>23</v>
      </c>
      <c r="C488" s="125">
        <v>9.9393060000000002</v>
      </c>
      <c r="D488" s="125">
        <v>9.9393060000000002</v>
      </c>
      <c r="E488" s="125">
        <v>9.5579409999999996</v>
      </c>
    </row>
    <row r="489" spans="1:5" x14ac:dyDescent="0.25">
      <c r="A489" s="124">
        <v>38441</v>
      </c>
      <c r="B489" s="125">
        <v>22</v>
      </c>
      <c r="C489" s="125">
        <v>9.9421890000000008</v>
      </c>
      <c r="D489" s="125">
        <v>9.9421890000000008</v>
      </c>
      <c r="E489" s="125">
        <v>9.5149889999999999</v>
      </c>
    </row>
    <row r="490" spans="1:5" x14ac:dyDescent="0.25">
      <c r="A490" s="124">
        <v>38442</v>
      </c>
      <c r="B490" s="125">
        <v>28</v>
      </c>
      <c r="C490" s="125">
        <v>9.9258780000000009</v>
      </c>
      <c r="D490" s="125">
        <v>9.9258780000000009</v>
      </c>
      <c r="E490" s="125">
        <v>9.6011369999999996</v>
      </c>
    </row>
    <row r="491" spans="1:5" x14ac:dyDescent="0.25">
      <c r="A491" s="124">
        <v>38443</v>
      </c>
      <c r="B491" s="125">
        <v>27</v>
      </c>
      <c r="C491" s="125">
        <v>9.9285999999999994</v>
      </c>
      <c r="D491" s="125">
        <v>9.9285999999999994</v>
      </c>
      <c r="E491" s="125">
        <v>9.5884619999999998</v>
      </c>
    </row>
    <row r="492" spans="1:5" x14ac:dyDescent="0.25">
      <c r="A492" s="124">
        <v>38446</v>
      </c>
      <c r="B492" s="125">
        <v>24</v>
      </c>
      <c r="C492" s="125">
        <v>9.9366669999999999</v>
      </c>
      <c r="D492" s="125">
        <v>9.9366669999999999</v>
      </c>
      <c r="E492" s="125">
        <v>9.5604999999999993</v>
      </c>
    </row>
    <row r="493" spans="1:5" x14ac:dyDescent="0.25">
      <c r="A493" s="124">
        <v>38447</v>
      </c>
      <c r="B493" s="125">
        <v>23</v>
      </c>
      <c r="C493" s="125">
        <v>9.9389859999999999</v>
      </c>
      <c r="D493" s="125">
        <v>9.9389859999999999</v>
      </c>
      <c r="E493" s="125">
        <v>9.608644</v>
      </c>
    </row>
    <row r="494" spans="1:5" x14ac:dyDescent="0.25">
      <c r="A494" s="124">
        <v>38448</v>
      </c>
      <c r="B494" s="125">
        <v>22</v>
      </c>
      <c r="C494" s="125">
        <v>9.9415779999999998</v>
      </c>
      <c r="D494" s="125">
        <v>9.9415779999999998</v>
      </c>
      <c r="E494" s="125">
        <v>9.6161429999999992</v>
      </c>
    </row>
    <row r="495" spans="1:5" x14ac:dyDescent="0.25">
      <c r="A495" s="124">
        <v>38449</v>
      </c>
      <c r="B495" s="125">
        <v>28</v>
      </c>
      <c r="C495" s="125">
        <v>9.9255669999999991</v>
      </c>
      <c r="D495" s="125">
        <v>9.9255669999999991</v>
      </c>
      <c r="E495" s="125">
        <v>9.6417230000000007</v>
      </c>
    </row>
    <row r="496" spans="1:5" x14ac:dyDescent="0.25">
      <c r="A496" s="124">
        <v>38450</v>
      </c>
      <c r="B496" s="125">
        <v>27</v>
      </c>
      <c r="C496" s="125">
        <v>9.9283000000000001</v>
      </c>
      <c r="D496" s="125">
        <v>9.9283000000000001</v>
      </c>
      <c r="E496" s="125">
        <v>9.6290399999999998</v>
      </c>
    </row>
    <row r="497" spans="1:5" x14ac:dyDescent="0.25">
      <c r="A497" s="124">
        <v>38453</v>
      </c>
      <c r="B497" s="125">
        <v>24</v>
      </c>
      <c r="C497" s="125">
        <v>9.9361999999999995</v>
      </c>
      <c r="D497" s="125">
        <v>9.9361999999999995</v>
      </c>
      <c r="E497" s="125">
        <v>9.6314489999999999</v>
      </c>
    </row>
    <row r="498" spans="1:5" x14ac:dyDescent="0.25">
      <c r="A498" s="124">
        <v>38454</v>
      </c>
      <c r="B498" s="125">
        <v>23</v>
      </c>
      <c r="C498" s="125">
        <v>9.9392420000000001</v>
      </c>
      <c r="D498" s="125">
        <v>9.9392420000000001</v>
      </c>
      <c r="E498" s="125">
        <v>9.5680820000000004</v>
      </c>
    </row>
    <row r="499" spans="1:5" x14ac:dyDescent="0.25">
      <c r="A499" s="124">
        <v>38455</v>
      </c>
      <c r="B499" s="125">
        <v>22</v>
      </c>
      <c r="C499" s="125">
        <v>9.9419439999999994</v>
      </c>
      <c r="D499" s="125">
        <v>9.9419439999999994</v>
      </c>
      <c r="E499" s="125">
        <v>9.5555479999999999</v>
      </c>
    </row>
    <row r="500" spans="1:5" x14ac:dyDescent="0.25">
      <c r="A500" s="124">
        <v>38456</v>
      </c>
      <c r="B500" s="125">
        <v>28</v>
      </c>
      <c r="C500" s="125">
        <v>9.9262669999999993</v>
      </c>
      <c r="D500" s="125">
        <v>9.9262669999999993</v>
      </c>
      <c r="E500" s="125">
        <v>9.5503750000000007</v>
      </c>
    </row>
    <row r="501" spans="1:5" x14ac:dyDescent="0.25">
      <c r="A501" s="124">
        <v>38457</v>
      </c>
      <c r="B501" s="125">
        <v>27</v>
      </c>
      <c r="C501" s="125">
        <v>9.9283750000000008</v>
      </c>
      <c r="D501" s="125">
        <v>9.9283750000000008</v>
      </c>
      <c r="E501" s="125">
        <v>9.6188950000000002</v>
      </c>
    </row>
    <row r="502" spans="1:5" x14ac:dyDescent="0.25">
      <c r="A502" s="124">
        <v>38460</v>
      </c>
      <c r="B502" s="125">
        <v>24</v>
      </c>
      <c r="C502" s="125">
        <v>9.9366000000000003</v>
      </c>
      <c r="D502" s="125">
        <v>9.9366000000000003</v>
      </c>
      <c r="E502" s="125">
        <v>9.5706779999999991</v>
      </c>
    </row>
    <row r="503" spans="1:5" x14ac:dyDescent="0.25">
      <c r="A503" s="124">
        <v>38461</v>
      </c>
      <c r="B503" s="125">
        <v>23</v>
      </c>
      <c r="C503" s="125">
        <v>9.9387939999999997</v>
      </c>
      <c r="D503" s="125">
        <v>9.9387939999999997</v>
      </c>
      <c r="E503" s="125">
        <v>9.6390659999999997</v>
      </c>
    </row>
    <row r="504" spans="1:5" x14ac:dyDescent="0.25">
      <c r="A504" s="124">
        <v>38462</v>
      </c>
      <c r="B504" s="125">
        <v>22</v>
      </c>
      <c r="C504" s="125">
        <v>9.9415169999999993</v>
      </c>
      <c r="D504" s="125">
        <v>9.9415169999999993</v>
      </c>
      <c r="E504" s="125">
        <v>9.6262430000000005</v>
      </c>
    </row>
    <row r="505" spans="1:5" x14ac:dyDescent="0.25">
      <c r="A505" s="124">
        <v>38463</v>
      </c>
      <c r="B505" s="125">
        <v>28</v>
      </c>
      <c r="C505" s="125">
        <v>9.9254110000000004</v>
      </c>
      <c r="D505" s="125">
        <v>9.9254110000000004</v>
      </c>
      <c r="E505" s="125">
        <v>9.6620830000000009</v>
      </c>
    </row>
    <row r="506" spans="1:5" x14ac:dyDescent="0.25">
      <c r="A506" s="124">
        <v>38464</v>
      </c>
      <c r="B506" s="125">
        <v>27</v>
      </c>
      <c r="C506" s="125">
        <v>9.9284499999999998</v>
      </c>
      <c r="D506" s="125">
        <v>9.9284499999999998</v>
      </c>
      <c r="E506" s="125">
        <v>9.6087509999999998</v>
      </c>
    </row>
    <row r="507" spans="1:5" x14ac:dyDescent="0.25">
      <c r="A507" s="124">
        <v>38467</v>
      </c>
      <c r="B507" s="125">
        <v>24</v>
      </c>
      <c r="C507" s="125">
        <v>9.9363329999999994</v>
      </c>
      <c r="D507" s="125">
        <v>9.9363329999999994</v>
      </c>
      <c r="E507" s="125">
        <v>9.6112420000000007</v>
      </c>
    </row>
    <row r="508" spans="1:5" x14ac:dyDescent="0.25">
      <c r="A508" s="124">
        <v>38468</v>
      </c>
      <c r="B508" s="125">
        <v>23</v>
      </c>
      <c r="C508" s="125">
        <v>9.9389859999999999</v>
      </c>
      <c r="D508" s="125">
        <v>9.9389859999999999</v>
      </c>
      <c r="E508" s="125">
        <v>9.608644</v>
      </c>
    </row>
    <row r="509" spans="1:5" x14ac:dyDescent="0.25">
      <c r="A509" s="124">
        <v>38469</v>
      </c>
      <c r="B509" s="125">
        <v>22</v>
      </c>
      <c r="C509" s="125">
        <v>9.9416390000000003</v>
      </c>
      <c r="D509" s="125">
        <v>9.9416390000000003</v>
      </c>
      <c r="E509" s="125">
        <v>9.6060440000000007</v>
      </c>
    </row>
    <row r="510" spans="1:5" x14ac:dyDescent="0.25">
      <c r="A510" s="124">
        <v>38470</v>
      </c>
      <c r="B510" s="125">
        <v>28</v>
      </c>
      <c r="C510" s="125">
        <v>9.9258000000000006</v>
      </c>
      <c r="D510" s="125">
        <v>9.9258000000000006</v>
      </c>
      <c r="E510" s="125">
        <v>9.6113160000000004</v>
      </c>
    </row>
    <row r="511" spans="1:5" x14ac:dyDescent="0.25">
      <c r="A511" s="124">
        <v>38471</v>
      </c>
      <c r="B511" s="125">
        <v>27</v>
      </c>
      <c r="C511" s="125">
        <v>9.9276250000000008</v>
      </c>
      <c r="D511" s="125">
        <v>9.9276250000000008</v>
      </c>
      <c r="E511" s="125">
        <v>9.7203510000000009</v>
      </c>
    </row>
    <row r="512" spans="1:5" x14ac:dyDescent="0.25">
      <c r="A512" s="124">
        <v>38474</v>
      </c>
      <c r="B512" s="125">
        <v>24</v>
      </c>
      <c r="C512" s="125">
        <v>9.9359999999999999</v>
      </c>
      <c r="D512" s="125">
        <v>9.9359999999999999</v>
      </c>
      <c r="E512" s="125">
        <v>9.6618359999999992</v>
      </c>
    </row>
    <row r="513" spans="1:5" x14ac:dyDescent="0.25">
      <c r="A513" s="124">
        <v>38475</v>
      </c>
      <c r="B513" s="125">
        <v>23</v>
      </c>
      <c r="C513" s="125">
        <v>9.9380919999999993</v>
      </c>
      <c r="D513" s="125">
        <v>9.9380919999999993</v>
      </c>
      <c r="E513" s="125">
        <v>9.7503100000000007</v>
      </c>
    </row>
    <row r="514" spans="1:5" x14ac:dyDescent="0.25">
      <c r="A514" s="124">
        <v>38476</v>
      </c>
      <c r="B514" s="125">
        <v>22</v>
      </c>
      <c r="C514" s="125">
        <v>9.9406610000000004</v>
      </c>
      <c r="D514" s="125">
        <v>9.9406610000000004</v>
      </c>
      <c r="E514" s="125">
        <v>9.7679799999999997</v>
      </c>
    </row>
    <row r="515" spans="1:5" x14ac:dyDescent="0.25">
      <c r="A515" s="124">
        <v>38477</v>
      </c>
      <c r="B515" s="125">
        <v>28</v>
      </c>
      <c r="C515" s="125">
        <v>9.9245560000000008</v>
      </c>
      <c r="D515" s="125">
        <v>9.9245560000000008</v>
      </c>
      <c r="E515" s="125">
        <v>9.7736789999999996</v>
      </c>
    </row>
    <row r="516" spans="1:5" x14ac:dyDescent="0.25">
      <c r="A516" s="124">
        <v>38478</v>
      </c>
      <c r="B516" s="125">
        <v>27</v>
      </c>
      <c r="C516" s="125">
        <v>9.9270250000000004</v>
      </c>
      <c r="D516" s="125">
        <v>9.9270250000000004</v>
      </c>
      <c r="E516" s="125">
        <v>9.8015270000000001</v>
      </c>
    </row>
    <row r="517" spans="1:5" x14ac:dyDescent="0.25">
      <c r="A517" s="124">
        <v>38481</v>
      </c>
      <c r="B517" s="125">
        <v>24</v>
      </c>
      <c r="C517" s="125">
        <v>9.9352</v>
      </c>
      <c r="D517" s="125">
        <v>9.9352</v>
      </c>
      <c r="E517" s="125">
        <v>9.7833959999999998</v>
      </c>
    </row>
    <row r="518" spans="1:5" x14ac:dyDescent="0.25">
      <c r="A518" s="124">
        <v>38482</v>
      </c>
      <c r="B518" s="125">
        <v>23</v>
      </c>
      <c r="C518" s="125">
        <v>9.9377080000000007</v>
      </c>
      <c r="D518" s="125">
        <v>9.9377080000000007</v>
      </c>
      <c r="E518" s="125">
        <v>9.8111680000000003</v>
      </c>
    </row>
    <row r="519" spans="1:5" x14ac:dyDescent="0.25">
      <c r="A519" s="124">
        <v>38483</v>
      </c>
      <c r="B519" s="125">
        <v>22</v>
      </c>
      <c r="C519" s="125">
        <v>9.9404170000000001</v>
      </c>
      <c r="D519" s="125">
        <v>9.9404170000000001</v>
      </c>
      <c r="E519" s="125">
        <v>9.8083869999999997</v>
      </c>
    </row>
    <row r="520" spans="1:5" x14ac:dyDescent="0.25">
      <c r="A520" s="124">
        <v>38484</v>
      </c>
      <c r="B520" s="125">
        <v>28</v>
      </c>
      <c r="C520" s="125">
        <v>9.9242439999999998</v>
      </c>
      <c r="D520" s="125">
        <v>9.9242439999999998</v>
      </c>
      <c r="E520" s="125">
        <v>9.8144069999999992</v>
      </c>
    </row>
    <row r="521" spans="1:5" x14ac:dyDescent="0.25">
      <c r="A521" s="124">
        <v>38485</v>
      </c>
      <c r="B521" s="125">
        <v>27</v>
      </c>
      <c r="C521" s="125">
        <v>9.9271750000000001</v>
      </c>
      <c r="D521" s="125">
        <v>9.9271750000000001</v>
      </c>
      <c r="E521" s="125">
        <v>9.7812319999999993</v>
      </c>
    </row>
    <row r="522" spans="1:5" x14ac:dyDescent="0.25">
      <c r="A522" s="124">
        <v>38488</v>
      </c>
      <c r="B522" s="125">
        <v>24</v>
      </c>
      <c r="C522" s="125">
        <v>9.9352669999999996</v>
      </c>
      <c r="D522" s="125">
        <v>9.9352669999999996</v>
      </c>
      <c r="E522" s="125">
        <v>9.7732150000000004</v>
      </c>
    </row>
    <row r="523" spans="1:5" x14ac:dyDescent="0.25">
      <c r="A523" s="124">
        <v>38489</v>
      </c>
      <c r="B523" s="125">
        <v>23</v>
      </c>
      <c r="C523" s="125">
        <v>9.9382830000000002</v>
      </c>
      <c r="D523" s="125">
        <v>9.9382830000000002</v>
      </c>
      <c r="E523" s="125">
        <v>9.7200410000000002</v>
      </c>
    </row>
    <row r="524" spans="1:5" x14ac:dyDescent="0.25">
      <c r="A524" s="124">
        <v>38490</v>
      </c>
      <c r="B524" s="125">
        <v>22</v>
      </c>
      <c r="C524" s="125">
        <v>9.9410279999999993</v>
      </c>
      <c r="D524" s="125">
        <v>9.9410279999999993</v>
      </c>
      <c r="E524" s="125">
        <v>9.7072090000000006</v>
      </c>
    </row>
    <row r="525" spans="1:5" x14ac:dyDescent="0.25">
      <c r="A525" s="124">
        <v>38491</v>
      </c>
      <c r="B525" s="125">
        <v>28</v>
      </c>
      <c r="C525" s="125">
        <v>9.9251000000000005</v>
      </c>
      <c r="D525" s="125">
        <v>9.9251000000000005</v>
      </c>
      <c r="E525" s="125">
        <v>9.7026730000000008</v>
      </c>
    </row>
    <row r="526" spans="1:5" x14ac:dyDescent="0.25">
      <c r="A526" s="124">
        <v>38492</v>
      </c>
      <c r="B526" s="125">
        <v>27</v>
      </c>
      <c r="C526" s="125">
        <v>9.9277750000000005</v>
      </c>
      <c r="D526" s="125">
        <v>9.9277750000000005</v>
      </c>
      <c r="E526" s="125">
        <v>9.7000589999999995</v>
      </c>
    </row>
    <row r="527" spans="1:5" x14ac:dyDescent="0.25">
      <c r="A527" s="124">
        <v>38495</v>
      </c>
      <c r="B527" s="125">
        <v>24</v>
      </c>
      <c r="C527" s="125">
        <v>9.9357330000000008</v>
      </c>
      <c r="D527" s="125">
        <v>9.9357330000000008</v>
      </c>
      <c r="E527" s="125">
        <v>9.7024039999999996</v>
      </c>
    </row>
    <row r="528" spans="1:5" x14ac:dyDescent="0.25">
      <c r="A528" s="124">
        <v>38496</v>
      </c>
      <c r="B528" s="125">
        <v>23</v>
      </c>
      <c r="C528" s="125">
        <v>9.9384750000000004</v>
      </c>
      <c r="D528" s="125">
        <v>9.9384750000000004</v>
      </c>
      <c r="E528" s="125">
        <v>9.6896149999999999</v>
      </c>
    </row>
    <row r="529" spans="1:5" x14ac:dyDescent="0.25">
      <c r="A529" s="124">
        <v>38497</v>
      </c>
      <c r="B529" s="125">
        <v>22</v>
      </c>
      <c r="C529" s="125">
        <v>9.9410889999999998</v>
      </c>
      <c r="D529" s="125">
        <v>9.9410889999999998</v>
      </c>
      <c r="E529" s="125">
        <v>9.6971080000000001</v>
      </c>
    </row>
    <row r="530" spans="1:5" x14ac:dyDescent="0.25">
      <c r="A530" s="124">
        <v>38498</v>
      </c>
      <c r="B530" s="125">
        <v>28</v>
      </c>
      <c r="C530" s="125">
        <v>9.9251780000000007</v>
      </c>
      <c r="D530" s="125">
        <v>9.9251780000000007</v>
      </c>
      <c r="E530" s="125">
        <v>9.6924930000000007</v>
      </c>
    </row>
    <row r="531" spans="1:5" x14ac:dyDescent="0.25">
      <c r="A531" s="124">
        <v>38499</v>
      </c>
      <c r="B531" s="125">
        <v>27</v>
      </c>
      <c r="C531" s="125">
        <v>9.9278499999999994</v>
      </c>
      <c r="D531" s="125">
        <v>9.9278499999999994</v>
      </c>
      <c r="E531" s="125">
        <v>9.6899130000000007</v>
      </c>
    </row>
    <row r="532" spans="1:5" x14ac:dyDescent="0.25">
      <c r="A532" s="124">
        <v>38502</v>
      </c>
      <c r="B532" s="125">
        <v>24</v>
      </c>
      <c r="C532" s="125">
        <v>9.9358000000000004</v>
      </c>
      <c r="D532" s="125">
        <v>9.9358000000000004</v>
      </c>
      <c r="E532" s="125">
        <v>9.6922239999999995</v>
      </c>
    </row>
    <row r="533" spans="1:5" x14ac:dyDescent="0.25">
      <c r="A533" s="124">
        <v>38503</v>
      </c>
      <c r="B533" s="125">
        <v>23</v>
      </c>
      <c r="C533" s="125">
        <v>9.9386030000000005</v>
      </c>
      <c r="D533" s="125">
        <v>9.9386030000000005</v>
      </c>
      <c r="E533" s="125">
        <v>9.6693320000000007</v>
      </c>
    </row>
    <row r="534" spans="1:5" x14ac:dyDescent="0.25">
      <c r="A534" s="124">
        <v>38504</v>
      </c>
      <c r="B534" s="125">
        <v>22</v>
      </c>
      <c r="C534" s="125">
        <v>9.9413940000000007</v>
      </c>
      <c r="D534" s="125">
        <v>9.9413940000000007</v>
      </c>
      <c r="E534" s="125">
        <v>9.6466080000000005</v>
      </c>
    </row>
    <row r="535" spans="1:5" x14ac:dyDescent="0.25">
      <c r="A535" s="124">
        <v>38505</v>
      </c>
      <c r="B535" s="125">
        <v>28</v>
      </c>
      <c r="C535" s="125">
        <v>9.9255669999999991</v>
      </c>
      <c r="D535" s="125">
        <v>9.9255669999999991</v>
      </c>
      <c r="E535" s="125">
        <v>9.6417230000000007</v>
      </c>
    </row>
    <row r="536" spans="1:5" x14ac:dyDescent="0.25">
      <c r="A536" s="124">
        <v>38506</v>
      </c>
      <c r="B536" s="125">
        <v>27</v>
      </c>
      <c r="C536" s="125">
        <v>9.9283000000000001</v>
      </c>
      <c r="D536" s="125">
        <v>9.9283000000000001</v>
      </c>
      <c r="E536" s="125">
        <v>9.6290399999999998</v>
      </c>
    </row>
    <row r="537" spans="1:5" x14ac:dyDescent="0.25">
      <c r="A537" s="124">
        <v>38509</v>
      </c>
      <c r="B537" s="125">
        <v>24</v>
      </c>
      <c r="C537" s="125">
        <v>9.9361329999999999</v>
      </c>
      <c r="D537" s="125">
        <v>9.9361329999999999</v>
      </c>
      <c r="E537" s="125">
        <v>9.6416280000000008</v>
      </c>
    </row>
    <row r="538" spans="1:5" x14ac:dyDescent="0.25">
      <c r="A538" s="124">
        <v>38510</v>
      </c>
      <c r="B538" s="125">
        <v>23</v>
      </c>
      <c r="C538" s="125">
        <v>9.9387939999999997</v>
      </c>
      <c r="D538" s="125">
        <v>9.9387939999999997</v>
      </c>
      <c r="E538" s="125">
        <v>9.6390659999999997</v>
      </c>
    </row>
    <row r="539" spans="1:5" x14ac:dyDescent="0.25">
      <c r="A539" s="124">
        <v>38511</v>
      </c>
      <c r="B539" s="125">
        <v>22</v>
      </c>
      <c r="C539" s="125">
        <v>9.9414560000000005</v>
      </c>
      <c r="D539" s="125">
        <v>9.9414560000000005</v>
      </c>
      <c r="E539" s="125">
        <v>9.6363420000000009</v>
      </c>
    </row>
    <row r="540" spans="1:5" x14ac:dyDescent="0.25">
      <c r="A540" s="124">
        <v>38512</v>
      </c>
      <c r="B540" s="125">
        <v>28</v>
      </c>
      <c r="C540" s="125">
        <v>9.9255669999999991</v>
      </c>
      <c r="D540" s="125">
        <v>9.9255669999999991</v>
      </c>
      <c r="E540" s="125">
        <v>9.6417230000000007</v>
      </c>
    </row>
    <row r="541" spans="1:5" x14ac:dyDescent="0.25">
      <c r="A541" s="124">
        <v>38513</v>
      </c>
      <c r="B541" s="125">
        <v>27</v>
      </c>
      <c r="C541" s="125">
        <v>9.9282249999999994</v>
      </c>
      <c r="D541" s="125">
        <v>9.9282249999999994</v>
      </c>
      <c r="E541" s="125">
        <v>9.6391849999999994</v>
      </c>
    </row>
    <row r="542" spans="1:5" x14ac:dyDescent="0.25">
      <c r="A542" s="124">
        <v>38516</v>
      </c>
      <c r="B542" s="125">
        <v>24</v>
      </c>
      <c r="C542" s="125">
        <v>9.9359999999999999</v>
      </c>
      <c r="D542" s="125">
        <v>9.9359999999999999</v>
      </c>
      <c r="E542" s="125">
        <v>9.6618359999999992</v>
      </c>
    </row>
    <row r="543" spans="1:5" x14ac:dyDescent="0.25">
      <c r="A543" s="124">
        <v>38517</v>
      </c>
      <c r="B543" s="125">
        <v>23</v>
      </c>
      <c r="C543" s="125">
        <v>9.9387939999999997</v>
      </c>
      <c r="D543" s="125">
        <v>9.9387939999999997</v>
      </c>
      <c r="E543" s="125">
        <v>9.6390659999999997</v>
      </c>
    </row>
    <row r="544" spans="1:5" x14ac:dyDescent="0.25">
      <c r="A544" s="124">
        <v>38518</v>
      </c>
      <c r="B544" s="125">
        <v>22</v>
      </c>
      <c r="C544" s="125">
        <v>9.9414560000000005</v>
      </c>
      <c r="D544" s="125">
        <v>9.9414560000000005</v>
      </c>
      <c r="E544" s="125">
        <v>9.6363420000000009</v>
      </c>
    </row>
    <row r="545" spans="1:5" x14ac:dyDescent="0.25">
      <c r="A545" s="124">
        <v>38519</v>
      </c>
      <c r="B545" s="125">
        <v>28</v>
      </c>
      <c r="C545" s="125">
        <v>9.9257220000000004</v>
      </c>
      <c r="D545" s="125">
        <v>9.9257220000000004</v>
      </c>
      <c r="E545" s="125">
        <v>9.6214949999999995</v>
      </c>
    </row>
    <row r="546" spans="1:5" x14ac:dyDescent="0.25">
      <c r="A546" s="124">
        <v>38520</v>
      </c>
      <c r="B546" s="125">
        <v>27</v>
      </c>
      <c r="C546" s="125">
        <v>9.9283000000000001</v>
      </c>
      <c r="D546" s="125">
        <v>9.9283000000000001</v>
      </c>
      <c r="E546" s="125">
        <v>9.6290399999999998</v>
      </c>
    </row>
    <row r="547" spans="1:5" x14ac:dyDescent="0.25">
      <c r="A547" s="124">
        <v>38523</v>
      </c>
      <c r="B547" s="125">
        <v>24</v>
      </c>
      <c r="C547" s="125">
        <v>9.9361999999999995</v>
      </c>
      <c r="D547" s="125">
        <v>9.9361999999999995</v>
      </c>
      <c r="E547" s="125">
        <v>9.6314489999999999</v>
      </c>
    </row>
    <row r="548" spans="1:5" x14ac:dyDescent="0.25">
      <c r="A548" s="124">
        <v>38524</v>
      </c>
      <c r="B548" s="125">
        <v>23</v>
      </c>
      <c r="C548" s="125">
        <v>9.9388579999999997</v>
      </c>
      <c r="D548" s="125">
        <v>9.9388579999999997</v>
      </c>
      <c r="E548" s="125">
        <v>9.6289250000000006</v>
      </c>
    </row>
    <row r="549" spans="1:5" x14ac:dyDescent="0.25">
      <c r="A549" s="124">
        <v>38525</v>
      </c>
      <c r="B549" s="125">
        <v>22</v>
      </c>
      <c r="C549" s="125">
        <v>9.9415169999999993</v>
      </c>
      <c r="D549" s="125">
        <v>9.9415169999999993</v>
      </c>
      <c r="E549" s="125">
        <v>9.6262430000000005</v>
      </c>
    </row>
    <row r="550" spans="1:5" x14ac:dyDescent="0.25">
      <c r="A550" s="124">
        <v>38526</v>
      </c>
      <c r="B550" s="125">
        <v>28</v>
      </c>
      <c r="C550" s="125">
        <v>9.9258780000000009</v>
      </c>
      <c r="D550" s="125">
        <v>9.9258780000000009</v>
      </c>
      <c r="E550" s="125">
        <v>9.6011369999999996</v>
      </c>
    </row>
    <row r="551" spans="1:5" x14ac:dyDescent="0.25">
      <c r="A551" s="124">
        <v>38527</v>
      </c>
      <c r="B551" s="125">
        <v>27</v>
      </c>
      <c r="C551" s="125">
        <v>9.9284499999999998</v>
      </c>
      <c r="D551" s="125">
        <v>9.9284499999999998</v>
      </c>
      <c r="E551" s="125">
        <v>9.6087509999999998</v>
      </c>
    </row>
    <row r="552" spans="1:5" x14ac:dyDescent="0.25">
      <c r="A552" s="124">
        <v>38530</v>
      </c>
      <c r="B552" s="125">
        <v>24</v>
      </c>
      <c r="C552" s="125">
        <v>9.9364000000000008</v>
      </c>
      <c r="D552" s="125">
        <v>9.9364000000000008</v>
      </c>
      <c r="E552" s="125">
        <v>9.6010629999999999</v>
      </c>
    </row>
    <row r="553" spans="1:5" x14ac:dyDescent="0.25">
      <c r="A553" s="124">
        <v>38531</v>
      </c>
      <c r="B553" s="125">
        <v>23</v>
      </c>
      <c r="C553" s="125">
        <v>9.9389219999999998</v>
      </c>
      <c r="D553" s="125">
        <v>9.9389219999999998</v>
      </c>
      <c r="E553" s="125">
        <v>9.6187839999999998</v>
      </c>
    </row>
    <row r="554" spans="1:5" x14ac:dyDescent="0.25">
      <c r="A554" s="124">
        <v>38532</v>
      </c>
      <c r="B554" s="125">
        <v>22</v>
      </c>
      <c r="C554" s="125">
        <v>9.9416390000000003</v>
      </c>
      <c r="D554" s="125">
        <v>9.9416390000000003</v>
      </c>
      <c r="E554" s="125">
        <v>9.6060440000000007</v>
      </c>
    </row>
    <row r="555" spans="1:5" x14ac:dyDescent="0.25">
      <c r="A555" s="124">
        <v>38533</v>
      </c>
      <c r="B555" s="125">
        <v>28</v>
      </c>
      <c r="C555" s="125">
        <v>9.9258000000000006</v>
      </c>
      <c r="D555" s="125">
        <v>9.9258000000000006</v>
      </c>
      <c r="E555" s="125">
        <v>9.6113160000000004</v>
      </c>
    </row>
    <row r="556" spans="1:5" x14ac:dyDescent="0.25">
      <c r="A556" s="124">
        <v>38534</v>
      </c>
      <c r="B556" s="125">
        <v>27</v>
      </c>
      <c r="C556" s="125">
        <v>9.9284499999999998</v>
      </c>
      <c r="D556" s="125">
        <v>9.9284499999999998</v>
      </c>
      <c r="E556" s="125">
        <v>9.6087509999999998</v>
      </c>
    </row>
    <row r="557" spans="1:5" x14ac:dyDescent="0.25">
      <c r="A557" s="124">
        <v>38537</v>
      </c>
      <c r="B557" s="125">
        <v>24</v>
      </c>
      <c r="C557" s="125">
        <v>9.9361999999999995</v>
      </c>
      <c r="D557" s="125">
        <v>9.9361999999999995</v>
      </c>
      <c r="E557" s="125">
        <v>9.6314489999999999</v>
      </c>
    </row>
    <row r="558" spans="1:5" x14ac:dyDescent="0.25">
      <c r="A558" s="124">
        <v>38538</v>
      </c>
      <c r="B558" s="125">
        <v>23</v>
      </c>
      <c r="C558" s="125">
        <v>9.9389219999999998</v>
      </c>
      <c r="D558" s="125">
        <v>9.9389219999999998</v>
      </c>
      <c r="E558" s="125">
        <v>9.6187839999999998</v>
      </c>
    </row>
    <row r="559" spans="1:5" x14ac:dyDescent="0.25">
      <c r="A559" s="124">
        <v>38539</v>
      </c>
      <c r="B559" s="125">
        <v>22</v>
      </c>
      <c r="C559" s="125">
        <v>9.9415169999999993</v>
      </c>
      <c r="D559" s="125">
        <v>9.9415169999999993</v>
      </c>
      <c r="E559" s="125">
        <v>9.6262430000000005</v>
      </c>
    </row>
    <row r="560" spans="1:5" x14ac:dyDescent="0.25">
      <c r="A560" s="124">
        <v>38540</v>
      </c>
      <c r="B560" s="125">
        <v>28</v>
      </c>
      <c r="C560" s="125">
        <v>9.9258000000000006</v>
      </c>
      <c r="D560" s="125">
        <v>9.9258000000000006</v>
      </c>
      <c r="E560" s="125">
        <v>9.6113160000000004</v>
      </c>
    </row>
    <row r="561" spans="1:5" x14ac:dyDescent="0.25">
      <c r="A561" s="124">
        <v>38541</v>
      </c>
      <c r="B561" s="125">
        <v>27</v>
      </c>
      <c r="C561" s="125">
        <v>9.9283000000000001</v>
      </c>
      <c r="D561" s="125">
        <v>9.9283000000000001</v>
      </c>
      <c r="E561" s="125">
        <v>9.6290399999999998</v>
      </c>
    </row>
    <row r="562" spans="1:5" x14ac:dyDescent="0.25">
      <c r="A562" s="124">
        <v>38544</v>
      </c>
      <c r="B562" s="125">
        <v>24</v>
      </c>
      <c r="C562" s="125">
        <v>9.9362670000000008</v>
      </c>
      <c r="D562" s="125">
        <v>9.9362670000000008</v>
      </c>
      <c r="E562" s="125">
        <v>9.6212689999999998</v>
      </c>
    </row>
    <row r="563" spans="1:5" x14ac:dyDescent="0.25">
      <c r="A563" s="124">
        <v>38545</v>
      </c>
      <c r="B563" s="125">
        <v>23</v>
      </c>
      <c r="C563" s="125">
        <v>9.9389219999999998</v>
      </c>
      <c r="D563" s="125">
        <v>9.9389219999999998</v>
      </c>
      <c r="E563" s="125">
        <v>9.6187839999999998</v>
      </c>
    </row>
    <row r="564" spans="1:5" x14ac:dyDescent="0.25">
      <c r="A564" s="124">
        <v>38546</v>
      </c>
      <c r="B564" s="125">
        <v>22</v>
      </c>
      <c r="C564" s="125">
        <v>9.9415169999999993</v>
      </c>
      <c r="D564" s="125">
        <v>9.9415169999999993</v>
      </c>
      <c r="E564" s="125">
        <v>9.6262430000000005</v>
      </c>
    </row>
    <row r="565" spans="1:5" x14ac:dyDescent="0.25">
      <c r="A565" s="124">
        <v>38547</v>
      </c>
      <c r="B565" s="125">
        <v>28</v>
      </c>
      <c r="C565" s="125">
        <v>9.9258000000000006</v>
      </c>
      <c r="D565" s="125">
        <v>9.9258000000000006</v>
      </c>
      <c r="E565" s="125">
        <v>9.6113160000000004</v>
      </c>
    </row>
    <row r="566" spans="1:5" x14ac:dyDescent="0.25">
      <c r="A566" s="124">
        <v>38548</v>
      </c>
      <c r="B566" s="125">
        <v>27</v>
      </c>
      <c r="C566" s="125">
        <v>9.9284499999999998</v>
      </c>
      <c r="D566" s="125">
        <v>9.9284499999999998</v>
      </c>
      <c r="E566" s="125">
        <v>9.6087509999999998</v>
      </c>
    </row>
    <row r="567" spans="1:5" x14ac:dyDescent="0.25">
      <c r="A567" s="124">
        <v>38551</v>
      </c>
      <c r="B567" s="125">
        <v>24</v>
      </c>
      <c r="C567" s="125">
        <v>9.9363329999999994</v>
      </c>
      <c r="D567" s="125">
        <v>9.9363329999999994</v>
      </c>
      <c r="E567" s="125">
        <v>9.6112420000000007</v>
      </c>
    </row>
    <row r="568" spans="1:5" x14ac:dyDescent="0.25">
      <c r="A568" s="124">
        <v>38552</v>
      </c>
      <c r="B568" s="125">
        <v>23</v>
      </c>
      <c r="C568" s="125">
        <v>9.9386670000000006</v>
      </c>
      <c r="D568" s="125">
        <v>9.9386670000000006</v>
      </c>
      <c r="E568" s="125">
        <v>9.6591909999999999</v>
      </c>
    </row>
    <row r="569" spans="1:5" x14ac:dyDescent="0.25">
      <c r="A569" s="124">
        <v>38553</v>
      </c>
      <c r="B569" s="125">
        <v>22</v>
      </c>
      <c r="C569" s="125">
        <v>9.9413330000000002</v>
      </c>
      <c r="D569" s="125">
        <v>9.9413330000000002</v>
      </c>
      <c r="E569" s="125">
        <v>9.6567080000000001</v>
      </c>
    </row>
    <row r="570" spans="1:5" x14ac:dyDescent="0.25">
      <c r="A570" s="124">
        <v>38554</v>
      </c>
      <c r="B570" s="125">
        <v>28</v>
      </c>
      <c r="C570" s="125">
        <v>9.9258780000000009</v>
      </c>
      <c r="D570" s="125">
        <v>9.9258780000000009</v>
      </c>
      <c r="E570" s="125">
        <v>9.6011369999999996</v>
      </c>
    </row>
    <row r="571" spans="1:5" x14ac:dyDescent="0.25">
      <c r="A571" s="124">
        <v>38555</v>
      </c>
      <c r="B571" s="125">
        <v>27</v>
      </c>
      <c r="C571" s="125">
        <v>9.9285250000000005</v>
      </c>
      <c r="D571" s="125">
        <v>9.9285250000000005</v>
      </c>
      <c r="E571" s="125">
        <v>9.5986060000000002</v>
      </c>
    </row>
    <row r="572" spans="1:5" x14ac:dyDescent="0.25">
      <c r="A572" s="124">
        <v>38558</v>
      </c>
      <c r="B572" s="125">
        <v>24</v>
      </c>
      <c r="C572" s="125">
        <v>9.9361329999999999</v>
      </c>
      <c r="D572" s="125">
        <v>9.9361329999999999</v>
      </c>
      <c r="E572" s="125">
        <v>9.6416280000000008</v>
      </c>
    </row>
    <row r="573" spans="1:5" x14ac:dyDescent="0.25">
      <c r="A573" s="124">
        <v>38559</v>
      </c>
      <c r="B573" s="125">
        <v>23</v>
      </c>
      <c r="C573" s="125">
        <v>9.9387310000000006</v>
      </c>
      <c r="D573" s="125">
        <v>9.9387310000000006</v>
      </c>
      <c r="E573" s="125">
        <v>9.6490489999999998</v>
      </c>
    </row>
    <row r="574" spans="1:5" x14ac:dyDescent="0.25">
      <c r="A574" s="124">
        <v>38560</v>
      </c>
      <c r="B574" s="125">
        <v>22</v>
      </c>
      <c r="C574" s="125">
        <v>9.9414560000000005</v>
      </c>
      <c r="D574" s="125">
        <v>9.9414560000000005</v>
      </c>
      <c r="E574" s="125">
        <v>9.6363420000000009</v>
      </c>
    </row>
    <row r="575" spans="1:5" x14ac:dyDescent="0.25">
      <c r="A575" s="124">
        <v>38561</v>
      </c>
      <c r="B575" s="125">
        <v>28</v>
      </c>
      <c r="C575" s="125">
        <v>9.9256440000000001</v>
      </c>
      <c r="D575" s="125">
        <v>9.9256440000000001</v>
      </c>
      <c r="E575" s="125">
        <v>9.6316740000000003</v>
      </c>
    </row>
    <row r="576" spans="1:5" x14ac:dyDescent="0.25">
      <c r="A576" s="124">
        <v>38562</v>
      </c>
      <c r="B576" s="125">
        <v>27</v>
      </c>
      <c r="C576" s="125">
        <v>9.9283000000000001</v>
      </c>
      <c r="D576" s="125">
        <v>9.9283000000000001</v>
      </c>
      <c r="E576" s="125">
        <v>9.6290399999999998</v>
      </c>
    </row>
    <row r="577" spans="1:5" x14ac:dyDescent="0.25">
      <c r="A577" s="124">
        <v>38565</v>
      </c>
      <c r="B577" s="125">
        <v>24</v>
      </c>
      <c r="C577" s="125">
        <v>9.9361329999999999</v>
      </c>
      <c r="D577" s="125">
        <v>9.9361329999999999</v>
      </c>
      <c r="E577" s="125">
        <v>9.6416280000000008</v>
      </c>
    </row>
    <row r="578" spans="1:5" x14ac:dyDescent="0.25">
      <c r="A578" s="124">
        <v>38566</v>
      </c>
      <c r="B578" s="125">
        <v>23</v>
      </c>
      <c r="C578" s="125">
        <v>9.9387310000000006</v>
      </c>
      <c r="D578" s="125">
        <v>9.9387310000000006</v>
      </c>
      <c r="E578" s="125">
        <v>9.6490489999999998</v>
      </c>
    </row>
    <row r="579" spans="1:5" x14ac:dyDescent="0.25">
      <c r="A579" s="124">
        <v>38567</v>
      </c>
      <c r="B579" s="125">
        <v>22</v>
      </c>
      <c r="C579" s="125">
        <v>9.9415779999999998</v>
      </c>
      <c r="D579" s="125">
        <v>9.9415779999999998</v>
      </c>
      <c r="E579" s="125">
        <v>9.6161429999999992</v>
      </c>
    </row>
    <row r="580" spans="1:5" x14ac:dyDescent="0.25">
      <c r="A580" s="124">
        <v>38568</v>
      </c>
      <c r="B580" s="125">
        <v>28</v>
      </c>
      <c r="C580" s="125">
        <v>9.9258780000000009</v>
      </c>
      <c r="D580" s="125">
        <v>9.9258780000000009</v>
      </c>
      <c r="E580" s="125">
        <v>9.6011369999999996</v>
      </c>
    </row>
    <row r="581" spans="1:5" x14ac:dyDescent="0.25">
      <c r="A581" s="124">
        <v>38569</v>
      </c>
      <c r="B581" s="125">
        <v>27</v>
      </c>
      <c r="C581" s="125">
        <v>9.9285999999999994</v>
      </c>
      <c r="D581" s="125">
        <v>9.9285999999999994</v>
      </c>
      <c r="E581" s="125">
        <v>9.5884619999999998</v>
      </c>
    </row>
    <row r="582" spans="1:5" x14ac:dyDescent="0.25">
      <c r="A582" s="124">
        <v>38572</v>
      </c>
      <c r="B582" s="125">
        <v>24</v>
      </c>
      <c r="C582" s="125">
        <v>9.9362670000000008</v>
      </c>
      <c r="D582" s="125">
        <v>9.9362670000000008</v>
      </c>
      <c r="E582" s="125">
        <v>9.6212689999999998</v>
      </c>
    </row>
    <row r="583" spans="1:5" x14ac:dyDescent="0.25">
      <c r="A583" s="124">
        <v>38573</v>
      </c>
      <c r="B583" s="125">
        <v>23</v>
      </c>
      <c r="C583" s="125">
        <v>9.9388579999999997</v>
      </c>
      <c r="D583" s="125">
        <v>9.9388579999999997</v>
      </c>
      <c r="E583" s="125">
        <v>9.6289250000000006</v>
      </c>
    </row>
    <row r="584" spans="1:5" x14ac:dyDescent="0.25">
      <c r="A584" s="124">
        <v>38574</v>
      </c>
      <c r="B584" s="125">
        <v>22</v>
      </c>
      <c r="C584" s="125">
        <v>9.9415169999999993</v>
      </c>
      <c r="D584" s="125">
        <v>9.9415169999999993</v>
      </c>
      <c r="E584" s="125">
        <v>9.6262430000000005</v>
      </c>
    </row>
    <row r="585" spans="1:5" x14ac:dyDescent="0.25">
      <c r="A585" s="124">
        <v>38575</v>
      </c>
      <c r="B585" s="125">
        <v>28</v>
      </c>
      <c r="C585" s="125">
        <v>9.9258000000000006</v>
      </c>
      <c r="D585" s="125">
        <v>9.9258000000000006</v>
      </c>
      <c r="E585" s="125">
        <v>9.6113160000000004</v>
      </c>
    </row>
    <row r="586" spans="1:5" x14ac:dyDescent="0.25">
      <c r="A586" s="124">
        <v>38576</v>
      </c>
      <c r="B586" s="125">
        <v>27</v>
      </c>
      <c r="C586" s="125">
        <v>9.9283750000000008</v>
      </c>
      <c r="D586" s="125">
        <v>9.9283750000000008</v>
      </c>
      <c r="E586" s="125">
        <v>9.6188950000000002</v>
      </c>
    </row>
    <row r="587" spans="1:5" x14ac:dyDescent="0.25">
      <c r="A587" s="124">
        <v>38579</v>
      </c>
      <c r="B587" s="125">
        <v>24</v>
      </c>
      <c r="C587" s="125">
        <v>9.9362670000000008</v>
      </c>
      <c r="D587" s="125">
        <v>9.9362670000000008</v>
      </c>
      <c r="E587" s="125">
        <v>9.6212689999999998</v>
      </c>
    </row>
    <row r="588" spans="1:5" x14ac:dyDescent="0.25">
      <c r="A588" s="124">
        <v>38580</v>
      </c>
      <c r="B588" s="125">
        <v>23</v>
      </c>
      <c r="C588" s="125">
        <v>9.9387939999999997</v>
      </c>
      <c r="D588" s="125">
        <v>9.9387939999999997</v>
      </c>
      <c r="E588" s="125">
        <v>9.6390659999999997</v>
      </c>
    </row>
    <row r="589" spans="1:5" x14ac:dyDescent="0.25">
      <c r="A589" s="124">
        <v>38581</v>
      </c>
      <c r="B589" s="125">
        <v>22</v>
      </c>
      <c r="C589" s="125">
        <v>9.9415779999999998</v>
      </c>
      <c r="D589" s="125">
        <v>9.9415779999999998</v>
      </c>
      <c r="E589" s="125">
        <v>9.6161429999999992</v>
      </c>
    </row>
    <row r="590" spans="1:5" x14ac:dyDescent="0.25">
      <c r="A590" s="124">
        <v>38582</v>
      </c>
      <c r="B590" s="125">
        <v>28</v>
      </c>
      <c r="C590" s="125">
        <v>9.9259559999999993</v>
      </c>
      <c r="D590" s="125">
        <v>9.9259559999999993</v>
      </c>
      <c r="E590" s="125">
        <v>9.5909580000000005</v>
      </c>
    </row>
    <row r="591" spans="1:5" x14ac:dyDescent="0.25">
      <c r="A591" s="124">
        <v>38583</v>
      </c>
      <c r="B591" s="125">
        <v>27</v>
      </c>
      <c r="C591" s="125">
        <v>9.9285250000000005</v>
      </c>
      <c r="D591" s="125">
        <v>9.9285250000000005</v>
      </c>
      <c r="E591" s="125">
        <v>9.5986060000000002</v>
      </c>
    </row>
    <row r="592" spans="1:5" x14ac:dyDescent="0.25">
      <c r="A592" s="124">
        <v>38586</v>
      </c>
      <c r="B592" s="125">
        <v>24</v>
      </c>
      <c r="C592" s="125">
        <v>9.9364000000000008</v>
      </c>
      <c r="D592" s="125">
        <v>9.9364000000000008</v>
      </c>
      <c r="E592" s="125">
        <v>9.6010629999999999</v>
      </c>
    </row>
    <row r="593" spans="1:5" x14ac:dyDescent="0.25">
      <c r="A593" s="124">
        <v>38587</v>
      </c>
      <c r="B593" s="125">
        <v>23</v>
      </c>
      <c r="C593" s="125">
        <v>9.9393060000000002</v>
      </c>
      <c r="D593" s="125">
        <v>9.9393060000000002</v>
      </c>
      <c r="E593" s="125">
        <v>9.5579409999999996</v>
      </c>
    </row>
    <row r="594" spans="1:5" x14ac:dyDescent="0.25">
      <c r="A594" s="124">
        <v>38588</v>
      </c>
      <c r="B594" s="125">
        <v>22</v>
      </c>
      <c r="C594" s="125">
        <v>9.9416390000000003</v>
      </c>
      <c r="D594" s="125">
        <v>9.9416390000000003</v>
      </c>
      <c r="E594" s="125">
        <v>9.6060440000000007</v>
      </c>
    </row>
    <row r="595" spans="1:5" x14ac:dyDescent="0.25">
      <c r="A595" s="124">
        <v>38589</v>
      </c>
      <c r="B595" s="125">
        <v>28</v>
      </c>
      <c r="C595" s="125">
        <v>9.9261110000000006</v>
      </c>
      <c r="D595" s="125">
        <v>9.9261110000000006</v>
      </c>
      <c r="E595" s="125">
        <v>9.5707310000000003</v>
      </c>
    </row>
    <row r="596" spans="1:5" x14ac:dyDescent="0.25">
      <c r="A596" s="124">
        <v>38590</v>
      </c>
      <c r="B596" s="125">
        <v>27</v>
      </c>
      <c r="C596" s="125">
        <v>9.9293499999999995</v>
      </c>
      <c r="D596" s="125">
        <v>9.9293499999999995</v>
      </c>
      <c r="E596" s="125">
        <v>9.4870260000000002</v>
      </c>
    </row>
    <row r="597" spans="1:5" x14ac:dyDescent="0.25">
      <c r="A597" s="124">
        <v>38593</v>
      </c>
      <c r="B597" s="125">
        <v>24</v>
      </c>
      <c r="C597" s="125">
        <v>9.9372000000000007</v>
      </c>
      <c r="D597" s="125">
        <v>9.9372000000000007</v>
      </c>
      <c r="E597" s="125">
        <v>9.4795309999999997</v>
      </c>
    </row>
    <row r="598" spans="1:5" x14ac:dyDescent="0.25">
      <c r="A598" s="124">
        <v>38594</v>
      </c>
      <c r="B598" s="125">
        <v>23</v>
      </c>
      <c r="C598" s="125">
        <v>9.9400720000000007</v>
      </c>
      <c r="D598" s="125">
        <v>9.9400720000000007</v>
      </c>
      <c r="E598" s="125">
        <v>9.4365860000000001</v>
      </c>
    </row>
    <row r="599" spans="1:5" x14ac:dyDescent="0.25">
      <c r="A599" s="124">
        <v>38595</v>
      </c>
      <c r="B599" s="125">
        <v>22</v>
      </c>
      <c r="C599" s="125">
        <v>9.9428000000000001</v>
      </c>
      <c r="D599" s="125">
        <v>9.9428000000000001</v>
      </c>
      <c r="E599" s="125">
        <v>9.4138470000000005</v>
      </c>
    </row>
    <row r="600" spans="1:5" x14ac:dyDescent="0.25">
      <c r="A600" s="124">
        <v>38596</v>
      </c>
      <c r="B600" s="125">
        <v>28</v>
      </c>
      <c r="C600" s="125">
        <v>9.9274330000000006</v>
      </c>
      <c r="D600" s="125">
        <v>9.9274330000000006</v>
      </c>
      <c r="E600" s="125">
        <v>9.3982430000000008</v>
      </c>
    </row>
    <row r="601" spans="1:5" x14ac:dyDescent="0.25">
      <c r="A601" s="124">
        <v>38597</v>
      </c>
      <c r="B601" s="125">
        <v>27</v>
      </c>
      <c r="C601" s="125">
        <v>9.9300250000000005</v>
      </c>
      <c r="D601" s="125">
        <v>9.9300250000000005</v>
      </c>
      <c r="E601" s="125">
        <v>9.3957470000000001</v>
      </c>
    </row>
    <row r="602" spans="1:5" x14ac:dyDescent="0.25">
      <c r="A602" s="124">
        <v>38600</v>
      </c>
      <c r="B602" s="125">
        <v>24</v>
      </c>
      <c r="C602" s="125">
        <v>9.9377329999999997</v>
      </c>
      <c r="D602" s="125">
        <v>9.9377329999999997</v>
      </c>
      <c r="E602" s="125">
        <v>9.3985719999999997</v>
      </c>
    </row>
    <row r="603" spans="1:5" x14ac:dyDescent="0.25">
      <c r="A603" s="124">
        <v>38601</v>
      </c>
      <c r="B603" s="125">
        <v>23</v>
      </c>
      <c r="C603" s="125">
        <v>9.9403919999999992</v>
      </c>
      <c r="D603" s="125">
        <v>9.9403919999999992</v>
      </c>
      <c r="E603" s="125">
        <v>9.3858949999999997</v>
      </c>
    </row>
    <row r="604" spans="1:5" x14ac:dyDescent="0.25">
      <c r="A604" s="124">
        <v>38602</v>
      </c>
      <c r="B604" s="125">
        <v>22</v>
      </c>
      <c r="C604" s="125">
        <v>9.9429829999999999</v>
      </c>
      <c r="D604" s="125">
        <v>9.9429829999999999</v>
      </c>
      <c r="E604" s="125">
        <v>9.3835569999999997</v>
      </c>
    </row>
    <row r="605" spans="1:5" x14ac:dyDescent="0.25">
      <c r="A605" s="124">
        <v>38603</v>
      </c>
      <c r="B605" s="125">
        <v>28</v>
      </c>
      <c r="C605" s="125">
        <v>9.9277440000000006</v>
      </c>
      <c r="D605" s="125">
        <v>9.9277440000000006</v>
      </c>
      <c r="E605" s="125">
        <v>9.3576720000000009</v>
      </c>
    </row>
    <row r="606" spans="1:5" x14ac:dyDescent="0.25">
      <c r="A606" s="124">
        <v>38604</v>
      </c>
      <c r="B606" s="125">
        <v>27</v>
      </c>
      <c r="C606" s="125">
        <v>9.9303249999999998</v>
      </c>
      <c r="D606" s="125">
        <v>9.9303249999999998</v>
      </c>
      <c r="E606" s="125">
        <v>9.3551819999999992</v>
      </c>
    </row>
    <row r="607" spans="1:5" x14ac:dyDescent="0.25">
      <c r="A607" s="124">
        <v>38607</v>
      </c>
      <c r="B607" s="125">
        <v>24</v>
      </c>
      <c r="C607" s="125">
        <v>9.9379329999999992</v>
      </c>
      <c r="D607" s="125">
        <v>9.9379329999999992</v>
      </c>
      <c r="E607" s="125">
        <v>9.3681959999999993</v>
      </c>
    </row>
    <row r="608" spans="1:5" x14ac:dyDescent="0.25">
      <c r="A608" s="124">
        <v>38608</v>
      </c>
      <c r="B608" s="125">
        <v>23</v>
      </c>
      <c r="C608" s="125">
        <v>9.9407750000000004</v>
      </c>
      <c r="D608" s="125">
        <v>9.9407750000000004</v>
      </c>
      <c r="E608" s="125">
        <v>9.3252290000000002</v>
      </c>
    </row>
    <row r="609" spans="1:5" x14ac:dyDescent="0.25">
      <c r="A609" s="124">
        <v>38609</v>
      </c>
      <c r="B609" s="125">
        <v>22</v>
      </c>
      <c r="C609" s="125">
        <v>9.9439609999999998</v>
      </c>
      <c r="D609" s="125">
        <v>9.9439609999999998</v>
      </c>
      <c r="E609" s="125">
        <v>9.2216959999999997</v>
      </c>
    </row>
    <row r="610" spans="1:5" x14ac:dyDescent="0.25">
      <c r="A610" s="124">
        <v>38610</v>
      </c>
      <c r="B610" s="125">
        <v>28</v>
      </c>
      <c r="C610" s="125">
        <v>9.9296889999999998</v>
      </c>
      <c r="D610" s="125">
        <v>9.9296889999999998</v>
      </c>
      <c r="E610" s="125">
        <v>9.1039969999999997</v>
      </c>
    </row>
    <row r="611" spans="1:5" x14ac:dyDescent="0.25">
      <c r="A611" s="124">
        <v>38614</v>
      </c>
      <c r="B611" s="125">
        <v>24</v>
      </c>
      <c r="C611" s="125">
        <v>9.9391999999999996</v>
      </c>
      <c r="D611" s="125">
        <v>9.9391999999999996</v>
      </c>
      <c r="E611" s="125">
        <v>9.175789</v>
      </c>
    </row>
    <row r="612" spans="1:5" x14ac:dyDescent="0.25">
      <c r="A612" s="124">
        <v>38615</v>
      </c>
      <c r="B612" s="125">
        <v>23</v>
      </c>
      <c r="C612" s="125">
        <v>9.9417969999999993</v>
      </c>
      <c r="D612" s="125">
        <v>9.9417969999999993</v>
      </c>
      <c r="E612" s="125">
        <v>9.1633680000000002</v>
      </c>
    </row>
    <row r="613" spans="1:5" x14ac:dyDescent="0.25">
      <c r="A613" s="124">
        <v>38616</v>
      </c>
      <c r="B613" s="125">
        <v>22</v>
      </c>
      <c r="C613" s="125">
        <v>9.9450000000000003</v>
      </c>
      <c r="D613" s="125">
        <v>9.9450000000000003</v>
      </c>
      <c r="E613" s="125">
        <v>9.0497739999999993</v>
      </c>
    </row>
    <row r="614" spans="1:5" x14ac:dyDescent="0.25">
      <c r="A614" s="124">
        <v>38617</v>
      </c>
      <c r="B614" s="125">
        <v>28</v>
      </c>
      <c r="C614" s="125">
        <v>9.9302329999999994</v>
      </c>
      <c r="D614" s="125">
        <v>9.9302329999999994</v>
      </c>
      <c r="E614" s="125">
        <v>9.0330639999999995</v>
      </c>
    </row>
    <row r="615" spans="1:5" x14ac:dyDescent="0.25">
      <c r="A615" s="124">
        <v>38618</v>
      </c>
      <c r="B615" s="125">
        <v>27</v>
      </c>
      <c r="C615" s="125">
        <v>9.9327249999999996</v>
      </c>
      <c r="D615" s="125">
        <v>9.9327249999999996</v>
      </c>
      <c r="E615" s="125">
        <v>9.0307539999999999</v>
      </c>
    </row>
    <row r="616" spans="1:5" x14ac:dyDescent="0.25">
      <c r="A616" s="124">
        <v>38621</v>
      </c>
      <c r="B616" s="125">
        <v>24</v>
      </c>
      <c r="C616" s="125">
        <v>9.939667</v>
      </c>
      <c r="D616" s="125">
        <v>9.939667</v>
      </c>
      <c r="E616" s="125">
        <v>9.1048819999999999</v>
      </c>
    </row>
    <row r="617" spans="1:5" x14ac:dyDescent="0.25">
      <c r="A617" s="124">
        <v>38622</v>
      </c>
      <c r="B617" s="125">
        <v>23</v>
      </c>
      <c r="C617" s="125">
        <v>9.9422440000000005</v>
      </c>
      <c r="D617" s="125">
        <v>9.9422440000000005</v>
      </c>
      <c r="E617" s="125">
        <v>9.0925849999999997</v>
      </c>
    </row>
    <row r="618" spans="1:5" x14ac:dyDescent="0.25">
      <c r="A618" s="124">
        <v>38623</v>
      </c>
      <c r="B618" s="125">
        <v>22</v>
      </c>
      <c r="C618" s="125">
        <v>9.9446329999999996</v>
      </c>
      <c r="D618" s="125">
        <v>9.9446329999999996</v>
      </c>
      <c r="E618" s="125">
        <v>9.1104970000000005</v>
      </c>
    </row>
    <row r="619" spans="1:5" x14ac:dyDescent="0.25">
      <c r="A619" s="124">
        <v>38624</v>
      </c>
      <c r="B619" s="125">
        <v>28</v>
      </c>
      <c r="C619" s="125">
        <v>9.9303109999999997</v>
      </c>
      <c r="D619" s="125">
        <v>9.9303109999999997</v>
      </c>
      <c r="E619" s="125">
        <v>9.0228940000000009</v>
      </c>
    </row>
    <row r="620" spans="1:5" x14ac:dyDescent="0.25">
      <c r="A620" s="124">
        <v>38625</v>
      </c>
      <c r="B620" s="125">
        <v>27</v>
      </c>
      <c r="C620" s="125">
        <v>9.9328000000000003</v>
      </c>
      <c r="D620" s="125">
        <v>9.9328000000000003</v>
      </c>
      <c r="E620" s="125">
        <v>9.0206189999999999</v>
      </c>
    </row>
    <row r="621" spans="1:5" x14ac:dyDescent="0.25">
      <c r="A621" s="124">
        <v>38628</v>
      </c>
      <c r="B621" s="125">
        <v>24</v>
      </c>
      <c r="C621" s="125">
        <v>9.94</v>
      </c>
      <c r="D621" s="125">
        <v>9.94</v>
      </c>
      <c r="E621" s="125">
        <v>9.0543259999999997</v>
      </c>
    </row>
    <row r="622" spans="1:5" x14ac:dyDescent="0.25">
      <c r="A622" s="124">
        <v>38629</v>
      </c>
      <c r="B622" s="125">
        <v>23</v>
      </c>
      <c r="C622" s="125">
        <v>9.9425640000000008</v>
      </c>
      <c r="D622" s="125">
        <v>9.9425640000000008</v>
      </c>
      <c r="E622" s="125">
        <v>9.0419160000000005</v>
      </c>
    </row>
    <row r="623" spans="1:5" x14ac:dyDescent="0.25">
      <c r="A623" s="124">
        <v>38630</v>
      </c>
      <c r="B623" s="125">
        <v>22</v>
      </c>
      <c r="C623" s="125">
        <v>9.9451830000000001</v>
      </c>
      <c r="D623" s="125">
        <v>9.9451830000000001</v>
      </c>
      <c r="E623" s="125">
        <v>9.0194969999999994</v>
      </c>
    </row>
    <row r="624" spans="1:5" x14ac:dyDescent="0.25">
      <c r="A624" s="124">
        <v>38631</v>
      </c>
      <c r="B624" s="125">
        <v>28</v>
      </c>
      <c r="C624" s="125">
        <v>9.9305439999999994</v>
      </c>
      <c r="D624" s="125">
        <v>9.9305439999999994</v>
      </c>
      <c r="E624" s="125">
        <v>8.9925160000000002</v>
      </c>
    </row>
    <row r="625" spans="1:5" x14ac:dyDescent="0.25">
      <c r="A625" s="124">
        <v>38632</v>
      </c>
      <c r="B625" s="125">
        <v>27</v>
      </c>
      <c r="C625" s="125">
        <v>9.9330250000000007</v>
      </c>
      <c r="D625" s="125">
        <v>9.9330250000000007</v>
      </c>
      <c r="E625" s="125">
        <v>8.9902119999999996</v>
      </c>
    </row>
    <row r="626" spans="1:5" x14ac:dyDescent="0.25">
      <c r="A626" s="124">
        <v>38635</v>
      </c>
      <c r="B626" s="125">
        <v>24</v>
      </c>
      <c r="C626" s="125">
        <v>9.9403330000000008</v>
      </c>
      <c r="D626" s="125">
        <v>9.9403330000000008</v>
      </c>
      <c r="E626" s="125">
        <v>9.0037730000000007</v>
      </c>
    </row>
    <row r="627" spans="1:5" x14ac:dyDescent="0.25">
      <c r="A627" s="124">
        <v>38636</v>
      </c>
      <c r="B627" s="125">
        <v>23</v>
      </c>
      <c r="C627" s="125">
        <v>9.9430110000000003</v>
      </c>
      <c r="D627" s="125">
        <v>9.9430110000000003</v>
      </c>
      <c r="E627" s="125">
        <v>8.9711429999999996</v>
      </c>
    </row>
    <row r="628" spans="1:5" x14ac:dyDescent="0.25">
      <c r="A628" s="124">
        <v>38637</v>
      </c>
      <c r="B628" s="125">
        <v>22</v>
      </c>
      <c r="C628" s="125">
        <v>9.9454279999999997</v>
      </c>
      <c r="D628" s="125">
        <v>9.9454279999999997</v>
      </c>
      <c r="E628" s="125">
        <v>8.9789639999999995</v>
      </c>
    </row>
    <row r="629" spans="1:5" x14ac:dyDescent="0.25">
      <c r="A629" s="124">
        <v>38638</v>
      </c>
      <c r="B629" s="125">
        <v>28</v>
      </c>
      <c r="C629" s="125">
        <v>9.9309329999999996</v>
      </c>
      <c r="D629" s="125">
        <v>9.9309329999999996</v>
      </c>
      <c r="E629" s="125">
        <v>8.9418009999999999</v>
      </c>
    </row>
    <row r="630" spans="1:5" x14ac:dyDescent="0.25">
      <c r="A630" s="124">
        <v>38639</v>
      </c>
      <c r="B630" s="125">
        <v>27</v>
      </c>
      <c r="C630" s="125">
        <v>9.9334000000000007</v>
      </c>
      <c r="D630" s="125">
        <v>9.9334000000000007</v>
      </c>
      <c r="E630" s="125">
        <v>8.9395369999999996</v>
      </c>
    </row>
    <row r="631" spans="1:5" x14ac:dyDescent="0.25">
      <c r="A631" s="124">
        <v>38642</v>
      </c>
      <c r="B631" s="125">
        <v>24</v>
      </c>
      <c r="C631" s="125">
        <v>9.9407329999999998</v>
      </c>
      <c r="D631" s="125">
        <v>9.9407329999999998</v>
      </c>
      <c r="E631" s="125">
        <v>8.9430530000000008</v>
      </c>
    </row>
    <row r="632" spans="1:5" x14ac:dyDescent="0.25">
      <c r="A632" s="124">
        <v>38643</v>
      </c>
      <c r="B632" s="125">
        <v>23</v>
      </c>
      <c r="C632" s="125">
        <v>9.9432670000000005</v>
      </c>
      <c r="D632" s="125">
        <v>9.9432670000000005</v>
      </c>
      <c r="E632" s="125">
        <v>8.9306140000000003</v>
      </c>
    </row>
    <row r="633" spans="1:5" x14ac:dyDescent="0.25">
      <c r="A633" s="124">
        <v>38644</v>
      </c>
      <c r="B633" s="125">
        <v>22</v>
      </c>
      <c r="C633" s="125">
        <v>9.9458559999999991</v>
      </c>
      <c r="D633" s="125">
        <v>9.9458559999999991</v>
      </c>
      <c r="E633" s="125">
        <v>8.9081600000000005</v>
      </c>
    </row>
    <row r="634" spans="1:5" x14ac:dyDescent="0.25">
      <c r="A634" s="124">
        <v>38645</v>
      </c>
      <c r="B634" s="125">
        <v>28</v>
      </c>
      <c r="C634" s="125">
        <v>9.9314</v>
      </c>
      <c r="D634" s="125">
        <v>9.9314</v>
      </c>
      <c r="E634" s="125">
        <v>8.8809229999999992</v>
      </c>
    </row>
    <row r="635" spans="1:5" x14ac:dyDescent="0.25">
      <c r="A635" s="124">
        <v>38646</v>
      </c>
      <c r="B635" s="125">
        <v>27</v>
      </c>
      <c r="C635" s="125">
        <v>9.9338499999999996</v>
      </c>
      <c r="D635" s="125">
        <v>9.9338499999999996</v>
      </c>
      <c r="E635" s="125">
        <v>8.8787330000000004</v>
      </c>
    </row>
    <row r="636" spans="1:5" x14ac:dyDescent="0.25">
      <c r="A636" s="124">
        <v>38649</v>
      </c>
      <c r="B636" s="125">
        <v>24</v>
      </c>
      <c r="C636" s="125">
        <v>9.9410670000000003</v>
      </c>
      <c r="D636" s="125">
        <v>9.9410670000000003</v>
      </c>
      <c r="E636" s="125">
        <v>8.8923550000000002</v>
      </c>
    </row>
    <row r="637" spans="1:5" x14ac:dyDescent="0.25">
      <c r="A637" s="124">
        <v>38650</v>
      </c>
      <c r="B637" s="125">
        <v>23</v>
      </c>
      <c r="C637" s="125">
        <v>9.9437139999999999</v>
      </c>
      <c r="D637" s="125">
        <v>9.9437139999999999</v>
      </c>
      <c r="E637" s="125">
        <v>8.8598510000000008</v>
      </c>
    </row>
    <row r="638" spans="1:5" x14ac:dyDescent="0.25">
      <c r="A638" s="124">
        <v>38651</v>
      </c>
      <c r="B638" s="125">
        <v>22</v>
      </c>
      <c r="C638" s="125">
        <v>9.946161</v>
      </c>
      <c r="D638" s="125">
        <v>9.946161</v>
      </c>
      <c r="E638" s="125">
        <v>8.8577069999999996</v>
      </c>
    </row>
    <row r="639" spans="1:5" x14ac:dyDescent="0.25">
      <c r="A639" s="124">
        <v>38652</v>
      </c>
      <c r="B639" s="125">
        <v>28</v>
      </c>
      <c r="C639" s="125">
        <v>9.9318670000000004</v>
      </c>
      <c r="D639" s="125">
        <v>9.9318670000000004</v>
      </c>
      <c r="E639" s="125">
        <v>8.8200509999999994</v>
      </c>
    </row>
    <row r="640" spans="1:5" x14ac:dyDescent="0.25">
      <c r="A640" s="124">
        <v>38653</v>
      </c>
      <c r="B640" s="125">
        <v>27</v>
      </c>
      <c r="C640" s="125">
        <v>9.9343000000000004</v>
      </c>
      <c r="D640" s="125">
        <v>9.9343000000000004</v>
      </c>
      <c r="E640" s="125">
        <v>8.8179339999999993</v>
      </c>
    </row>
    <row r="641" spans="1:5" x14ac:dyDescent="0.25">
      <c r="A641" s="124">
        <v>38656</v>
      </c>
      <c r="B641" s="125">
        <v>24</v>
      </c>
      <c r="C641" s="125">
        <v>9.9414669999999994</v>
      </c>
      <c r="D641" s="125">
        <v>9.9414669999999994</v>
      </c>
      <c r="E641" s="125">
        <v>8.8316440000000007</v>
      </c>
    </row>
    <row r="642" spans="1:5" x14ac:dyDescent="0.25">
      <c r="A642" s="124">
        <v>38657</v>
      </c>
      <c r="B642" s="125">
        <v>23</v>
      </c>
      <c r="C642" s="125">
        <v>9.9439689999999992</v>
      </c>
      <c r="D642" s="125">
        <v>9.9439689999999992</v>
      </c>
      <c r="E642" s="125">
        <v>8.8194859999999995</v>
      </c>
    </row>
    <row r="643" spans="1:5" x14ac:dyDescent="0.25">
      <c r="A643" s="124">
        <v>38658</v>
      </c>
      <c r="B643" s="125">
        <v>22</v>
      </c>
      <c r="C643" s="125">
        <v>9.9463439999999999</v>
      </c>
      <c r="D643" s="125">
        <v>9.9463439999999999</v>
      </c>
      <c r="E643" s="125">
        <v>8.8274369999999998</v>
      </c>
    </row>
    <row r="644" spans="1:5" x14ac:dyDescent="0.25">
      <c r="A644" s="124">
        <v>38659</v>
      </c>
      <c r="B644" s="125">
        <v>28</v>
      </c>
      <c r="C644" s="125">
        <v>9.9320219999999999</v>
      </c>
      <c r="D644" s="125">
        <v>9.9320219999999999</v>
      </c>
      <c r="E644" s="125">
        <v>8.7998480000000008</v>
      </c>
    </row>
    <row r="645" spans="1:5" x14ac:dyDescent="0.25">
      <c r="A645" s="124">
        <v>38660</v>
      </c>
      <c r="B645" s="125">
        <v>27</v>
      </c>
      <c r="C645" s="125">
        <v>9.93445</v>
      </c>
      <c r="D645" s="125">
        <v>9.93445</v>
      </c>
      <c r="E645" s="125">
        <v>8.7976690000000008</v>
      </c>
    </row>
    <row r="646" spans="1:5" x14ac:dyDescent="0.25">
      <c r="A646" s="124">
        <v>38663</v>
      </c>
      <c r="B646" s="125">
        <v>24</v>
      </c>
      <c r="C646" s="125">
        <v>9.9416670000000007</v>
      </c>
      <c r="D646" s="125">
        <v>9.9416670000000007</v>
      </c>
      <c r="E646" s="125">
        <v>8.8012910000000009</v>
      </c>
    </row>
    <row r="647" spans="1:5" x14ac:dyDescent="0.25">
      <c r="A647" s="124">
        <v>38664</v>
      </c>
      <c r="B647" s="125">
        <v>23</v>
      </c>
      <c r="C647" s="125">
        <v>9.9440969999999993</v>
      </c>
      <c r="D647" s="125">
        <v>9.9440969999999993</v>
      </c>
      <c r="E647" s="125">
        <v>8.7992249999999999</v>
      </c>
    </row>
    <row r="648" spans="1:5" x14ac:dyDescent="0.25">
      <c r="A648" s="124">
        <v>38665</v>
      </c>
      <c r="B648" s="125">
        <v>22</v>
      </c>
      <c r="C648" s="125">
        <v>9.9465889999999995</v>
      </c>
      <c r="D648" s="125">
        <v>9.9465889999999995</v>
      </c>
      <c r="E648" s="125">
        <v>8.7869139999999994</v>
      </c>
    </row>
    <row r="649" spans="1:5" x14ac:dyDescent="0.25">
      <c r="A649" s="124">
        <v>38666</v>
      </c>
      <c r="B649" s="125">
        <v>28</v>
      </c>
      <c r="C649" s="125">
        <v>9.9325670000000006</v>
      </c>
      <c r="D649" s="125">
        <v>9.9325670000000006</v>
      </c>
      <c r="E649" s="125">
        <v>8.7288180000000004</v>
      </c>
    </row>
    <row r="650" spans="1:5" x14ac:dyDescent="0.25">
      <c r="A650" s="124">
        <v>38667</v>
      </c>
      <c r="B650" s="125">
        <v>27</v>
      </c>
      <c r="C650" s="125">
        <v>9.9349749999999997</v>
      </c>
      <c r="D650" s="125">
        <v>9.9349749999999997</v>
      </c>
      <c r="E650" s="125">
        <v>8.7267460000000003</v>
      </c>
    </row>
    <row r="651" spans="1:5" x14ac:dyDescent="0.25">
      <c r="A651" s="124">
        <v>38670</v>
      </c>
      <c r="B651" s="125">
        <v>24</v>
      </c>
      <c r="C651" s="125">
        <v>9.9420669999999998</v>
      </c>
      <c r="D651" s="125">
        <v>9.9420669999999998</v>
      </c>
      <c r="E651" s="125">
        <v>8.7405869999999997</v>
      </c>
    </row>
    <row r="652" spans="1:5" x14ac:dyDescent="0.25">
      <c r="A652" s="124">
        <v>38671</v>
      </c>
      <c r="B652" s="125">
        <v>23</v>
      </c>
      <c r="C652" s="125">
        <v>9.9445440000000005</v>
      </c>
      <c r="D652" s="125">
        <v>9.9445440000000005</v>
      </c>
      <c r="E652" s="125">
        <v>8.7284740000000003</v>
      </c>
    </row>
    <row r="653" spans="1:5" x14ac:dyDescent="0.25">
      <c r="A653" s="124">
        <v>38672</v>
      </c>
      <c r="B653" s="125">
        <v>22</v>
      </c>
      <c r="C653" s="125">
        <v>9.9470779999999994</v>
      </c>
      <c r="D653" s="125">
        <v>9.9470779999999994</v>
      </c>
      <c r="E653" s="125">
        <v>8.7060379999999995</v>
      </c>
    </row>
    <row r="654" spans="1:5" x14ac:dyDescent="0.25">
      <c r="A654" s="124">
        <v>38673</v>
      </c>
      <c r="B654" s="125">
        <v>28</v>
      </c>
      <c r="C654" s="125">
        <v>9.933033</v>
      </c>
      <c r="D654" s="125">
        <v>9.933033</v>
      </c>
      <c r="E654" s="125">
        <v>8.6680899999999994</v>
      </c>
    </row>
    <row r="655" spans="1:5" x14ac:dyDescent="0.25">
      <c r="A655" s="124">
        <v>38674</v>
      </c>
      <c r="B655" s="125">
        <v>27</v>
      </c>
      <c r="C655" s="125">
        <v>9.9352750000000007</v>
      </c>
      <c r="D655" s="125">
        <v>9.9352750000000007</v>
      </c>
      <c r="E655" s="125">
        <v>8.6862220000000008</v>
      </c>
    </row>
    <row r="656" spans="1:5" x14ac:dyDescent="0.25">
      <c r="A656" s="124">
        <v>38677</v>
      </c>
      <c r="B656" s="125">
        <v>24</v>
      </c>
      <c r="C656" s="125">
        <v>9.9422669999999993</v>
      </c>
      <c r="D656" s="125">
        <v>9.9422669999999993</v>
      </c>
      <c r="E656" s="125">
        <v>8.7102369999999993</v>
      </c>
    </row>
    <row r="657" spans="1:5" x14ac:dyDescent="0.25">
      <c r="A657" s="124">
        <v>38678</v>
      </c>
      <c r="B657" s="125">
        <v>23</v>
      </c>
      <c r="C657" s="125">
        <v>9.9449280000000009</v>
      </c>
      <c r="D657" s="125">
        <v>9.9449280000000009</v>
      </c>
      <c r="E657" s="125">
        <v>8.6677</v>
      </c>
    </row>
    <row r="658" spans="1:5" x14ac:dyDescent="0.25">
      <c r="A658" s="124">
        <v>38679</v>
      </c>
      <c r="B658" s="125">
        <v>22</v>
      </c>
      <c r="C658" s="125">
        <v>9.9475060000000006</v>
      </c>
      <c r="D658" s="125">
        <v>9.9475060000000006</v>
      </c>
      <c r="E658" s="125">
        <v>8.6352569999999993</v>
      </c>
    </row>
    <row r="659" spans="1:5" x14ac:dyDescent="0.25">
      <c r="A659" s="124">
        <v>38680</v>
      </c>
      <c r="B659" s="125">
        <v>28</v>
      </c>
      <c r="C659" s="125">
        <v>9.9335000000000004</v>
      </c>
      <c r="D659" s="125">
        <v>9.9335000000000004</v>
      </c>
      <c r="E659" s="125">
        <v>8.6072380000000006</v>
      </c>
    </row>
    <row r="660" spans="1:5" x14ac:dyDescent="0.25">
      <c r="A660" s="124">
        <v>38681</v>
      </c>
      <c r="B660" s="125">
        <v>27</v>
      </c>
      <c r="C660" s="125">
        <v>9.9358749999999993</v>
      </c>
      <c r="D660" s="125">
        <v>9.9358749999999993</v>
      </c>
      <c r="E660" s="125">
        <v>8.605181</v>
      </c>
    </row>
    <row r="661" spans="1:5" x14ac:dyDescent="0.25">
      <c r="A661" s="124">
        <v>38684</v>
      </c>
      <c r="B661" s="125">
        <v>24</v>
      </c>
      <c r="C661" s="125">
        <v>9.9428669999999997</v>
      </c>
      <c r="D661" s="125">
        <v>9.9428669999999997</v>
      </c>
      <c r="E661" s="125">
        <v>8.6191940000000002</v>
      </c>
    </row>
    <row r="662" spans="1:5" x14ac:dyDescent="0.25">
      <c r="A662" s="124">
        <v>38685</v>
      </c>
      <c r="B662" s="125">
        <v>23</v>
      </c>
      <c r="C662" s="125">
        <v>9.9456939999999996</v>
      </c>
      <c r="D662" s="125">
        <v>9.9456939999999996</v>
      </c>
      <c r="E662" s="125">
        <v>8.5464819999999992</v>
      </c>
    </row>
    <row r="663" spans="1:5" x14ac:dyDescent="0.25">
      <c r="A663" s="124">
        <v>38686</v>
      </c>
      <c r="B663" s="125">
        <v>22</v>
      </c>
      <c r="C663" s="125">
        <v>9.9481169999999999</v>
      </c>
      <c r="D663" s="125">
        <v>9.9481169999999999</v>
      </c>
      <c r="E663" s="125">
        <v>8.534224</v>
      </c>
    </row>
    <row r="664" spans="1:5" x14ac:dyDescent="0.25">
      <c r="A664" s="124">
        <v>38687</v>
      </c>
      <c r="B664" s="125">
        <v>28</v>
      </c>
      <c r="C664" s="125">
        <v>9.9344330000000003</v>
      </c>
      <c r="D664" s="125">
        <v>9.9344330000000003</v>
      </c>
      <c r="E664" s="125">
        <v>8.4856809999999996</v>
      </c>
    </row>
    <row r="665" spans="1:5" x14ac:dyDescent="0.25">
      <c r="A665" s="124">
        <v>38688</v>
      </c>
      <c r="B665" s="125">
        <v>27</v>
      </c>
      <c r="C665" s="125">
        <v>9.9369250000000005</v>
      </c>
      <c r="D665" s="125">
        <v>9.9369250000000005</v>
      </c>
      <c r="E665" s="125">
        <v>8.4633830000000003</v>
      </c>
    </row>
    <row r="666" spans="1:5" x14ac:dyDescent="0.25">
      <c r="A666" s="124">
        <v>38691</v>
      </c>
      <c r="B666" s="125">
        <v>24</v>
      </c>
      <c r="C666" s="125">
        <v>9.9437999999999995</v>
      </c>
      <c r="D666" s="125">
        <v>9.9437999999999995</v>
      </c>
      <c r="E666" s="125">
        <v>8.4776439999999997</v>
      </c>
    </row>
    <row r="667" spans="1:5" x14ac:dyDescent="0.25">
      <c r="A667" s="124">
        <v>38692</v>
      </c>
      <c r="B667" s="125">
        <v>23</v>
      </c>
      <c r="C667" s="125">
        <v>9.9462689999999991</v>
      </c>
      <c r="D667" s="125">
        <v>9.9462689999999991</v>
      </c>
      <c r="E667" s="125">
        <v>8.4555019999999992</v>
      </c>
    </row>
    <row r="668" spans="1:5" x14ac:dyDescent="0.25">
      <c r="A668" s="124">
        <v>38693</v>
      </c>
      <c r="B668" s="125">
        <v>22</v>
      </c>
      <c r="C668" s="125">
        <v>9.9485440000000001</v>
      </c>
      <c r="D668" s="125">
        <v>9.9485440000000001</v>
      </c>
      <c r="E668" s="125">
        <v>8.4636230000000001</v>
      </c>
    </row>
    <row r="669" spans="1:5" x14ac:dyDescent="0.25">
      <c r="A669" s="124">
        <v>38694</v>
      </c>
      <c r="B669" s="125">
        <v>28</v>
      </c>
      <c r="C669" s="125">
        <v>9.9349000000000007</v>
      </c>
      <c r="D669" s="125">
        <v>9.9349000000000007</v>
      </c>
      <c r="E669" s="125">
        <v>8.4248460000000005</v>
      </c>
    </row>
    <row r="670" spans="1:5" x14ac:dyDescent="0.25">
      <c r="A670" s="124">
        <v>38695</v>
      </c>
      <c r="B670" s="125">
        <v>27</v>
      </c>
      <c r="C670" s="125">
        <v>9.9384999999999994</v>
      </c>
      <c r="D670" s="125">
        <v>9.9384999999999994</v>
      </c>
      <c r="E670" s="125">
        <v>8.2507420000000007</v>
      </c>
    </row>
    <row r="671" spans="1:5" x14ac:dyDescent="0.25">
      <c r="A671" s="124">
        <v>38699</v>
      </c>
      <c r="B671" s="125">
        <v>23</v>
      </c>
      <c r="C671" s="125">
        <v>9.9481219999999997</v>
      </c>
      <c r="D671" s="125">
        <v>9.9481219999999997</v>
      </c>
      <c r="E671" s="125">
        <v>8.1623800000000006</v>
      </c>
    </row>
    <row r="672" spans="1:5" x14ac:dyDescent="0.25">
      <c r="A672" s="124">
        <v>38700</v>
      </c>
      <c r="B672" s="125">
        <v>22</v>
      </c>
      <c r="C672" s="125">
        <v>9.9504999999999999</v>
      </c>
      <c r="D672" s="125">
        <v>9.9504999999999999</v>
      </c>
      <c r="E672" s="125">
        <v>8.1402940000000008</v>
      </c>
    </row>
    <row r="673" spans="1:5" x14ac:dyDescent="0.25">
      <c r="A673" s="124">
        <v>38701</v>
      </c>
      <c r="B673" s="125">
        <v>28</v>
      </c>
      <c r="C673" s="125">
        <v>9.9371559999999999</v>
      </c>
      <c r="D673" s="125">
        <v>9.9371559999999999</v>
      </c>
      <c r="E673" s="125">
        <v>8.1310420000000008</v>
      </c>
    </row>
    <row r="674" spans="1:5" x14ac:dyDescent="0.25">
      <c r="A674" s="124">
        <v>38702</v>
      </c>
      <c r="B674" s="125">
        <v>27</v>
      </c>
      <c r="C674" s="125">
        <v>9.9395500000000006</v>
      </c>
      <c r="D674" s="125">
        <v>9.9395500000000006</v>
      </c>
      <c r="E674" s="125">
        <v>8.109019</v>
      </c>
    </row>
    <row r="675" spans="1:5" x14ac:dyDescent="0.25">
      <c r="A675" s="124">
        <v>38705</v>
      </c>
      <c r="B675" s="125">
        <v>24</v>
      </c>
      <c r="C675" s="125">
        <v>9.9464670000000002</v>
      </c>
      <c r="D675" s="125">
        <v>9.9464670000000002</v>
      </c>
      <c r="E675" s="125">
        <v>8.0731680000000008</v>
      </c>
    </row>
    <row r="676" spans="1:5" x14ac:dyDescent="0.25">
      <c r="A676" s="124">
        <v>38706</v>
      </c>
      <c r="B676" s="125">
        <v>23</v>
      </c>
      <c r="C676" s="125">
        <v>9.9485060000000001</v>
      </c>
      <c r="D676" s="125">
        <v>9.9485060000000001</v>
      </c>
      <c r="E676" s="125">
        <v>8.1016490000000001</v>
      </c>
    </row>
    <row r="677" spans="1:5" x14ac:dyDescent="0.25">
      <c r="A677" s="124">
        <v>38707</v>
      </c>
      <c r="B677" s="125">
        <v>22</v>
      </c>
      <c r="C677" s="125">
        <v>9.950806</v>
      </c>
      <c r="D677" s="125">
        <v>9.950806</v>
      </c>
      <c r="E677" s="125">
        <v>8.0897240000000004</v>
      </c>
    </row>
    <row r="678" spans="1:5" x14ac:dyDescent="0.25">
      <c r="A678" s="124">
        <v>38708</v>
      </c>
      <c r="B678" s="125">
        <v>28</v>
      </c>
      <c r="C678" s="125">
        <v>9.9380109999999995</v>
      </c>
      <c r="D678" s="125">
        <v>9.9380109999999995</v>
      </c>
      <c r="E678" s="125">
        <v>8.0197280000000006</v>
      </c>
    </row>
    <row r="679" spans="1:5" x14ac:dyDescent="0.25">
      <c r="A679" s="124">
        <v>38709</v>
      </c>
      <c r="B679" s="125">
        <v>27</v>
      </c>
      <c r="C679" s="125">
        <v>9.9402249999999999</v>
      </c>
      <c r="D679" s="125">
        <v>9.9402249999999999</v>
      </c>
      <c r="E679" s="125">
        <v>8.0179270000000002</v>
      </c>
    </row>
    <row r="680" spans="1:5" x14ac:dyDescent="0.25">
      <c r="A680" s="124">
        <v>38712</v>
      </c>
      <c r="B680" s="125">
        <v>24</v>
      </c>
      <c r="C680" s="125">
        <v>9.946733</v>
      </c>
      <c r="D680" s="125">
        <v>9.946733</v>
      </c>
      <c r="E680" s="125">
        <v>8.0328389999999992</v>
      </c>
    </row>
    <row r="681" spans="1:5" x14ac:dyDescent="0.25">
      <c r="A681" s="124">
        <v>38713</v>
      </c>
      <c r="B681" s="125">
        <v>23</v>
      </c>
      <c r="C681" s="125">
        <v>9.9489529999999995</v>
      </c>
      <c r="D681" s="125">
        <v>9.9489529999999995</v>
      </c>
      <c r="E681" s="125">
        <v>8.0309609999999996</v>
      </c>
    </row>
    <row r="682" spans="1:5" x14ac:dyDescent="0.25">
      <c r="A682" s="124">
        <v>38714</v>
      </c>
      <c r="B682" s="125">
        <v>22</v>
      </c>
      <c r="C682" s="125">
        <v>9.9511719999999997</v>
      </c>
      <c r="D682" s="125">
        <v>9.9511719999999997</v>
      </c>
      <c r="E682" s="125">
        <v>8.029242</v>
      </c>
    </row>
    <row r="683" spans="1:5" x14ac:dyDescent="0.25">
      <c r="A683" s="124">
        <v>38715</v>
      </c>
      <c r="B683" s="125">
        <v>28</v>
      </c>
      <c r="C683" s="125">
        <v>9.9380109999999995</v>
      </c>
      <c r="D683" s="125">
        <v>9.9380109999999995</v>
      </c>
      <c r="E683" s="125">
        <v>8.0197280000000006</v>
      </c>
    </row>
    <row r="684" spans="1:5" x14ac:dyDescent="0.25">
      <c r="A684" s="124">
        <v>38716</v>
      </c>
      <c r="B684" s="125">
        <v>27</v>
      </c>
      <c r="C684" s="125">
        <v>9.9402249999999999</v>
      </c>
      <c r="D684" s="125">
        <v>9.9402249999999999</v>
      </c>
      <c r="E684" s="125">
        <v>8.0179270000000002</v>
      </c>
    </row>
    <row r="685" spans="1:5" x14ac:dyDescent="0.25">
      <c r="A685" s="124">
        <v>38719</v>
      </c>
      <c r="B685" s="125">
        <v>24</v>
      </c>
      <c r="C685" s="125">
        <v>9.9467999999999996</v>
      </c>
      <c r="D685" s="125">
        <v>9.9467999999999996</v>
      </c>
      <c r="E685" s="125">
        <v>8.0226810000000004</v>
      </c>
    </row>
    <row r="686" spans="1:5" x14ac:dyDescent="0.25">
      <c r="A686" s="124">
        <v>38720</v>
      </c>
      <c r="B686" s="125">
        <v>23</v>
      </c>
      <c r="C686" s="125">
        <v>9.9490809999999996</v>
      </c>
      <c r="D686" s="125">
        <v>9.9490809999999996</v>
      </c>
      <c r="E686" s="125">
        <v>8.0107199999999992</v>
      </c>
    </row>
    <row r="687" spans="1:5" x14ac:dyDescent="0.25">
      <c r="A687" s="124">
        <v>38721</v>
      </c>
      <c r="B687" s="125">
        <v>22</v>
      </c>
      <c r="C687" s="125">
        <v>9.9512330000000002</v>
      </c>
      <c r="D687" s="125">
        <v>9.9512330000000002</v>
      </c>
      <c r="E687" s="125">
        <v>8.0191619999999997</v>
      </c>
    </row>
    <row r="688" spans="1:5" x14ac:dyDescent="0.25">
      <c r="A688" s="124">
        <v>38722</v>
      </c>
      <c r="B688" s="125">
        <v>28</v>
      </c>
      <c r="C688" s="125">
        <v>9.9383219999999994</v>
      </c>
      <c r="D688" s="125">
        <v>9.9383219999999994</v>
      </c>
      <c r="E688" s="125">
        <v>7.9792430000000003</v>
      </c>
    </row>
    <row r="689" spans="1:5" x14ac:dyDescent="0.25">
      <c r="A689" s="124">
        <v>38723</v>
      </c>
      <c r="B689" s="125">
        <v>27</v>
      </c>
      <c r="C689" s="125">
        <v>9.9405249999999992</v>
      </c>
      <c r="D689" s="125">
        <v>9.9405249999999992</v>
      </c>
      <c r="E689" s="125">
        <v>7.9774459999999996</v>
      </c>
    </row>
    <row r="690" spans="1:5" x14ac:dyDescent="0.25">
      <c r="A690" s="124">
        <v>38726</v>
      </c>
      <c r="B690" s="125">
        <v>24</v>
      </c>
      <c r="C690" s="125">
        <v>9.9469999999999992</v>
      </c>
      <c r="D690" s="125">
        <v>9.9469999999999992</v>
      </c>
      <c r="E690" s="125">
        <v>7.9923599999999997</v>
      </c>
    </row>
    <row r="691" spans="1:5" x14ac:dyDescent="0.25">
      <c r="A691" s="124">
        <v>38727</v>
      </c>
      <c r="B691" s="125">
        <v>23</v>
      </c>
      <c r="C691" s="125">
        <v>9.9494000000000007</v>
      </c>
      <c r="D691" s="125">
        <v>9.9494000000000007</v>
      </c>
      <c r="E691" s="125">
        <v>7.9602789999999999</v>
      </c>
    </row>
    <row r="692" spans="1:5" x14ac:dyDescent="0.25">
      <c r="A692" s="124">
        <v>38728</v>
      </c>
      <c r="B692" s="125">
        <v>22</v>
      </c>
      <c r="C692" s="125">
        <v>9.9513560000000005</v>
      </c>
      <c r="D692" s="125">
        <v>9.9513560000000005</v>
      </c>
      <c r="E692" s="125">
        <v>7.998837</v>
      </c>
    </row>
    <row r="693" spans="1:5" x14ac:dyDescent="0.25">
      <c r="A693" s="124">
        <v>38729</v>
      </c>
      <c r="B693" s="125">
        <v>28</v>
      </c>
      <c r="C693" s="125">
        <v>9.9383219999999994</v>
      </c>
      <c r="D693" s="125">
        <v>9.9383219999999994</v>
      </c>
      <c r="E693" s="125">
        <v>7.9792430000000003</v>
      </c>
    </row>
    <row r="694" spans="1:5" x14ac:dyDescent="0.25">
      <c r="A694" s="124">
        <v>38730</v>
      </c>
      <c r="B694" s="125">
        <v>27</v>
      </c>
      <c r="C694" s="125">
        <v>9.9408999999999992</v>
      </c>
      <c r="D694" s="125">
        <v>9.9408999999999992</v>
      </c>
      <c r="E694" s="125">
        <v>7.9268479999999997</v>
      </c>
    </row>
    <row r="695" spans="1:5" x14ac:dyDescent="0.25">
      <c r="A695" s="124">
        <v>38733</v>
      </c>
      <c r="B695" s="125">
        <v>24</v>
      </c>
      <c r="C695" s="125">
        <v>9.9473330000000004</v>
      </c>
      <c r="D695" s="125">
        <v>9.9473330000000004</v>
      </c>
      <c r="E695" s="125">
        <v>7.9418769999999999</v>
      </c>
    </row>
    <row r="696" spans="1:5" x14ac:dyDescent="0.25">
      <c r="A696" s="124">
        <v>38734</v>
      </c>
      <c r="B696" s="125">
        <v>23</v>
      </c>
      <c r="C696" s="125">
        <v>9.949719</v>
      </c>
      <c r="D696" s="125">
        <v>9.949719</v>
      </c>
      <c r="E696" s="125">
        <v>7.9098410000000001</v>
      </c>
    </row>
    <row r="697" spans="1:5" x14ac:dyDescent="0.25">
      <c r="A697" s="124">
        <v>38735</v>
      </c>
      <c r="B697" s="125">
        <v>22</v>
      </c>
      <c r="C697" s="125">
        <v>9.9518439999999995</v>
      </c>
      <c r="D697" s="125">
        <v>9.9518439999999995</v>
      </c>
      <c r="E697" s="125">
        <v>7.9182040000000002</v>
      </c>
    </row>
    <row r="698" spans="1:5" x14ac:dyDescent="0.25">
      <c r="A698" s="124">
        <v>38736</v>
      </c>
      <c r="B698" s="125">
        <v>28</v>
      </c>
      <c r="C698" s="125">
        <v>9.9390219999999996</v>
      </c>
      <c r="D698" s="125">
        <v>9.9390219999999996</v>
      </c>
      <c r="E698" s="125">
        <v>7.8881290000000002</v>
      </c>
    </row>
    <row r="699" spans="1:5" x14ac:dyDescent="0.25">
      <c r="A699" s="124">
        <v>38737</v>
      </c>
      <c r="B699" s="125">
        <v>27</v>
      </c>
      <c r="C699" s="125">
        <v>9.9412000000000003</v>
      </c>
      <c r="D699" s="125">
        <v>9.9412000000000003</v>
      </c>
      <c r="E699" s="125">
        <v>7.8863719999999997</v>
      </c>
    </row>
    <row r="700" spans="1:5" x14ac:dyDescent="0.25">
      <c r="A700" s="124">
        <v>38740</v>
      </c>
      <c r="B700" s="125">
        <v>24</v>
      </c>
      <c r="C700" s="125">
        <v>9.9476669999999991</v>
      </c>
      <c r="D700" s="125">
        <v>9.9476669999999991</v>
      </c>
      <c r="E700" s="125">
        <v>7.8912469999999999</v>
      </c>
    </row>
    <row r="701" spans="1:5" x14ac:dyDescent="0.25">
      <c r="A701" s="124">
        <v>38741</v>
      </c>
      <c r="B701" s="125">
        <v>23</v>
      </c>
      <c r="C701" s="125">
        <v>9.950742</v>
      </c>
      <c r="D701" s="125">
        <v>9.950742</v>
      </c>
      <c r="E701" s="125">
        <v>7.748113</v>
      </c>
    </row>
    <row r="702" spans="1:5" x14ac:dyDescent="0.25">
      <c r="A702" s="124">
        <v>38742</v>
      </c>
      <c r="B702" s="125">
        <v>22</v>
      </c>
      <c r="C702" s="125">
        <v>9.9529440000000005</v>
      </c>
      <c r="D702" s="125">
        <v>9.9529440000000005</v>
      </c>
      <c r="E702" s="125">
        <v>7.7364769999999998</v>
      </c>
    </row>
    <row r="703" spans="1:5" x14ac:dyDescent="0.25">
      <c r="A703" s="124">
        <v>38743</v>
      </c>
      <c r="B703" s="125">
        <v>28</v>
      </c>
      <c r="C703" s="125">
        <v>9.9402670000000004</v>
      </c>
      <c r="D703" s="125">
        <v>9.9402670000000004</v>
      </c>
      <c r="E703" s="125">
        <v>7.726108</v>
      </c>
    </row>
    <row r="704" spans="1:5" x14ac:dyDescent="0.25">
      <c r="A704" s="124">
        <v>38744</v>
      </c>
      <c r="B704" s="125">
        <v>27</v>
      </c>
      <c r="C704" s="125">
        <v>9.9423999999999992</v>
      </c>
      <c r="D704" s="125">
        <v>9.9423999999999992</v>
      </c>
      <c r="E704" s="125">
        <v>7.7244929999999998</v>
      </c>
    </row>
    <row r="705" spans="1:5" x14ac:dyDescent="0.25">
      <c r="A705" s="124">
        <v>38747</v>
      </c>
      <c r="B705" s="125">
        <v>24</v>
      </c>
      <c r="C705" s="125">
        <v>9.9487330000000007</v>
      </c>
      <c r="D705" s="125">
        <v>9.9487330000000007</v>
      </c>
      <c r="E705" s="125">
        <v>7.7296779999999998</v>
      </c>
    </row>
    <row r="706" spans="1:5" x14ac:dyDescent="0.25">
      <c r="A706" s="124">
        <v>38748</v>
      </c>
      <c r="B706" s="125">
        <v>23</v>
      </c>
      <c r="C706" s="125">
        <v>9.9508690000000009</v>
      </c>
      <c r="D706" s="125">
        <v>9.9508690000000009</v>
      </c>
      <c r="E706" s="125">
        <v>7.7280379999999997</v>
      </c>
    </row>
    <row r="707" spans="1:5" x14ac:dyDescent="0.25">
      <c r="A707" s="124">
        <v>38749</v>
      </c>
      <c r="B707" s="125">
        <v>22</v>
      </c>
      <c r="C707" s="125">
        <v>9.9530060000000002</v>
      </c>
      <c r="D707" s="125">
        <v>9.9530060000000002</v>
      </c>
      <c r="E707" s="125">
        <v>7.7262360000000001</v>
      </c>
    </row>
    <row r="708" spans="1:5" x14ac:dyDescent="0.25">
      <c r="A708" s="124">
        <v>38750</v>
      </c>
      <c r="B708" s="125">
        <v>28</v>
      </c>
      <c r="C708" s="125">
        <v>9.9403439999999996</v>
      </c>
      <c r="D708" s="125">
        <v>9.9403439999999996</v>
      </c>
      <c r="E708" s="125">
        <v>7.7160880000000001</v>
      </c>
    </row>
    <row r="709" spans="1:5" x14ac:dyDescent="0.25">
      <c r="A709" s="124">
        <v>38751</v>
      </c>
      <c r="B709" s="125">
        <v>27</v>
      </c>
      <c r="C709" s="125">
        <v>9.9423999999999992</v>
      </c>
      <c r="D709" s="125">
        <v>9.9423999999999992</v>
      </c>
      <c r="E709" s="125">
        <v>7.7244929999999998</v>
      </c>
    </row>
    <row r="710" spans="1:5" x14ac:dyDescent="0.25">
      <c r="A710" s="124">
        <v>38755</v>
      </c>
      <c r="B710" s="125">
        <v>23</v>
      </c>
      <c r="C710" s="125">
        <v>9.9510609999999993</v>
      </c>
      <c r="D710" s="125">
        <v>9.9510609999999993</v>
      </c>
      <c r="E710" s="125">
        <v>7.6976889999999996</v>
      </c>
    </row>
    <row r="711" spans="1:5" x14ac:dyDescent="0.25">
      <c r="A711" s="124">
        <v>38756</v>
      </c>
      <c r="B711" s="125">
        <v>22</v>
      </c>
      <c r="C711" s="125">
        <v>9.9531890000000001</v>
      </c>
      <c r="D711" s="125">
        <v>9.9531890000000001</v>
      </c>
      <c r="E711" s="125">
        <v>7.696008</v>
      </c>
    </row>
    <row r="712" spans="1:5" x14ac:dyDescent="0.25">
      <c r="A712" s="124">
        <v>38757</v>
      </c>
      <c r="B712" s="125">
        <v>28</v>
      </c>
      <c r="C712" s="125">
        <v>9.9406560000000006</v>
      </c>
      <c r="D712" s="125">
        <v>9.9406560000000006</v>
      </c>
      <c r="E712" s="125">
        <v>7.6754920000000002</v>
      </c>
    </row>
    <row r="713" spans="1:5" x14ac:dyDescent="0.25">
      <c r="A713" s="124">
        <v>38758</v>
      </c>
      <c r="B713" s="125">
        <v>27</v>
      </c>
      <c r="C713" s="125">
        <v>9.9427000000000003</v>
      </c>
      <c r="D713" s="125">
        <v>9.9427000000000003</v>
      </c>
      <c r="E713" s="125">
        <v>7.6840289999999998</v>
      </c>
    </row>
    <row r="714" spans="1:5" x14ac:dyDescent="0.25">
      <c r="A714" s="124">
        <v>38761</v>
      </c>
      <c r="B714" s="125">
        <v>24</v>
      </c>
      <c r="C714" s="125">
        <v>9.9493329999999993</v>
      </c>
      <c r="D714" s="125">
        <v>9.9493329999999993</v>
      </c>
      <c r="E714" s="125">
        <v>7.6387530000000003</v>
      </c>
    </row>
    <row r="715" spans="1:5" x14ac:dyDescent="0.25">
      <c r="A715" s="124">
        <v>38762</v>
      </c>
      <c r="B715" s="125">
        <v>23</v>
      </c>
      <c r="C715" s="125">
        <v>9.9517000000000007</v>
      </c>
      <c r="D715" s="125">
        <v>9.9517000000000007</v>
      </c>
      <c r="E715" s="125">
        <v>7.596692</v>
      </c>
    </row>
    <row r="716" spans="1:5" x14ac:dyDescent="0.25">
      <c r="A716" s="124">
        <v>38763</v>
      </c>
      <c r="B716" s="125">
        <v>22</v>
      </c>
      <c r="C716" s="125">
        <v>9.953678</v>
      </c>
      <c r="D716" s="125">
        <v>9.953678</v>
      </c>
      <c r="E716" s="125">
        <v>7.6152389999999999</v>
      </c>
    </row>
    <row r="717" spans="1:5" x14ac:dyDescent="0.25">
      <c r="A717" s="124">
        <v>38764</v>
      </c>
      <c r="B717" s="125">
        <v>28</v>
      </c>
      <c r="C717" s="125">
        <v>9.9415890000000005</v>
      </c>
      <c r="D717" s="125">
        <v>9.9415890000000005</v>
      </c>
      <c r="E717" s="125">
        <v>7.5541099999999997</v>
      </c>
    </row>
    <row r="718" spans="1:5" x14ac:dyDescent="0.25">
      <c r="A718" s="124">
        <v>38765</v>
      </c>
      <c r="B718" s="125">
        <v>27</v>
      </c>
      <c r="C718" s="125">
        <v>9.9436750000000007</v>
      </c>
      <c r="D718" s="125">
        <v>9.9436750000000007</v>
      </c>
      <c r="E718" s="125">
        <v>7.5525399999999996</v>
      </c>
    </row>
    <row r="719" spans="1:5" x14ac:dyDescent="0.25">
      <c r="A719" s="124">
        <v>38768</v>
      </c>
      <c r="B719" s="125">
        <v>24</v>
      </c>
      <c r="C719" s="125">
        <v>9.9499329999999997</v>
      </c>
      <c r="D719" s="125">
        <v>9.9499329999999997</v>
      </c>
      <c r="E719" s="125">
        <v>7.5478399999999999</v>
      </c>
    </row>
    <row r="720" spans="1:5" x14ac:dyDescent="0.25">
      <c r="A720" s="124">
        <v>38769</v>
      </c>
      <c r="B720" s="125">
        <v>23</v>
      </c>
      <c r="C720" s="125">
        <v>9.9521470000000001</v>
      </c>
      <c r="D720" s="125">
        <v>9.9521470000000001</v>
      </c>
      <c r="E720" s="125">
        <v>7.5260490000000004</v>
      </c>
    </row>
    <row r="721" spans="1:5" x14ac:dyDescent="0.25">
      <c r="A721" s="124">
        <v>38770</v>
      </c>
      <c r="B721" s="125">
        <v>22</v>
      </c>
      <c r="C721" s="125">
        <v>9.9544110000000003</v>
      </c>
      <c r="D721" s="125">
        <v>9.9544110000000003</v>
      </c>
      <c r="E721" s="125">
        <v>7.4941829999999996</v>
      </c>
    </row>
    <row r="722" spans="1:5" x14ac:dyDescent="0.25">
      <c r="A722" s="124">
        <v>38771</v>
      </c>
      <c r="B722" s="125">
        <v>28</v>
      </c>
      <c r="C722" s="125">
        <v>9.9421330000000001</v>
      </c>
      <c r="D722" s="125">
        <v>9.9421330000000001</v>
      </c>
      <c r="E722" s="125">
        <v>7.4833470000000002</v>
      </c>
    </row>
    <row r="723" spans="1:5" x14ac:dyDescent="0.25">
      <c r="A723" s="124">
        <v>38772</v>
      </c>
      <c r="B723" s="125">
        <v>27</v>
      </c>
      <c r="C723" s="125">
        <v>9.9442000000000004</v>
      </c>
      <c r="D723" s="125">
        <v>9.9442000000000004</v>
      </c>
      <c r="E723" s="125">
        <v>7.4817479999999996</v>
      </c>
    </row>
    <row r="724" spans="1:5" x14ac:dyDescent="0.25">
      <c r="A724" s="124">
        <v>38775</v>
      </c>
      <c r="B724" s="125">
        <v>24</v>
      </c>
      <c r="C724" s="125">
        <v>9.9504000000000001</v>
      </c>
      <c r="D724" s="125">
        <v>9.9504000000000001</v>
      </c>
      <c r="E724" s="125">
        <v>7.4770859999999999</v>
      </c>
    </row>
    <row r="725" spans="1:5" x14ac:dyDescent="0.25">
      <c r="A725" s="124">
        <v>38776</v>
      </c>
      <c r="B725" s="125">
        <v>23</v>
      </c>
      <c r="C725" s="125">
        <v>9.9527859999999997</v>
      </c>
      <c r="D725" s="125">
        <v>9.9527859999999997</v>
      </c>
      <c r="E725" s="125">
        <v>7.4250740000000004</v>
      </c>
    </row>
    <row r="726" spans="1:5" x14ac:dyDescent="0.25">
      <c r="A726" s="124">
        <v>38777</v>
      </c>
      <c r="B726" s="125">
        <v>22</v>
      </c>
      <c r="C726" s="125">
        <v>9.9545329999999996</v>
      </c>
      <c r="D726" s="125">
        <v>9.9545329999999996</v>
      </c>
      <c r="E726" s="125">
        <v>7.474037</v>
      </c>
    </row>
    <row r="727" spans="1:5" x14ac:dyDescent="0.25">
      <c r="A727" s="124">
        <v>38778</v>
      </c>
      <c r="B727" s="125">
        <v>28</v>
      </c>
      <c r="C727" s="125">
        <v>9.9426000000000005</v>
      </c>
      <c r="D727" s="125">
        <v>9.9426000000000005</v>
      </c>
      <c r="E727" s="125">
        <v>7.422606</v>
      </c>
    </row>
    <row r="728" spans="1:5" x14ac:dyDescent="0.25">
      <c r="A728" s="124">
        <v>38779</v>
      </c>
      <c r="B728" s="125">
        <v>27</v>
      </c>
      <c r="C728" s="125">
        <v>9.9446499999999993</v>
      </c>
      <c r="D728" s="125">
        <v>9.9446499999999993</v>
      </c>
      <c r="E728" s="125">
        <v>7.4210760000000002</v>
      </c>
    </row>
    <row r="729" spans="1:5" x14ac:dyDescent="0.25">
      <c r="A729" s="124">
        <v>38782</v>
      </c>
      <c r="B729" s="125">
        <v>24</v>
      </c>
      <c r="C729" s="125">
        <v>9.9504669999999997</v>
      </c>
      <c r="D729" s="125">
        <v>9.9504669999999997</v>
      </c>
      <c r="E729" s="125">
        <v>7.4669359999999996</v>
      </c>
    </row>
    <row r="730" spans="1:5" x14ac:dyDescent="0.25">
      <c r="A730" s="124">
        <v>38783</v>
      </c>
      <c r="B730" s="125">
        <v>23</v>
      </c>
      <c r="C730" s="125">
        <v>9.9525310000000005</v>
      </c>
      <c r="D730" s="125">
        <v>9.9525310000000005</v>
      </c>
      <c r="E730" s="125">
        <v>7.4653679999999998</v>
      </c>
    </row>
    <row r="731" spans="1:5" x14ac:dyDescent="0.25">
      <c r="A731" s="124">
        <v>38784</v>
      </c>
      <c r="B731" s="125">
        <v>22</v>
      </c>
      <c r="C731" s="125">
        <v>9.9545940000000002</v>
      </c>
      <c r="D731" s="125">
        <v>9.9545940000000002</v>
      </c>
      <c r="E731" s="125">
        <v>7.4639639999999998</v>
      </c>
    </row>
    <row r="732" spans="1:5" x14ac:dyDescent="0.25">
      <c r="A732" s="124">
        <v>38785</v>
      </c>
      <c r="B732" s="125">
        <v>28</v>
      </c>
      <c r="C732" s="125">
        <v>9.9422890000000006</v>
      </c>
      <c r="D732" s="125">
        <v>9.9422890000000006</v>
      </c>
      <c r="E732" s="125">
        <v>7.4630559999999999</v>
      </c>
    </row>
    <row r="733" spans="1:5" x14ac:dyDescent="0.25">
      <c r="A733" s="124">
        <v>38786</v>
      </c>
      <c r="B733" s="125">
        <v>27</v>
      </c>
      <c r="C733" s="125">
        <v>9.94435</v>
      </c>
      <c r="D733" s="125">
        <v>9.94435</v>
      </c>
      <c r="E733" s="125">
        <v>7.4615229999999997</v>
      </c>
    </row>
    <row r="734" spans="1:5" x14ac:dyDescent="0.25">
      <c r="A734" s="124">
        <v>38789</v>
      </c>
      <c r="B734" s="125">
        <v>24</v>
      </c>
      <c r="C734" s="125">
        <v>9.9505330000000001</v>
      </c>
      <c r="D734" s="125">
        <v>9.9505330000000001</v>
      </c>
      <c r="E734" s="125">
        <v>7.4569369999999999</v>
      </c>
    </row>
    <row r="735" spans="1:5" x14ac:dyDescent="0.25">
      <c r="A735" s="124">
        <v>38790</v>
      </c>
      <c r="B735" s="125">
        <v>23</v>
      </c>
      <c r="C735" s="125">
        <v>9.9528499999999998</v>
      </c>
      <c r="D735" s="125">
        <v>9.9528499999999998</v>
      </c>
      <c r="E735" s="125">
        <v>7.4149620000000001</v>
      </c>
    </row>
    <row r="736" spans="1:5" x14ac:dyDescent="0.25">
      <c r="A736" s="124">
        <v>38791</v>
      </c>
      <c r="B736" s="125">
        <v>22</v>
      </c>
      <c r="C736" s="125">
        <v>9.9548389999999998</v>
      </c>
      <c r="D736" s="125">
        <v>9.9548389999999998</v>
      </c>
      <c r="E736" s="125">
        <v>7.4235069999999999</v>
      </c>
    </row>
    <row r="737" spans="1:5" x14ac:dyDescent="0.25">
      <c r="A737" s="124">
        <v>38792</v>
      </c>
      <c r="B737" s="125">
        <v>27</v>
      </c>
      <c r="C737" s="125">
        <v>9.9450249999999993</v>
      </c>
      <c r="D737" s="125">
        <v>9.9450249999999993</v>
      </c>
      <c r="E737" s="125">
        <v>7.3705189999999998</v>
      </c>
    </row>
    <row r="738" spans="1:5" x14ac:dyDescent="0.25">
      <c r="A738" s="124">
        <v>38793</v>
      </c>
      <c r="B738" s="125">
        <v>26</v>
      </c>
      <c r="C738" s="125">
        <v>9.9470609999999997</v>
      </c>
      <c r="D738" s="125">
        <v>9.9470609999999997</v>
      </c>
      <c r="E738" s="125">
        <v>7.3690259999999999</v>
      </c>
    </row>
    <row r="739" spans="1:5" x14ac:dyDescent="0.25">
      <c r="A739" s="124">
        <v>38796</v>
      </c>
      <c r="B739" s="125">
        <v>23</v>
      </c>
      <c r="C739" s="125">
        <v>9.9532330000000009</v>
      </c>
      <c r="D739" s="125">
        <v>9.9532330000000009</v>
      </c>
      <c r="E739" s="125">
        <v>7.3544470000000004</v>
      </c>
    </row>
    <row r="740" spans="1:5" x14ac:dyDescent="0.25">
      <c r="A740" s="124">
        <v>38798</v>
      </c>
      <c r="B740" s="125">
        <v>21</v>
      </c>
      <c r="C740" s="125">
        <v>9.9574169999999995</v>
      </c>
      <c r="D740" s="125">
        <v>9.9574169999999995</v>
      </c>
      <c r="E740" s="125">
        <v>7.3311609999999998</v>
      </c>
    </row>
    <row r="741" spans="1:5" x14ac:dyDescent="0.25">
      <c r="A741" s="124">
        <v>38799</v>
      </c>
      <c r="B741" s="125">
        <v>28</v>
      </c>
      <c r="C741" s="125">
        <v>9.9436889999999991</v>
      </c>
      <c r="D741" s="125">
        <v>9.9436889999999991</v>
      </c>
      <c r="E741" s="125">
        <v>7.2809860000000004</v>
      </c>
    </row>
    <row r="742" spans="1:5" x14ac:dyDescent="0.25">
      <c r="A742" s="124">
        <v>38800</v>
      </c>
      <c r="B742" s="125">
        <v>27</v>
      </c>
      <c r="C742" s="125">
        <v>9.9455500000000008</v>
      </c>
      <c r="D742" s="125">
        <v>9.9455500000000008</v>
      </c>
      <c r="E742" s="125">
        <v>7.299747</v>
      </c>
    </row>
    <row r="743" spans="1:5" x14ac:dyDescent="0.25">
      <c r="A743" s="124">
        <v>38803</v>
      </c>
      <c r="B743" s="125">
        <v>24</v>
      </c>
      <c r="C743" s="125">
        <v>9.9516670000000005</v>
      </c>
      <c r="D743" s="125">
        <v>9.9516670000000005</v>
      </c>
      <c r="E743" s="125">
        <v>7.2851610000000004</v>
      </c>
    </row>
    <row r="744" spans="1:5" x14ac:dyDescent="0.25">
      <c r="A744" s="124">
        <v>38804</v>
      </c>
      <c r="B744" s="125">
        <v>23</v>
      </c>
      <c r="C744" s="125">
        <v>9.9537440000000004</v>
      </c>
      <c r="D744" s="125">
        <v>9.9537440000000004</v>
      </c>
      <c r="E744" s="125">
        <v>7.2737150000000002</v>
      </c>
    </row>
    <row r="745" spans="1:5" x14ac:dyDescent="0.25">
      <c r="A745" s="124">
        <v>38805</v>
      </c>
      <c r="B745" s="125">
        <v>22</v>
      </c>
      <c r="C745" s="125">
        <v>9.9558169999999997</v>
      </c>
      <c r="D745" s="125">
        <v>9.9558169999999997</v>
      </c>
      <c r="E745" s="125">
        <v>7.2620310000000003</v>
      </c>
    </row>
    <row r="746" spans="1:5" x14ac:dyDescent="0.25">
      <c r="A746" s="124">
        <v>38806</v>
      </c>
      <c r="B746" s="125">
        <v>28</v>
      </c>
      <c r="C746" s="125">
        <v>9.9437669999999994</v>
      </c>
      <c r="D746" s="125">
        <v>9.9437669999999994</v>
      </c>
      <c r="E746" s="125">
        <v>7.2708430000000002</v>
      </c>
    </row>
    <row r="747" spans="1:5" x14ac:dyDescent="0.25">
      <c r="A747" s="124">
        <v>38807</v>
      </c>
      <c r="B747" s="125">
        <v>27</v>
      </c>
      <c r="C747" s="125">
        <v>9.9457749999999994</v>
      </c>
      <c r="D747" s="125">
        <v>9.9457749999999994</v>
      </c>
      <c r="E747" s="125">
        <v>7.2694179999999999</v>
      </c>
    </row>
    <row r="748" spans="1:5" x14ac:dyDescent="0.25">
      <c r="A748" s="124">
        <v>38810</v>
      </c>
      <c r="B748" s="125">
        <v>24</v>
      </c>
      <c r="C748" s="125">
        <v>9.9518000000000004</v>
      </c>
      <c r="D748" s="125">
        <v>9.9518000000000004</v>
      </c>
      <c r="E748" s="125">
        <v>7.2650170000000003</v>
      </c>
    </row>
    <row r="749" spans="1:5" x14ac:dyDescent="0.25">
      <c r="A749" s="124">
        <v>38811</v>
      </c>
      <c r="B749" s="125">
        <v>23</v>
      </c>
      <c r="C749" s="125">
        <v>9.9540000000000006</v>
      </c>
      <c r="D749" s="125">
        <v>9.9540000000000006</v>
      </c>
      <c r="E749" s="125">
        <v>7.2332729999999996</v>
      </c>
    </row>
    <row r="750" spans="1:5" x14ac:dyDescent="0.25">
      <c r="A750" s="124">
        <v>38812</v>
      </c>
      <c r="B750" s="125">
        <v>22</v>
      </c>
      <c r="C750" s="125">
        <v>9.9558780000000002</v>
      </c>
      <c r="D750" s="125">
        <v>9.9558780000000002</v>
      </c>
      <c r="E750" s="125">
        <v>7.2519609999999997</v>
      </c>
    </row>
    <row r="751" spans="1:5" x14ac:dyDescent="0.25">
      <c r="A751" s="124">
        <v>38813</v>
      </c>
      <c r="B751" s="125">
        <v>28</v>
      </c>
      <c r="C751" s="125">
        <v>9.9441559999999996</v>
      </c>
      <c r="D751" s="125">
        <v>9.9441559999999996</v>
      </c>
      <c r="E751" s="125">
        <v>7.2202640000000002</v>
      </c>
    </row>
    <row r="752" spans="1:5" x14ac:dyDescent="0.25">
      <c r="A752" s="124">
        <v>38814</v>
      </c>
      <c r="B752" s="125">
        <v>27</v>
      </c>
      <c r="C752" s="125">
        <v>9.9461499999999994</v>
      </c>
      <c r="D752" s="125">
        <v>9.9461499999999994</v>
      </c>
      <c r="E752" s="125">
        <v>7.2188739999999996</v>
      </c>
    </row>
    <row r="753" spans="1:5" x14ac:dyDescent="0.25">
      <c r="A753" s="124">
        <v>38817</v>
      </c>
      <c r="B753" s="125">
        <v>24</v>
      </c>
      <c r="C753" s="125">
        <v>9.9520669999999996</v>
      </c>
      <c r="D753" s="125">
        <v>9.9520669999999996</v>
      </c>
      <c r="E753" s="125">
        <v>7.2245799999999996</v>
      </c>
    </row>
    <row r="754" spans="1:5" x14ac:dyDescent="0.25">
      <c r="A754" s="124">
        <v>38818</v>
      </c>
      <c r="B754" s="125">
        <v>23</v>
      </c>
      <c r="C754" s="125">
        <v>9.9540640000000007</v>
      </c>
      <c r="D754" s="125">
        <v>9.9540640000000007</v>
      </c>
      <c r="E754" s="125">
        <v>7.2231629999999996</v>
      </c>
    </row>
    <row r="755" spans="1:5" x14ac:dyDescent="0.25">
      <c r="A755" s="124">
        <v>38819</v>
      </c>
      <c r="B755" s="125">
        <v>29</v>
      </c>
      <c r="C755" s="125">
        <v>9.9423220000000008</v>
      </c>
      <c r="D755" s="125">
        <v>9.9423220000000008</v>
      </c>
      <c r="E755" s="125">
        <v>7.2015650000000004</v>
      </c>
    </row>
    <row r="756" spans="1:5" x14ac:dyDescent="0.25">
      <c r="A756" s="124">
        <v>38824</v>
      </c>
      <c r="B756" s="125">
        <v>24</v>
      </c>
      <c r="C756" s="125">
        <v>9.9521999999999995</v>
      </c>
      <c r="D756" s="125">
        <v>9.9521999999999995</v>
      </c>
      <c r="E756" s="125">
        <v>7.2044370000000004</v>
      </c>
    </row>
    <row r="757" spans="1:5" x14ac:dyDescent="0.25">
      <c r="A757" s="124">
        <v>38825</v>
      </c>
      <c r="B757" s="125">
        <v>23</v>
      </c>
      <c r="C757" s="125">
        <v>9.9540000000000006</v>
      </c>
      <c r="D757" s="125">
        <v>9.9540000000000006</v>
      </c>
      <c r="E757" s="125">
        <v>7.2332729999999996</v>
      </c>
    </row>
    <row r="758" spans="1:5" x14ac:dyDescent="0.25">
      <c r="A758" s="124">
        <v>38826</v>
      </c>
      <c r="B758" s="125">
        <v>22</v>
      </c>
      <c r="C758" s="125">
        <v>9.9561829999999993</v>
      </c>
      <c r="D758" s="125">
        <v>9.9561829999999993</v>
      </c>
      <c r="E758" s="125">
        <v>7.2016099999999996</v>
      </c>
    </row>
    <row r="759" spans="1:5" x14ac:dyDescent="0.25">
      <c r="A759" s="124">
        <v>38827</v>
      </c>
      <c r="B759" s="125">
        <v>28</v>
      </c>
      <c r="C759" s="125">
        <v>9.9442330000000005</v>
      </c>
      <c r="D759" s="125">
        <v>9.9442330000000005</v>
      </c>
      <c r="E759" s="125">
        <v>7.2102519999999997</v>
      </c>
    </row>
    <row r="760" spans="1:5" x14ac:dyDescent="0.25">
      <c r="A760" s="124">
        <v>38828</v>
      </c>
      <c r="B760" s="125">
        <v>27</v>
      </c>
      <c r="C760" s="125">
        <v>9.9463000000000008</v>
      </c>
      <c r="D760" s="125">
        <v>9.9463000000000008</v>
      </c>
      <c r="E760" s="125">
        <v>7.1986569999999999</v>
      </c>
    </row>
    <row r="761" spans="1:5" x14ac:dyDescent="0.25">
      <c r="A761" s="124">
        <v>38831</v>
      </c>
      <c r="B761" s="125">
        <v>24</v>
      </c>
      <c r="C761" s="125">
        <v>9.9529329999999998</v>
      </c>
      <c r="D761" s="125">
        <v>9.9529329999999998</v>
      </c>
      <c r="E761" s="125">
        <v>7.0934369999999998</v>
      </c>
    </row>
    <row r="762" spans="1:5" x14ac:dyDescent="0.25">
      <c r="A762" s="124">
        <v>38832</v>
      </c>
      <c r="B762" s="125">
        <v>23</v>
      </c>
      <c r="C762" s="125">
        <v>9.9552779999999998</v>
      </c>
      <c r="D762" s="125">
        <v>9.9552779999999998</v>
      </c>
      <c r="E762" s="125">
        <v>7.0314110000000003</v>
      </c>
    </row>
    <row r="763" spans="1:5" x14ac:dyDescent="0.25">
      <c r="A763" s="124">
        <v>38833</v>
      </c>
      <c r="B763" s="125">
        <v>22</v>
      </c>
      <c r="C763" s="125">
        <v>9.9572219999999998</v>
      </c>
      <c r="D763" s="125">
        <v>9.9572219999999998</v>
      </c>
      <c r="E763" s="125">
        <v>7.0301099999999996</v>
      </c>
    </row>
    <row r="764" spans="1:5" x14ac:dyDescent="0.25">
      <c r="A764" s="124">
        <v>38834</v>
      </c>
      <c r="B764" s="125">
        <v>28</v>
      </c>
      <c r="C764" s="125">
        <v>9.9456330000000008</v>
      </c>
      <c r="D764" s="125">
        <v>9.9456330000000008</v>
      </c>
      <c r="E764" s="125">
        <v>7.0282530000000003</v>
      </c>
    </row>
    <row r="765" spans="1:5" x14ac:dyDescent="0.25">
      <c r="A765" s="124">
        <v>38835</v>
      </c>
      <c r="B765" s="125">
        <v>27</v>
      </c>
      <c r="C765" s="125">
        <v>9.9475750000000005</v>
      </c>
      <c r="D765" s="125">
        <v>9.9475750000000005</v>
      </c>
      <c r="E765" s="125">
        <v>7.0268379999999997</v>
      </c>
    </row>
    <row r="766" spans="1:5" x14ac:dyDescent="0.25">
      <c r="A766" s="124">
        <v>38839</v>
      </c>
      <c r="B766" s="125">
        <v>23</v>
      </c>
      <c r="C766" s="125">
        <v>9.9552779999999998</v>
      </c>
      <c r="D766" s="125">
        <v>9.9552779999999998</v>
      </c>
      <c r="E766" s="125">
        <v>7.0314110000000003</v>
      </c>
    </row>
    <row r="767" spans="1:5" x14ac:dyDescent="0.25">
      <c r="A767" s="124">
        <v>38840</v>
      </c>
      <c r="B767" s="125">
        <v>22</v>
      </c>
      <c r="C767" s="125">
        <v>9.9572830000000003</v>
      </c>
      <c r="D767" s="125">
        <v>9.9572830000000003</v>
      </c>
      <c r="E767" s="125">
        <v>7.0200420000000001</v>
      </c>
    </row>
    <row r="768" spans="1:5" x14ac:dyDescent="0.25">
      <c r="A768" s="124">
        <v>38841</v>
      </c>
      <c r="B768" s="125">
        <v>28</v>
      </c>
      <c r="C768" s="125">
        <v>9.9456330000000008</v>
      </c>
      <c r="D768" s="125">
        <v>9.9456330000000008</v>
      </c>
      <c r="E768" s="125">
        <v>7.0282530000000003</v>
      </c>
    </row>
    <row r="769" spans="1:5" x14ac:dyDescent="0.25">
      <c r="A769" s="124">
        <v>38842</v>
      </c>
      <c r="B769" s="125">
        <v>27</v>
      </c>
      <c r="C769" s="125">
        <v>9.9475750000000005</v>
      </c>
      <c r="D769" s="125">
        <v>9.9475750000000005</v>
      </c>
      <c r="E769" s="125">
        <v>7.0268379999999997</v>
      </c>
    </row>
    <row r="770" spans="1:5" x14ac:dyDescent="0.25">
      <c r="A770" s="124">
        <v>38845</v>
      </c>
      <c r="B770" s="125">
        <v>24</v>
      </c>
      <c r="C770" s="125">
        <v>9.9533330000000007</v>
      </c>
      <c r="D770" s="125">
        <v>9.9533330000000007</v>
      </c>
      <c r="E770" s="125">
        <v>7.03287</v>
      </c>
    </row>
    <row r="771" spans="1:5" x14ac:dyDescent="0.25">
      <c r="A771" s="124">
        <v>38846</v>
      </c>
      <c r="B771" s="125">
        <v>23</v>
      </c>
      <c r="C771" s="125">
        <v>9.9552779999999998</v>
      </c>
      <c r="D771" s="125">
        <v>9.9552779999999998</v>
      </c>
      <c r="E771" s="125">
        <v>7.0314110000000003</v>
      </c>
    </row>
    <row r="772" spans="1:5" x14ac:dyDescent="0.25">
      <c r="A772" s="124">
        <v>38847</v>
      </c>
      <c r="B772" s="125">
        <v>22</v>
      </c>
      <c r="C772" s="125">
        <v>9.9572830000000003</v>
      </c>
      <c r="D772" s="125">
        <v>9.9572830000000003</v>
      </c>
      <c r="E772" s="125">
        <v>7.0200420000000001</v>
      </c>
    </row>
    <row r="773" spans="1:5" x14ac:dyDescent="0.25">
      <c r="A773" s="124">
        <v>38848</v>
      </c>
      <c r="B773" s="125">
        <v>28</v>
      </c>
      <c r="C773" s="125">
        <v>9.9456330000000008</v>
      </c>
      <c r="D773" s="125">
        <v>9.9456330000000008</v>
      </c>
      <c r="E773" s="125">
        <v>7.0282530000000003</v>
      </c>
    </row>
    <row r="774" spans="1:5" x14ac:dyDescent="0.25">
      <c r="A774" s="124">
        <v>38849</v>
      </c>
      <c r="B774" s="125">
        <v>27</v>
      </c>
      <c r="C774" s="125">
        <v>9.9475750000000005</v>
      </c>
      <c r="D774" s="125">
        <v>9.9475750000000005</v>
      </c>
      <c r="E774" s="125">
        <v>7.0268379999999997</v>
      </c>
    </row>
    <row r="775" spans="1:5" x14ac:dyDescent="0.25">
      <c r="A775" s="124">
        <v>38852</v>
      </c>
      <c r="B775" s="125">
        <v>24</v>
      </c>
      <c r="C775" s="125">
        <v>9.9534000000000002</v>
      </c>
      <c r="D775" s="125">
        <v>9.9534000000000002</v>
      </c>
      <c r="E775" s="125">
        <v>7.0227259999999996</v>
      </c>
    </row>
    <row r="776" spans="1:5" x14ac:dyDescent="0.25">
      <c r="A776" s="124">
        <v>38853</v>
      </c>
      <c r="B776" s="125">
        <v>23</v>
      </c>
      <c r="C776" s="125">
        <v>9.955406</v>
      </c>
      <c r="D776" s="125">
        <v>9.955406</v>
      </c>
      <c r="E776" s="125">
        <v>7.011196</v>
      </c>
    </row>
    <row r="777" spans="1:5" x14ac:dyDescent="0.25">
      <c r="A777" s="124">
        <v>38854</v>
      </c>
      <c r="B777" s="125">
        <v>22</v>
      </c>
      <c r="C777" s="125">
        <v>9.9573440000000009</v>
      </c>
      <c r="D777" s="125">
        <v>9.9573440000000009</v>
      </c>
      <c r="E777" s="125">
        <v>7.0099739999999997</v>
      </c>
    </row>
    <row r="778" spans="1:5" x14ac:dyDescent="0.25">
      <c r="A778" s="124">
        <v>38855</v>
      </c>
      <c r="B778" s="125">
        <v>28</v>
      </c>
      <c r="C778" s="125">
        <v>9.9456330000000008</v>
      </c>
      <c r="D778" s="125">
        <v>9.9456330000000008</v>
      </c>
      <c r="E778" s="125">
        <v>7.0282530000000003</v>
      </c>
    </row>
    <row r="779" spans="1:5" x14ac:dyDescent="0.25">
      <c r="A779" s="124">
        <v>38856</v>
      </c>
      <c r="B779" s="125">
        <v>27</v>
      </c>
      <c r="C779" s="125">
        <v>9.9474250000000008</v>
      </c>
      <c r="D779" s="125">
        <v>9.9474250000000008</v>
      </c>
      <c r="E779" s="125">
        <v>7.0470499999999996</v>
      </c>
    </row>
    <row r="780" spans="1:5" x14ac:dyDescent="0.25">
      <c r="A780" s="124">
        <v>38859</v>
      </c>
      <c r="B780" s="125">
        <v>24</v>
      </c>
      <c r="C780" s="125">
        <v>9.9533330000000007</v>
      </c>
      <c r="D780" s="125">
        <v>9.9533330000000007</v>
      </c>
      <c r="E780" s="125">
        <v>7.03287</v>
      </c>
    </row>
    <row r="781" spans="1:5" x14ac:dyDescent="0.25">
      <c r="A781" s="124">
        <v>38860</v>
      </c>
      <c r="B781" s="125">
        <v>23</v>
      </c>
      <c r="C781" s="125">
        <v>9.955406</v>
      </c>
      <c r="D781" s="125">
        <v>9.955406</v>
      </c>
      <c r="E781" s="125">
        <v>7.011196</v>
      </c>
    </row>
    <row r="782" spans="1:5" x14ac:dyDescent="0.25">
      <c r="A782" s="124">
        <v>38861</v>
      </c>
      <c r="B782" s="125">
        <v>22</v>
      </c>
      <c r="C782" s="125">
        <v>9.9573440000000009</v>
      </c>
      <c r="D782" s="125">
        <v>9.9573440000000009</v>
      </c>
      <c r="E782" s="125">
        <v>7.0099739999999997</v>
      </c>
    </row>
    <row r="783" spans="1:5" x14ac:dyDescent="0.25">
      <c r="A783" s="124">
        <v>38862</v>
      </c>
      <c r="B783" s="125">
        <v>28</v>
      </c>
      <c r="C783" s="125">
        <v>9.9457889999999995</v>
      </c>
      <c r="D783" s="125">
        <v>9.9457889999999995</v>
      </c>
      <c r="E783" s="125">
        <v>7.0079770000000003</v>
      </c>
    </row>
    <row r="784" spans="1:5" x14ac:dyDescent="0.25">
      <c r="A784" s="124">
        <v>38863</v>
      </c>
      <c r="B784" s="125">
        <v>27</v>
      </c>
      <c r="C784" s="125">
        <v>9.9477250000000002</v>
      </c>
      <c r="D784" s="125">
        <v>9.9477250000000002</v>
      </c>
      <c r="E784" s="125">
        <v>7.0066269999999999</v>
      </c>
    </row>
    <row r="785" spans="1:5" x14ac:dyDescent="0.25">
      <c r="A785" s="124">
        <v>38866</v>
      </c>
      <c r="B785" s="125">
        <v>24</v>
      </c>
      <c r="C785" s="125">
        <v>9.9534669999999998</v>
      </c>
      <c r="D785" s="125">
        <v>9.9534669999999998</v>
      </c>
      <c r="E785" s="125">
        <v>7.0125820000000001</v>
      </c>
    </row>
    <row r="786" spans="1:5" x14ac:dyDescent="0.25">
      <c r="A786" s="124">
        <v>38867</v>
      </c>
      <c r="B786" s="125">
        <v>23</v>
      </c>
      <c r="C786" s="125">
        <v>9.955406</v>
      </c>
      <c r="D786" s="125">
        <v>9.955406</v>
      </c>
      <c r="E786" s="125">
        <v>7.011196</v>
      </c>
    </row>
    <row r="787" spans="1:5" x14ac:dyDescent="0.25">
      <c r="A787" s="124">
        <v>38868</v>
      </c>
      <c r="B787" s="125">
        <v>22</v>
      </c>
      <c r="C787" s="125">
        <v>9.9573440000000009</v>
      </c>
      <c r="D787" s="125">
        <v>9.9573440000000009</v>
      </c>
      <c r="E787" s="125">
        <v>7.0099739999999997</v>
      </c>
    </row>
    <row r="788" spans="1:5" x14ac:dyDescent="0.25">
      <c r="A788" s="124">
        <v>38869</v>
      </c>
      <c r="B788" s="125">
        <v>28</v>
      </c>
      <c r="C788" s="125">
        <v>9.9456330000000008</v>
      </c>
      <c r="D788" s="125">
        <v>9.9456330000000008</v>
      </c>
      <c r="E788" s="125">
        <v>7.0282530000000003</v>
      </c>
    </row>
    <row r="789" spans="1:5" x14ac:dyDescent="0.25">
      <c r="A789" s="124">
        <v>38870</v>
      </c>
      <c r="B789" s="125">
        <v>27</v>
      </c>
      <c r="C789" s="125">
        <v>9.9475750000000005</v>
      </c>
      <c r="D789" s="125">
        <v>9.9475750000000005</v>
      </c>
      <c r="E789" s="125">
        <v>7.0268379999999997</v>
      </c>
    </row>
    <row r="790" spans="1:5" x14ac:dyDescent="0.25">
      <c r="A790" s="124">
        <v>38873</v>
      </c>
      <c r="B790" s="125">
        <v>24</v>
      </c>
      <c r="C790" s="125">
        <v>9.9534000000000002</v>
      </c>
      <c r="D790" s="125">
        <v>9.9534000000000002</v>
      </c>
      <c r="E790" s="125">
        <v>7.0227259999999996</v>
      </c>
    </row>
    <row r="791" spans="1:5" x14ac:dyDescent="0.25">
      <c r="A791" s="124">
        <v>38874</v>
      </c>
      <c r="B791" s="125">
        <v>23</v>
      </c>
      <c r="C791" s="125">
        <v>9.9553419999999999</v>
      </c>
      <c r="D791" s="125">
        <v>9.9553419999999999</v>
      </c>
      <c r="E791" s="125">
        <v>7.0213039999999998</v>
      </c>
    </row>
    <row r="792" spans="1:5" x14ac:dyDescent="0.25">
      <c r="A792" s="124">
        <v>38875</v>
      </c>
      <c r="B792" s="125">
        <v>22</v>
      </c>
      <c r="C792" s="125">
        <v>9.9572830000000003</v>
      </c>
      <c r="D792" s="125">
        <v>9.9572830000000003</v>
      </c>
      <c r="E792" s="125">
        <v>7.0200420000000001</v>
      </c>
    </row>
    <row r="793" spans="1:5" x14ac:dyDescent="0.25">
      <c r="A793" s="124">
        <v>38876</v>
      </c>
      <c r="B793" s="125">
        <v>28</v>
      </c>
      <c r="C793" s="125">
        <v>9.9457889999999995</v>
      </c>
      <c r="D793" s="125">
        <v>9.9457889999999995</v>
      </c>
      <c r="E793" s="125">
        <v>7.0079770000000003</v>
      </c>
    </row>
    <row r="794" spans="1:5" x14ac:dyDescent="0.25">
      <c r="A794" s="124">
        <v>38877</v>
      </c>
      <c r="B794" s="125">
        <v>27</v>
      </c>
      <c r="C794" s="125">
        <v>9.9477250000000002</v>
      </c>
      <c r="D794" s="125">
        <v>9.9477250000000002</v>
      </c>
      <c r="E794" s="125">
        <v>7.0066269999999999</v>
      </c>
    </row>
    <row r="795" spans="1:5" x14ac:dyDescent="0.25">
      <c r="A795" s="124">
        <v>38880</v>
      </c>
      <c r="B795" s="125">
        <v>24</v>
      </c>
      <c r="C795" s="125">
        <v>9.9534669999999998</v>
      </c>
      <c r="D795" s="125">
        <v>9.9534669999999998</v>
      </c>
      <c r="E795" s="125">
        <v>7.0125820000000001</v>
      </c>
    </row>
    <row r="796" spans="1:5" x14ac:dyDescent="0.25">
      <c r="A796" s="124">
        <v>38881</v>
      </c>
      <c r="B796" s="125">
        <v>23</v>
      </c>
      <c r="C796" s="125">
        <v>9.955406</v>
      </c>
      <c r="D796" s="125">
        <v>9.955406</v>
      </c>
      <c r="E796" s="125">
        <v>7.011196</v>
      </c>
    </row>
    <row r="797" spans="1:5" x14ac:dyDescent="0.25">
      <c r="A797" s="124">
        <v>38882</v>
      </c>
      <c r="B797" s="125">
        <v>22</v>
      </c>
      <c r="C797" s="125">
        <v>9.9573440000000009</v>
      </c>
      <c r="D797" s="125">
        <v>9.9573440000000009</v>
      </c>
      <c r="E797" s="125">
        <v>7.0099739999999997</v>
      </c>
    </row>
    <row r="798" spans="1:5" x14ac:dyDescent="0.25">
      <c r="A798" s="124">
        <v>38883</v>
      </c>
      <c r="B798" s="125">
        <v>28</v>
      </c>
      <c r="C798" s="125">
        <v>9.9457109999999993</v>
      </c>
      <c r="D798" s="125">
        <v>9.9457109999999993</v>
      </c>
      <c r="E798" s="125">
        <v>7.0181149999999999</v>
      </c>
    </row>
    <row r="799" spans="1:5" x14ac:dyDescent="0.25">
      <c r="A799" s="124">
        <v>38884</v>
      </c>
      <c r="B799" s="125">
        <v>27</v>
      </c>
      <c r="C799" s="125">
        <v>9.9476499999999994</v>
      </c>
      <c r="D799" s="125">
        <v>9.9476499999999994</v>
      </c>
      <c r="E799" s="125">
        <v>7.0167330000000003</v>
      </c>
    </row>
    <row r="800" spans="1:5" x14ac:dyDescent="0.25">
      <c r="A800" s="124">
        <v>38887</v>
      </c>
      <c r="B800" s="125">
        <v>24</v>
      </c>
      <c r="C800" s="125">
        <v>9.9534000000000002</v>
      </c>
      <c r="D800" s="125">
        <v>9.9534000000000002</v>
      </c>
      <c r="E800" s="125">
        <v>7.0227259999999996</v>
      </c>
    </row>
    <row r="801" spans="1:5" x14ac:dyDescent="0.25">
      <c r="A801" s="124">
        <v>38888</v>
      </c>
      <c r="B801" s="125">
        <v>23</v>
      </c>
      <c r="C801" s="125">
        <v>9.9553419999999999</v>
      </c>
      <c r="D801" s="125">
        <v>9.9553419999999999</v>
      </c>
      <c r="E801" s="125">
        <v>7.0213039999999998</v>
      </c>
    </row>
    <row r="802" spans="1:5" x14ac:dyDescent="0.25">
      <c r="A802" s="124">
        <v>38889</v>
      </c>
      <c r="B802" s="125">
        <v>22</v>
      </c>
      <c r="C802" s="125">
        <v>9.9572830000000003</v>
      </c>
      <c r="D802" s="125">
        <v>9.9572830000000003</v>
      </c>
      <c r="E802" s="125">
        <v>7.0200420000000001</v>
      </c>
    </row>
    <row r="803" spans="1:5" x14ac:dyDescent="0.25">
      <c r="A803" s="124">
        <v>38890</v>
      </c>
      <c r="B803" s="125">
        <v>28</v>
      </c>
      <c r="C803" s="125">
        <v>9.9456330000000008</v>
      </c>
      <c r="D803" s="125">
        <v>9.9456330000000008</v>
      </c>
      <c r="E803" s="125">
        <v>7.0282530000000003</v>
      </c>
    </row>
    <row r="804" spans="1:5" x14ac:dyDescent="0.25">
      <c r="A804" s="124">
        <v>38891</v>
      </c>
      <c r="B804" s="125">
        <v>27</v>
      </c>
      <c r="C804" s="125">
        <v>9.9475750000000005</v>
      </c>
      <c r="D804" s="125">
        <v>9.9475750000000005</v>
      </c>
      <c r="E804" s="125">
        <v>7.0268379999999997</v>
      </c>
    </row>
    <row r="805" spans="1:5" x14ac:dyDescent="0.25">
      <c r="A805" s="124">
        <v>38894</v>
      </c>
      <c r="B805" s="125">
        <v>24</v>
      </c>
      <c r="C805" s="125">
        <v>9.9533330000000007</v>
      </c>
      <c r="D805" s="125">
        <v>9.9533330000000007</v>
      </c>
      <c r="E805" s="125">
        <v>7.03287</v>
      </c>
    </row>
    <row r="806" spans="1:5" x14ac:dyDescent="0.25">
      <c r="A806" s="124">
        <v>38895</v>
      </c>
      <c r="B806" s="125">
        <v>23</v>
      </c>
      <c r="C806" s="125">
        <v>9.9552779999999998</v>
      </c>
      <c r="D806" s="125">
        <v>9.9552779999999998</v>
      </c>
      <c r="E806" s="125">
        <v>7.0314110000000003</v>
      </c>
    </row>
    <row r="807" spans="1:5" x14ac:dyDescent="0.25">
      <c r="A807" s="124">
        <v>38896</v>
      </c>
      <c r="B807" s="125">
        <v>22</v>
      </c>
      <c r="C807" s="125">
        <v>9.9572830000000003</v>
      </c>
      <c r="D807" s="125">
        <v>9.9572830000000003</v>
      </c>
      <c r="E807" s="125">
        <v>7.0200420000000001</v>
      </c>
    </row>
    <row r="808" spans="1:5" x14ac:dyDescent="0.25">
      <c r="A808" s="124">
        <v>38897</v>
      </c>
      <c r="B808" s="125">
        <v>28</v>
      </c>
      <c r="C808" s="125">
        <v>9.9457109999999993</v>
      </c>
      <c r="D808" s="125">
        <v>9.9457109999999993</v>
      </c>
      <c r="E808" s="125">
        <v>7.0181149999999999</v>
      </c>
    </row>
    <row r="809" spans="1:5" x14ac:dyDescent="0.25">
      <c r="A809" s="124">
        <v>38898</v>
      </c>
      <c r="B809" s="125">
        <v>27</v>
      </c>
      <c r="C809" s="125">
        <v>9.9475750000000005</v>
      </c>
      <c r="D809" s="125">
        <v>9.9475750000000005</v>
      </c>
      <c r="E809" s="125">
        <v>7.0268379999999997</v>
      </c>
    </row>
    <row r="810" spans="1:5" x14ac:dyDescent="0.25">
      <c r="A810" s="124">
        <v>38901</v>
      </c>
      <c r="B810" s="125">
        <v>24</v>
      </c>
      <c r="C810" s="125">
        <v>9.9534000000000002</v>
      </c>
      <c r="D810" s="125">
        <v>9.9534000000000002</v>
      </c>
      <c r="E810" s="125">
        <v>7.0227259999999996</v>
      </c>
    </row>
    <row r="811" spans="1:5" x14ac:dyDescent="0.25">
      <c r="A811" s="124">
        <v>38902</v>
      </c>
      <c r="B811" s="125">
        <v>23</v>
      </c>
      <c r="C811" s="125">
        <v>9.9552779999999998</v>
      </c>
      <c r="D811" s="125">
        <v>9.9552779999999998</v>
      </c>
      <c r="E811" s="125">
        <v>7.0314110000000003</v>
      </c>
    </row>
    <row r="812" spans="1:5" x14ac:dyDescent="0.25">
      <c r="A812" s="124">
        <v>38903</v>
      </c>
      <c r="B812" s="125">
        <v>22</v>
      </c>
      <c r="C812" s="125">
        <v>9.9572219999999998</v>
      </c>
      <c r="D812" s="125">
        <v>9.9572219999999998</v>
      </c>
      <c r="E812" s="125">
        <v>7.0301099999999996</v>
      </c>
    </row>
    <row r="813" spans="1:5" x14ac:dyDescent="0.25">
      <c r="A813" s="124">
        <v>38904</v>
      </c>
      <c r="B813" s="125">
        <v>28</v>
      </c>
      <c r="C813" s="125">
        <v>9.9454779999999996</v>
      </c>
      <c r="D813" s="125">
        <v>9.9454779999999996</v>
      </c>
      <c r="E813" s="125">
        <v>7.0484010000000001</v>
      </c>
    </row>
    <row r="814" spans="1:5" x14ac:dyDescent="0.25">
      <c r="A814" s="124">
        <v>38905</v>
      </c>
      <c r="B814" s="125">
        <v>27</v>
      </c>
      <c r="C814" s="125">
        <v>9.9473500000000001</v>
      </c>
      <c r="D814" s="125">
        <v>9.9473500000000001</v>
      </c>
      <c r="E814" s="125">
        <v>7.057156</v>
      </c>
    </row>
    <row r="815" spans="1:5" x14ac:dyDescent="0.25">
      <c r="A815" s="124">
        <v>38908</v>
      </c>
      <c r="B815" s="125">
        <v>24</v>
      </c>
      <c r="C815" s="125">
        <v>9.9532670000000003</v>
      </c>
      <c r="D815" s="125">
        <v>9.9532670000000003</v>
      </c>
      <c r="E815" s="125">
        <v>7.0428629999999997</v>
      </c>
    </row>
    <row r="816" spans="1:5" x14ac:dyDescent="0.25">
      <c r="A816" s="124">
        <v>38909</v>
      </c>
      <c r="B816" s="125">
        <v>23</v>
      </c>
      <c r="C816" s="125">
        <v>9.9552139999999998</v>
      </c>
      <c r="D816" s="125">
        <v>9.9552139999999998</v>
      </c>
      <c r="E816" s="125">
        <v>7.0415190000000001</v>
      </c>
    </row>
    <row r="817" spans="1:5" x14ac:dyDescent="0.25">
      <c r="A817" s="124">
        <v>38910</v>
      </c>
      <c r="B817" s="125">
        <v>22</v>
      </c>
      <c r="C817" s="125">
        <v>9.9571000000000005</v>
      </c>
      <c r="D817" s="125">
        <v>9.9571000000000005</v>
      </c>
      <c r="E817" s="125">
        <v>7.0502459999999996</v>
      </c>
    </row>
    <row r="818" spans="1:5" x14ac:dyDescent="0.25">
      <c r="A818" s="124">
        <v>38911</v>
      </c>
      <c r="B818" s="125">
        <v>28</v>
      </c>
      <c r="C818" s="125">
        <v>9.9455559999999998</v>
      </c>
      <c r="D818" s="125">
        <v>9.9455559999999998</v>
      </c>
      <c r="E818" s="125">
        <v>7.0382619999999996</v>
      </c>
    </row>
    <row r="819" spans="1:5" x14ac:dyDescent="0.25">
      <c r="A819" s="124">
        <v>38912</v>
      </c>
      <c r="B819" s="125">
        <v>27</v>
      </c>
      <c r="C819" s="125">
        <v>9.9474999999999998</v>
      </c>
      <c r="D819" s="125">
        <v>9.9474999999999998</v>
      </c>
      <c r="E819" s="125">
        <v>7.0369440000000001</v>
      </c>
    </row>
    <row r="820" spans="1:5" x14ac:dyDescent="0.25">
      <c r="A820" s="124">
        <v>38915</v>
      </c>
      <c r="B820" s="125">
        <v>24</v>
      </c>
      <c r="C820" s="125">
        <v>9.9532000000000007</v>
      </c>
      <c r="D820" s="125">
        <v>9.9532000000000007</v>
      </c>
      <c r="E820" s="125">
        <v>7.0530080000000002</v>
      </c>
    </row>
    <row r="821" spans="1:5" x14ac:dyDescent="0.25">
      <c r="A821" s="124">
        <v>38916</v>
      </c>
      <c r="B821" s="125">
        <v>23</v>
      </c>
      <c r="C821" s="125">
        <v>9.9551499999999997</v>
      </c>
      <c r="D821" s="125">
        <v>9.9551499999999997</v>
      </c>
      <c r="E821" s="125">
        <v>7.0516269999999999</v>
      </c>
    </row>
    <row r="822" spans="1:5" x14ac:dyDescent="0.25">
      <c r="A822" s="124">
        <v>38917</v>
      </c>
      <c r="B822" s="125">
        <v>22</v>
      </c>
      <c r="C822" s="125">
        <v>9.9571000000000005</v>
      </c>
      <c r="D822" s="125">
        <v>9.9571000000000005</v>
      </c>
      <c r="E822" s="125">
        <v>7.0502459999999996</v>
      </c>
    </row>
    <row r="823" spans="1:5" x14ac:dyDescent="0.25">
      <c r="A823" s="124">
        <v>38918</v>
      </c>
      <c r="B823" s="125">
        <v>28</v>
      </c>
      <c r="C823" s="125">
        <v>9.9454779999999996</v>
      </c>
      <c r="D823" s="125">
        <v>9.9454779999999996</v>
      </c>
      <c r="E823" s="125">
        <v>7.0484010000000001</v>
      </c>
    </row>
    <row r="824" spans="1:5" x14ac:dyDescent="0.25">
      <c r="A824" s="124">
        <v>38919</v>
      </c>
      <c r="B824" s="125">
        <v>27</v>
      </c>
      <c r="C824" s="125">
        <v>9.9474250000000008</v>
      </c>
      <c r="D824" s="125">
        <v>9.9474250000000008</v>
      </c>
      <c r="E824" s="125">
        <v>7.0470499999999996</v>
      </c>
    </row>
    <row r="825" spans="1:5" x14ac:dyDescent="0.25">
      <c r="A825" s="124">
        <v>38922</v>
      </c>
      <c r="B825" s="125">
        <v>24</v>
      </c>
      <c r="C825" s="125">
        <v>9.9532000000000007</v>
      </c>
      <c r="D825" s="125">
        <v>9.9532000000000007</v>
      </c>
      <c r="E825" s="125">
        <v>7.0530080000000002</v>
      </c>
    </row>
    <row r="826" spans="1:5" x14ac:dyDescent="0.25">
      <c r="A826" s="124">
        <v>38923</v>
      </c>
      <c r="B826" s="125">
        <v>23</v>
      </c>
      <c r="C826" s="125">
        <v>9.9552139999999998</v>
      </c>
      <c r="D826" s="125">
        <v>9.9552139999999998</v>
      </c>
      <c r="E826" s="125">
        <v>7.0415190000000001</v>
      </c>
    </row>
    <row r="827" spans="1:5" x14ac:dyDescent="0.25">
      <c r="A827" s="124">
        <v>38924</v>
      </c>
      <c r="B827" s="125">
        <v>22</v>
      </c>
      <c r="C827" s="125">
        <v>9.9571000000000005</v>
      </c>
      <c r="D827" s="125">
        <v>9.9571000000000005</v>
      </c>
      <c r="E827" s="125">
        <v>7.0502459999999996</v>
      </c>
    </row>
    <row r="828" spans="1:5" x14ac:dyDescent="0.25">
      <c r="A828" s="124">
        <v>38925</v>
      </c>
      <c r="B828" s="125">
        <v>28</v>
      </c>
      <c r="C828" s="125">
        <v>9.9456330000000008</v>
      </c>
      <c r="D828" s="125">
        <v>9.9456330000000008</v>
      </c>
      <c r="E828" s="125">
        <v>7.0282530000000003</v>
      </c>
    </row>
    <row r="829" spans="1:5" x14ac:dyDescent="0.25">
      <c r="A829" s="124">
        <v>38926</v>
      </c>
      <c r="B829" s="125">
        <v>27</v>
      </c>
      <c r="C829" s="125">
        <v>9.9475750000000005</v>
      </c>
      <c r="D829" s="125">
        <v>9.9475750000000005</v>
      </c>
      <c r="E829" s="125">
        <v>7.0268379999999997</v>
      </c>
    </row>
    <row r="830" spans="1:5" x14ac:dyDescent="0.25">
      <c r="A830" s="124">
        <v>38929</v>
      </c>
      <c r="B830" s="125">
        <v>24</v>
      </c>
      <c r="C830" s="125">
        <v>9.9533330000000007</v>
      </c>
      <c r="D830" s="125">
        <v>9.9533330000000007</v>
      </c>
      <c r="E830" s="125">
        <v>7.03287</v>
      </c>
    </row>
    <row r="831" spans="1:5" x14ac:dyDescent="0.25">
      <c r="A831" s="124">
        <v>38930</v>
      </c>
      <c r="B831" s="125">
        <v>23</v>
      </c>
      <c r="C831" s="125">
        <v>9.9552779999999998</v>
      </c>
      <c r="D831" s="125">
        <v>9.9552779999999998</v>
      </c>
      <c r="E831" s="125">
        <v>7.0314110000000003</v>
      </c>
    </row>
    <row r="832" spans="1:5" x14ac:dyDescent="0.25">
      <c r="A832" s="124">
        <v>38931</v>
      </c>
      <c r="B832" s="125">
        <v>22</v>
      </c>
      <c r="C832" s="125">
        <v>9.9572219999999998</v>
      </c>
      <c r="D832" s="125">
        <v>9.9572219999999998</v>
      </c>
      <c r="E832" s="125">
        <v>7.0301099999999996</v>
      </c>
    </row>
    <row r="833" spans="1:5" x14ac:dyDescent="0.25">
      <c r="A833" s="124">
        <v>38932</v>
      </c>
      <c r="B833" s="125">
        <v>28</v>
      </c>
      <c r="C833" s="125">
        <v>9.9456330000000008</v>
      </c>
      <c r="D833" s="125">
        <v>9.9456330000000008</v>
      </c>
      <c r="E833" s="125">
        <v>7.0282530000000003</v>
      </c>
    </row>
    <row r="834" spans="1:5" x14ac:dyDescent="0.25">
      <c r="A834" s="124">
        <v>38933</v>
      </c>
      <c r="B834" s="125">
        <v>27</v>
      </c>
      <c r="C834" s="125">
        <v>9.9475750000000005</v>
      </c>
      <c r="D834" s="125">
        <v>9.9475750000000005</v>
      </c>
      <c r="E834" s="125">
        <v>7.0268379999999997</v>
      </c>
    </row>
    <row r="835" spans="1:5" x14ac:dyDescent="0.25">
      <c r="A835" s="124">
        <v>38936</v>
      </c>
      <c r="B835" s="125">
        <v>24</v>
      </c>
      <c r="C835" s="125">
        <v>9.9533330000000007</v>
      </c>
      <c r="D835" s="125">
        <v>9.9533330000000007</v>
      </c>
      <c r="E835" s="125">
        <v>7.03287</v>
      </c>
    </row>
    <row r="836" spans="1:5" x14ac:dyDescent="0.25">
      <c r="A836" s="124">
        <v>38937</v>
      </c>
      <c r="B836" s="125">
        <v>23</v>
      </c>
      <c r="C836" s="125">
        <v>9.9552779999999998</v>
      </c>
      <c r="D836" s="125">
        <v>9.9552779999999998</v>
      </c>
      <c r="E836" s="125">
        <v>7.0314110000000003</v>
      </c>
    </row>
    <row r="837" spans="1:5" x14ac:dyDescent="0.25">
      <c r="A837" s="124">
        <v>38938</v>
      </c>
      <c r="B837" s="125">
        <v>22</v>
      </c>
      <c r="C837" s="125">
        <v>9.9572219999999998</v>
      </c>
      <c r="D837" s="125">
        <v>9.9572219999999998</v>
      </c>
      <c r="E837" s="125">
        <v>7.0301099999999996</v>
      </c>
    </row>
    <row r="838" spans="1:5" x14ac:dyDescent="0.25">
      <c r="A838" s="124">
        <v>38939</v>
      </c>
      <c r="B838" s="125">
        <v>28</v>
      </c>
      <c r="C838" s="125">
        <v>9.9457109999999993</v>
      </c>
      <c r="D838" s="125">
        <v>9.9457109999999993</v>
      </c>
      <c r="E838" s="125">
        <v>7.0181149999999999</v>
      </c>
    </row>
    <row r="839" spans="1:5" x14ac:dyDescent="0.25">
      <c r="A839" s="124">
        <v>38940</v>
      </c>
      <c r="B839" s="125">
        <v>27</v>
      </c>
      <c r="C839" s="125">
        <v>9.9476499999999994</v>
      </c>
      <c r="D839" s="125">
        <v>9.9476499999999994</v>
      </c>
      <c r="E839" s="125">
        <v>7.0167330000000003</v>
      </c>
    </row>
    <row r="840" spans="1:5" x14ac:dyDescent="0.25">
      <c r="A840" s="124">
        <v>38943</v>
      </c>
      <c r="B840" s="125">
        <v>24</v>
      </c>
      <c r="C840" s="125">
        <v>9.9534669999999998</v>
      </c>
      <c r="D840" s="125">
        <v>9.9534669999999998</v>
      </c>
      <c r="E840" s="125">
        <v>7.0125820000000001</v>
      </c>
    </row>
    <row r="841" spans="1:5" x14ac:dyDescent="0.25">
      <c r="A841" s="124">
        <v>38944</v>
      </c>
      <c r="B841" s="125">
        <v>23</v>
      </c>
      <c r="C841" s="125">
        <v>9.9554690000000008</v>
      </c>
      <c r="D841" s="125">
        <v>9.9554690000000008</v>
      </c>
      <c r="E841" s="125">
        <v>7.0012470000000002</v>
      </c>
    </row>
    <row r="842" spans="1:5" x14ac:dyDescent="0.25">
      <c r="A842" s="124">
        <v>38945</v>
      </c>
      <c r="B842" s="125">
        <v>22</v>
      </c>
      <c r="C842" s="125">
        <v>9.9572219999999998</v>
      </c>
      <c r="D842" s="125">
        <v>9.9572219999999998</v>
      </c>
      <c r="E842" s="125">
        <v>7.0301099999999996</v>
      </c>
    </row>
    <row r="843" spans="1:5" x14ac:dyDescent="0.25">
      <c r="A843" s="124">
        <v>38946</v>
      </c>
      <c r="B843" s="125">
        <v>28</v>
      </c>
      <c r="C843" s="125">
        <v>9.9456330000000008</v>
      </c>
      <c r="D843" s="125">
        <v>9.9456330000000008</v>
      </c>
      <c r="E843" s="125">
        <v>7.0282530000000003</v>
      </c>
    </row>
    <row r="844" spans="1:5" x14ac:dyDescent="0.25">
      <c r="A844" s="124">
        <v>38947</v>
      </c>
      <c r="B844" s="125">
        <v>27</v>
      </c>
      <c r="C844" s="125">
        <v>9.9475750000000005</v>
      </c>
      <c r="D844" s="125">
        <v>9.9475750000000005</v>
      </c>
      <c r="E844" s="125">
        <v>7.0268379999999997</v>
      </c>
    </row>
    <row r="845" spans="1:5" x14ac:dyDescent="0.25">
      <c r="A845" s="124">
        <v>38950</v>
      </c>
      <c r="B845" s="125">
        <v>24</v>
      </c>
      <c r="C845" s="125">
        <v>9.9533330000000007</v>
      </c>
      <c r="D845" s="125">
        <v>9.9533330000000007</v>
      </c>
      <c r="E845" s="125">
        <v>7.03287</v>
      </c>
    </row>
    <row r="846" spans="1:5" x14ac:dyDescent="0.25">
      <c r="A846" s="124">
        <v>38951</v>
      </c>
      <c r="B846" s="125">
        <v>23</v>
      </c>
      <c r="C846" s="125">
        <v>9.9552779999999998</v>
      </c>
      <c r="D846" s="125">
        <v>9.9552779999999998</v>
      </c>
      <c r="E846" s="125">
        <v>7.0314110000000003</v>
      </c>
    </row>
    <row r="847" spans="1:5" x14ac:dyDescent="0.25">
      <c r="A847" s="124">
        <v>38952</v>
      </c>
      <c r="B847" s="125">
        <v>22</v>
      </c>
      <c r="C847" s="125">
        <v>9.9572219999999998</v>
      </c>
      <c r="D847" s="125">
        <v>9.9572219999999998</v>
      </c>
      <c r="E847" s="125">
        <v>7.0301099999999996</v>
      </c>
    </row>
    <row r="848" spans="1:5" x14ac:dyDescent="0.25">
      <c r="A848" s="124">
        <v>38953</v>
      </c>
      <c r="B848" s="125">
        <v>28</v>
      </c>
      <c r="C848" s="125">
        <v>9.9456330000000008</v>
      </c>
      <c r="D848" s="125">
        <v>9.9456330000000008</v>
      </c>
      <c r="E848" s="125">
        <v>7.0282530000000003</v>
      </c>
    </row>
    <row r="849" spans="1:5" x14ac:dyDescent="0.25">
      <c r="A849" s="124">
        <v>38954</v>
      </c>
      <c r="B849" s="125">
        <v>27</v>
      </c>
      <c r="C849" s="125">
        <v>9.9475750000000005</v>
      </c>
      <c r="D849" s="125">
        <v>9.9475750000000005</v>
      </c>
      <c r="E849" s="125">
        <v>7.0268379999999997</v>
      </c>
    </row>
    <row r="850" spans="1:5" x14ac:dyDescent="0.25">
      <c r="A850" s="124">
        <v>38957</v>
      </c>
      <c r="B850" s="125">
        <v>24</v>
      </c>
      <c r="C850" s="125">
        <v>9.9533330000000007</v>
      </c>
      <c r="D850" s="125">
        <v>9.9533330000000007</v>
      </c>
      <c r="E850" s="125">
        <v>7.03287</v>
      </c>
    </row>
    <row r="851" spans="1:5" x14ac:dyDescent="0.25">
      <c r="A851" s="124">
        <v>38958</v>
      </c>
      <c r="B851" s="125">
        <v>23</v>
      </c>
      <c r="C851" s="125">
        <v>9.9553419999999999</v>
      </c>
      <c r="D851" s="125">
        <v>9.9553419999999999</v>
      </c>
      <c r="E851" s="125">
        <v>7.0213039999999998</v>
      </c>
    </row>
    <row r="852" spans="1:5" x14ac:dyDescent="0.25">
      <c r="A852" s="124">
        <v>38959</v>
      </c>
      <c r="B852" s="125">
        <v>22</v>
      </c>
      <c r="C852" s="125">
        <v>9.9572830000000003</v>
      </c>
      <c r="D852" s="125">
        <v>9.9572830000000003</v>
      </c>
      <c r="E852" s="125">
        <v>7.0200420000000001</v>
      </c>
    </row>
    <row r="853" spans="1:5" x14ac:dyDescent="0.25">
      <c r="A853" s="124">
        <v>38960</v>
      </c>
      <c r="B853" s="125">
        <v>28</v>
      </c>
      <c r="C853" s="125">
        <v>9.9456330000000008</v>
      </c>
      <c r="D853" s="125">
        <v>9.9456330000000008</v>
      </c>
      <c r="E853" s="125">
        <v>7.0282530000000003</v>
      </c>
    </row>
    <row r="854" spans="1:5" x14ac:dyDescent="0.25">
      <c r="A854" s="124">
        <v>38961</v>
      </c>
      <c r="B854" s="125">
        <v>27</v>
      </c>
      <c r="C854" s="125">
        <v>9.9475750000000005</v>
      </c>
      <c r="D854" s="125">
        <v>9.9475750000000005</v>
      </c>
      <c r="E854" s="125">
        <v>7.0268379999999997</v>
      </c>
    </row>
    <row r="855" spans="1:5" x14ac:dyDescent="0.25">
      <c r="A855" s="124">
        <v>38964</v>
      </c>
      <c r="B855" s="125">
        <v>24</v>
      </c>
      <c r="C855" s="125">
        <v>9.9534000000000002</v>
      </c>
      <c r="D855" s="125">
        <v>9.9534000000000002</v>
      </c>
      <c r="E855" s="125">
        <v>7.0227259999999996</v>
      </c>
    </row>
    <row r="856" spans="1:5" x14ac:dyDescent="0.25">
      <c r="A856" s="124">
        <v>38965</v>
      </c>
      <c r="B856" s="125">
        <v>23</v>
      </c>
      <c r="C856" s="125">
        <v>9.9552779999999998</v>
      </c>
      <c r="D856" s="125">
        <v>9.9552779999999998</v>
      </c>
      <c r="E856" s="125">
        <v>7.0314110000000003</v>
      </c>
    </row>
    <row r="857" spans="1:5" x14ac:dyDescent="0.25">
      <c r="A857" s="124">
        <v>38966</v>
      </c>
      <c r="B857" s="125">
        <v>22</v>
      </c>
      <c r="C857" s="125">
        <v>9.9571609999999993</v>
      </c>
      <c r="D857" s="125">
        <v>9.9571609999999993</v>
      </c>
      <c r="E857" s="125">
        <v>7.040178</v>
      </c>
    </row>
    <row r="858" spans="1:5" x14ac:dyDescent="0.25">
      <c r="A858" s="124">
        <v>38967</v>
      </c>
      <c r="B858" s="125">
        <v>28</v>
      </c>
      <c r="C858" s="125">
        <v>9.9454779999999996</v>
      </c>
      <c r="D858" s="125">
        <v>9.9454779999999996</v>
      </c>
      <c r="E858" s="125">
        <v>7.0484010000000001</v>
      </c>
    </row>
    <row r="859" spans="1:5" x14ac:dyDescent="0.25">
      <c r="A859" s="124">
        <v>38968</v>
      </c>
      <c r="B859" s="125">
        <v>27</v>
      </c>
      <c r="C859" s="125">
        <v>9.9474250000000008</v>
      </c>
      <c r="D859" s="125">
        <v>9.9474250000000008</v>
      </c>
      <c r="E859" s="125">
        <v>7.0470499999999996</v>
      </c>
    </row>
    <row r="860" spans="1:5" x14ac:dyDescent="0.25">
      <c r="A860" s="124">
        <v>38971</v>
      </c>
      <c r="B860" s="125">
        <v>24</v>
      </c>
      <c r="C860" s="125">
        <v>9.9532000000000007</v>
      </c>
      <c r="D860" s="125">
        <v>9.9532000000000007</v>
      </c>
      <c r="E860" s="125">
        <v>7.0530080000000002</v>
      </c>
    </row>
    <row r="861" spans="1:5" x14ac:dyDescent="0.25">
      <c r="A861" s="124">
        <v>38972</v>
      </c>
      <c r="B861" s="125">
        <v>23</v>
      </c>
      <c r="C861" s="125">
        <v>9.9550219999999996</v>
      </c>
      <c r="D861" s="125">
        <v>9.9550219999999996</v>
      </c>
      <c r="E861" s="125">
        <v>7.0718430000000003</v>
      </c>
    </row>
    <row r="862" spans="1:5" x14ac:dyDescent="0.25">
      <c r="A862" s="124">
        <v>38973</v>
      </c>
      <c r="B862" s="125">
        <v>22</v>
      </c>
      <c r="C862" s="125">
        <v>9.957039</v>
      </c>
      <c r="D862" s="125">
        <v>9.957039</v>
      </c>
      <c r="E862" s="125">
        <v>7.060314</v>
      </c>
    </row>
    <row r="863" spans="1:5" x14ac:dyDescent="0.25">
      <c r="A863" s="124">
        <v>38974</v>
      </c>
      <c r="B863" s="125">
        <v>28</v>
      </c>
      <c r="C863" s="125">
        <v>9.9452440000000006</v>
      </c>
      <c r="D863" s="125">
        <v>9.9452440000000006</v>
      </c>
      <c r="E863" s="125">
        <v>7.0788180000000001</v>
      </c>
    </row>
    <row r="864" spans="1:5" x14ac:dyDescent="0.25">
      <c r="A864" s="124">
        <v>38975</v>
      </c>
      <c r="B864" s="125">
        <v>27</v>
      </c>
      <c r="C864" s="125">
        <v>9.9472000000000005</v>
      </c>
      <c r="D864" s="125">
        <v>9.9472000000000005</v>
      </c>
      <c r="E864" s="125">
        <v>7.077369</v>
      </c>
    </row>
    <row r="865" spans="1:5" x14ac:dyDescent="0.25">
      <c r="A865" s="124">
        <v>38978</v>
      </c>
      <c r="B865" s="125">
        <v>24</v>
      </c>
      <c r="C865" s="125">
        <v>9.9529999999999994</v>
      </c>
      <c r="D865" s="125">
        <v>9.9529999999999994</v>
      </c>
      <c r="E865" s="125">
        <v>7.083291</v>
      </c>
    </row>
    <row r="866" spans="1:5" x14ac:dyDescent="0.25">
      <c r="A866" s="124">
        <v>38979</v>
      </c>
      <c r="B866" s="125">
        <v>23</v>
      </c>
      <c r="C866" s="125">
        <v>9.9550219999999996</v>
      </c>
      <c r="D866" s="125">
        <v>9.9550219999999996</v>
      </c>
      <c r="E866" s="125">
        <v>7.0718430000000003</v>
      </c>
    </row>
    <row r="867" spans="1:5" x14ac:dyDescent="0.25">
      <c r="A867" s="124">
        <v>38980</v>
      </c>
      <c r="B867" s="125">
        <v>22</v>
      </c>
      <c r="C867" s="125">
        <v>9.957039</v>
      </c>
      <c r="D867" s="125">
        <v>9.957039</v>
      </c>
      <c r="E867" s="125">
        <v>7.060314</v>
      </c>
    </row>
    <row r="868" spans="1:5" x14ac:dyDescent="0.25">
      <c r="A868" s="124">
        <v>38981</v>
      </c>
      <c r="B868" s="125">
        <v>28</v>
      </c>
      <c r="C868" s="125">
        <v>9.9454779999999996</v>
      </c>
      <c r="D868" s="125">
        <v>9.9454779999999996</v>
      </c>
      <c r="E868" s="125">
        <v>7.0484010000000001</v>
      </c>
    </row>
    <row r="869" spans="1:5" x14ac:dyDescent="0.25">
      <c r="A869" s="124">
        <v>38982</v>
      </c>
      <c r="B869" s="125">
        <v>27</v>
      </c>
      <c r="C869" s="125">
        <v>9.9474250000000008</v>
      </c>
      <c r="D869" s="125">
        <v>9.9474250000000008</v>
      </c>
      <c r="E869" s="125">
        <v>7.0470499999999996</v>
      </c>
    </row>
    <row r="870" spans="1:5" x14ac:dyDescent="0.25">
      <c r="A870" s="124">
        <v>38985</v>
      </c>
      <c r="B870" s="125">
        <v>24</v>
      </c>
      <c r="C870" s="125">
        <v>9.9531329999999993</v>
      </c>
      <c r="D870" s="125">
        <v>9.9531329999999993</v>
      </c>
      <c r="E870" s="125">
        <v>7.0631529999999998</v>
      </c>
    </row>
    <row r="871" spans="1:5" x14ac:dyDescent="0.25">
      <c r="A871" s="124">
        <v>38986</v>
      </c>
      <c r="B871" s="125">
        <v>23</v>
      </c>
      <c r="C871" s="125">
        <v>9.9552139999999998</v>
      </c>
      <c r="D871" s="125">
        <v>9.9552139999999998</v>
      </c>
      <c r="E871" s="125">
        <v>7.0415190000000001</v>
      </c>
    </row>
    <row r="872" spans="1:5" x14ac:dyDescent="0.25">
      <c r="A872" s="124">
        <v>38987</v>
      </c>
      <c r="B872" s="125">
        <v>22</v>
      </c>
      <c r="C872" s="125">
        <v>9.9571000000000005</v>
      </c>
      <c r="D872" s="125">
        <v>9.9571000000000005</v>
      </c>
      <c r="E872" s="125">
        <v>7.0502459999999996</v>
      </c>
    </row>
    <row r="873" spans="1:5" x14ac:dyDescent="0.25">
      <c r="A873" s="124">
        <v>38988</v>
      </c>
      <c r="B873" s="125">
        <v>28</v>
      </c>
      <c r="C873" s="125">
        <v>9.9454779999999996</v>
      </c>
      <c r="D873" s="125">
        <v>9.9454779999999996</v>
      </c>
      <c r="E873" s="125">
        <v>7.0484010000000001</v>
      </c>
    </row>
    <row r="874" spans="1:5" x14ac:dyDescent="0.25">
      <c r="A874" s="124">
        <v>38989</v>
      </c>
      <c r="B874" s="125">
        <v>27</v>
      </c>
      <c r="C874" s="125">
        <v>9.9474250000000008</v>
      </c>
      <c r="D874" s="125">
        <v>9.9474250000000008</v>
      </c>
      <c r="E874" s="125">
        <v>7.0470499999999996</v>
      </c>
    </row>
    <row r="875" spans="1:5" x14ac:dyDescent="0.25">
      <c r="A875" s="124">
        <v>38992</v>
      </c>
      <c r="B875" s="125">
        <v>24</v>
      </c>
      <c r="C875" s="125">
        <v>9.9532000000000007</v>
      </c>
      <c r="D875" s="125">
        <v>9.9532000000000007</v>
      </c>
      <c r="E875" s="125">
        <v>7.0530080000000002</v>
      </c>
    </row>
    <row r="876" spans="1:5" x14ac:dyDescent="0.25">
      <c r="A876" s="124">
        <v>38993</v>
      </c>
      <c r="B876" s="125">
        <v>23</v>
      </c>
      <c r="C876" s="125">
        <v>9.9551499999999997</v>
      </c>
      <c r="D876" s="125">
        <v>9.9551499999999997</v>
      </c>
      <c r="E876" s="125">
        <v>7.0516269999999999</v>
      </c>
    </row>
    <row r="877" spans="1:5" x14ac:dyDescent="0.25">
      <c r="A877" s="124">
        <v>38994</v>
      </c>
      <c r="B877" s="125">
        <v>22</v>
      </c>
      <c r="C877" s="125">
        <v>9.9571000000000005</v>
      </c>
      <c r="D877" s="125">
        <v>9.9571000000000005</v>
      </c>
      <c r="E877" s="125">
        <v>7.0502459999999996</v>
      </c>
    </row>
    <row r="878" spans="1:5" x14ac:dyDescent="0.25">
      <c r="A878" s="124">
        <v>38995</v>
      </c>
      <c r="B878" s="125">
        <v>27</v>
      </c>
      <c r="C878" s="125">
        <v>9.9474999999999998</v>
      </c>
      <c r="D878" s="125">
        <v>9.9474999999999998</v>
      </c>
      <c r="E878" s="125">
        <v>7.0369440000000001</v>
      </c>
    </row>
    <row r="879" spans="1:5" x14ac:dyDescent="0.25">
      <c r="A879" s="124">
        <v>38996</v>
      </c>
      <c r="B879" s="125">
        <v>26</v>
      </c>
      <c r="C879" s="125">
        <v>9.9493720000000003</v>
      </c>
      <c r="D879" s="125">
        <v>9.9493720000000003</v>
      </c>
      <c r="E879" s="125">
        <v>7.0457020000000004</v>
      </c>
    </row>
    <row r="880" spans="1:5" x14ac:dyDescent="0.25">
      <c r="A880" s="124">
        <v>38999</v>
      </c>
      <c r="B880" s="125">
        <v>23</v>
      </c>
      <c r="C880" s="125">
        <v>9.9552139999999998</v>
      </c>
      <c r="D880" s="125">
        <v>9.9552139999999998</v>
      </c>
      <c r="E880" s="125">
        <v>7.0415190000000001</v>
      </c>
    </row>
    <row r="881" spans="1:5" x14ac:dyDescent="0.25">
      <c r="A881" s="124">
        <v>39000</v>
      </c>
      <c r="B881" s="125">
        <v>22</v>
      </c>
      <c r="C881" s="125">
        <v>9.9571000000000005</v>
      </c>
      <c r="D881" s="125">
        <v>9.9571000000000005</v>
      </c>
      <c r="E881" s="125">
        <v>7.0502459999999996</v>
      </c>
    </row>
    <row r="882" spans="1:5" x14ac:dyDescent="0.25">
      <c r="A882" s="124">
        <v>39001</v>
      </c>
      <c r="B882" s="125">
        <v>21</v>
      </c>
      <c r="C882" s="125">
        <v>9.9590499999999995</v>
      </c>
      <c r="D882" s="125">
        <v>9.9590499999999995</v>
      </c>
      <c r="E882" s="125">
        <v>7.0488650000000002</v>
      </c>
    </row>
    <row r="883" spans="1:5" x14ac:dyDescent="0.25">
      <c r="A883" s="124">
        <v>39002</v>
      </c>
      <c r="B883" s="125">
        <v>28</v>
      </c>
      <c r="C883" s="125">
        <v>9.9453999999999994</v>
      </c>
      <c r="D883" s="125">
        <v>9.9453999999999994</v>
      </c>
      <c r="E883" s="125">
        <v>7.0585399999999998</v>
      </c>
    </row>
    <row r="884" spans="1:5" x14ac:dyDescent="0.25">
      <c r="A884" s="124">
        <v>39003</v>
      </c>
      <c r="B884" s="125">
        <v>27</v>
      </c>
      <c r="C884" s="125">
        <v>9.9473500000000001</v>
      </c>
      <c r="D884" s="125">
        <v>9.9473500000000001</v>
      </c>
      <c r="E884" s="125">
        <v>7.057156</v>
      </c>
    </row>
    <row r="885" spans="1:5" x14ac:dyDescent="0.25">
      <c r="A885" s="124">
        <v>39006</v>
      </c>
      <c r="B885" s="125">
        <v>24</v>
      </c>
      <c r="C885" s="125">
        <v>9.9532000000000007</v>
      </c>
      <c r="D885" s="125">
        <v>9.9532000000000007</v>
      </c>
      <c r="E885" s="125">
        <v>7.0530080000000002</v>
      </c>
    </row>
    <row r="886" spans="1:5" x14ac:dyDescent="0.25">
      <c r="A886" s="124">
        <v>39007</v>
      </c>
      <c r="B886" s="125">
        <v>23</v>
      </c>
      <c r="C886" s="125">
        <v>9.9551499999999997</v>
      </c>
      <c r="D886" s="125">
        <v>9.9551499999999997</v>
      </c>
      <c r="E886" s="125">
        <v>7.0516269999999999</v>
      </c>
    </row>
    <row r="887" spans="1:5" x14ac:dyDescent="0.25">
      <c r="A887" s="124">
        <v>39008</v>
      </c>
      <c r="B887" s="125">
        <v>22</v>
      </c>
      <c r="C887" s="125">
        <v>9.9571000000000005</v>
      </c>
      <c r="D887" s="125">
        <v>9.9571000000000005</v>
      </c>
      <c r="E887" s="125">
        <v>7.0502459999999996</v>
      </c>
    </row>
    <row r="888" spans="1:5" x14ac:dyDescent="0.25">
      <c r="A888" s="124">
        <v>39009</v>
      </c>
      <c r="B888" s="125">
        <v>28</v>
      </c>
      <c r="C888" s="125">
        <v>9.9454779999999996</v>
      </c>
      <c r="D888" s="125">
        <v>9.9454779999999996</v>
      </c>
      <c r="E888" s="125">
        <v>7.0484010000000001</v>
      </c>
    </row>
    <row r="889" spans="1:5" x14ac:dyDescent="0.25">
      <c r="A889" s="124">
        <v>39010</v>
      </c>
      <c r="B889" s="125">
        <v>27</v>
      </c>
      <c r="C889" s="125">
        <v>9.9474250000000008</v>
      </c>
      <c r="D889" s="125">
        <v>9.9474250000000008</v>
      </c>
      <c r="E889" s="125">
        <v>7.0470499999999996</v>
      </c>
    </row>
    <row r="890" spans="1:5" x14ac:dyDescent="0.25">
      <c r="A890" s="124">
        <v>39013</v>
      </c>
      <c r="B890" s="125">
        <v>24</v>
      </c>
      <c r="C890" s="125">
        <v>9.9532000000000007</v>
      </c>
      <c r="D890" s="125">
        <v>9.9532000000000007</v>
      </c>
      <c r="E890" s="125">
        <v>7.0530080000000002</v>
      </c>
    </row>
    <row r="891" spans="1:5" x14ac:dyDescent="0.25">
      <c r="A891" s="124">
        <v>39014</v>
      </c>
      <c r="B891" s="125">
        <v>23</v>
      </c>
      <c r="C891" s="125">
        <v>9.9552139999999998</v>
      </c>
      <c r="D891" s="125">
        <v>9.9552139999999998</v>
      </c>
      <c r="E891" s="125">
        <v>7.0415190000000001</v>
      </c>
    </row>
    <row r="892" spans="1:5" x14ac:dyDescent="0.25">
      <c r="A892" s="124">
        <v>39015</v>
      </c>
      <c r="B892" s="125">
        <v>22</v>
      </c>
      <c r="C892" s="125">
        <v>9.9571000000000005</v>
      </c>
      <c r="D892" s="125">
        <v>9.9571000000000005</v>
      </c>
      <c r="E892" s="125">
        <v>7.0502459999999996</v>
      </c>
    </row>
    <row r="893" spans="1:5" x14ac:dyDescent="0.25">
      <c r="A893" s="124">
        <v>39016</v>
      </c>
      <c r="B893" s="125">
        <v>28</v>
      </c>
      <c r="C893" s="125">
        <v>9.9455559999999998</v>
      </c>
      <c r="D893" s="125">
        <v>9.9455559999999998</v>
      </c>
      <c r="E893" s="125">
        <v>7.0382619999999996</v>
      </c>
    </row>
    <row r="894" spans="1:5" x14ac:dyDescent="0.25">
      <c r="A894" s="124">
        <v>39017</v>
      </c>
      <c r="B894" s="125">
        <v>27</v>
      </c>
      <c r="C894" s="125">
        <v>9.9474999999999998</v>
      </c>
      <c r="D894" s="125">
        <v>9.9474999999999998</v>
      </c>
      <c r="E894" s="125">
        <v>7.0369440000000001</v>
      </c>
    </row>
    <row r="895" spans="1:5" x14ac:dyDescent="0.25">
      <c r="A895" s="124">
        <v>39020</v>
      </c>
      <c r="B895" s="125">
        <v>24</v>
      </c>
      <c r="C895" s="125">
        <v>9.9533330000000007</v>
      </c>
      <c r="D895" s="125">
        <v>9.9533330000000007</v>
      </c>
      <c r="E895" s="125">
        <v>7.03287</v>
      </c>
    </row>
    <row r="896" spans="1:5" x14ac:dyDescent="0.25">
      <c r="A896" s="124">
        <v>39021</v>
      </c>
      <c r="B896" s="125">
        <v>23</v>
      </c>
      <c r="C896" s="125">
        <v>9.9552139999999998</v>
      </c>
      <c r="D896" s="125">
        <v>9.9552139999999998</v>
      </c>
      <c r="E896" s="125">
        <v>7.0415190000000001</v>
      </c>
    </row>
    <row r="897" spans="1:5" x14ac:dyDescent="0.25">
      <c r="A897" s="124">
        <v>39022</v>
      </c>
      <c r="B897" s="125">
        <v>29</v>
      </c>
      <c r="C897" s="125">
        <v>9.9436110000000006</v>
      </c>
      <c r="D897" s="125">
        <v>9.9436110000000006</v>
      </c>
      <c r="E897" s="125">
        <v>7.0397100000000004</v>
      </c>
    </row>
    <row r="898" spans="1:5" x14ac:dyDescent="0.25">
      <c r="A898" s="124">
        <v>39024</v>
      </c>
      <c r="B898" s="125">
        <v>27</v>
      </c>
      <c r="C898" s="125">
        <v>9.9474999999999998</v>
      </c>
      <c r="D898" s="125">
        <v>9.9474999999999998</v>
      </c>
      <c r="E898" s="125">
        <v>7.0369440000000001</v>
      </c>
    </row>
    <row r="899" spans="1:5" x14ac:dyDescent="0.25">
      <c r="A899" s="124">
        <v>39027</v>
      </c>
      <c r="B899" s="125">
        <v>24</v>
      </c>
      <c r="C899" s="125">
        <v>9.9532670000000003</v>
      </c>
      <c r="D899" s="125">
        <v>9.9532670000000003</v>
      </c>
      <c r="E899" s="125">
        <v>7.0428629999999997</v>
      </c>
    </row>
    <row r="900" spans="1:5" x14ac:dyDescent="0.25">
      <c r="A900" s="124">
        <v>39028</v>
      </c>
      <c r="B900" s="125">
        <v>23</v>
      </c>
      <c r="C900" s="125">
        <v>9.9552139999999998</v>
      </c>
      <c r="D900" s="125">
        <v>9.9552139999999998</v>
      </c>
      <c r="E900" s="125">
        <v>7.0415190000000001</v>
      </c>
    </row>
    <row r="901" spans="1:5" x14ac:dyDescent="0.25">
      <c r="A901" s="124">
        <v>39029</v>
      </c>
      <c r="B901" s="125">
        <v>22</v>
      </c>
      <c r="C901" s="125">
        <v>9.9571609999999993</v>
      </c>
      <c r="D901" s="125">
        <v>9.9571609999999993</v>
      </c>
      <c r="E901" s="125">
        <v>7.040178</v>
      </c>
    </row>
    <row r="902" spans="1:5" x14ac:dyDescent="0.25">
      <c r="A902" s="124">
        <v>39030</v>
      </c>
      <c r="B902" s="125">
        <v>28</v>
      </c>
      <c r="C902" s="125">
        <v>9.9455559999999998</v>
      </c>
      <c r="D902" s="125">
        <v>9.9455559999999998</v>
      </c>
      <c r="E902" s="125">
        <v>7.0382619999999996</v>
      </c>
    </row>
    <row r="903" spans="1:5" x14ac:dyDescent="0.25">
      <c r="A903" s="124">
        <v>39031</v>
      </c>
      <c r="B903" s="125">
        <v>27</v>
      </c>
      <c r="C903" s="125">
        <v>9.9474999999999998</v>
      </c>
      <c r="D903" s="125">
        <v>9.9474999999999998</v>
      </c>
      <c r="E903" s="125">
        <v>7.0369440000000001</v>
      </c>
    </row>
    <row r="904" spans="1:5" x14ac:dyDescent="0.25">
      <c r="A904" s="124">
        <v>39034</v>
      </c>
      <c r="B904" s="125">
        <v>24</v>
      </c>
      <c r="C904" s="125">
        <v>9.9532670000000003</v>
      </c>
      <c r="D904" s="125">
        <v>9.9532670000000003</v>
      </c>
      <c r="E904" s="125">
        <v>7.0428629999999997</v>
      </c>
    </row>
    <row r="905" spans="1:5" x14ac:dyDescent="0.25">
      <c r="A905" s="124">
        <v>39035</v>
      </c>
      <c r="B905" s="125">
        <v>23</v>
      </c>
      <c r="C905" s="125">
        <v>9.9552139999999998</v>
      </c>
      <c r="D905" s="125">
        <v>9.9552139999999998</v>
      </c>
      <c r="E905" s="125">
        <v>7.0415190000000001</v>
      </c>
    </row>
    <row r="906" spans="1:5" x14ac:dyDescent="0.25">
      <c r="A906" s="124">
        <v>39036</v>
      </c>
      <c r="B906" s="125">
        <v>22</v>
      </c>
      <c r="C906" s="125">
        <v>9.9571609999999993</v>
      </c>
      <c r="D906" s="125">
        <v>9.9571609999999993</v>
      </c>
      <c r="E906" s="125">
        <v>7.040178</v>
      </c>
    </row>
    <row r="907" spans="1:5" x14ac:dyDescent="0.25">
      <c r="A907" s="124">
        <v>39037</v>
      </c>
      <c r="B907" s="125">
        <v>28</v>
      </c>
      <c r="C907" s="125">
        <v>9.9456330000000008</v>
      </c>
      <c r="D907" s="125">
        <v>9.9456330000000008</v>
      </c>
      <c r="E907" s="125">
        <v>7.0282530000000003</v>
      </c>
    </row>
    <row r="908" spans="1:5" x14ac:dyDescent="0.25">
      <c r="A908" s="124">
        <v>39038</v>
      </c>
      <c r="B908" s="125">
        <v>27</v>
      </c>
      <c r="C908" s="125">
        <v>9.9475750000000005</v>
      </c>
      <c r="D908" s="125">
        <v>9.9475750000000005</v>
      </c>
      <c r="E908" s="125">
        <v>7.0268379999999997</v>
      </c>
    </row>
    <row r="909" spans="1:5" x14ac:dyDescent="0.25">
      <c r="A909" s="124">
        <v>39042</v>
      </c>
      <c r="B909" s="125">
        <v>23</v>
      </c>
      <c r="C909" s="125">
        <v>9.9552139999999998</v>
      </c>
      <c r="D909" s="125">
        <v>9.9552139999999998</v>
      </c>
      <c r="E909" s="125">
        <v>7.0415190000000001</v>
      </c>
    </row>
    <row r="910" spans="1:5" x14ac:dyDescent="0.25">
      <c r="A910" s="124">
        <v>39043</v>
      </c>
      <c r="B910" s="125">
        <v>22</v>
      </c>
      <c r="C910" s="125">
        <v>9.9571000000000005</v>
      </c>
      <c r="D910" s="125">
        <v>9.9571000000000005</v>
      </c>
      <c r="E910" s="125">
        <v>7.0502459999999996</v>
      </c>
    </row>
    <row r="911" spans="1:5" x14ac:dyDescent="0.25">
      <c r="A911" s="124">
        <v>39044</v>
      </c>
      <c r="B911" s="125">
        <v>28</v>
      </c>
      <c r="C911" s="125">
        <v>9.9454779999999996</v>
      </c>
      <c r="D911" s="125">
        <v>9.9454779999999996</v>
      </c>
      <c r="E911" s="125">
        <v>7.0484010000000001</v>
      </c>
    </row>
    <row r="912" spans="1:5" x14ac:dyDescent="0.25">
      <c r="A912" s="124">
        <v>39045</v>
      </c>
      <c r="B912" s="125">
        <v>27</v>
      </c>
      <c r="C912" s="125">
        <v>9.9474250000000008</v>
      </c>
      <c r="D912" s="125">
        <v>9.9474250000000008</v>
      </c>
      <c r="E912" s="125">
        <v>7.0470499999999996</v>
      </c>
    </row>
    <row r="913" spans="1:5" x14ac:dyDescent="0.25">
      <c r="A913" s="124">
        <v>39048</v>
      </c>
      <c r="B913" s="125">
        <v>24</v>
      </c>
      <c r="C913" s="125">
        <v>9.9532670000000003</v>
      </c>
      <c r="D913" s="125">
        <v>9.9532670000000003</v>
      </c>
      <c r="E913" s="125">
        <v>7.0428629999999997</v>
      </c>
    </row>
    <row r="914" spans="1:5" x14ac:dyDescent="0.25">
      <c r="A914" s="124">
        <v>39049</v>
      </c>
      <c r="B914" s="125">
        <v>23</v>
      </c>
      <c r="C914" s="125">
        <v>9.9552139999999998</v>
      </c>
      <c r="D914" s="125">
        <v>9.9552139999999998</v>
      </c>
      <c r="E914" s="125">
        <v>7.0415190000000001</v>
      </c>
    </row>
    <row r="915" spans="1:5" x14ac:dyDescent="0.25">
      <c r="A915" s="124">
        <v>39050</v>
      </c>
      <c r="B915" s="125">
        <v>22</v>
      </c>
      <c r="C915" s="125">
        <v>9.9571609999999993</v>
      </c>
      <c r="D915" s="125">
        <v>9.9571609999999993</v>
      </c>
      <c r="E915" s="125">
        <v>7.040178</v>
      </c>
    </row>
    <row r="916" spans="1:5" x14ac:dyDescent="0.25">
      <c r="A916" s="124">
        <v>39051</v>
      </c>
      <c r="B916" s="125">
        <v>28</v>
      </c>
      <c r="C916" s="125">
        <v>9.9454779999999996</v>
      </c>
      <c r="D916" s="125">
        <v>9.9454779999999996</v>
      </c>
      <c r="E916" s="125">
        <v>7.0484010000000001</v>
      </c>
    </row>
    <row r="917" spans="1:5" x14ac:dyDescent="0.25">
      <c r="A917" s="124">
        <v>39055</v>
      </c>
      <c r="B917" s="125">
        <v>24</v>
      </c>
      <c r="C917" s="125">
        <v>9.9532000000000007</v>
      </c>
      <c r="D917" s="125">
        <v>9.9532000000000007</v>
      </c>
      <c r="E917" s="125">
        <v>7.0530080000000002</v>
      </c>
    </row>
    <row r="918" spans="1:5" x14ac:dyDescent="0.25">
      <c r="A918" s="124">
        <v>39056</v>
      </c>
      <c r="B918" s="125">
        <v>23</v>
      </c>
      <c r="C918" s="125">
        <v>9.9552139999999998</v>
      </c>
      <c r="D918" s="125">
        <v>9.9552139999999998</v>
      </c>
      <c r="E918" s="125">
        <v>7.0415190000000001</v>
      </c>
    </row>
    <row r="919" spans="1:5" x14ac:dyDescent="0.25">
      <c r="A919" s="124">
        <v>39057</v>
      </c>
      <c r="B919" s="125">
        <v>22</v>
      </c>
      <c r="C919" s="125">
        <v>9.9571609999999993</v>
      </c>
      <c r="D919" s="125">
        <v>9.9571609999999993</v>
      </c>
      <c r="E919" s="125">
        <v>7.040178</v>
      </c>
    </row>
    <row r="920" spans="1:5" x14ac:dyDescent="0.25">
      <c r="A920" s="124">
        <v>39058</v>
      </c>
      <c r="B920" s="125">
        <v>28</v>
      </c>
      <c r="C920" s="125">
        <v>9.9454779999999996</v>
      </c>
      <c r="D920" s="125">
        <v>9.9454779999999996</v>
      </c>
      <c r="E920" s="125">
        <v>7.0484010000000001</v>
      </c>
    </row>
    <row r="921" spans="1:5" x14ac:dyDescent="0.25">
      <c r="A921" s="124">
        <v>39059</v>
      </c>
      <c r="B921" s="125">
        <v>27</v>
      </c>
      <c r="C921" s="125">
        <v>9.9474250000000008</v>
      </c>
      <c r="D921" s="125">
        <v>9.9474250000000008</v>
      </c>
      <c r="E921" s="125">
        <v>7.0470499999999996</v>
      </c>
    </row>
    <row r="922" spans="1:5" x14ac:dyDescent="0.25">
      <c r="A922" s="124">
        <v>39062</v>
      </c>
      <c r="B922" s="125">
        <v>24</v>
      </c>
      <c r="C922" s="125">
        <v>9.9533330000000007</v>
      </c>
      <c r="D922" s="125">
        <v>9.9533330000000007</v>
      </c>
      <c r="E922" s="125">
        <v>7.03287</v>
      </c>
    </row>
    <row r="923" spans="1:5" x14ac:dyDescent="0.25">
      <c r="A923" s="124">
        <v>39064</v>
      </c>
      <c r="B923" s="125">
        <v>22</v>
      </c>
      <c r="C923" s="125">
        <v>9.9571609999999993</v>
      </c>
      <c r="D923" s="125">
        <v>9.9571609999999993</v>
      </c>
      <c r="E923" s="125">
        <v>7.040178</v>
      </c>
    </row>
    <row r="924" spans="1:5" x14ac:dyDescent="0.25">
      <c r="A924" s="124">
        <v>39065</v>
      </c>
      <c r="B924" s="125">
        <v>28</v>
      </c>
      <c r="C924" s="125">
        <v>9.9456330000000008</v>
      </c>
      <c r="D924" s="125">
        <v>9.9456330000000008</v>
      </c>
      <c r="E924" s="125">
        <v>7.0282530000000003</v>
      </c>
    </row>
    <row r="925" spans="1:5" x14ac:dyDescent="0.25">
      <c r="A925" s="124">
        <v>39066</v>
      </c>
      <c r="B925" s="125">
        <v>27</v>
      </c>
      <c r="C925" s="125">
        <v>9.9475750000000005</v>
      </c>
      <c r="D925" s="125">
        <v>9.9475750000000005</v>
      </c>
      <c r="E925" s="125">
        <v>7.0268379999999997</v>
      </c>
    </row>
    <row r="926" spans="1:5" x14ac:dyDescent="0.25">
      <c r="A926" s="124">
        <v>39069</v>
      </c>
      <c r="B926" s="125">
        <v>24</v>
      </c>
      <c r="C926" s="125">
        <v>9.9533330000000007</v>
      </c>
      <c r="D926" s="125">
        <v>9.9533330000000007</v>
      </c>
      <c r="E926" s="125">
        <v>7.03287</v>
      </c>
    </row>
    <row r="927" spans="1:5" x14ac:dyDescent="0.25">
      <c r="A927" s="124">
        <v>39070</v>
      </c>
      <c r="B927" s="125">
        <v>23</v>
      </c>
      <c r="C927" s="125">
        <v>9.9552779999999998</v>
      </c>
      <c r="D927" s="125">
        <v>9.9552779999999998</v>
      </c>
      <c r="E927" s="125">
        <v>7.0314110000000003</v>
      </c>
    </row>
    <row r="928" spans="1:5" x14ac:dyDescent="0.25">
      <c r="A928" s="124">
        <v>39071</v>
      </c>
      <c r="B928" s="125">
        <v>22</v>
      </c>
      <c r="C928" s="125">
        <v>9.9571609999999993</v>
      </c>
      <c r="D928" s="125">
        <v>9.9571609999999993</v>
      </c>
      <c r="E928" s="125">
        <v>7.040178</v>
      </c>
    </row>
    <row r="929" spans="1:5" x14ac:dyDescent="0.25">
      <c r="A929" s="124">
        <v>39072</v>
      </c>
      <c r="B929" s="125">
        <v>28</v>
      </c>
      <c r="C929" s="125">
        <v>9.9454779999999996</v>
      </c>
      <c r="D929" s="125">
        <v>9.9454779999999996</v>
      </c>
      <c r="E929" s="125">
        <v>7.0484010000000001</v>
      </c>
    </row>
    <row r="930" spans="1:5" x14ac:dyDescent="0.25">
      <c r="A930" s="124">
        <v>39073</v>
      </c>
      <c r="B930" s="125">
        <v>27</v>
      </c>
      <c r="C930" s="125">
        <v>9.9474250000000008</v>
      </c>
      <c r="D930" s="125">
        <v>9.9474250000000008</v>
      </c>
      <c r="E930" s="125">
        <v>7.0470499999999996</v>
      </c>
    </row>
    <row r="931" spans="1:5" x14ac:dyDescent="0.25">
      <c r="A931" s="124">
        <v>39077</v>
      </c>
      <c r="B931" s="125">
        <v>23</v>
      </c>
      <c r="C931" s="125">
        <v>9.9551499999999997</v>
      </c>
      <c r="D931" s="125">
        <v>9.9551499999999997</v>
      </c>
      <c r="E931" s="125">
        <v>7.0516269999999999</v>
      </c>
    </row>
    <row r="932" spans="1:5" x14ac:dyDescent="0.25">
      <c r="A932" s="124">
        <v>39078</v>
      </c>
      <c r="B932" s="125">
        <v>22</v>
      </c>
      <c r="C932" s="125">
        <v>9.9571000000000005</v>
      </c>
      <c r="D932" s="125">
        <v>9.9571000000000005</v>
      </c>
      <c r="E932" s="125">
        <v>7.0502459999999996</v>
      </c>
    </row>
    <row r="933" spans="1:5" x14ac:dyDescent="0.25">
      <c r="A933" s="124">
        <v>39079</v>
      </c>
      <c r="B933" s="125">
        <v>28</v>
      </c>
      <c r="C933" s="125">
        <v>9.9453999999999994</v>
      </c>
      <c r="D933" s="125">
        <v>9.9453999999999994</v>
      </c>
      <c r="E933" s="125">
        <v>7.0585399999999998</v>
      </c>
    </row>
    <row r="934" spans="1:5" x14ac:dyDescent="0.25">
      <c r="A934" s="124">
        <v>39080</v>
      </c>
      <c r="B934" s="125">
        <v>27</v>
      </c>
      <c r="C934" s="125">
        <v>9.9474999999999998</v>
      </c>
      <c r="D934" s="125">
        <v>9.9474999999999998</v>
      </c>
      <c r="E934" s="125">
        <v>7.0369440000000001</v>
      </c>
    </row>
    <row r="935" spans="1:5" x14ac:dyDescent="0.25">
      <c r="A935" s="124">
        <v>39084</v>
      </c>
      <c r="B935" s="125">
        <v>23</v>
      </c>
      <c r="C935" s="125">
        <v>9.9552779999999998</v>
      </c>
      <c r="D935" s="125">
        <v>9.9552779999999998</v>
      </c>
      <c r="E935" s="125">
        <v>7.0314110000000003</v>
      </c>
    </row>
    <row r="936" spans="1:5" x14ac:dyDescent="0.25">
      <c r="A936" s="124">
        <v>39085</v>
      </c>
      <c r="B936" s="125">
        <v>22</v>
      </c>
      <c r="C936" s="125">
        <v>9.9572830000000003</v>
      </c>
      <c r="D936" s="125">
        <v>9.9572830000000003</v>
      </c>
      <c r="E936" s="125">
        <v>7.0200420000000001</v>
      </c>
    </row>
    <row r="937" spans="1:5" x14ac:dyDescent="0.25">
      <c r="A937" s="124">
        <v>39086</v>
      </c>
      <c r="B937" s="125">
        <v>28</v>
      </c>
      <c r="C937" s="125">
        <v>9.9457109999999993</v>
      </c>
      <c r="D937" s="125">
        <v>9.9457109999999993</v>
      </c>
      <c r="E937" s="125">
        <v>7.0181149999999999</v>
      </c>
    </row>
    <row r="938" spans="1:5" x14ac:dyDescent="0.25">
      <c r="A938" s="124">
        <v>39087</v>
      </c>
      <c r="B938" s="125">
        <v>27</v>
      </c>
      <c r="C938" s="125">
        <v>9.9476499999999994</v>
      </c>
      <c r="D938" s="125">
        <v>9.9476499999999994</v>
      </c>
      <c r="E938" s="125">
        <v>7.0167330000000003</v>
      </c>
    </row>
    <row r="939" spans="1:5" x14ac:dyDescent="0.25">
      <c r="A939" s="124">
        <v>39090</v>
      </c>
      <c r="B939" s="125">
        <v>24</v>
      </c>
      <c r="C939" s="125">
        <v>9.9534669999999998</v>
      </c>
      <c r="D939" s="125">
        <v>9.9534669999999998</v>
      </c>
      <c r="E939" s="125">
        <v>7.0125820000000001</v>
      </c>
    </row>
    <row r="940" spans="1:5" x14ac:dyDescent="0.25">
      <c r="A940" s="124">
        <v>39091</v>
      </c>
      <c r="B940" s="125">
        <v>23</v>
      </c>
      <c r="C940" s="125">
        <v>9.9553419999999999</v>
      </c>
      <c r="D940" s="125">
        <v>9.9553419999999999</v>
      </c>
      <c r="E940" s="125">
        <v>7.0213039999999998</v>
      </c>
    </row>
    <row r="941" spans="1:5" x14ac:dyDescent="0.25">
      <c r="A941" s="124">
        <v>39092</v>
      </c>
      <c r="B941" s="125">
        <v>22</v>
      </c>
      <c r="C941" s="125">
        <v>9.9572830000000003</v>
      </c>
      <c r="D941" s="125">
        <v>9.9572830000000003</v>
      </c>
      <c r="E941" s="125">
        <v>7.0200420000000001</v>
      </c>
    </row>
    <row r="942" spans="1:5" x14ac:dyDescent="0.25">
      <c r="A942" s="124">
        <v>39093</v>
      </c>
      <c r="B942" s="125">
        <v>28</v>
      </c>
      <c r="C942" s="125">
        <v>9.9457109999999993</v>
      </c>
      <c r="D942" s="125">
        <v>9.9457109999999993</v>
      </c>
      <c r="E942" s="125">
        <v>7.0181149999999999</v>
      </c>
    </row>
    <row r="943" spans="1:5" x14ac:dyDescent="0.25">
      <c r="A943" s="124">
        <v>39094</v>
      </c>
      <c r="B943" s="125">
        <v>27</v>
      </c>
      <c r="C943" s="125">
        <v>9.9476499999999994</v>
      </c>
      <c r="D943" s="125">
        <v>9.9476499999999994</v>
      </c>
      <c r="E943" s="125">
        <v>7.0167330000000003</v>
      </c>
    </row>
    <row r="944" spans="1:5" x14ac:dyDescent="0.25">
      <c r="A944" s="124">
        <v>39097</v>
      </c>
      <c r="B944" s="125">
        <v>24</v>
      </c>
      <c r="C944" s="125">
        <v>9.9534000000000002</v>
      </c>
      <c r="D944" s="125">
        <v>9.9534000000000002</v>
      </c>
      <c r="E944" s="125">
        <v>7.0227259999999996</v>
      </c>
    </row>
    <row r="945" spans="1:5" x14ac:dyDescent="0.25">
      <c r="A945" s="124">
        <v>39098</v>
      </c>
      <c r="B945" s="125">
        <v>23</v>
      </c>
      <c r="C945" s="125">
        <v>9.9552779999999998</v>
      </c>
      <c r="D945" s="125">
        <v>9.9552779999999998</v>
      </c>
      <c r="E945" s="125">
        <v>7.0314110000000003</v>
      </c>
    </row>
    <row r="946" spans="1:5" x14ac:dyDescent="0.25">
      <c r="A946" s="124">
        <v>39099</v>
      </c>
      <c r="B946" s="125">
        <v>22</v>
      </c>
      <c r="C946" s="125">
        <v>9.9571609999999993</v>
      </c>
      <c r="D946" s="125">
        <v>9.9571609999999993</v>
      </c>
      <c r="E946" s="125">
        <v>7.040178</v>
      </c>
    </row>
    <row r="947" spans="1:5" x14ac:dyDescent="0.25">
      <c r="A947" s="124">
        <v>39100</v>
      </c>
      <c r="B947" s="125">
        <v>28</v>
      </c>
      <c r="C947" s="125">
        <v>9.9453999999999994</v>
      </c>
      <c r="D947" s="125">
        <v>9.9453999999999994</v>
      </c>
      <c r="E947" s="125">
        <v>7.0585399999999998</v>
      </c>
    </row>
    <row r="948" spans="1:5" x14ac:dyDescent="0.25">
      <c r="A948" s="124">
        <v>39101</v>
      </c>
      <c r="B948" s="125">
        <v>27</v>
      </c>
      <c r="C948" s="125">
        <v>9.9472749999999994</v>
      </c>
      <c r="D948" s="125">
        <v>9.9472749999999994</v>
      </c>
      <c r="E948" s="125">
        <v>7.0672620000000004</v>
      </c>
    </row>
    <row r="949" spans="1:5" x14ac:dyDescent="0.25">
      <c r="A949" s="124">
        <v>39104</v>
      </c>
      <c r="B949" s="125">
        <v>24</v>
      </c>
      <c r="C949" s="125">
        <v>9.9531329999999993</v>
      </c>
      <c r="D949" s="125">
        <v>9.9531329999999993</v>
      </c>
      <c r="E949" s="125">
        <v>7.0631529999999998</v>
      </c>
    </row>
    <row r="950" spans="1:5" x14ac:dyDescent="0.25">
      <c r="A950" s="124">
        <v>39105</v>
      </c>
      <c r="B950" s="125">
        <v>23</v>
      </c>
      <c r="C950" s="125">
        <v>9.9550219999999996</v>
      </c>
      <c r="D950" s="125">
        <v>9.9550219999999996</v>
      </c>
      <c r="E950" s="125">
        <v>7.0718430000000003</v>
      </c>
    </row>
    <row r="951" spans="1:5" x14ac:dyDescent="0.25">
      <c r="A951" s="124">
        <v>39106</v>
      </c>
      <c r="B951" s="125">
        <v>22</v>
      </c>
      <c r="C951" s="125">
        <v>9.9569170000000007</v>
      </c>
      <c r="D951" s="125">
        <v>9.9569170000000007</v>
      </c>
      <c r="E951" s="125">
        <v>7.0804499999999999</v>
      </c>
    </row>
    <row r="952" spans="1:5" x14ac:dyDescent="0.25">
      <c r="A952" s="124">
        <v>39107</v>
      </c>
      <c r="B952" s="125">
        <v>28</v>
      </c>
      <c r="C952" s="125">
        <v>9.9453999999999994</v>
      </c>
      <c r="D952" s="125">
        <v>9.9453999999999994</v>
      </c>
      <c r="E952" s="125">
        <v>7.0585399999999998</v>
      </c>
    </row>
    <row r="953" spans="1:5" x14ac:dyDescent="0.25">
      <c r="A953" s="124">
        <v>39108</v>
      </c>
      <c r="B953" s="125">
        <v>27</v>
      </c>
      <c r="C953" s="125">
        <v>9.9472749999999994</v>
      </c>
      <c r="D953" s="125">
        <v>9.9472749999999994</v>
      </c>
      <c r="E953" s="125">
        <v>7.0672620000000004</v>
      </c>
    </row>
    <row r="954" spans="1:5" x14ac:dyDescent="0.25">
      <c r="A954" s="124">
        <v>39111</v>
      </c>
      <c r="B954" s="125">
        <v>24</v>
      </c>
      <c r="C954" s="125">
        <v>9.9531329999999993</v>
      </c>
      <c r="D954" s="125">
        <v>9.9531329999999993</v>
      </c>
      <c r="E954" s="125">
        <v>7.0631529999999998</v>
      </c>
    </row>
    <row r="955" spans="1:5" x14ac:dyDescent="0.25">
      <c r="A955" s="124">
        <v>39112</v>
      </c>
      <c r="B955" s="125">
        <v>23</v>
      </c>
      <c r="C955" s="125">
        <v>9.9551499999999997</v>
      </c>
      <c r="D955" s="125">
        <v>9.9551499999999997</v>
      </c>
      <c r="E955" s="125">
        <v>7.0516269999999999</v>
      </c>
    </row>
    <row r="956" spans="1:5" x14ac:dyDescent="0.25">
      <c r="A956" s="124">
        <v>39113</v>
      </c>
      <c r="B956" s="125">
        <v>22</v>
      </c>
      <c r="C956" s="125">
        <v>9.9571000000000005</v>
      </c>
      <c r="D956" s="125">
        <v>9.9571000000000005</v>
      </c>
      <c r="E956" s="125">
        <v>7.0502459999999996</v>
      </c>
    </row>
    <row r="957" spans="1:5" x14ac:dyDescent="0.25">
      <c r="A957" s="124">
        <v>39114</v>
      </c>
      <c r="B957" s="125">
        <v>28</v>
      </c>
      <c r="C957" s="125">
        <v>9.9454779999999996</v>
      </c>
      <c r="D957" s="125">
        <v>9.9454779999999996</v>
      </c>
      <c r="E957" s="125">
        <v>7.0484010000000001</v>
      </c>
    </row>
    <row r="958" spans="1:5" x14ac:dyDescent="0.25">
      <c r="A958" s="124">
        <v>39115</v>
      </c>
      <c r="B958" s="125">
        <v>27</v>
      </c>
      <c r="C958" s="125">
        <v>9.9474250000000008</v>
      </c>
      <c r="D958" s="125">
        <v>9.9474250000000008</v>
      </c>
      <c r="E958" s="125">
        <v>7.0470499999999996</v>
      </c>
    </row>
    <row r="959" spans="1:5" x14ac:dyDescent="0.25">
      <c r="A959" s="124">
        <v>39119</v>
      </c>
      <c r="B959" s="125">
        <v>23</v>
      </c>
      <c r="C959" s="125">
        <v>9.9551499999999997</v>
      </c>
      <c r="D959" s="125">
        <v>9.9551499999999997</v>
      </c>
      <c r="E959" s="125">
        <v>7.0516269999999999</v>
      </c>
    </row>
    <row r="960" spans="1:5" x14ac:dyDescent="0.25">
      <c r="A960" s="124">
        <v>39120</v>
      </c>
      <c r="B960" s="125">
        <v>22</v>
      </c>
      <c r="C960" s="125">
        <v>9.9571000000000005</v>
      </c>
      <c r="D960" s="125">
        <v>9.9571000000000005</v>
      </c>
      <c r="E960" s="125">
        <v>7.0502459999999996</v>
      </c>
    </row>
    <row r="961" spans="1:5" x14ac:dyDescent="0.25">
      <c r="A961" s="124">
        <v>39121</v>
      </c>
      <c r="B961" s="125">
        <v>28</v>
      </c>
      <c r="C961" s="125">
        <v>9.9454779999999996</v>
      </c>
      <c r="D961" s="125">
        <v>9.9454779999999996</v>
      </c>
      <c r="E961" s="125">
        <v>7.0484010000000001</v>
      </c>
    </row>
    <row r="962" spans="1:5" x14ac:dyDescent="0.25">
      <c r="A962" s="124">
        <v>39122</v>
      </c>
      <c r="B962" s="125">
        <v>27</v>
      </c>
      <c r="C962" s="125">
        <v>9.9474250000000008</v>
      </c>
      <c r="D962" s="125">
        <v>9.9474250000000008</v>
      </c>
      <c r="E962" s="125">
        <v>7.0470499999999996</v>
      </c>
    </row>
    <row r="963" spans="1:5" x14ac:dyDescent="0.25">
      <c r="A963" s="124">
        <v>39125</v>
      </c>
      <c r="B963" s="125">
        <v>24</v>
      </c>
      <c r="C963" s="125">
        <v>9.9532000000000007</v>
      </c>
      <c r="D963" s="125">
        <v>9.9532000000000007</v>
      </c>
      <c r="E963" s="125">
        <v>7.0530080000000002</v>
      </c>
    </row>
    <row r="964" spans="1:5" x14ac:dyDescent="0.25">
      <c r="A964" s="124">
        <v>39126</v>
      </c>
      <c r="B964" s="125">
        <v>23</v>
      </c>
      <c r="C964" s="125">
        <v>9.9552139999999998</v>
      </c>
      <c r="D964" s="125">
        <v>9.9552139999999998</v>
      </c>
      <c r="E964" s="125">
        <v>7.0415190000000001</v>
      </c>
    </row>
    <row r="965" spans="1:5" x14ac:dyDescent="0.25">
      <c r="A965" s="124">
        <v>39127</v>
      </c>
      <c r="B965" s="125">
        <v>22</v>
      </c>
      <c r="C965" s="125">
        <v>9.9572219999999998</v>
      </c>
      <c r="D965" s="125">
        <v>9.9572219999999998</v>
      </c>
      <c r="E965" s="125">
        <v>7.0301099999999996</v>
      </c>
    </row>
    <row r="966" spans="1:5" x14ac:dyDescent="0.25">
      <c r="A966" s="124">
        <v>39128</v>
      </c>
      <c r="B966" s="125">
        <v>28</v>
      </c>
      <c r="C966" s="125">
        <v>9.9456330000000008</v>
      </c>
      <c r="D966" s="125">
        <v>9.9456330000000008</v>
      </c>
      <c r="E966" s="125">
        <v>7.0282530000000003</v>
      </c>
    </row>
    <row r="967" spans="1:5" x14ac:dyDescent="0.25">
      <c r="A967" s="124">
        <v>39129</v>
      </c>
      <c r="B967" s="125">
        <v>27</v>
      </c>
      <c r="C967" s="125">
        <v>9.9475750000000005</v>
      </c>
      <c r="D967" s="125">
        <v>9.9475750000000005</v>
      </c>
      <c r="E967" s="125">
        <v>7.0268379999999997</v>
      </c>
    </row>
    <row r="968" spans="1:5" x14ac:dyDescent="0.25">
      <c r="A968" s="124">
        <v>39132</v>
      </c>
      <c r="B968" s="125">
        <v>24</v>
      </c>
      <c r="C968" s="125">
        <v>9.9533330000000007</v>
      </c>
      <c r="D968" s="125">
        <v>9.9533330000000007</v>
      </c>
      <c r="E968" s="125">
        <v>7.03287</v>
      </c>
    </row>
    <row r="969" spans="1:5" x14ac:dyDescent="0.25">
      <c r="A969" s="124">
        <v>39133</v>
      </c>
      <c r="B969" s="125">
        <v>23</v>
      </c>
      <c r="C969" s="125">
        <v>9.9552779999999998</v>
      </c>
      <c r="D969" s="125">
        <v>9.9552779999999998</v>
      </c>
      <c r="E969" s="125">
        <v>7.0314110000000003</v>
      </c>
    </row>
    <row r="970" spans="1:5" x14ac:dyDescent="0.25">
      <c r="A970" s="124">
        <v>39134</v>
      </c>
      <c r="B970" s="125">
        <v>22</v>
      </c>
      <c r="C970" s="125">
        <v>9.9572219999999998</v>
      </c>
      <c r="D970" s="125">
        <v>9.9572219999999998</v>
      </c>
      <c r="E970" s="125">
        <v>7.0301099999999996</v>
      </c>
    </row>
    <row r="971" spans="1:5" x14ac:dyDescent="0.25">
      <c r="A971" s="124">
        <v>39135</v>
      </c>
      <c r="B971" s="125">
        <v>28</v>
      </c>
      <c r="C971" s="125">
        <v>9.9456330000000008</v>
      </c>
      <c r="D971" s="125">
        <v>9.9456330000000008</v>
      </c>
      <c r="E971" s="125">
        <v>7.0282530000000003</v>
      </c>
    </row>
    <row r="972" spans="1:5" x14ac:dyDescent="0.25">
      <c r="A972" s="124">
        <v>39136</v>
      </c>
      <c r="B972" s="125">
        <v>27</v>
      </c>
      <c r="C972" s="125">
        <v>9.9475750000000005</v>
      </c>
      <c r="D972" s="125">
        <v>9.9475750000000005</v>
      </c>
      <c r="E972" s="125">
        <v>7.0268379999999997</v>
      </c>
    </row>
    <row r="973" spans="1:5" x14ac:dyDescent="0.25">
      <c r="A973" s="124">
        <v>39139</v>
      </c>
      <c r="B973" s="125">
        <v>24</v>
      </c>
      <c r="C973" s="125">
        <v>9.9533330000000007</v>
      </c>
      <c r="D973" s="125">
        <v>9.9533330000000007</v>
      </c>
      <c r="E973" s="125">
        <v>7.03287</v>
      </c>
    </row>
    <row r="974" spans="1:5" x14ac:dyDescent="0.25">
      <c r="A974" s="124">
        <v>39140</v>
      </c>
      <c r="B974" s="125">
        <v>23</v>
      </c>
      <c r="C974" s="125">
        <v>9.9552779999999998</v>
      </c>
      <c r="D974" s="125">
        <v>9.9552779999999998</v>
      </c>
      <c r="E974" s="125">
        <v>7.0314110000000003</v>
      </c>
    </row>
    <row r="975" spans="1:5" x14ac:dyDescent="0.25">
      <c r="A975" s="124">
        <v>39141</v>
      </c>
      <c r="B975" s="125">
        <v>22</v>
      </c>
      <c r="C975" s="125">
        <v>9.9572219999999998</v>
      </c>
      <c r="D975" s="125">
        <v>9.9572219999999998</v>
      </c>
      <c r="E975" s="125">
        <v>7.0301099999999996</v>
      </c>
    </row>
    <row r="976" spans="1:5" x14ac:dyDescent="0.25">
      <c r="A976" s="124">
        <v>39142</v>
      </c>
      <c r="B976" s="125">
        <v>28</v>
      </c>
      <c r="C976" s="125">
        <v>9.9454779999999996</v>
      </c>
      <c r="D976" s="125">
        <v>9.9454779999999996</v>
      </c>
      <c r="E976" s="125">
        <v>7.0484010000000001</v>
      </c>
    </row>
    <row r="977" spans="1:5" x14ac:dyDescent="0.25">
      <c r="A977" s="124">
        <v>39143</v>
      </c>
      <c r="B977" s="125">
        <v>27</v>
      </c>
      <c r="C977" s="125">
        <v>9.9474250000000008</v>
      </c>
      <c r="D977" s="125">
        <v>9.9474250000000008</v>
      </c>
      <c r="E977" s="125">
        <v>7.0470499999999996</v>
      </c>
    </row>
    <row r="978" spans="1:5" x14ac:dyDescent="0.25">
      <c r="A978" s="124">
        <v>39146</v>
      </c>
      <c r="B978" s="125">
        <v>24</v>
      </c>
      <c r="C978" s="125">
        <v>9.9532670000000003</v>
      </c>
      <c r="D978" s="125">
        <v>9.9532670000000003</v>
      </c>
      <c r="E978" s="125">
        <v>7.0428629999999997</v>
      </c>
    </row>
    <row r="979" spans="1:5" x14ac:dyDescent="0.25">
      <c r="A979" s="124">
        <v>39147</v>
      </c>
      <c r="B979" s="125">
        <v>23</v>
      </c>
      <c r="C979" s="125">
        <v>9.9552139999999998</v>
      </c>
      <c r="D979" s="125">
        <v>9.9552139999999998</v>
      </c>
      <c r="E979" s="125">
        <v>7.0415190000000001</v>
      </c>
    </row>
    <row r="980" spans="1:5" x14ac:dyDescent="0.25">
      <c r="A980" s="124">
        <v>39148</v>
      </c>
      <c r="B980" s="125">
        <v>22</v>
      </c>
      <c r="C980" s="125">
        <v>9.9571000000000005</v>
      </c>
      <c r="D980" s="125">
        <v>9.9571000000000005</v>
      </c>
      <c r="E980" s="125">
        <v>7.0502459999999996</v>
      </c>
    </row>
    <row r="981" spans="1:5" x14ac:dyDescent="0.25">
      <c r="A981" s="124">
        <v>39149</v>
      </c>
      <c r="B981" s="125">
        <v>27</v>
      </c>
      <c r="C981" s="125">
        <v>9.9474250000000008</v>
      </c>
      <c r="D981" s="125">
        <v>9.9474250000000008</v>
      </c>
      <c r="E981" s="125">
        <v>7.0470499999999996</v>
      </c>
    </row>
    <row r="982" spans="1:5" x14ac:dyDescent="0.25">
      <c r="A982" s="124">
        <v>39150</v>
      </c>
      <c r="B982" s="125">
        <v>26</v>
      </c>
      <c r="C982" s="125">
        <v>9.9493720000000003</v>
      </c>
      <c r="D982" s="125">
        <v>9.9493720000000003</v>
      </c>
      <c r="E982" s="125">
        <v>7.0457020000000004</v>
      </c>
    </row>
    <row r="983" spans="1:5" x14ac:dyDescent="0.25">
      <c r="A983" s="124">
        <v>39153</v>
      </c>
      <c r="B983" s="125">
        <v>23</v>
      </c>
      <c r="C983" s="125">
        <v>9.9551499999999997</v>
      </c>
      <c r="D983" s="125">
        <v>9.9551499999999997</v>
      </c>
      <c r="E983" s="125">
        <v>7.0516269999999999</v>
      </c>
    </row>
    <row r="984" spans="1:5" x14ac:dyDescent="0.25">
      <c r="A984" s="124">
        <v>39154</v>
      </c>
      <c r="B984" s="125">
        <v>22</v>
      </c>
      <c r="C984" s="125">
        <v>9.9571609999999993</v>
      </c>
      <c r="D984" s="125">
        <v>9.9571609999999993</v>
      </c>
      <c r="E984" s="125">
        <v>7.040178</v>
      </c>
    </row>
    <row r="985" spans="1:5" x14ac:dyDescent="0.25">
      <c r="A985" s="124">
        <v>39155</v>
      </c>
      <c r="B985" s="125">
        <v>21</v>
      </c>
      <c r="C985" s="125">
        <v>9.9590499999999995</v>
      </c>
      <c r="D985" s="125">
        <v>9.9590499999999995</v>
      </c>
      <c r="E985" s="125">
        <v>7.0488650000000002</v>
      </c>
    </row>
    <row r="986" spans="1:5" x14ac:dyDescent="0.25">
      <c r="A986" s="124">
        <v>39156</v>
      </c>
      <c r="B986" s="125">
        <v>28</v>
      </c>
      <c r="C986" s="125">
        <v>9.9454779999999996</v>
      </c>
      <c r="D986" s="125">
        <v>9.9454779999999996</v>
      </c>
      <c r="E986" s="125">
        <v>7.0484010000000001</v>
      </c>
    </row>
    <row r="987" spans="1:5" x14ac:dyDescent="0.25">
      <c r="A987" s="124">
        <v>39157</v>
      </c>
      <c r="B987" s="125">
        <v>27</v>
      </c>
      <c r="C987" s="125">
        <v>9.9474250000000008</v>
      </c>
      <c r="D987" s="125">
        <v>9.9474250000000008</v>
      </c>
      <c r="E987" s="125">
        <v>7.0470499999999996</v>
      </c>
    </row>
    <row r="988" spans="1:5" x14ac:dyDescent="0.25">
      <c r="A988" s="124">
        <v>39161</v>
      </c>
      <c r="B988" s="125">
        <v>23</v>
      </c>
      <c r="C988" s="125">
        <v>9.9551499999999997</v>
      </c>
      <c r="D988" s="125">
        <v>9.9551499999999997</v>
      </c>
      <c r="E988" s="125">
        <v>7.0516269999999999</v>
      </c>
    </row>
    <row r="989" spans="1:5" x14ac:dyDescent="0.25">
      <c r="A989" s="124">
        <v>39162</v>
      </c>
      <c r="B989" s="125">
        <v>22</v>
      </c>
      <c r="C989" s="125">
        <v>9.9571609999999993</v>
      </c>
      <c r="D989" s="125">
        <v>9.9571609999999993</v>
      </c>
      <c r="E989" s="125">
        <v>7.040178</v>
      </c>
    </row>
    <row r="990" spans="1:5" x14ac:dyDescent="0.25">
      <c r="A990" s="124">
        <v>39163</v>
      </c>
      <c r="B990" s="125">
        <v>28</v>
      </c>
      <c r="C990" s="125">
        <v>9.9455559999999998</v>
      </c>
      <c r="D990" s="125">
        <v>9.9455559999999998</v>
      </c>
      <c r="E990" s="125">
        <v>7.0382619999999996</v>
      </c>
    </row>
    <row r="991" spans="1:5" x14ac:dyDescent="0.25">
      <c r="A991" s="124">
        <v>39164</v>
      </c>
      <c r="B991" s="125">
        <v>27</v>
      </c>
      <c r="C991" s="125">
        <v>9.9474999999999998</v>
      </c>
      <c r="D991" s="125">
        <v>9.9474999999999998</v>
      </c>
      <c r="E991" s="125">
        <v>7.0369440000000001</v>
      </c>
    </row>
    <row r="992" spans="1:5" x14ac:dyDescent="0.25">
      <c r="A992" s="124">
        <v>39167</v>
      </c>
      <c r="B992" s="125">
        <v>24</v>
      </c>
      <c r="C992" s="125">
        <v>9.9532670000000003</v>
      </c>
      <c r="D992" s="125">
        <v>9.9532670000000003</v>
      </c>
      <c r="E992" s="125">
        <v>7.0428629999999997</v>
      </c>
    </row>
    <row r="993" spans="1:5" x14ac:dyDescent="0.25">
      <c r="A993" s="124">
        <v>39168</v>
      </c>
      <c r="B993" s="125">
        <v>23</v>
      </c>
      <c r="C993" s="125">
        <v>9.9552779999999998</v>
      </c>
      <c r="D993" s="125">
        <v>9.9552779999999998</v>
      </c>
      <c r="E993" s="125">
        <v>7.0314110000000003</v>
      </c>
    </row>
    <row r="994" spans="1:5" x14ac:dyDescent="0.25">
      <c r="A994" s="124">
        <v>39169</v>
      </c>
      <c r="B994" s="125">
        <v>22</v>
      </c>
      <c r="C994" s="125">
        <v>9.9572219999999998</v>
      </c>
      <c r="D994" s="125">
        <v>9.9572219999999998</v>
      </c>
      <c r="E994" s="125">
        <v>7.0301099999999996</v>
      </c>
    </row>
    <row r="995" spans="1:5" x14ac:dyDescent="0.25">
      <c r="A995" s="124">
        <v>39170</v>
      </c>
      <c r="B995" s="125">
        <v>28</v>
      </c>
      <c r="C995" s="125">
        <v>9.9456330000000008</v>
      </c>
      <c r="D995" s="125">
        <v>9.9456330000000008</v>
      </c>
      <c r="E995" s="125">
        <v>7.0282530000000003</v>
      </c>
    </row>
    <row r="996" spans="1:5" x14ac:dyDescent="0.25">
      <c r="A996" s="124">
        <v>39171</v>
      </c>
      <c r="B996" s="125">
        <v>27</v>
      </c>
      <c r="C996" s="125">
        <v>9.9475750000000005</v>
      </c>
      <c r="D996" s="125">
        <v>9.9475750000000005</v>
      </c>
      <c r="E996" s="125">
        <v>7.0268379999999997</v>
      </c>
    </row>
    <row r="997" spans="1:5" x14ac:dyDescent="0.25">
      <c r="A997" s="124">
        <v>39174</v>
      </c>
      <c r="B997" s="125">
        <v>24</v>
      </c>
      <c r="C997" s="125">
        <v>9.9534669999999998</v>
      </c>
      <c r="D997" s="125">
        <v>9.9534669999999998</v>
      </c>
      <c r="E997" s="125">
        <v>7.0125820000000001</v>
      </c>
    </row>
    <row r="998" spans="1:5" x14ac:dyDescent="0.25">
      <c r="A998" s="124">
        <v>39175</v>
      </c>
      <c r="B998" s="125">
        <v>23</v>
      </c>
      <c r="C998" s="125">
        <v>9.9553419999999999</v>
      </c>
      <c r="D998" s="125">
        <v>9.9553419999999999</v>
      </c>
      <c r="E998" s="125">
        <v>7.0213039999999998</v>
      </c>
    </row>
    <row r="999" spans="1:5" x14ac:dyDescent="0.25">
      <c r="A999" s="124">
        <v>39176</v>
      </c>
      <c r="B999" s="125">
        <v>29</v>
      </c>
      <c r="C999" s="125">
        <v>9.9437719999999992</v>
      </c>
      <c r="D999" s="125">
        <v>9.9437719999999992</v>
      </c>
      <c r="E999" s="125">
        <v>7.0194970000000003</v>
      </c>
    </row>
    <row r="1000" spans="1:5" x14ac:dyDescent="0.25">
      <c r="A1000" s="124">
        <v>39181</v>
      </c>
      <c r="B1000" s="125">
        <v>24</v>
      </c>
      <c r="C1000" s="125">
        <v>9.9534000000000002</v>
      </c>
      <c r="D1000" s="125">
        <v>9.9534000000000002</v>
      </c>
      <c r="E1000" s="125">
        <v>7.0227259999999996</v>
      </c>
    </row>
    <row r="1001" spans="1:5" x14ac:dyDescent="0.25">
      <c r="A1001" s="124">
        <v>39182</v>
      </c>
      <c r="B1001" s="125">
        <v>23</v>
      </c>
      <c r="C1001" s="125">
        <v>9.9554690000000008</v>
      </c>
      <c r="D1001" s="125">
        <v>9.9554690000000008</v>
      </c>
      <c r="E1001" s="125">
        <v>7.0012470000000002</v>
      </c>
    </row>
    <row r="1002" spans="1:5" x14ac:dyDescent="0.25">
      <c r="A1002" s="124">
        <v>39183</v>
      </c>
      <c r="B1002" s="125">
        <v>22</v>
      </c>
      <c r="C1002" s="125">
        <v>9.9573440000000009</v>
      </c>
      <c r="D1002" s="125">
        <v>9.9573440000000009</v>
      </c>
      <c r="E1002" s="125">
        <v>7.0099739999999997</v>
      </c>
    </row>
    <row r="1003" spans="1:5" x14ac:dyDescent="0.25">
      <c r="A1003" s="124">
        <v>39184</v>
      </c>
      <c r="B1003" s="125">
        <v>28</v>
      </c>
      <c r="C1003" s="125">
        <v>9.9458669999999998</v>
      </c>
      <c r="D1003" s="125">
        <v>9.9458669999999998</v>
      </c>
      <c r="E1003" s="125">
        <v>6.9978389999999999</v>
      </c>
    </row>
    <row r="1004" spans="1:5" x14ac:dyDescent="0.25">
      <c r="A1004" s="124">
        <v>39185</v>
      </c>
      <c r="B1004" s="125">
        <v>27</v>
      </c>
      <c r="C1004" s="125">
        <v>9.9478749999999998</v>
      </c>
      <c r="D1004" s="125">
        <v>9.9478749999999998</v>
      </c>
      <c r="E1004" s="125">
        <v>6.9864170000000003</v>
      </c>
    </row>
    <row r="1005" spans="1:5" x14ac:dyDescent="0.25">
      <c r="A1005" s="124">
        <v>39188</v>
      </c>
      <c r="B1005" s="125">
        <v>24</v>
      </c>
      <c r="C1005" s="125">
        <v>9.9535999999999998</v>
      </c>
      <c r="D1005" s="125">
        <v>9.9535999999999998</v>
      </c>
      <c r="E1005" s="125">
        <v>6.992445</v>
      </c>
    </row>
    <row r="1006" spans="1:5" x14ac:dyDescent="0.25">
      <c r="A1006" s="124">
        <v>39189</v>
      </c>
      <c r="B1006" s="125">
        <v>23</v>
      </c>
      <c r="C1006" s="125">
        <v>9.9553419999999999</v>
      </c>
      <c r="D1006" s="125">
        <v>9.9553419999999999</v>
      </c>
      <c r="E1006" s="125">
        <v>7.0213039999999998</v>
      </c>
    </row>
    <row r="1007" spans="1:5" x14ac:dyDescent="0.25">
      <c r="A1007" s="124">
        <v>39190</v>
      </c>
      <c r="B1007" s="125">
        <v>22</v>
      </c>
      <c r="C1007" s="125">
        <v>9.9574060000000006</v>
      </c>
      <c r="D1007" s="125">
        <v>9.9574060000000006</v>
      </c>
      <c r="E1007" s="125">
        <v>6.9997420000000004</v>
      </c>
    </row>
    <row r="1008" spans="1:5" x14ac:dyDescent="0.25">
      <c r="A1008" s="124">
        <v>39191</v>
      </c>
      <c r="B1008" s="125">
        <v>28</v>
      </c>
      <c r="C1008" s="125">
        <v>9.9458669999999998</v>
      </c>
      <c r="D1008" s="125">
        <v>9.9458669999999998</v>
      </c>
      <c r="E1008" s="125">
        <v>6.9978389999999999</v>
      </c>
    </row>
    <row r="1009" spans="1:5" x14ac:dyDescent="0.25">
      <c r="A1009" s="124">
        <v>39192</v>
      </c>
      <c r="B1009" s="125">
        <v>27</v>
      </c>
      <c r="C1009" s="125">
        <v>9.9476499999999994</v>
      </c>
      <c r="D1009" s="125">
        <v>9.9476499999999994</v>
      </c>
      <c r="E1009" s="125">
        <v>7.0167330000000003</v>
      </c>
    </row>
    <row r="1010" spans="1:5" x14ac:dyDescent="0.25">
      <c r="A1010" s="124">
        <v>39195</v>
      </c>
      <c r="B1010" s="125">
        <v>24</v>
      </c>
      <c r="C1010" s="125">
        <v>9.9534669999999998</v>
      </c>
      <c r="D1010" s="125">
        <v>9.9534669999999998</v>
      </c>
      <c r="E1010" s="125">
        <v>7.0125820000000001</v>
      </c>
    </row>
    <row r="1011" spans="1:5" x14ac:dyDescent="0.25">
      <c r="A1011" s="124">
        <v>39196</v>
      </c>
      <c r="B1011" s="125">
        <v>23</v>
      </c>
      <c r="C1011" s="125">
        <v>9.9553419999999999</v>
      </c>
      <c r="D1011" s="125">
        <v>9.9553419999999999</v>
      </c>
      <c r="E1011" s="125">
        <v>7.0213039999999998</v>
      </c>
    </row>
    <row r="1012" spans="1:5" x14ac:dyDescent="0.25">
      <c r="A1012" s="124">
        <v>39197</v>
      </c>
      <c r="B1012" s="125">
        <v>22</v>
      </c>
      <c r="C1012" s="125">
        <v>9.9572219999999998</v>
      </c>
      <c r="D1012" s="125">
        <v>9.9572219999999998</v>
      </c>
      <c r="E1012" s="125">
        <v>7.0301099999999996</v>
      </c>
    </row>
    <row r="1013" spans="1:5" x14ac:dyDescent="0.25">
      <c r="A1013" s="124">
        <v>39198</v>
      </c>
      <c r="B1013" s="125">
        <v>28</v>
      </c>
      <c r="C1013" s="125">
        <v>9.9458669999999998</v>
      </c>
      <c r="D1013" s="125">
        <v>9.9458669999999998</v>
      </c>
      <c r="E1013" s="125">
        <v>6.9978389999999999</v>
      </c>
    </row>
    <row r="1014" spans="1:5" x14ac:dyDescent="0.25">
      <c r="A1014" s="124">
        <v>39199</v>
      </c>
      <c r="B1014" s="125">
        <v>27</v>
      </c>
      <c r="C1014" s="125">
        <v>9.9458500000000001</v>
      </c>
      <c r="D1014" s="125">
        <v>9.9458500000000001</v>
      </c>
      <c r="E1014" s="125">
        <v>7.259309</v>
      </c>
    </row>
    <row r="1015" spans="1:5" x14ac:dyDescent="0.25">
      <c r="A1015" s="124">
        <v>39202</v>
      </c>
      <c r="B1015" s="125">
        <v>24</v>
      </c>
      <c r="C1015" s="125">
        <v>9.951867</v>
      </c>
      <c r="D1015" s="125">
        <v>9.951867</v>
      </c>
      <c r="E1015" s="125">
        <v>7.2548700000000004</v>
      </c>
    </row>
    <row r="1016" spans="1:5" x14ac:dyDescent="0.25">
      <c r="A1016" s="124">
        <v>39204</v>
      </c>
      <c r="B1016" s="125">
        <v>22</v>
      </c>
      <c r="C1016" s="125">
        <v>9.9558780000000002</v>
      </c>
      <c r="D1016" s="125">
        <v>9.9558780000000002</v>
      </c>
      <c r="E1016" s="125">
        <v>7.2519609999999997</v>
      </c>
    </row>
    <row r="1017" spans="1:5" x14ac:dyDescent="0.25">
      <c r="A1017" s="124">
        <v>39205</v>
      </c>
      <c r="B1017" s="125">
        <v>28</v>
      </c>
      <c r="C1017" s="125">
        <v>9.9439220000000006</v>
      </c>
      <c r="D1017" s="125">
        <v>9.9439220000000006</v>
      </c>
      <c r="E1017" s="125">
        <v>7.2506890000000004</v>
      </c>
    </row>
    <row r="1018" spans="1:5" x14ac:dyDescent="0.25">
      <c r="A1018" s="124">
        <v>39206</v>
      </c>
      <c r="B1018" s="125">
        <v>27</v>
      </c>
      <c r="C1018" s="125">
        <v>9.9459250000000008</v>
      </c>
      <c r="D1018" s="125">
        <v>9.9459250000000008</v>
      </c>
      <c r="E1018" s="125">
        <v>7.2492000000000001</v>
      </c>
    </row>
    <row r="1019" spans="1:5" x14ac:dyDescent="0.25">
      <c r="A1019" s="124">
        <v>39209</v>
      </c>
      <c r="B1019" s="125">
        <v>24</v>
      </c>
      <c r="C1019" s="125">
        <v>9.9520669999999996</v>
      </c>
      <c r="D1019" s="125">
        <v>9.9520669999999996</v>
      </c>
      <c r="E1019" s="125">
        <v>7.2245799999999996</v>
      </c>
    </row>
    <row r="1020" spans="1:5" x14ac:dyDescent="0.25">
      <c r="A1020" s="124">
        <v>39210</v>
      </c>
      <c r="B1020" s="125">
        <v>23</v>
      </c>
      <c r="C1020" s="125">
        <v>9.9539360000000006</v>
      </c>
      <c r="D1020" s="125">
        <v>9.9539360000000006</v>
      </c>
      <c r="E1020" s="125">
        <v>7.2433829999999997</v>
      </c>
    </row>
    <row r="1021" spans="1:5" x14ac:dyDescent="0.25">
      <c r="A1021" s="124">
        <v>39211</v>
      </c>
      <c r="B1021" s="125">
        <v>22</v>
      </c>
      <c r="C1021" s="125">
        <v>9.9559390000000008</v>
      </c>
      <c r="D1021" s="125">
        <v>9.9559390000000008</v>
      </c>
      <c r="E1021" s="125">
        <v>7.2418899999999997</v>
      </c>
    </row>
    <row r="1022" spans="1:5" x14ac:dyDescent="0.25">
      <c r="A1022" s="124">
        <v>39212</v>
      </c>
      <c r="B1022" s="125">
        <v>28</v>
      </c>
      <c r="C1022" s="125">
        <v>9.9440000000000008</v>
      </c>
      <c r="D1022" s="125">
        <v>9.9440000000000008</v>
      </c>
      <c r="E1022" s="125">
        <v>7.2405470000000003</v>
      </c>
    </row>
    <row r="1023" spans="1:5" x14ac:dyDescent="0.25">
      <c r="A1023" s="124">
        <v>39213</v>
      </c>
      <c r="B1023" s="125">
        <v>27</v>
      </c>
      <c r="C1023" s="125">
        <v>9.9459999999999997</v>
      </c>
      <c r="D1023" s="125">
        <v>9.9459999999999997</v>
      </c>
      <c r="E1023" s="125">
        <v>7.2390910000000002</v>
      </c>
    </row>
    <row r="1024" spans="1:5" x14ac:dyDescent="0.25">
      <c r="A1024" s="124">
        <v>39216</v>
      </c>
      <c r="B1024" s="125">
        <v>24</v>
      </c>
      <c r="C1024" s="125">
        <v>9.9519330000000004</v>
      </c>
      <c r="D1024" s="125">
        <v>9.9519330000000004</v>
      </c>
      <c r="E1024" s="125">
        <v>7.2448740000000003</v>
      </c>
    </row>
    <row r="1025" spans="1:5" x14ac:dyDescent="0.25">
      <c r="A1025" s="124">
        <v>39217</v>
      </c>
      <c r="B1025" s="125">
        <v>23</v>
      </c>
      <c r="C1025" s="125">
        <v>9.9540000000000006</v>
      </c>
      <c r="D1025" s="125">
        <v>9.9540000000000006</v>
      </c>
      <c r="E1025" s="125">
        <v>7.2332729999999996</v>
      </c>
    </row>
    <row r="1026" spans="1:5" x14ac:dyDescent="0.25">
      <c r="A1026" s="124">
        <v>39218</v>
      </c>
      <c r="B1026" s="125">
        <v>22</v>
      </c>
      <c r="C1026" s="125">
        <v>9.9559390000000008</v>
      </c>
      <c r="D1026" s="125">
        <v>9.9559390000000008</v>
      </c>
      <c r="E1026" s="125">
        <v>7.2418899999999997</v>
      </c>
    </row>
    <row r="1027" spans="1:5" x14ac:dyDescent="0.25">
      <c r="A1027" s="124">
        <v>39219</v>
      </c>
      <c r="B1027" s="125">
        <v>28</v>
      </c>
      <c r="C1027" s="125">
        <v>9.9440779999999993</v>
      </c>
      <c r="D1027" s="125">
        <v>9.9440779999999993</v>
      </c>
      <c r="E1027" s="125">
        <v>7.2304050000000002</v>
      </c>
    </row>
    <row r="1028" spans="1:5" x14ac:dyDescent="0.25">
      <c r="A1028" s="124">
        <v>39220</v>
      </c>
      <c r="B1028" s="125">
        <v>27</v>
      </c>
      <c r="C1028" s="125">
        <v>9.9460750000000004</v>
      </c>
      <c r="D1028" s="125">
        <v>9.9460750000000004</v>
      </c>
      <c r="E1028" s="125">
        <v>7.2289820000000002</v>
      </c>
    </row>
    <row r="1029" spans="1:5" x14ac:dyDescent="0.25">
      <c r="A1029" s="124">
        <v>39223</v>
      </c>
      <c r="B1029" s="125">
        <v>24</v>
      </c>
      <c r="C1029" s="125">
        <v>9.952</v>
      </c>
      <c r="D1029" s="125">
        <v>9.952</v>
      </c>
      <c r="E1029" s="125">
        <v>7.2347270000000004</v>
      </c>
    </row>
    <row r="1030" spans="1:5" x14ac:dyDescent="0.25">
      <c r="A1030" s="124">
        <v>39224</v>
      </c>
      <c r="B1030" s="125">
        <v>23</v>
      </c>
      <c r="C1030" s="125">
        <v>9.9539360000000006</v>
      </c>
      <c r="D1030" s="125">
        <v>9.9539360000000006</v>
      </c>
      <c r="E1030" s="125">
        <v>7.2433829999999997</v>
      </c>
    </row>
    <row r="1031" spans="1:5" x14ac:dyDescent="0.25">
      <c r="A1031" s="124">
        <v>39225</v>
      </c>
      <c r="B1031" s="125">
        <v>22</v>
      </c>
      <c r="C1031" s="125">
        <v>9.9559999999999995</v>
      </c>
      <c r="D1031" s="125">
        <v>9.9559999999999995</v>
      </c>
      <c r="E1031" s="125">
        <v>7.2318199999999999</v>
      </c>
    </row>
    <row r="1032" spans="1:5" x14ac:dyDescent="0.25">
      <c r="A1032" s="124">
        <v>39226</v>
      </c>
      <c r="B1032" s="125">
        <v>28</v>
      </c>
      <c r="C1032" s="125">
        <v>9.9440000000000008</v>
      </c>
      <c r="D1032" s="125">
        <v>9.9440000000000008</v>
      </c>
      <c r="E1032" s="125">
        <v>7.2405470000000003</v>
      </c>
    </row>
    <row r="1033" spans="1:5" x14ac:dyDescent="0.25">
      <c r="A1033" s="124">
        <v>39227</v>
      </c>
      <c r="B1033" s="125">
        <v>27</v>
      </c>
      <c r="C1033" s="125">
        <v>9.9459999999999997</v>
      </c>
      <c r="D1033" s="125">
        <v>9.9459999999999997</v>
      </c>
      <c r="E1033" s="125">
        <v>7.2390910000000002</v>
      </c>
    </row>
    <row r="1034" spans="1:5" x14ac:dyDescent="0.25">
      <c r="A1034" s="124">
        <v>39230</v>
      </c>
      <c r="B1034" s="125">
        <v>24</v>
      </c>
      <c r="C1034" s="125">
        <v>9.9519330000000004</v>
      </c>
      <c r="D1034" s="125">
        <v>9.9519330000000004</v>
      </c>
      <c r="E1034" s="125">
        <v>7.2448740000000003</v>
      </c>
    </row>
    <row r="1035" spans="1:5" x14ac:dyDescent="0.25">
      <c r="A1035" s="124">
        <v>39231</v>
      </c>
      <c r="B1035" s="125">
        <v>23</v>
      </c>
      <c r="C1035" s="125">
        <v>9.9539360000000006</v>
      </c>
      <c r="D1035" s="125">
        <v>9.9539360000000006</v>
      </c>
      <c r="E1035" s="125">
        <v>7.2433829999999997</v>
      </c>
    </row>
    <row r="1036" spans="1:5" x14ac:dyDescent="0.25">
      <c r="A1036" s="124">
        <v>39232</v>
      </c>
      <c r="B1036" s="125">
        <v>22</v>
      </c>
      <c r="C1036" s="125">
        <v>9.956061</v>
      </c>
      <c r="D1036" s="125">
        <v>9.956061</v>
      </c>
      <c r="E1036" s="125">
        <v>7.2217500000000001</v>
      </c>
    </row>
    <row r="1037" spans="1:5" x14ac:dyDescent="0.25">
      <c r="A1037" s="124">
        <v>39233</v>
      </c>
      <c r="B1037" s="125">
        <v>28</v>
      </c>
      <c r="C1037" s="125">
        <v>9.9441559999999996</v>
      </c>
      <c r="D1037" s="125">
        <v>9.9441559999999996</v>
      </c>
      <c r="E1037" s="125">
        <v>7.2202640000000002</v>
      </c>
    </row>
    <row r="1038" spans="1:5" x14ac:dyDescent="0.25">
      <c r="A1038" s="124">
        <v>39234</v>
      </c>
      <c r="B1038" s="125">
        <v>27</v>
      </c>
      <c r="C1038" s="125">
        <v>9.9461499999999994</v>
      </c>
      <c r="D1038" s="125">
        <v>9.9461499999999994</v>
      </c>
      <c r="E1038" s="125">
        <v>7.2188739999999996</v>
      </c>
    </row>
    <row r="1039" spans="1:5" x14ac:dyDescent="0.25">
      <c r="A1039" s="124">
        <v>39237</v>
      </c>
      <c r="B1039" s="125">
        <v>24</v>
      </c>
      <c r="C1039" s="125">
        <v>9.9520669999999996</v>
      </c>
      <c r="D1039" s="125">
        <v>9.9520669999999996</v>
      </c>
      <c r="E1039" s="125">
        <v>7.2245799999999996</v>
      </c>
    </row>
    <row r="1040" spans="1:5" x14ac:dyDescent="0.25">
      <c r="A1040" s="124">
        <v>39238</v>
      </c>
      <c r="B1040" s="125">
        <v>23</v>
      </c>
      <c r="C1040" s="125">
        <v>9.9541280000000008</v>
      </c>
      <c r="D1040" s="125">
        <v>9.9541280000000008</v>
      </c>
      <c r="E1040" s="125">
        <v>7.2130530000000004</v>
      </c>
    </row>
    <row r="1041" spans="1:5" x14ac:dyDescent="0.25">
      <c r="A1041" s="124">
        <v>39239</v>
      </c>
      <c r="B1041" s="125">
        <v>22</v>
      </c>
      <c r="C1041" s="125">
        <v>9.9561220000000006</v>
      </c>
      <c r="D1041" s="125">
        <v>9.9561220000000006</v>
      </c>
      <c r="E1041" s="125">
        <v>7.2116800000000003</v>
      </c>
    </row>
    <row r="1042" spans="1:5" x14ac:dyDescent="0.25">
      <c r="A1042" s="124">
        <v>39240</v>
      </c>
      <c r="B1042" s="125">
        <v>28</v>
      </c>
      <c r="C1042" s="125">
        <v>9.9442330000000005</v>
      </c>
      <c r="D1042" s="125">
        <v>9.9442330000000005</v>
      </c>
      <c r="E1042" s="125">
        <v>7.2102519999999997</v>
      </c>
    </row>
    <row r="1043" spans="1:5" x14ac:dyDescent="0.25">
      <c r="A1043" s="124">
        <v>39241</v>
      </c>
      <c r="B1043" s="125">
        <v>27</v>
      </c>
      <c r="C1043" s="125">
        <v>9.9462250000000001</v>
      </c>
      <c r="D1043" s="125">
        <v>9.9462250000000001</v>
      </c>
      <c r="E1043" s="125">
        <v>7.2087649999999996</v>
      </c>
    </row>
    <row r="1044" spans="1:5" x14ac:dyDescent="0.25">
      <c r="A1044" s="124">
        <v>39244</v>
      </c>
      <c r="B1044" s="125">
        <v>24</v>
      </c>
      <c r="C1044" s="125">
        <v>9.9521329999999999</v>
      </c>
      <c r="D1044" s="125">
        <v>9.9521329999999999</v>
      </c>
      <c r="E1044" s="125">
        <v>7.2145840000000003</v>
      </c>
    </row>
    <row r="1045" spans="1:5" x14ac:dyDescent="0.25">
      <c r="A1045" s="124">
        <v>39245</v>
      </c>
      <c r="B1045" s="125">
        <v>23</v>
      </c>
      <c r="C1045" s="125">
        <v>9.9540640000000007</v>
      </c>
      <c r="D1045" s="125">
        <v>9.9540640000000007</v>
      </c>
      <c r="E1045" s="125">
        <v>7.2231629999999996</v>
      </c>
    </row>
    <row r="1046" spans="1:5" x14ac:dyDescent="0.25">
      <c r="A1046" s="124">
        <v>39246</v>
      </c>
      <c r="B1046" s="125">
        <v>22</v>
      </c>
      <c r="C1046" s="125">
        <v>9.9561220000000006</v>
      </c>
      <c r="D1046" s="125">
        <v>9.9561220000000006</v>
      </c>
      <c r="E1046" s="125">
        <v>7.2116800000000003</v>
      </c>
    </row>
    <row r="1047" spans="1:5" x14ac:dyDescent="0.25">
      <c r="A1047" s="124">
        <v>39247</v>
      </c>
      <c r="B1047" s="125">
        <v>28</v>
      </c>
      <c r="C1047" s="125">
        <v>9.9443110000000008</v>
      </c>
      <c r="D1047" s="125">
        <v>9.9443110000000008</v>
      </c>
      <c r="E1047" s="125">
        <v>7.2001109999999997</v>
      </c>
    </row>
    <row r="1048" spans="1:5" x14ac:dyDescent="0.25">
      <c r="A1048" s="124">
        <v>39248</v>
      </c>
      <c r="B1048" s="125">
        <v>27</v>
      </c>
      <c r="C1048" s="125">
        <v>9.9463000000000008</v>
      </c>
      <c r="D1048" s="125">
        <v>9.9463000000000008</v>
      </c>
      <c r="E1048" s="125">
        <v>7.1986569999999999</v>
      </c>
    </row>
    <row r="1049" spans="1:5" x14ac:dyDescent="0.25">
      <c r="A1049" s="124">
        <v>39251</v>
      </c>
      <c r="B1049" s="125">
        <v>24</v>
      </c>
      <c r="C1049" s="125">
        <v>9.9521999999999995</v>
      </c>
      <c r="D1049" s="125">
        <v>9.9521999999999995</v>
      </c>
      <c r="E1049" s="125">
        <v>7.2044370000000004</v>
      </c>
    </row>
    <row r="1050" spans="1:5" x14ac:dyDescent="0.25">
      <c r="A1050" s="124">
        <v>39252</v>
      </c>
      <c r="B1050" s="125">
        <v>23</v>
      </c>
      <c r="C1050" s="125">
        <v>9.9542560000000009</v>
      </c>
      <c r="D1050" s="125">
        <v>9.9542560000000009</v>
      </c>
      <c r="E1050" s="125">
        <v>7.1928330000000003</v>
      </c>
    </row>
    <row r="1051" spans="1:5" x14ac:dyDescent="0.25">
      <c r="A1051" s="124">
        <v>39253</v>
      </c>
      <c r="B1051" s="125">
        <v>22</v>
      </c>
      <c r="C1051" s="125">
        <v>9.9562439999999999</v>
      </c>
      <c r="D1051" s="125">
        <v>9.9562439999999999</v>
      </c>
      <c r="E1051" s="125">
        <v>7.1915399999999998</v>
      </c>
    </row>
    <row r="1052" spans="1:5" x14ac:dyDescent="0.25">
      <c r="A1052" s="124">
        <v>39254</v>
      </c>
      <c r="B1052" s="125">
        <v>28</v>
      </c>
      <c r="C1052" s="125">
        <v>9.9444669999999995</v>
      </c>
      <c r="D1052" s="125">
        <v>9.9444669999999995</v>
      </c>
      <c r="E1052" s="125">
        <v>7.1798289999999998</v>
      </c>
    </row>
    <row r="1053" spans="1:5" x14ac:dyDescent="0.25">
      <c r="A1053" s="124">
        <v>39255</v>
      </c>
      <c r="B1053" s="125">
        <v>27</v>
      </c>
      <c r="C1053" s="125">
        <v>9.9464500000000005</v>
      </c>
      <c r="D1053" s="125">
        <v>9.9464500000000005</v>
      </c>
      <c r="E1053" s="125">
        <v>7.1784410000000003</v>
      </c>
    </row>
    <row r="1054" spans="1:5" x14ac:dyDescent="0.25">
      <c r="A1054" s="124">
        <v>39258</v>
      </c>
      <c r="B1054" s="125">
        <v>24</v>
      </c>
      <c r="C1054" s="125">
        <v>9.9522670000000009</v>
      </c>
      <c r="D1054" s="125">
        <v>9.9522670000000009</v>
      </c>
      <c r="E1054" s="125">
        <v>7.1942909999999998</v>
      </c>
    </row>
    <row r="1055" spans="1:5" x14ac:dyDescent="0.25">
      <c r="A1055" s="124">
        <v>39259</v>
      </c>
      <c r="B1055" s="125">
        <v>23</v>
      </c>
      <c r="C1055" s="125">
        <v>9.9542560000000009</v>
      </c>
      <c r="D1055" s="125">
        <v>9.9542560000000009</v>
      </c>
      <c r="E1055" s="125">
        <v>7.1928330000000003</v>
      </c>
    </row>
    <row r="1056" spans="1:5" x14ac:dyDescent="0.25">
      <c r="A1056" s="124">
        <v>39260</v>
      </c>
      <c r="B1056" s="125">
        <v>22</v>
      </c>
      <c r="C1056" s="125">
        <v>9.9563059999999997</v>
      </c>
      <c r="D1056" s="125">
        <v>9.9563059999999997</v>
      </c>
      <c r="E1056" s="125">
        <v>7.181305</v>
      </c>
    </row>
    <row r="1057" spans="1:5" x14ac:dyDescent="0.25">
      <c r="A1057" s="124">
        <v>39261</v>
      </c>
      <c r="B1057" s="125">
        <v>28</v>
      </c>
      <c r="C1057" s="125">
        <v>9.9443889999999993</v>
      </c>
      <c r="D1057" s="125">
        <v>9.9443889999999993</v>
      </c>
      <c r="E1057" s="125">
        <v>7.1899699999999998</v>
      </c>
    </row>
    <row r="1058" spans="1:5" x14ac:dyDescent="0.25">
      <c r="A1058" s="124">
        <v>39262</v>
      </c>
      <c r="B1058" s="125">
        <v>27</v>
      </c>
      <c r="C1058" s="125">
        <v>9.9463749999999997</v>
      </c>
      <c r="D1058" s="125">
        <v>9.9463749999999997</v>
      </c>
      <c r="E1058" s="125">
        <v>7.1885490000000001</v>
      </c>
    </row>
    <row r="1059" spans="1:5" x14ac:dyDescent="0.25">
      <c r="A1059" s="124">
        <v>39265</v>
      </c>
      <c r="B1059" s="125">
        <v>24</v>
      </c>
      <c r="C1059" s="125">
        <v>9.9522670000000009</v>
      </c>
      <c r="D1059" s="125">
        <v>9.9522670000000009</v>
      </c>
      <c r="E1059" s="125">
        <v>7.1942909999999998</v>
      </c>
    </row>
    <row r="1060" spans="1:5" x14ac:dyDescent="0.25">
      <c r="A1060" s="124">
        <v>39266</v>
      </c>
      <c r="B1060" s="125">
        <v>23</v>
      </c>
      <c r="C1060" s="125">
        <v>9.9543189999999999</v>
      </c>
      <c r="D1060" s="125">
        <v>9.9543189999999999</v>
      </c>
      <c r="E1060" s="125">
        <v>7.1828820000000002</v>
      </c>
    </row>
    <row r="1061" spans="1:5" x14ac:dyDescent="0.25">
      <c r="A1061" s="124">
        <v>39267</v>
      </c>
      <c r="B1061" s="125">
        <v>22</v>
      </c>
      <c r="C1061" s="125">
        <v>9.9562439999999999</v>
      </c>
      <c r="D1061" s="125">
        <v>9.9562439999999999</v>
      </c>
      <c r="E1061" s="125">
        <v>7.1915399999999998</v>
      </c>
    </row>
    <row r="1062" spans="1:5" x14ac:dyDescent="0.25">
      <c r="A1062" s="124">
        <v>39268</v>
      </c>
      <c r="B1062" s="125">
        <v>28</v>
      </c>
      <c r="C1062" s="125">
        <v>9.9442330000000005</v>
      </c>
      <c r="D1062" s="125">
        <v>9.9442330000000005</v>
      </c>
      <c r="E1062" s="125">
        <v>7.2102519999999997</v>
      </c>
    </row>
    <row r="1063" spans="1:5" x14ac:dyDescent="0.25">
      <c r="A1063" s="124">
        <v>39269</v>
      </c>
      <c r="B1063" s="125">
        <v>27</v>
      </c>
      <c r="C1063" s="125">
        <v>9.9461499999999994</v>
      </c>
      <c r="D1063" s="125">
        <v>9.9461499999999994</v>
      </c>
      <c r="E1063" s="125">
        <v>7.2188739999999996</v>
      </c>
    </row>
    <row r="1064" spans="1:5" x14ac:dyDescent="0.25">
      <c r="A1064" s="124">
        <v>39272</v>
      </c>
      <c r="B1064" s="125">
        <v>24</v>
      </c>
      <c r="C1064" s="125">
        <v>9.9521329999999999</v>
      </c>
      <c r="D1064" s="125">
        <v>9.9521329999999999</v>
      </c>
      <c r="E1064" s="125">
        <v>7.2145840000000003</v>
      </c>
    </row>
    <row r="1065" spans="1:5" x14ac:dyDescent="0.25">
      <c r="A1065" s="124">
        <v>39273</v>
      </c>
      <c r="B1065" s="125">
        <v>23</v>
      </c>
      <c r="C1065" s="125">
        <v>9.9542560000000009</v>
      </c>
      <c r="D1065" s="125">
        <v>9.9542560000000009</v>
      </c>
      <c r="E1065" s="125">
        <v>7.1928330000000003</v>
      </c>
    </row>
    <row r="1066" spans="1:5" x14ac:dyDescent="0.25">
      <c r="A1066" s="124">
        <v>39274</v>
      </c>
      <c r="B1066" s="125">
        <v>22</v>
      </c>
      <c r="C1066" s="125">
        <v>9.9563059999999997</v>
      </c>
      <c r="D1066" s="125">
        <v>9.9563059999999997</v>
      </c>
      <c r="E1066" s="125">
        <v>7.181305</v>
      </c>
    </row>
    <row r="1067" spans="1:5" x14ac:dyDescent="0.25">
      <c r="A1067" s="124">
        <v>39275</v>
      </c>
      <c r="B1067" s="125">
        <v>28</v>
      </c>
      <c r="C1067" s="125">
        <v>9.9444669999999995</v>
      </c>
      <c r="D1067" s="125">
        <v>9.9444669999999995</v>
      </c>
      <c r="E1067" s="125">
        <v>7.1798289999999998</v>
      </c>
    </row>
    <row r="1068" spans="1:5" x14ac:dyDescent="0.25">
      <c r="A1068" s="124">
        <v>39276</v>
      </c>
      <c r="B1068" s="125">
        <v>27</v>
      </c>
      <c r="C1068" s="125">
        <v>9.9464500000000005</v>
      </c>
      <c r="D1068" s="125">
        <v>9.9464500000000005</v>
      </c>
      <c r="E1068" s="125">
        <v>7.1784410000000003</v>
      </c>
    </row>
    <row r="1069" spans="1:5" x14ac:dyDescent="0.25">
      <c r="A1069" s="124">
        <v>39279</v>
      </c>
      <c r="B1069" s="125">
        <v>24</v>
      </c>
      <c r="C1069" s="125">
        <v>9.9523329999999994</v>
      </c>
      <c r="D1069" s="125">
        <v>9.9523329999999994</v>
      </c>
      <c r="E1069" s="125">
        <v>7.1842949999999997</v>
      </c>
    </row>
    <row r="1070" spans="1:5" x14ac:dyDescent="0.25">
      <c r="A1070" s="124">
        <v>39280</v>
      </c>
      <c r="B1070" s="125">
        <v>23</v>
      </c>
      <c r="C1070" s="125">
        <v>9.9542560000000009</v>
      </c>
      <c r="D1070" s="125">
        <v>9.9542560000000009</v>
      </c>
      <c r="E1070" s="125">
        <v>7.1928330000000003</v>
      </c>
    </row>
    <row r="1071" spans="1:5" x14ac:dyDescent="0.25">
      <c r="A1071" s="124">
        <v>39281</v>
      </c>
      <c r="B1071" s="125">
        <v>22</v>
      </c>
      <c r="C1071" s="125">
        <v>9.9562439999999999</v>
      </c>
      <c r="D1071" s="125">
        <v>9.9562439999999999</v>
      </c>
      <c r="E1071" s="125">
        <v>7.1915399999999998</v>
      </c>
    </row>
    <row r="1072" spans="1:5" x14ac:dyDescent="0.25">
      <c r="A1072" s="124">
        <v>39282</v>
      </c>
      <c r="B1072" s="125">
        <v>28</v>
      </c>
      <c r="C1072" s="125">
        <v>9.9443110000000008</v>
      </c>
      <c r="D1072" s="125">
        <v>9.9443110000000008</v>
      </c>
      <c r="E1072" s="125">
        <v>7.2001109999999997</v>
      </c>
    </row>
    <row r="1073" spans="1:5" x14ac:dyDescent="0.25">
      <c r="A1073" s="124">
        <v>39283</v>
      </c>
      <c r="B1073" s="125">
        <v>27</v>
      </c>
      <c r="C1073" s="125">
        <v>9.9463749999999997</v>
      </c>
      <c r="D1073" s="125">
        <v>9.9463749999999997</v>
      </c>
      <c r="E1073" s="125">
        <v>7.1885490000000001</v>
      </c>
    </row>
    <row r="1074" spans="1:5" x14ac:dyDescent="0.25">
      <c r="A1074" s="124">
        <v>39286</v>
      </c>
      <c r="B1074" s="125">
        <v>24</v>
      </c>
      <c r="C1074" s="125">
        <v>9.9521999999999995</v>
      </c>
      <c r="D1074" s="125">
        <v>9.9521999999999995</v>
      </c>
      <c r="E1074" s="125">
        <v>7.2044370000000004</v>
      </c>
    </row>
    <row r="1075" spans="1:5" x14ac:dyDescent="0.25">
      <c r="A1075" s="124">
        <v>39287</v>
      </c>
      <c r="B1075" s="125">
        <v>23</v>
      </c>
      <c r="C1075" s="125">
        <v>9.9541280000000008</v>
      </c>
      <c r="D1075" s="125">
        <v>9.9541280000000008</v>
      </c>
      <c r="E1075" s="125">
        <v>7.2130530000000004</v>
      </c>
    </row>
    <row r="1076" spans="1:5" x14ac:dyDescent="0.25">
      <c r="A1076" s="124">
        <v>39288</v>
      </c>
      <c r="B1076" s="125">
        <v>22</v>
      </c>
      <c r="C1076" s="125">
        <v>9.9561220000000006</v>
      </c>
      <c r="D1076" s="125">
        <v>9.9561220000000006</v>
      </c>
      <c r="E1076" s="125">
        <v>7.2116800000000003</v>
      </c>
    </row>
    <row r="1077" spans="1:5" x14ac:dyDescent="0.25">
      <c r="A1077" s="124">
        <v>39289</v>
      </c>
      <c r="B1077" s="125">
        <v>28</v>
      </c>
      <c r="C1077" s="125">
        <v>9.9440779999999993</v>
      </c>
      <c r="D1077" s="125">
        <v>9.9440779999999993</v>
      </c>
      <c r="E1077" s="125">
        <v>7.2304050000000002</v>
      </c>
    </row>
    <row r="1078" spans="1:5" x14ac:dyDescent="0.25">
      <c r="A1078" s="124">
        <v>39290</v>
      </c>
      <c r="B1078" s="125">
        <v>27</v>
      </c>
      <c r="C1078" s="125">
        <v>9.9460750000000004</v>
      </c>
      <c r="D1078" s="125">
        <v>9.9460750000000004</v>
      </c>
      <c r="E1078" s="125">
        <v>7.2289820000000002</v>
      </c>
    </row>
    <row r="1079" spans="1:5" x14ac:dyDescent="0.25">
      <c r="A1079" s="124">
        <v>39293</v>
      </c>
      <c r="B1079" s="125">
        <v>24</v>
      </c>
      <c r="C1079" s="125">
        <v>9.9520669999999996</v>
      </c>
      <c r="D1079" s="125">
        <v>9.9520669999999996</v>
      </c>
      <c r="E1079" s="125">
        <v>7.2245799999999996</v>
      </c>
    </row>
    <row r="1080" spans="1:5" x14ac:dyDescent="0.25">
      <c r="A1080" s="124">
        <v>39294</v>
      </c>
      <c r="B1080" s="125">
        <v>23</v>
      </c>
      <c r="C1080" s="125">
        <v>9.9541280000000008</v>
      </c>
      <c r="D1080" s="125">
        <v>9.9541280000000008</v>
      </c>
      <c r="E1080" s="125">
        <v>7.2130530000000004</v>
      </c>
    </row>
    <row r="1081" spans="1:5" x14ac:dyDescent="0.25">
      <c r="A1081" s="124">
        <v>39295</v>
      </c>
      <c r="B1081" s="125">
        <v>22</v>
      </c>
      <c r="C1081" s="125">
        <v>9.9561829999999993</v>
      </c>
      <c r="D1081" s="125">
        <v>9.9561829999999993</v>
      </c>
      <c r="E1081" s="125">
        <v>7.2016099999999996</v>
      </c>
    </row>
    <row r="1082" spans="1:5" x14ac:dyDescent="0.25">
      <c r="A1082" s="124">
        <v>39296</v>
      </c>
      <c r="B1082" s="125">
        <v>28</v>
      </c>
      <c r="C1082" s="125">
        <v>9.9443110000000008</v>
      </c>
      <c r="D1082" s="125">
        <v>9.9443110000000008</v>
      </c>
      <c r="E1082" s="125">
        <v>7.2001109999999997</v>
      </c>
    </row>
    <row r="1083" spans="1:5" x14ac:dyDescent="0.25">
      <c r="A1083" s="124">
        <v>39297</v>
      </c>
      <c r="B1083" s="125">
        <v>27</v>
      </c>
      <c r="C1083" s="125">
        <v>9.9463000000000008</v>
      </c>
      <c r="D1083" s="125">
        <v>9.9463000000000008</v>
      </c>
      <c r="E1083" s="125">
        <v>7.1986569999999999</v>
      </c>
    </row>
    <row r="1084" spans="1:5" x14ac:dyDescent="0.25">
      <c r="A1084" s="124">
        <v>39300</v>
      </c>
      <c r="B1084" s="125">
        <v>24</v>
      </c>
      <c r="C1084" s="125">
        <v>9.9521999999999995</v>
      </c>
      <c r="D1084" s="125">
        <v>9.9521999999999995</v>
      </c>
      <c r="E1084" s="125">
        <v>7.2044370000000004</v>
      </c>
    </row>
    <row r="1085" spans="1:5" x14ac:dyDescent="0.25">
      <c r="A1085" s="124">
        <v>39301</v>
      </c>
      <c r="B1085" s="125">
        <v>23</v>
      </c>
      <c r="C1085" s="125">
        <v>9.9540640000000007</v>
      </c>
      <c r="D1085" s="125">
        <v>9.9540640000000007</v>
      </c>
      <c r="E1085" s="125">
        <v>7.2231629999999996</v>
      </c>
    </row>
    <row r="1086" spans="1:5" x14ac:dyDescent="0.25">
      <c r="A1086" s="124">
        <v>39302</v>
      </c>
      <c r="B1086" s="125">
        <v>22</v>
      </c>
      <c r="C1086" s="125">
        <v>9.9562439999999999</v>
      </c>
      <c r="D1086" s="125">
        <v>9.9562439999999999</v>
      </c>
      <c r="E1086" s="125">
        <v>7.1915399999999998</v>
      </c>
    </row>
    <row r="1087" spans="1:5" x14ac:dyDescent="0.25">
      <c r="A1087" s="124">
        <v>39303</v>
      </c>
      <c r="B1087" s="125">
        <v>28</v>
      </c>
      <c r="C1087" s="125">
        <v>9.9438440000000003</v>
      </c>
      <c r="D1087" s="125">
        <v>9.9438440000000003</v>
      </c>
      <c r="E1087" s="125">
        <v>7.2608309999999996</v>
      </c>
    </row>
    <row r="1088" spans="1:5" x14ac:dyDescent="0.25">
      <c r="A1088" s="124">
        <v>39304</v>
      </c>
      <c r="B1088" s="125">
        <v>27</v>
      </c>
      <c r="C1088" s="125">
        <v>9.9458500000000001</v>
      </c>
      <c r="D1088" s="125">
        <v>9.9458500000000001</v>
      </c>
      <c r="E1088" s="125">
        <v>7.259309</v>
      </c>
    </row>
    <row r="1089" spans="1:5" x14ac:dyDescent="0.25">
      <c r="A1089" s="124">
        <v>39307</v>
      </c>
      <c r="B1089" s="125">
        <v>24</v>
      </c>
      <c r="C1089" s="125">
        <v>9.9518000000000004</v>
      </c>
      <c r="D1089" s="125">
        <v>9.9518000000000004</v>
      </c>
      <c r="E1089" s="125">
        <v>7.2650170000000003</v>
      </c>
    </row>
    <row r="1090" spans="1:5" x14ac:dyDescent="0.25">
      <c r="A1090" s="124">
        <v>39308</v>
      </c>
      <c r="B1090" s="125">
        <v>23</v>
      </c>
      <c r="C1090" s="125">
        <v>9.9540640000000007</v>
      </c>
      <c r="D1090" s="125">
        <v>9.9540640000000007</v>
      </c>
      <c r="E1090" s="125">
        <v>7.2231629999999996</v>
      </c>
    </row>
    <row r="1091" spans="1:5" x14ac:dyDescent="0.25">
      <c r="A1091" s="124">
        <v>39309</v>
      </c>
      <c r="B1091" s="125">
        <v>22</v>
      </c>
      <c r="C1091" s="125">
        <v>9.9559390000000008</v>
      </c>
      <c r="D1091" s="125">
        <v>9.9559390000000008</v>
      </c>
      <c r="E1091" s="125">
        <v>7.2418899999999997</v>
      </c>
    </row>
    <row r="1092" spans="1:5" x14ac:dyDescent="0.25">
      <c r="A1092" s="124">
        <v>39310</v>
      </c>
      <c r="B1092" s="125">
        <v>28</v>
      </c>
      <c r="C1092" s="125">
        <v>9.9440779999999993</v>
      </c>
      <c r="D1092" s="125">
        <v>9.9440779999999993</v>
      </c>
      <c r="E1092" s="125">
        <v>7.2304050000000002</v>
      </c>
    </row>
    <row r="1093" spans="1:5" x14ac:dyDescent="0.25">
      <c r="A1093" s="124">
        <v>39311</v>
      </c>
      <c r="B1093" s="125">
        <v>27</v>
      </c>
      <c r="C1093" s="125">
        <v>9.9460750000000004</v>
      </c>
      <c r="D1093" s="125">
        <v>9.9460750000000004</v>
      </c>
      <c r="E1093" s="125">
        <v>7.2289820000000002</v>
      </c>
    </row>
    <row r="1094" spans="1:5" x14ac:dyDescent="0.25">
      <c r="A1094" s="124">
        <v>39314</v>
      </c>
      <c r="B1094" s="125">
        <v>24</v>
      </c>
      <c r="C1094" s="125">
        <v>9.952</v>
      </c>
      <c r="D1094" s="125">
        <v>9.952</v>
      </c>
      <c r="E1094" s="125">
        <v>7.2347270000000004</v>
      </c>
    </row>
    <row r="1095" spans="1:5" x14ac:dyDescent="0.25">
      <c r="A1095" s="124">
        <v>39315</v>
      </c>
      <c r="B1095" s="125">
        <v>23</v>
      </c>
      <c r="C1095" s="125">
        <v>9.9540640000000007</v>
      </c>
      <c r="D1095" s="125">
        <v>9.9540640000000007</v>
      </c>
      <c r="E1095" s="125">
        <v>7.2231629999999996</v>
      </c>
    </row>
    <row r="1096" spans="1:5" x14ac:dyDescent="0.25">
      <c r="A1096" s="124">
        <v>39316</v>
      </c>
      <c r="B1096" s="125">
        <v>22</v>
      </c>
      <c r="C1096" s="125">
        <v>9.9561220000000006</v>
      </c>
      <c r="D1096" s="125">
        <v>9.9561220000000006</v>
      </c>
      <c r="E1096" s="125">
        <v>7.2116800000000003</v>
      </c>
    </row>
    <row r="1097" spans="1:5" x14ac:dyDescent="0.25">
      <c r="A1097" s="124">
        <v>39317</v>
      </c>
      <c r="B1097" s="125">
        <v>28</v>
      </c>
      <c r="C1097" s="125">
        <v>9.9440000000000008</v>
      </c>
      <c r="D1097" s="125">
        <v>9.9440000000000008</v>
      </c>
      <c r="E1097" s="125">
        <v>7.2405470000000003</v>
      </c>
    </row>
    <row r="1098" spans="1:5" x14ac:dyDescent="0.25">
      <c r="A1098" s="124">
        <v>39318</v>
      </c>
      <c r="B1098" s="125">
        <v>27</v>
      </c>
      <c r="C1098" s="125">
        <v>9.9460750000000004</v>
      </c>
      <c r="D1098" s="125">
        <v>9.9460750000000004</v>
      </c>
      <c r="E1098" s="125">
        <v>7.2289820000000002</v>
      </c>
    </row>
    <row r="1099" spans="1:5" x14ac:dyDescent="0.25">
      <c r="A1099" s="124">
        <v>39321</v>
      </c>
      <c r="B1099" s="125">
        <v>24</v>
      </c>
      <c r="C1099" s="125">
        <v>9.9521999999999995</v>
      </c>
      <c r="D1099" s="125">
        <v>9.9521999999999995</v>
      </c>
      <c r="E1099" s="125">
        <v>7.2044370000000004</v>
      </c>
    </row>
    <row r="1100" spans="1:5" x14ac:dyDescent="0.25">
      <c r="A1100" s="124">
        <v>39322</v>
      </c>
      <c r="B1100" s="125">
        <v>23</v>
      </c>
      <c r="C1100" s="125">
        <v>9.9540640000000007</v>
      </c>
      <c r="D1100" s="125">
        <v>9.9540640000000007</v>
      </c>
      <c r="E1100" s="125">
        <v>7.2231629999999996</v>
      </c>
    </row>
    <row r="1101" spans="1:5" x14ac:dyDescent="0.25">
      <c r="A1101" s="124">
        <v>39323</v>
      </c>
      <c r="B1101" s="125">
        <v>22</v>
      </c>
      <c r="C1101" s="125">
        <v>9.9559999999999995</v>
      </c>
      <c r="D1101" s="125">
        <v>9.9559999999999995</v>
      </c>
      <c r="E1101" s="125">
        <v>7.2318199999999999</v>
      </c>
    </row>
    <row r="1102" spans="1:5" x14ac:dyDescent="0.25">
      <c r="A1102" s="124">
        <v>39324</v>
      </c>
      <c r="B1102" s="125">
        <v>28</v>
      </c>
      <c r="C1102" s="125">
        <v>9.9440000000000008</v>
      </c>
      <c r="D1102" s="125">
        <v>9.9440000000000008</v>
      </c>
      <c r="E1102" s="125">
        <v>7.2405470000000003</v>
      </c>
    </row>
    <row r="1103" spans="1:5" x14ac:dyDescent="0.25">
      <c r="A1103" s="124">
        <v>39325</v>
      </c>
      <c r="B1103" s="125">
        <v>27</v>
      </c>
      <c r="C1103" s="125">
        <v>9.9459999999999997</v>
      </c>
      <c r="D1103" s="125">
        <v>9.9459999999999997</v>
      </c>
      <c r="E1103" s="125">
        <v>7.2390910000000002</v>
      </c>
    </row>
    <row r="1104" spans="1:5" x14ac:dyDescent="0.25">
      <c r="A1104" s="124">
        <v>39328</v>
      </c>
      <c r="B1104" s="125">
        <v>24</v>
      </c>
      <c r="C1104" s="125">
        <v>9.952</v>
      </c>
      <c r="D1104" s="125">
        <v>9.952</v>
      </c>
      <c r="E1104" s="125">
        <v>7.2347270000000004</v>
      </c>
    </row>
    <row r="1105" spans="1:5" x14ac:dyDescent="0.25">
      <c r="A1105" s="124">
        <v>39329</v>
      </c>
      <c r="B1105" s="125">
        <v>23</v>
      </c>
      <c r="C1105" s="125">
        <v>9.9540640000000007</v>
      </c>
      <c r="D1105" s="125">
        <v>9.9540640000000007</v>
      </c>
      <c r="E1105" s="125">
        <v>7.2231629999999996</v>
      </c>
    </row>
    <row r="1106" spans="1:5" x14ac:dyDescent="0.25">
      <c r="A1106" s="124">
        <v>39330</v>
      </c>
      <c r="B1106" s="125">
        <v>22</v>
      </c>
      <c r="C1106" s="125">
        <v>9.956061</v>
      </c>
      <c r="D1106" s="125">
        <v>9.956061</v>
      </c>
      <c r="E1106" s="125">
        <v>7.2217500000000001</v>
      </c>
    </row>
    <row r="1107" spans="1:5" x14ac:dyDescent="0.25">
      <c r="A1107" s="124">
        <v>39331</v>
      </c>
      <c r="B1107" s="125">
        <v>28</v>
      </c>
      <c r="C1107" s="125">
        <v>9.9441559999999996</v>
      </c>
      <c r="D1107" s="125">
        <v>9.9441559999999996</v>
      </c>
      <c r="E1107" s="125">
        <v>7.2202640000000002</v>
      </c>
    </row>
    <row r="1108" spans="1:5" x14ac:dyDescent="0.25">
      <c r="A1108" s="124">
        <v>39332</v>
      </c>
      <c r="B1108" s="125">
        <v>27</v>
      </c>
      <c r="C1108" s="125">
        <v>9.9461499999999994</v>
      </c>
      <c r="D1108" s="125">
        <v>9.9461499999999994</v>
      </c>
      <c r="E1108" s="125">
        <v>7.2188739999999996</v>
      </c>
    </row>
    <row r="1109" spans="1:5" x14ac:dyDescent="0.25">
      <c r="A1109" s="124">
        <v>39335</v>
      </c>
      <c r="B1109" s="125">
        <v>24</v>
      </c>
      <c r="C1109" s="125">
        <v>9.9520669999999996</v>
      </c>
      <c r="D1109" s="125">
        <v>9.9520669999999996</v>
      </c>
      <c r="E1109" s="125">
        <v>7.2245799999999996</v>
      </c>
    </row>
    <row r="1110" spans="1:5" x14ac:dyDescent="0.25">
      <c r="A1110" s="124">
        <v>39336</v>
      </c>
      <c r="B1110" s="125">
        <v>23</v>
      </c>
      <c r="C1110" s="125">
        <v>9.9541920000000008</v>
      </c>
      <c r="D1110" s="125">
        <v>9.9541920000000008</v>
      </c>
      <c r="E1110" s="125">
        <v>7.2029430000000003</v>
      </c>
    </row>
    <row r="1111" spans="1:5" x14ac:dyDescent="0.25">
      <c r="A1111" s="124">
        <v>39337</v>
      </c>
      <c r="B1111" s="125">
        <v>22</v>
      </c>
      <c r="C1111" s="125">
        <v>9.9561829999999993</v>
      </c>
      <c r="D1111" s="125">
        <v>9.9561829999999993</v>
      </c>
      <c r="E1111" s="125">
        <v>7.2016099999999996</v>
      </c>
    </row>
    <row r="1112" spans="1:5" x14ac:dyDescent="0.25">
      <c r="A1112" s="124">
        <v>39338</v>
      </c>
      <c r="B1112" s="125">
        <v>28</v>
      </c>
      <c r="C1112" s="125">
        <v>9.9439220000000006</v>
      </c>
      <c r="D1112" s="125">
        <v>9.9439220000000006</v>
      </c>
      <c r="E1112" s="125">
        <v>7.2506890000000004</v>
      </c>
    </row>
    <row r="1113" spans="1:5" x14ac:dyDescent="0.25">
      <c r="A1113" s="124">
        <v>39339</v>
      </c>
      <c r="B1113" s="125">
        <v>27</v>
      </c>
      <c r="C1113" s="125">
        <v>9.9459999999999997</v>
      </c>
      <c r="D1113" s="125">
        <v>9.9459999999999997</v>
      </c>
      <c r="E1113" s="125">
        <v>7.2390910000000002</v>
      </c>
    </row>
    <row r="1114" spans="1:5" x14ac:dyDescent="0.25">
      <c r="A1114" s="124">
        <v>39342</v>
      </c>
      <c r="B1114" s="125">
        <v>24</v>
      </c>
      <c r="C1114" s="125">
        <v>9.9520669999999996</v>
      </c>
      <c r="D1114" s="125">
        <v>9.9520669999999996</v>
      </c>
      <c r="E1114" s="125">
        <v>7.2245799999999996</v>
      </c>
    </row>
    <row r="1115" spans="1:5" x14ac:dyDescent="0.25">
      <c r="A1115" s="124">
        <v>39343</v>
      </c>
      <c r="B1115" s="125">
        <v>23</v>
      </c>
      <c r="C1115" s="125">
        <v>9.9540640000000007</v>
      </c>
      <c r="D1115" s="125">
        <v>9.9540640000000007</v>
      </c>
      <c r="E1115" s="125">
        <v>7.2231629999999996</v>
      </c>
    </row>
    <row r="1116" spans="1:5" x14ac:dyDescent="0.25">
      <c r="A1116" s="124">
        <v>39344</v>
      </c>
      <c r="B1116" s="125">
        <v>22</v>
      </c>
      <c r="C1116" s="125">
        <v>9.9559999999999995</v>
      </c>
      <c r="D1116" s="125">
        <v>9.9559999999999995</v>
      </c>
      <c r="E1116" s="125">
        <v>7.2318199999999999</v>
      </c>
    </row>
    <row r="1117" spans="1:5" x14ac:dyDescent="0.25">
      <c r="A1117" s="124">
        <v>39345</v>
      </c>
      <c r="B1117" s="125">
        <v>28</v>
      </c>
      <c r="C1117" s="125">
        <v>9.9440779999999993</v>
      </c>
      <c r="D1117" s="125">
        <v>9.9440779999999993</v>
      </c>
      <c r="E1117" s="125">
        <v>7.2304050000000002</v>
      </c>
    </row>
    <row r="1118" spans="1:5" x14ac:dyDescent="0.25">
      <c r="A1118" s="124">
        <v>39346</v>
      </c>
      <c r="B1118" s="125">
        <v>27</v>
      </c>
      <c r="C1118" s="125">
        <v>9.9460750000000004</v>
      </c>
      <c r="D1118" s="125">
        <v>9.9460750000000004</v>
      </c>
      <c r="E1118" s="125">
        <v>7.2289820000000002</v>
      </c>
    </row>
    <row r="1119" spans="1:5" x14ac:dyDescent="0.25">
      <c r="A1119" s="124">
        <v>39349</v>
      </c>
      <c r="B1119" s="125">
        <v>24</v>
      </c>
      <c r="C1119" s="125">
        <v>9.9520669999999996</v>
      </c>
      <c r="D1119" s="125">
        <v>9.9520669999999996</v>
      </c>
      <c r="E1119" s="125">
        <v>7.2245799999999996</v>
      </c>
    </row>
    <row r="1120" spans="1:5" x14ac:dyDescent="0.25">
      <c r="A1120" s="124">
        <v>39350</v>
      </c>
      <c r="B1120" s="125">
        <v>23</v>
      </c>
      <c r="C1120" s="125">
        <v>9.9541280000000008</v>
      </c>
      <c r="D1120" s="125">
        <v>9.9541280000000008</v>
      </c>
      <c r="E1120" s="125">
        <v>7.2130530000000004</v>
      </c>
    </row>
    <row r="1121" spans="1:5" x14ac:dyDescent="0.25">
      <c r="A1121" s="124">
        <v>39351</v>
      </c>
      <c r="B1121" s="125">
        <v>22</v>
      </c>
      <c r="C1121" s="125">
        <v>9.9562439999999999</v>
      </c>
      <c r="D1121" s="125">
        <v>9.9562439999999999</v>
      </c>
      <c r="E1121" s="125">
        <v>7.1915399999999998</v>
      </c>
    </row>
    <row r="1122" spans="1:5" x14ac:dyDescent="0.25">
      <c r="A1122" s="124">
        <v>39352</v>
      </c>
      <c r="B1122" s="125">
        <v>28</v>
      </c>
      <c r="C1122" s="125">
        <v>9.9443110000000008</v>
      </c>
      <c r="D1122" s="125">
        <v>9.9443110000000008</v>
      </c>
      <c r="E1122" s="125">
        <v>7.2001109999999997</v>
      </c>
    </row>
    <row r="1123" spans="1:5" x14ac:dyDescent="0.25">
      <c r="A1123" s="124">
        <v>39353</v>
      </c>
      <c r="B1123" s="125">
        <v>27</v>
      </c>
      <c r="C1123" s="125">
        <v>9.9463749999999997</v>
      </c>
      <c r="D1123" s="125">
        <v>9.9463749999999997</v>
      </c>
      <c r="E1123" s="125">
        <v>7.1885490000000001</v>
      </c>
    </row>
    <row r="1124" spans="1:5" x14ac:dyDescent="0.25">
      <c r="A1124" s="124">
        <v>39356</v>
      </c>
      <c r="B1124" s="125">
        <v>24</v>
      </c>
      <c r="C1124" s="125">
        <v>9.9521999999999995</v>
      </c>
      <c r="D1124" s="125">
        <v>9.9521999999999995</v>
      </c>
      <c r="E1124" s="125">
        <v>7.2044370000000004</v>
      </c>
    </row>
    <row r="1125" spans="1:5" x14ac:dyDescent="0.25">
      <c r="A1125" s="124">
        <v>39357</v>
      </c>
      <c r="B1125" s="125">
        <v>23</v>
      </c>
      <c r="C1125" s="125">
        <v>9.9542560000000009</v>
      </c>
      <c r="D1125" s="125">
        <v>9.9542560000000009</v>
      </c>
      <c r="E1125" s="125">
        <v>7.1928330000000003</v>
      </c>
    </row>
    <row r="1126" spans="1:5" x14ac:dyDescent="0.25">
      <c r="A1126" s="124">
        <v>39358</v>
      </c>
      <c r="B1126" s="125">
        <v>22</v>
      </c>
      <c r="C1126" s="125">
        <v>9.9561829999999993</v>
      </c>
      <c r="D1126" s="125">
        <v>9.9561829999999993</v>
      </c>
      <c r="E1126" s="125">
        <v>7.2016099999999996</v>
      </c>
    </row>
    <row r="1127" spans="1:5" x14ac:dyDescent="0.25">
      <c r="A1127" s="124">
        <v>39359</v>
      </c>
      <c r="B1127" s="125">
        <v>28</v>
      </c>
      <c r="C1127" s="125">
        <v>9.9443889999999993</v>
      </c>
      <c r="D1127" s="125">
        <v>9.9443889999999993</v>
      </c>
      <c r="E1127" s="125">
        <v>7.1899699999999998</v>
      </c>
    </row>
    <row r="1128" spans="1:5" x14ac:dyDescent="0.25">
      <c r="A1128" s="124">
        <v>39360</v>
      </c>
      <c r="B1128" s="125">
        <v>27</v>
      </c>
      <c r="C1128" s="125">
        <v>9.9463000000000008</v>
      </c>
      <c r="D1128" s="125">
        <v>9.9463000000000008</v>
      </c>
      <c r="E1128" s="125">
        <v>7.1986569999999999</v>
      </c>
    </row>
    <row r="1129" spans="1:5" x14ac:dyDescent="0.25">
      <c r="A1129" s="124">
        <v>39363</v>
      </c>
      <c r="B1129" s="125">
        <v>24</v>
      </c>
      <c r="C1129" s="125">
        <v>9.9522670000000009</v>
      </c>
      <c r="D1129" s="125">
        <v>9.9522670000000009</v>
      </c>
      <c r="E1129" s="125">
        <v>7.1942909999999998</v>
      </c>
    </row>
    <row r="1130" spans="1:5" x14ac:dyDescent="0.25">
      <c r="A1130" s="124">
        <v>39364</v>
      </c>
      <c r="B1130" s="125">
        <v>23</v>
      </c>
      <c r="C1130" s="125">
        <v>9.9541920000000008</v>
      </c>
      <c r="D1130" s="125">
        <v>9.9541920000000008</v>
      </c>
      <c r="E1130" s="125">
        <v>7.2029430000000003</v>
      </c>
    </row>
    <row r="1131" spans="1:5" x14ac:dyDescent="0.25">
      <c r="A1131" s="124">
        <v>39365</v>
      </c>
      <c r="B1131" s="125">
        <v>22</v>
      </c>
      <c r="C1131" s="125">
        <v>9.9561829999999993</v>
      </c>
      <c r="D1131" s="125">
        <v>9.9561829999999993</v>
      </c>
      <c r="E1131" s="125">
        <v>7.2016099999999996</v>
      </c>
    </row>
    <row r="1132" spans="1:5" x14ac:dyDescent="0.25">
      <c r="A1132" s="124">
        <v>39366</v>
      </c>
      <c r="B1132" s="125">
        <v>28</v>
      </c>
      <c r="C1132" s="125">
        <v>9.9440779999999993</v>
      </c>
      <c r="D1132" s="125">
        <v>9.9440779999999993</v>
      </c>
      <c r="E1132" s="125">
        <v>7.2304050000000002</v>
      </c>
    </row>
    <row r="1133" spans="1:5" x14ac:dyDescent="0.25">
      <c r="A1133" s="124">
        <v>39367</v>
      </c>
      <c r="B1133" s="125">
        <v>27</v>
      </c>
      <c r="C1133" s="125">
        <v>9.9460750000000004</v>
      </c>
      <c r="D1133" s="125">
        <v>9.9460750000000004</v>
      </c>
      <c r="E1133" s="125">
        <v>7.2289820000000002</v>
      </c>
    </row>
    <row r="1134" spans="1:5" x14ac:dyDescent="0.25">
      <c r="A1134" s="124">
        <v>39370</v>
      </c>
      <c r="B1134" s="125">
        <v>24</v>
      </c>
      <c r="C1134" s="125">
        <v>9.9520669999999996</v>
      </c>
      <c r="D1134" s="125">
        <v>9.9520669999999996</v>
      </c>
      <c r="E1134" s="125">
        <v>7.2245799999999996</v>
      </c>
    </row>
    <row r="1135" spans="1:5" x14ac:dyDescent="0.25">
      <c r="A1135" s="124">
        <v>39371</v>
      </c>
      <c r="B1135" s="125">
        <v>23</v>
      </c>
      <c r="C1135" s="125">
        <v>9.9541280000000008</v>
      </c>
      <c r="D1135" s="125">
        <v>9.9541280000000008</v>
      </c>
      <c r="E1135" s="125">
        <v>7.2130530000000004</v>
      </c>
    </row>
    <row r="1136" spans="1:5" x14ac:dyDescent="0.25">
      <c r="A1136" s="124">
        <v>39372</v>
      </c>
      <c r="B1136" s="125">
        <v>22</v>
      </c>
      <c r="C1136" s="125">
        <v>9.9561829999999993</v>
      </c>
      <c r="D1136" s="125">
        <v>9.9561829999999993</v>
      </c>
      <c r="E1136" s="125">
        <v>7.2016099999999996</v>
      </c>
    </row>
    <row r="1137" spans="1:5" x14ac:dyDescent="0.25">
      <c r="A1137" s="124">
        <v>39373</v>
      </c>
      <c r="B1137" s="125">
        <v>28</v>
      </c>
      <c r="C1137" s="125">
        <v>9.9443110000000008</v>
      </c>
      <c r="D1137" s="125">
        <v>9.9443110000000008</v>
      </c>
      <c r="E1137" s="125">
        <v>7.2001109999999997</v>
      </c>
    </row>
    <row r="1138" spans="1:5" x14ac:dyDescent="0.25">
      <c r="A1138" s="124">
        <v>39374</v>
      </c>
      <c r="B1138" s="125">
        <v>27</v>
      </c>
      <c r="C1138" s="125">
        <v>9.9463000000000008</v>
      </c>
      <c r="D1138" s="125">
        <v>9.9463000000000008</v>
      </c>
      <c r="E1138" s="125">
        <v>7.1986569999999999</v>
      </c>
    </row>
    <row r="1139" spans="1:5" x14ac:dyDescent="0.25">
      <c r="A1139" s="124">
        <v>39377</v>
      </c>
      <c r="B1139" s="125">
        <v>24</v>
      </c>
      <c r="C1139" s="125">
        <v>9.9521999999999995</v>
      </c>
      <c r="D1139" s="125">
        <v>9.9521999999999995</v>
      </c>
      <c r="E1139" s="125">
        <v>7.2044370000000004</v>
      </c>
    </row>
    <row r="1140" spans="1:5" x14ac:dyDescent="0.25">
      <c r="A1140" s="124">
        <v>39378</v>
      </c>
      <c r="B1140" s="125">
        <v>23</v>
      </c>
      <c r="C1140" s="125">
        <v>9.9541280000000008</v>
      </c>
      <c r="D1140" s="125">
        <v>9.9541280000000008</v>
      </c>
      <c r="E1140" s="125">
        <v>7.2130530000000004</v>
      </c>
    </row>
    <row r="1141" spans="1:5" x14ac:dyDescent="0.25">
      <c r="A1141" s="124">
        <v>39379</v>
      </c>
      <c r="B1141" s="125">
        <v>22</v>
      </c>
      <c r="C1141" s="125">
        <v>9.9561829999999993</v>
      </c>
      <c r="D1141" s="125">
        <v>9.9561829999999993</v>
      </c>
      <c r="E1141" s="125">
        <v>7.2016099999999996</v>
      </c>
    </row>
    <row r="1142" spans="1:5" x14ac:dyDescent="0.25">
      <c r="A1142" s="124">
        <v>39380</v>
      </c>
      <c r="B1142" s="125">
        <v>28</v>
      </c>
      <c r="C1142" s="125">
        <v>9.9443110000000008</v>
      </c>
      <c r="D1142" s="125">
        <v>9.9443110000000008</v>
      </c>
      <c r="E1142" s="125">
        <v>7.2001109999999997</v>
      </c>
    </row>
    <row r="1143" spans="1:5" x14ac:dyDescent="0.25">
      <c r="A1143" s="124">
        <v>39381</v>
      </c>
      <c r="B1143" s="125">
        <v>27</v>
      </c>
      <c r="C1143" s="125">
        <v>9.9442749999999993</v>
      </c>
      <c r="D1143" s="125">
        <v>9.9442749999999993</v>
      </c>
      <c r="E1143" s="125">
        <v>7.4716360000000002</v>
      </c>
    </row>
    <row r="1144" spans="1:5" x14ac:dyDescent="0.25">
      <c r="A1144" s="124">
        <v>39384</v>
      </c>
      <c r="B1144" s="125">
        <v>24</v>
      </c>
      <c r="C1144" s="125">
        <v>9.9506669999999993</v>
      </c>
      <c r="D1144" s="125">
        <v>9.9506669999999993</v>
      </c>
      <c r="E1144" s="125">
        <v>7.4366370000000002</v>
      </c>
    </row>
    <row r="1145" spans="1:5" x14ac:dyDescent="0.25">
      <c r="A1145" s="124">
        <v>39385</v>
      </c>
      <c r="B1145" s="125">
        <v>23</v>
      </c>
      <c r="C1145" s="125">
        <v>9.9526579999999996</v>
      </c>
      <c r="D1145" s="125">
        <v>9.9526579999999996</v>
      </c>
      <c r="E1145" s="125">
        <v>7.4452999999999996</v>
      </c>
    </row>
    <row r="1146" spans="1:5" x14ac:dyDescent="0.25">
      <c r="A1146" s="124">
        <v>39386</v>
      </c>
      <c r="B1146" s="125">
        <v>22</v>
      </c>
      <c r="C1146" s="125">
        <v>9.9546559999999999</v>
      </c>
      <c r="D1146" s="125">
        <v>9.9546559999999999</v>
      </c>
      <c r="E1146" s="125">
        <v>7.4537250000000004</v>
      </c>
    </row>
    <row r="1147" spans="1:5" x14ac:dyDescent="0.25">
      <c r="A1147" s="124">
        <v>39387</v>
      </c>
      <c r="B1147" s="125">
        <v>28</v>
      </c>
      <c r="C1147" s="125">
        <v>9.9423670000000008</v>
      </c>
      <c r="D1147" s="125">
        <v>9.9423670000000008</v>
      </c>
      <c r="E1147" s="125">
        <v>7.4529110000000003</v>
      </c>
    </row>
    <row r="1148" spans="1:5" x14ac:dyDescent="0.25">
      <c r="A1148" s="124">
        <v>39391</v>
      </c>
      <c r="B1148" s="125">
        <v>24</v>
      </c>
      <c r="C1148" s="125">
        <v>9.9505330000000001</v>
      </c>
      <c r="D1148" s="125">
        <v>9.9505330000000001</v>
      </c>
      <c r="E1148" s="125">
        <v>7.4569369999999999</v>
      </c>
    </row>
    <row r="1149" spans="1:5" x14ac:dyDescent="0.25">
      <c r="A1149" s="124">
        <v>39392</v>
      </c>
      <c r="B1149" s="125">
        <v>23</v>
      </c>
      <c r="C1149" s="125">
        <v>9.9525939999999995</v>
      </c>
      <c r="D1149" s="125">
        <v>9.9525939999999995</v>
      </c>
      <c r="E1149" s="125">
        <v>7.4554130000000001</v>
      </c>
    </row>
    <row r="1150" spans="1:5" x14ac:dyDescent="0.25">
      <c r="A1150" s="124">
        <v>39393</v>
      </c>
      <c r="B1150" s="125">
        <v>22</v>
      </c>
      <c r="C1150" s="125">
        <v>9.9545329999999996</v>
      </c>
      <c r="D1150" s="125">
        <v>9.9545329999999996</v>
      </c>
      <c r="E1150" s="125">
        <v>7.474037</v>
      </c>
    </row>
    <row r="1151" spans="1:5" x14ac:dyDescent="0.25">
      <c r="A1151" s="124">
        <v>39394</v>
      </c>
      <c r="B1151" s="125">
        <v>28</v>
      </c>
      <c r="C1151" s="125">
        <v>9.9421330000000001</v>
      </c>
      <c r="D1151" s="125">
        <v>9.9421330000000001</v>
      </c>
      <c r="E1151" s="125">
        <v>7.4833470000000002</v>
      </c>
    </row>
    <row r="1152" spans="1:5" x14ac:dyDescent="0.25">
      <c r="A1152" s="124">
        <v>39395</v>
      </c>
      <c r="B1152" s="125">
        <v>27</v>
      </c>
      <c r="C1152" s="125">
        <v>9.9441249999999997</v>
      </c>
      <c r="D1152" s="125">
        <v>9.9441249999999997</v>
      </c>
      <c r="E1152" s="125">
        <v>7.4918610000000001</v>
      </c>
    </row>
    <row r="1153" spans="1:5" x14ac:dyDescent="0.25">
      <c r="A1153" s="124">
        <v>39398</v>
      </c>
      <c r="B1153" s="125">
        <v>24</v>
      </c>
      <c r="C1153" s="125">
        <v>9.9504000000000001</v>
      </c>
      <c r="D1153" s="125">
        <v>9.9504000000000001</v>
      </c>
      <c r="E1153" s="125">
        <v>7.4770859999999999</v>
      </c>
    </row>
    <row r="1154" spans="1:5" x14ac:dyDescent="0.25">
      <c r="A1154" s="124">
        <v>39399</v>
      </c>
      <c r="B1154" s="125">
        <v>23</v>
      </c>
      <c r="C1154" s="125">
        <v>9.9522750000000002</v>
      </c>
      <c r="D1154" s="125">
        <v>9.9522750000000002</v>
      </c>
      <c r="E1154" s="125">
        <v>7.5058220000000002</v>
      </c>
    </row>
    <row r="1155" spans="1:5" x14ac:dyDescent="0.25">
      <c r="A1155" s="124">
        <v>39400</v>
      </c>
      <c r="B1155" s="125">
        <v>22</v>
      </c>
      <c r="C1155" s="125">
        <v>9.9545940000000002</v>
      </c>
      <c r="D1155" s="125">
        <v>9.9545940000000002</v>
      </c>
      <c r="E1155" s="125">
        <v>7.4639639999999998</v>
      </c>
    </row>
    <row r="1156" spans="1:5" x14ac:dyDescent="0.25">
      <c r="A1156" s="124">
        <v>39401</v>
      </c>
      <c r="B1156" s="125">
        <v>28</v>
      </c>
      <c r="C1156" s="125">
        <v>9.9419000000000004</v>
      </c>
      <c r="D1156" s="125">
        <v>9.9419000000000004</v>
      </c>
      <c r="E1156" s="125">
        <v>7.5136539999999998</v>
      </c>
    </row>
    <row r="1157" spans="1:5" x14ac:dyDescent="0.25">
      <c r="A1157" s="124">
        <v>39402</v>
      </c>
      <c r="B1157" s="125">
        <v>27</v>
      </c>
      <c r="C1157" s="125">
        <v>9.943975</v>
      </c>
      <c r="D1157" s="125">
        <v>9.943975</v>
      </c>
      <c r="E1157" s="125">
        <v>7.512086</v>
      </c>
    </row>
    <row r="1158" spans="1:5" x14ac:dyDescent="0.25">
      <c r="A1158" s="124">
        <v>39406</v>
      </c>
      <c r="B1158" s="125">
        <v>23</v>
      </c>
      <c r="C1158" s="125">
        <v>9.952083</v>
      </c>
      <c r="D1158" s="125">
        <v>9.952083</v>
      </c>
      <c r="E1158" s="125">
        <v>7.5361630000000002</v>
      </c>
    </row>
    <row r="1159" spans="1:5" x14ac:dyDescent="0.25">
      <c r="A1159" s="124">
        <v>39407</v>
      </c>
      <c r="B1159" s="125">
        <v>22</v>
      </c>
      <c r="C1159" s="125">
        <v>9.9542280000000005</v>
      </c>
      <c r="D1159" s="125">
        <v>9.9542280000000005</v>
      </c>
      <c r="E1159" s="125">
        <v>7.5244039999999996</v>
      </c>
    </row>
    <row r="1160" spans="1:5" x14ac:dyDescent="0.25">
      <c r="A1160" s="124">
        <v>39408</v>
      </c>
      <c r="B1160" s="125">
        <v>28</v>
      </c>
      <c r="C1160" s="125">
        <v>9.9418220000000002</v>
      </c>
      <c r="D1160" s="125">
        <v>9.9418220000000002</v>
      </c>
      <c r="E1160" s="125">
        <v>7.5238009999999997</v>
      </c>
    </row>
    <row r="1161" spans="1:5" x14ac:dyDescent="0.25">
      <c r="A1161" s="124">
        <v>39409</v>
      </c>
      <c r="B1161" s="125">
        <v>27</v>
      </c>
      <c r="C1161" s="125">
        <v>9.9440500000000007</v>
      </c>
      <c r="D1161" s="125">
        <v>9.9440500000000007</v>
      </c>
      <c r="E1161" s="125">
        <v>7.5019739999999997</v>
      </c>
    </row>
    <row r="1162" spans="1:5" x14ac:dyDescent="0.25">
      <c r="A1162" s="124">
        <v>39412</v>
      </c>
      <c r="B1162" s="125">
        <v>24</v>
      </c>
      <c r="C1162" s="125">
        <v>9.9501329999999992</v>
      </c>
      <c r="D1162" s="125">
        <v>9.9501329999999992</v>
      </c>
      <c r="E1162" s="125">
        <v>7.5175380000000001</v>
      </c>
    </row>
    <row r="1163" spans="1:5" x14ac:dyDescent="0.25">
      <c r="A1163" s="124">
        <v>39413</v>
      </c>
      <c r="B1163" s="125">
        <v>23</v>
      </c>
      <c r="C1163" s="125">
        <v>9.9524030000000003</v>
      </c>
      <c r="D1163" s="125">
        <v>9.9524030000000003</v>
      </c>
      <c r="E1163" s="125">
        <v>7.4855939999999999</v>
      </c>
    </row>
    <row r="1164" spans="1:5" x14ac:dyDescent="0.25">
      <c r="A1164" s="124">
        <v>39414</v>
      </c>
      <c r="B1164" s="125">
        <v>22</v>
      </c>
      <c r="C1164" s="125">
        <v>9.9544720000000009</v>
      </c>
      <c r="D1164" s="125">
        <v>9.9544720000000009</v>
      </c>
      <c r="E1164" s="125">
        <v>7.4841100000000003</v>
      </c>
    </row>
    <row r="1165" spans="1:5" x14ac:dyDescent="0.25">
      <c r="A1165" s="124">
        <v>39415</v>
      </c>
      <c r="B1165" s="125">
        <v>28</v>
      </c>
      <c r="C1165" s="125">
        <v>9.9421330000000001</v>
      </c>
      <c r="D1165" s="125">
        <v>9.9421330000000001</v>
      </c>
      <c r="E1165" s="125">
        <v>7.4833470000000002</v>
      </c>
    </row>
    <row r="1166" spans="1:5" x14ac:dyDescent="0.25">
      <c r="A1166" s="124">
        <v>39416</v>
      </c>
      <c r="B1166" s="125">
        <v>27</v>
      </c>
      <c r="C1166" s="125">
        <v>9.9442000000000004</v>
      </c>
      <c r="D1166" s="125">
        <v>9.9442000000000004</v>
      </c>
      <c r="E1166" s="125">
        <v>7.4817479999999996</v>
      </c>
    </row>
    <row r="1167" spans="1:5" x14ac:dyDescent="0.25">
      <c r="A1167" s="124">
        <v>39419</v>
      </c>
      <c r="B1167" s="125">
        <v>24</v>
      </c>
      <c r="C1167" s="125">
        <v>9.9504000000000001</v>
      </c>
      <c r="D1167" s="125">
        <v>9.9504000000000001</v>
      </c>
      <c r="E1167" s="125">
        <v>7.4770859999999999</v>
      </c>
    </row>
    <row r="1168" spans="1:5" x14ac:dyDescent="0.25">
      <c r="A1168" s="124">
        <v>39420</v>
      </c>
      <c r="B1168" s="125">
        <v>23</v>
      </c>
      <c r="C1168" s="125">
        <v>9.9526579999999996</v>
      </c>
      <c r="D1168" s="125">
        <v>9.9526579999999996</v>
      </c>
      <c r="E1168" s="125">
        <v>7.4452999999999996</v>
      </c>
    </row>
    <row r="1169" spans="1:5" x14ac:dyDescent="0.25">
      <c r="A1169" s="124">
        <v>39421</v>
      </c>
      <c r="B1169" s="125">
        <v>22</v>
      </c>
      <c r="C1169" s="125">
        <v>9.9546559999999999</v>
      </c>
      <c r="D1169" s="125">
        <v>9.9546559999999999</v>
      </c>
      <c r="E1169" s="125">
        <v>7.4537250000000004</v>
      </c>
    </row>
    <row r="1170" spans="1:5" x14ac:dyDescent="0.25">
      <c r="A1170" s="124">
        <v>39422</v>
      </c>
      <c r="B1170" s="125">
        <v>28</v>
      </c>
      <c r="C1170" s="125">
        <v>9.9422110000000004</v>
      </c>
      <c r="D1170" s="125">
        <v>9.9422110000000004</v>
      </c>
      <c r="E1170" s="125">
        <v>7.4732010000000004</v>
      </c>
    </row>
    <row r="1171" spans="1:5" x14ac:dyDescent="0.25">
      <c r="A1171" s="124">
        <v>39423</v>
      </c>
      <c r="B1171" s="125">
        <v>27</v>
      </c>
      <c r="C1171" s="125">
        <v>9.9442000000000004</v>
      </c>
      <c r="D1171" s="125">
        <v>9.9442000000000004</v>
      </c>
      <c r="E1171" s="125">
        <v>7.4817479999999996</v>
      </c>
    </row>
    <row r="1172" spans="1:5" x14ac:dyDescent="0.25">
      <c r="A1172" s="124">
        <v>39426</v>
      </c>
      <c r="B1172" s="125">
        <v>24</v>
      </c>
      <c r="C1172" s="125">
        <v>9.9507329999999996</v>
      </c>
      <c r="D1172" s="125">
        <v>9.9507329999999996</v>
      </c>
      <c r="E1172" s="125">
        <v>7.4266389999999998</v>
      </c>
    </row>
    <row r="1173" spans="1:5" x14ac:dyDescent="0.25">
      <c r="A1173" s="124">
        <v>39427</v>
      </c>
      <c r="B1173" s="125">
        <v>23</v>
      </c>
      <c r="C1173" s="125">
        <v>9.9525310000000005</v>
      </c>
      <c r="D1173" s="125">
        <v>9.9525310000000005</v>
      </c>
      <c r="E1173" s="125">
        <v>7.4653679999999998</v>
      </c>
    </row>
    <row r="1174" spans="1:5" x14ac:dyDescent="0.25">
      <c r="A1174" s="124">
        <v>39429</v>
      </c>
      <c r="B1174" s="125">
        <v>28</v>
      </c>
      <c r="C1174" s="125">
        <v>9.9422890000000006</v>
      </c>
      <c r="D1174" s="125">
        <v>9.9422890000000006</v>
      </c>
      <c r="E1174" s="125">
        <v>7.4630559999999999</v>
      </c>
    </row>
    <row r="1175" spans="1:5" x14ac:dyDescent="0.25">
      <c r="A1175" s="124">
        <v>39430</v>
      </c>
      <c r="B1175" s="125">
        <v>27</v>
      </c>
      <c r="C1175" s="125">
        <v>9.9444250000000007</v>
      </c>
      <c r="D1175" s="125">
        <v>9.9444250000000007</v>
      </c>
      <c r="E1175" s="125">
        <v>7.4514110000000002</v>
      </c>
    </row>
    <row r="1176" spans="1:5" x14ac:dyDescent="0.25">
      <c r="A1176" s="124">
        <v>39433</v>
      </c>
      <c r="B1176" s="125">
        <v>24</v>
      </c>
      <c r="C1176" s="125">
        <v>9.9505999999999997</v>
      </c>
      <c r="D1176" s="125">
        <v>9.9505999999999997</v>
      </c>
      <c r="E1176" s="125">
        <v>7.4467869999999996</v>
      </c>
    </row>
    <row r="1177" spans="1:5" x14ac:dyDescent="0.25">
      <c r="A1177" s="124">
        <v>39434</v>
      </c>
      <c r="B1177" s="125">
        <v>23</v>
      </c>
      <c r="C1177" s="125">
        <v>9.9525310000000005</v>
      </c>
      <c r="D1177" s="125">
        <v>9.9525310000000005</v>
      </c>
      <c r="E1177" s="125">
        <v>7.4653679999999998</v>
      </c>
    </row>
    <row r="1178" spans="1:5" x14ac:dyDescent="0.25">
      <c r="A1178" s="124">
        <v>39435</v>
      </c>
      <c r="B1178" s="125">
        <v>22</v>
      </c>
      <c r="C1178" s="125">
        <v>9.9545329999999996</v>
      </c>
      <c r="D1178" s="125">
        <v>9.9545329999999996</v>
      </c>
      <c r="E1178" s="125">
        <v>7.474037</v>
      </c>
    </row>
    <row r="1179" spans="1:5" x14ac:dyDescent="0.25">
      <c r="A1179" s="124">
        <v>39436</v>
      </c>
      <c r="B1179" s="125">
        <v>28</v>
      </c>
      <c r="C1179" s="125">
        <v>9.9425220000000003</v>
      </c>
      <c r="D1179" s="125">
        <v>9.9425220000000003</v>
      </c>
      <c r="E1179" s="125">
        <v>7.4327509999999997</v>
      </c>
    </row>
    <row r="1180" spans="1:5" x14ac:dyDescent="0.25">
      <c r="A1180" s="124">
        <v>39437</v>
      </c>
      <c r="B1180" s="125">
        <v>27</v>
      </c>
      <c r="C1180" s="125">
        <v>9.9446499999999993</v>
      </c>
      <c r="D1180" s="125">
        <v>9.9446499999999993</v>
      </c>
      <c r="E1180" s="125">
        <v>7.4210760000000002</v>
      </c>
    </row>
    <row r="1181" spans="1:5" x14ac:dyDescent="0.25">
      <c r="A1181" s="124">
        <v>39440</v>
      </c>
      <c r="B1181" s="125">
        <v>24</v>
      </c>
      <c r="C1181" s="125">
        <v>9.9507329999999996</v>
      </c>
      <c r="D1181" s="125">
        <v>9.9507329999999996</v>
      </c>
      <c r="E1181" s="125">
        <v>7.4266389999999998</v>
      </c>
    </row>
    <row r="1182" spans="1:5" x14ac:dyDescent="0.25">
      <c r="A1182" s="124">
        <v>39442</v>
      </c>
      <c r="B1182" s="125">
        <v>22</v>
      </c>
      <c r="C1182" s="125">
        <v>9.9546559999999999</v>
      </c>
      <c r="D1182" s="125">
        <v>9.9546559999999999</v>
      </c>
      <c r="E1182" s="125">
        <v>7.4537250000000004</v>
      </c>
    </row>
    <row r="1183" spans="1:5" x14ac:dyDescent="0.25">
      <c r="A1183" s="124">
        <v>39443</v>
      </c>
      <c r="B1183" s="125">
        <v>28</v>
      </c>
      <c r="C1183" s="125">
        <v>9.9422110000000004</v>
      </c>
      <c r="D1183" s="125">
        <v>9.9422110000000004</v>
      </c>
      <c r="E1183" s="125">
        <v>7.4732010000000004</v>
      </c>
    </row>
    <row r="1184" spans="1:5" x14ac:dyDescent="0.25">
      <c r="A1184" s="124">
        <v>39444</v>
      </c>
      <c r="B1184" s="125">
        <v>27</v>
      </c>
      <c r="C1184" s="125">
        <v>9.9442000000000004</v>
      </c>
      <c r="D1184" s="125">
        <v>9.9442000000000004</v>
      </c>
      <c r="E1184" s="125">
        <v>7.4817479999999996</v>
      </c>
    </row>
    <row r="1185" spans="1:5" x14ac:dyDescent="0.25">
      <c r="A1185" s="124">
        <v>39447</v>
      </c>
      <c r="B1185" s="125">
        <v>24</v>
      </c>
      <c r="C1185" s="125">
        <v>9.9504669999999997</v>
      </c>
      <c r="D1185" s="125">
        <v>9.9504669999999997</v>
      </c>
      <c r="E1185" s="125">
        <v>7.4669359999999996</v>
      </c>
    </row>
    <row r="1186" spans="1:5" x14ac:dyDescent="0.25">
      <c r="A1186" s="124">
        <v>39449</v>
      </c>
      <c r="B1186" s="125">
        <v>22</v>
      </c>
      <c r="C1186" s="125">
        <v>9.9545940000000002</v>
      </c>
      <c r="D1186" s="125">
        <v>9.9545940000000002</v>
      </c>
      <c r="E1186" s="125">
        <v>7.4639639999999998</v>
      </c>
    </row>
    <row r="1187" spans="1:5" x14ac:dyDescent="0.25">
      <c r="A1187" s="124">
        <v>39450</v>
      </c>
      <c r="B1187" s="125">
        <v>28</v>
      </c>
      <c r="C1187" s="125">
        <v>9.9425220000000003</v>
      </c>
      <c r="D1187" s="125">
        <v>9.9425220000000003</v>
      </c>
      <c r="E1187" s="125">
        <v>7.4327509999999997</v>
      </c>
    </row>
    <row r="1188" spans="1:5" x14ac:dyDescent="0.25">
      <c r="A1188" s="124">
        <v>39451</v>
      </c>
      <c r="B1188" s="125">
        <v>27</v>
      </c>
      <c r="C1188" s="125">
        <v>9.9445750000000004</v>
      </c>
      <c r="D1188" s="125">
        <v>9.9445750000000004</v>
      </c>
      <c r="E1188" s="125">
        <v>7.4311870000000004</v>
      </c>
    </row>
    <row r="1189" spans="1:5" x14ac:dyDescent="0.25">
      <c r="A1189" s="124">
        <v>39454</v>
      </c>
      <c r="B1189" s="125">
        <v>24</v>
      </c>
      <c r="C1189" s="125">
        <v>9.9507329999999996</v>
      </c>
      <c r="D1189" s="125">
        <v>9.9507329999999996</v>
      </c>
      <c r="E1189" s="125">
        <v>7.4266389999999998</v>
      </c>
    </row>
    <row r="1190" spans="1:5" x14ac:dyDescent="0.25">
      <c r="A1190" s="124">
        <v>39455</v>
      </c>
      <c r="B1190" s="125">
        <v>23</v>
      </c>
      <c r="C1190" s="125">
        <v>9.9527219999999996</v>
      </c>
      <c r="D1190" s="125">
        <v>9.9527219999999996</v>
      </c>
      <c r="E1190" s="125">
        <v>7.435187</v>
      </c>
    </row>
    <row r="1191" spans="1:5" x14ac:dyDescent="0.25">
      <c r="A1191" s="124">
        <v>39456</v>
      </c>
      <c r="B1191" s="125">
        <v>22</v>
      </c>
      <c r="C1191" s="125">
        <v>9.9548389999999998</v>
      </c>
      <c r="D1191" s="125">
        <v>9.9548389999999998</v>
      </c>
      <c r="E1191" s="125">
        <v>7.4235069999999999</v>
      </c>
    </row>
    <row r="1192" spans="1:5" x14ac:dyDescent="0.25">
      <c r="A1192" s="124">
        <v>39457</v>
      </c>
      <c r="B1192" s="125">
        <v>28</v>
      </c>
      <c r="C1192" s="125">
        <v>9.9426000000000005</v>
      </c>
      <c r="D1192" s="125">
        <v>9.9426000000000005</v>
      </c>
      <c r="E1192" s="125">
        <v>7.422606</v>
      </c>
    </row>
    <row r="1193" spans="1:5" x14ac:dyDescent="0.25">
      <c r="A1193" s="124">
        <v>39458</v>
      </c>
      <c r="B1193" s="125">
        <v>27</v>
      </c>
      <c r="C1193" s="125">
        <v>9.9446499999999993</v>
      </c>
      <c r="D1193" s="125">
        <v>9.9446499999999993</v>
      </c>
      <c r="E1193" s="125">
        <v>7.4210760000000002</v>
      </c>
    </row>
    <row r="1194" spans="1:5" x14ac:dyDescent="0.25">
      <c r="A1194" s="124">
        <v>39461</v>
      </c>
      <c r="B1194" s="125">
        <v>24</v>
      </c>
      <c r="C1194" s="125">
        <v>9.9506669999999993</v>
      </c>
      <c r="D1194" s="125">
        <v>9.9506669999999993</v>
      </c>
      <c r="E1194" s="125">
        <v>7.4366370000000002</v>
      </c>
    </row>
    <row r="1195" spans="1:5" x14ac:dyDescent="0.25">
      <c r="A1195" s="124">
        <v>39462</v>
      </c>
      <c r="B1195" s="125">
        <v>23</v>
      </c>
      <c r="C1195" s="125">
        <v>9.9527859999999997</v>
      </c>
      <c r="D1195" s="125">
        <v>9.9527859999999997</v>
      </c>
      <c r="E1195" s="125">
        <v>7.4250740000000004</v>
      </c>
    </row>
    <row r="1196" spans="1:5" x14ac:dyDescent="0.25">
      <c r="A1196" s="124">
        <v>39463</v>
      </c>
      <c r="B1196" s="125">
        <v>22</v>
      </c>
      <c r="C1196" s="125">
        <v>9.9546559999999999</v>
      </c>
      <c r="D1196" s="125">
        <v>9.9546559999999999</v>
      </c>
      <c r="E1196" s="125">
        <v>7.4537250000000004</v>
      </c>
    </row>
    <row r="1197" spans="1:5" x14ac:dyDescent="0.25">
      <c r="A1197" s="124">
        <v>39464</v>
      </c>
      <c r="B1197" s="125">
        <v>28</v>
      </c>
      <c r="C1197" s="125">
        <v>9.9420559999999991</v>
      </c>
      <c r="D1197" s="125">
        <v>9.9420559999999991</v>
      </c>
      <c r="E1197" s="125">
        <v>7.4933620000000003</v>
      </c>
    </row>
    <row r="1198" spans="1:5" x14ac:dyDescent="0.25">
      <c r="A1198" s="124">
        <v>39465</v>
      </c>
      <c r="B1198" s="125">
        <v>27</v>
      </c>
      <c r="C1198" s="125">
        <v>9.9442000000000004</v>
      </c>
      <c r="D1198" s="125">
        <v>9.9442000000000004</v>
      </c>
      <c r="E1198" s="125">
        <v>7.4817479999999996</v>
      </c>
    </row>
    <row r="1199" spans="1:5" x14ac:dyDescent="0.25">
      <c r="A1199" s="124">
        <v>39468</v>
      </c>
      <c r="B1199" s="125">
        <v>24</v>
      </c>
      <c r="C1199" s="125">
        <v>9.9503330000000005</v>
      </c>
      <c r="D1199" s="125">
        <v>9.9503330000000005</v>
      </c>
      <c r="E1199" s="125">
        <v>7.4872370000000004</v>
      </c>
    </row>
    <row r="1200" spans="1:5" x14ac:dyDescent="0.25">
      <c r="A1200" s="124">
        <v>39469</v>
      </c>
      <c r="B1200" s="125">
        <v>23</v>
      </c>
      <c r="C1200" s="125">
        <v>9.9523390000000003</v>
      </c>
      <c r="D1200" s="125">
        <v>9.9523390000000003</v>
      </c>
      <c r="E1200" s="125">
        <v>7.4957079999999996</v>
      </c>
    </row>
    <row r="1201" spans="1:5" x14ac:dyDescent="0.25">
      <c r="A1201" s="124">
        <v>39470</v>
      </c>
      <c r="B1201" s="125">
        <v>22</v>
      </c>
      <c r="C1201" s="125">
        <v>9.9543499999999998</v>
      </c>
      <c r="D1201" s="125">
        <v>9.9543499999999998</v>
      </c>
      <c r="E1201" s="125">
        <v>7.504257</v>
      </c>
    </row>
    <row r="1202" spans="1:5" x14ac:dyDescent="0.25">
      <c r="A1202" s="124">
        <v>39471</v>
      </c>
      <c r="B1202" s="125">
        <v>28</v>
      </c>
      <c r="C1202" s="125">
        <v>9.9421330000000001</v>
      </c>
      <c r="D1202" s="125">
        <v>9.9421330000000001</v>
      </c>
      <c r="E1202" s="125">
        <v>7.4833470000000002</v>
      </c>
    </row>
    <row r="1203" spans="1:5" x14ac:dyDescent="0.25">
      <c r="A1203" s="124">
        <v>39472</v>
      </c>
      <c r="B1203" s="125">
        <v>27</v>
      </c>
      <c r="C1203" s="125">
        <v>9.9441249999999997</v>
      </c>
      <c r="D1203" s="125">
        <v>9.9441249999999997</v>
      </c>
      <c r="E1203" s="125">
        <v>7.4918610000000001</v>
      </c>
    </row>
    <row r="1204" spans="1:5" x14ac:dyDescent="0.25">
      <c r="A1204" s="124">
        <v>39475</v>
      </c>
      <c r="B1204" s="125">
        <v>24</v>
      </c>
      <c r="C1204" s="125">
        <v>9.9504000000000001</v>
      </c>
      <c r="D1204" s="125">
        <v>9.9504000000000001</v>
      </c>
      <c r="E1204" s="125">
        <v>7.4770859999999999</v>
      </c>
    </row>
    <row r="1205" spans="1:5" x14ac:dyDescent="0.25">
      <c r="A1205" s="124">
        <v>39476</v>
      </c>
      <c r="B1205" s="125">
        <v>23</v>
      </c>
      <c r="C1205" s="125">
        <v>9.9526579999999996</v>
      </c>
      <c r="D1205" s="125">
        <v>9.9526579999999996</v>
      </c>
      <c r="E1205" s="125">
        <v>7.4452999999999996</v>
      </c>
    </row>
    <row r="1206" spans="1:5" x14ac:dyDescent="0.25">
      <c r="A1206" s="124">
        <v>39477</v>
      </c>
      <c r="B1206" s="125">
        <v>22</v>
      </c>
      <c r="C1206" s="125">
        <v>9.9543499999999998</v>
      </c>
      <c r="D1206" s="125">
        <v>9.9543499999999998</v>
      </c>
      <c r="E1206" s="125">
        <v>7.504257</v>
      </c>
    </row>
    <row r="1207" spans="1:5" x14ac:dyDescent="0.25">
      <c r="A1207" s="124">
        <v>39478</v>
      </c>
      <c r="B1207" s="125">
        <v>28</v>
      </c>
      <c r="C1207" s="125">
        <v>9.9421330000000001</v>
      </c>
      <c r="D1207" s="125">
        <v>9.9421330000000001</v>
      </c>
      <c r="E1207" s="125">
        <v>7.4833470000000002</v>
      </c>
    </row>
    <row r="1208" spans="1:5" x14ac:dyDescent="0.25">
      <c r="A1208" s="124">
        <v>39479</v>
      </c>
      <c r="B1208" s="125">
        <v>27</v>
      </c>
      <c r="C1208" s="125">
        <v>9.9441249999999997</v>
      </c>
      <c r="D1208" s="125">
        <v>9.9441249999999997</v>
      </c>
      <c r="E1208" s="125">
        <v>7.4918610000000001</v>
      </c>
    </row>
    <row r="1209" spans="1:5" x14ac:dyDescent="0.25">
      <c r="A1209" s="124">
        <v>39483</v>
      </c>
      <c r="B1209" s="125">
        <v>23</v>
      </c>
      <c r="C1209" s="125">
        <v>9.9525310000000005</v>
      </c>
      <c r="D1209" s="125">
        <v>9.9525310000000005</v>
      </c>
      <c r="E1209" s="125">
        <v>7.4653679999999998</v>
      </c>
    </row>
    <row r="1210" spans="1:5" x14ac:dyDescent="0.25">
      <c r="A1210" s="124">
        <v>39484</v>
      </c>
      <c r="B1210" s="125">
        <v>22</v>
      </c>
      <c r="C1210" s="125">
        <v>9.9542889999999993</v>
      </c>
      <c r="D1210" s="125">
        <v>9.9542889999999993</v>
      </c>
      <c r="E1210" s="125">
        <v>7.5143310000000003</v>
      </c>
    </row>
    <row r="1211" spans="1:5" x14ac:dyDescent="0.25">
      <c r="A1211" s="124">
        <v>39485</v>
      </c>
      <c r="B1211" s="125">
        <v>28</v>
      </c>
      <c r="C1211" s="125">
        <v>9.9422110000000004</v>
      </c>
      <c r="D1211" s="125">
        <v>9.9422110000000004</v>
      </c>
      <c r="E1211" s="125">
        <v>7.4732010000000004</v>
      </c>
    </row>
    <row r="1212" spans="1:5" x14ac:dyDescent="0.25">
      <c r="A1212" s="124">
        <v>39486</v>
      </c>
      <c r="B1212" s="125">
        <v>27</v>
      </c>
      <c r="C1212" s="125">
        <v>9.9442000000000004</v>
      </c>
      <c r="D1212" s="125">
        <v>9.9442000000000004</v>
      </c>
      <c r="E1212" s="125">
        <v>7.4817479999999996</v>
      </c>
    </row>
    <row r="1213" spans="1:5" x14ac:dyDescent="0.25">
      <c r="A1213" s="124">
        <v>39489</v>
      </c>
      <c r="B1213" s="125">
        <v>24</v>
      </c>
      <c r="C1213" s="125">
        <v>9.9505330000000001</v>
      </c>
      <c r="D1213" s="125">
        <v>9.9505330000000001</v>
      </c>
      <c r="E1213" s="125">
        <v>7.4569369999999999</v>
      </c>
    </row>
    <row r="1214" spans="1:5" x14ac:dyDescent="0.25">
      <c r="A1214" s="124">
        <v>39490</v>
      </c>
      <c r="B1214" s="125">
        <v>23</v>
      </c>
      <c r="C1214" s="125">
        <v>9.9526579999999996</v>
      </c>
      <c r="D1214" s="125">
        <v>9.9526579999999996</v>
      </c>
      <c r="E1214" s="125">
        <v>7.4452999999999996</v>
      </c>
    </row>
    <row r="1215" spans="1:5" x14ac:dyDescent="0.25">
      <c r="A1215" s="124">
        <v>39491</v>
      </c>
      <c r="B1215" s="125">
        <v>22</v>
      </c>
      <c r="C1215" s="125">
        <v>9.9545329999999996</v>
      </c>
      <c r="D1215" s="125">
        <v>9.9545329999999996</v>
      </c>
      <c r="E1215" s="125">
        <v>7.474037</v>
      </c>
    </row>
    <row r="1216" spans="1:5" x14ac:dyDescent="0.25">
      <c r="A1216" s="124">
        <v>39492</v>
      </c>
      <c r="B1216" s="125">
        <v>28</v>
      </c>
      <c r="C1216" s="125">
        <v>9.9420559999999991</v>
      </c>
      <c r="D1216" s="125">
        <v>9.9420559999999991</v>
      </c>
      <c r="E1216" s="125">
        <v>7.4933620000000003</v>
      </c>
    </row>
    <row r="1217" spans="1:5" x14ac:dyDescent="0.25">
      <c r="A1217" s="124">
        <v>39493</v>
      </c>
      <c r="B1217" s="125">
        <v>27</v>
      </c>
      <c r="C1217" s="125">
        <v>9.9442000000000004</v>
      </c>
      <c r="D1217" s="125">
        <v>9.9442000000000004</v>
      </c>
      <c r="E1217" s="125">
        <v>7.4817479999999996</v>
      </c>
    </row>
    <row r="1218" spans="1:5" x14ac:dyDescent="0.25">
      <c r="A1218" s="124">
        <v>39496</v>
      </c>
      <c r="B1218" s="125">
        <v>24</v>
      </c>
      <c r="C1218" s="125">
        <v>9.9504669999999997</v>
      </c>
      <c r="D1218" s="125">
        <v>9.9504669999999997</v>
      </c>
      <c r="E1218" s="125">
        <v>7.4669359999999996</v>
      </c>
    </row>
    <row r="1219" spans="1:5" x14ac:dyDescent="0.25">
      <c r="A1219" s="124">
        <v>39497</v>
      </c>
      <c r="B1219" s="125">
        <v>23</v>
      </c>
      <c r="C1219" s="125">
        <v>9.9522750000000002</v>
      </c>
      <c r="D1219" s="125">
        <v>9.9522750000000002</v>
      </c>
      <c r="E1219" s="125">
        <v>7.5058220000000002</v>
      </c>
    </row>
    <row r="1220" spans="1:5" x14ac:dyDescent="0.25">
      <c r="A1220" s="124">
        <v>39498</v>
      </c>
      <c r="B1220" s="125">
        <v>22</v>
      </c>
      <c r="C1220" s="125">
        <v>9.9543499999999998</v>
      </c>
      <c r="D1220" s="125">
        <v>9.9543499999999998</v>
      </c>
      <c r="E1220" s="125">
        <v>7.504257</v>
      </c>
    </row>
    <row r="1221" spans="1:5" x14ac:dyDescent="0.25">
      <c r="A1221" s="124">
        <v>39499</v>
      </c>
      <c r="B1221" s="125">
        <v>27</v>
      </c>
      <c r="C1221" s="125">
        <v>9.9440500000000007</v>
      </c>
      <c r="D1221" s="125">
        <v>9.9440500000000007</v>
      </c>
      <c r="E1221" s="125">
        <v>7.5019739999999997</v>
      </c>
    </row>
    <row r="1222" spans="1:5" x14ac:dyDescent="0.25">
      <c r="A1222" s="124">
        <v>39500</v>
      </c>
      <c r="B1222" s="125">
        <v>26</v>
      </c>
      <c r="C1222" s="125">
        <v>9.9461220000000008</v>
      </c>
      <c r="D1222" s="125">
        <v>9.9461220000000008</v>
      </c>
      <c r="E1222" s="125">
        <v>7.5004419999999996</v>
      </c>
    </row>
    <row r="1223" spans="1:5" x14ac:dyDescent="0.25">
      <c r="A1223" s="124">
        <v>39503</v>
      </c>
      <c r="B1223" s="125">
        <v>23</v>
      </c>
      <c r="C1223" s="125">
        <v>9.9523390000000003</v>
      </c>
      <c r="D1223" s="125">
        <v>9.9523390000000003</v>
      </c>
      <c r="E1223" s="125">
        <v>7.4957079999999996</v>
      </c>
    </row>
    <row r="1224" spans="1:5" x14ac:dyDescent="0.25">
      <c r="A1224" s="124">
        <v>39504</v>
      </c>
      <c r="B1224" s="125">
        <v>22</v>
      </c>
      <c r="C1224" s="125">
        <v>9.9544110000000003</v>
      </c>
      <c r="D1224" s="125">
        <v>9.9544110000000003</v>
      </c>
      <c r="E1224" s="125">
        <v>7.4941829999999996</v>
      </c>
    </row>
    <row r="1225" spans="1:5" x14ac:dyDescent="0.25">
      <c r="A1225" s="124">
        <v>39505</v>
      </c>
      <c r="B1225" s="125">
        <v>21</v>
      </c>
      <c r="C1225" s="125">
        <v>9.9564249999999994</v>
      </c>
      <c r="D1225" s="125">
        <v>9.9564249999999994</v>
      </c>
      <c r="E1225" s="125">
        <v>7.5026929999999998</v>
      </c>
    </row>
    <row r="1226" spans="1:5" x14ac:dyDescent="0.25">
      <c r="A1226" s="124">
        <v>39506</v>
      </c>
      <c r="B1226" s="125">
        <v>28</v>
      </c>
      <c r="C1226" s="125">
        <v>9.9420559999999991</v>
      </c>
      <c r="D1226" s="125">
        <v>9.9420559999999991</v>
      </c>
      <c r="E1226" s="125">
        <v>7.4933620000000003</v>
      </c>
    </row>
    <row r="1227" spans="1:5" x14ac:dyDescent="0.25">
      <c r="A1227" s="124">
        <v>39507</v>
      </c>
      <c r="B1227" s="125">
        <v>27</v>
      </c>
      <c r="C1227" s="125">
        <v>9.9441249999999997</v>
      </c>
      <c r="D1227" s="125">
        <v>9.9441249999999997</v>
      </c>
      <c r="E1227" s="125">
        <v>7.4918610000000001</v>
      </c>
    </row>
    <row r="1228" spans="1:5" x14ac:dyDescent="0.25">
      <c r="A1228" s="124">
        <v>39510</v>
      </c>
      <c r="B1228" s="125">
        <v>24</v>
      </c>
      <c r="C1228" s="125">
        <v>9.9503330000000005</v>
      </c>
      <c r="D1228" s="125">
        <v>9.9503330000000005</v>
      </c>
      <c r="E1228" s="125">
        <v>7.4872370000000004</v>
      </c>
    </row>
    <row r="1229" spans="1:5" x14ac:dyDescent="0.25">
      <c r="A1229" s="124">
        <v>39511</v>
      </c>
      <c r="B1229" s="125">
        <v>23</v>
      </c>
      <c r="C1229" s="125">
        <v>9.9524670000000004</v>
      </c>
      <c r="D1229" s="125">
        <v>9.9524670000000004</v>
      </c>
      <c r="E1229" s="125">
        <v>7.4754810000000003</v>
      </c>
    </row>
    <row r="1230" spans="1:5" x14ac:dyDescent="0.25">
      <c r="A1230" s="124">
        <v>39512</v>
      </c>
      <c r="B1230" s="125">
        <v>22</v>
      </c>
      <c r="C1230" s="125">
        <v>9.9544720000000009</v>
      </c>
      <c r="D1230" s="125">
        <v>9.9544720000000009</v>
      </c>
      <c r="E1230" s="125">
        <v>7.4841100000000003</v>
      </c>
    </row>
    <row r="1231" spans="1:5" x14ac:dyDescent="0.25">
      <c r="A1231" s="124">
        <v>39513</v>
      </c>
      <c r="B1231" s="125">
        <v>28</v>
      </c>
      <c r="C1231" s="125">
        <v>9.9422890000000006</v>
      </c>
      <c r="D1231" s="125">
        <v>9.9422890000000006</v>
      </c>
      <c r="E1231" s="125">
        <v>7.4630559999999999</v>
      </c>
    </row>
    <row r="1232" spans="1:5" x14ac:dyDescent="0.25">
      <c r="A1232" s="124">
        <v>39514</v>
      </c>
      <c r="B1232" s="125">
        <v>27</v>
      </c>
      <c r="C1232" s="125">
        <v>9.9442749999999993</v>
      </c>
      <c r="D1232" s="125">
        <v>9.9442749999999993</v>
      </c>
      <c r="E1232" s="125">
        <v>7.4716360000000002</v>
      </c>
    </row>
    <row r="1233" spans="1:5" x14ac:dyDescent="0.25">
      <c r="A1233" s="124">
        <v>39517</v>
      </c>
      <c r="B1233" s="125">
        <v>24</v>
      </c>
      <c r="C1233" s="125">
        <v>9.9505330000000001</v>
      </c>
      <c r="D1233" s="125">
        <v>9.9505330000000001</v>
      </c>
      <c r="E1233" s="125">
        <v>7.4569369999999999</v>
      </c>
    </row>
    <row r="1234" spans="1:5" x14ac:dyDescent="0.25">
      <c r="A1234" s="124">
        <v>39518</v>
      </c>
      <c r="B1234" s="125">
        <v>23</v>
      </c>
      <c r="C1234" s="125">
        <v>9.9524030000000003</v>
      </c>
      <c r="D1234" s="125">
        <v>9.9524030000000003</v>
      </c>
      <c r="E1234" s="125">
        <v>7.4855939999999999</v>
      </c>
    </row>
    <row r="1235" spans="1:5" x14ac:dyDescent="0.25">
      <c r="A1235" s="124">
        <v>39519</v>
      </c>
      <c r="B1235" s="125">
        <v>22</v>
      </c>
      <c r="C1235" s="125">
        <v>9.9544720000000009</v>
      </c>
      <c r="D1235" s="125">
        <v>9.9544720000000009</v>
      </c>
      <c r="E1235" s="125">
        <v>7.4841100000000003</v>
      </c>
    </row>
    <row r="1236" spans="1:5" x14ac:dyDescent="0.25">
      <c r="A1236" s="124">
        <v>39520</v>
      </c>
      <c r="B1236" s="125">
        <v>28</v>
      </c>
      <c r="C1236" s="125">
        <v>9.9419780000000006</v>
      </c>
      <c r="D1236" s="125">
        <v>9.9419780000000006</v>
      </c>
      <c r="E1236" s="125">
        <v>7.5035080000000001</v>
      </c>
    </row>
    <row r="1237" spans="1:5" x14ac:dyDescent="0.25">
      <c r="A1237" s="124">
        <v>39521</v>
      </c>
      <c r="B1237" s="125">
        <v>27</v>
      </c>
      <c r="C1237" s="125">
        <v>9.9442000000000004</v>
      </c>
      <c r="D1237" s="125">
        <v>9.9442000000000004</v>
      </c>
      <c r="E1237" s="125">
        <v>7.4817479999999996</v>
      </c>
    </row>
    <row r="1238" spans="1:5" x14ac:dyDescent="0.25">
      <c r="A1238" s="124">
        <v>39525</v>
      </c>
      <c r="B1238" s="125">
        <v>23</v>
      </c>
      <c r="C1238" s="125">
        <v>9.9525310000000005</v>
      </c>
      <c r="D1238" s="125">
        <v>9.9525310000000005</v>
      </c>
      <c r="E1238" s="125">
        <v>7.4653679999999998</v>
      </c>
    </row>
    <row r="1239" spans="1:5" x14ac:dyDescent="0.25">
      <c r="A1239" s="124">
        <v>39526</v>
      </c>
      <c r="B1239" s="125">
        <v>29</v>
      </c>
      <c r="C1239" s="125">
        <v>9.9399859999999993</v>
      </c>
      <c r="D1239" s="125">
        <v>9.9399859999999993</v>
      </c>
      <c r="E1239" s="125">
        <v>7.4949940000000002</v>
      </c>
    </row>
    <row r="1240" spans="1:5" x14ac:dyDescent="0.25">
      <c r="A1240" s="124">
        <v>39531</v>
      </c>
      <c r="B1240" s="125">
        <v>24</v>
      </c>
      <c r="C1240" s="125">
        <v>9.9502670000000002</v>
      </c>
      <c r="D1240" s="125">
        <v>9.9502670000000002</v>
      </c>
      <c r="E1240" s="125">
        <v>7.497236</v>
      </c>
    </row>
    <row r="1241" spans="1:5" x14ac:dyDescent="0.25">
      <c r="A1241" s="124">
        <v>39532</v>
      </c>
      <c r="B1241" s="125">
        <v>23</v>
      </c>
      <c r="C1241" s="125">
        <v>9.9523390000000003</v>
      </c>
      <c r="D1241" s="125">
        <v>9.9523390000000003</v>
      </c>
      <c r="E1241" s="125">
        <v>7.4957079999999996</v>
      </c>
    </row>
    <row r="1242" spans="1:5" x14ac:dyDescent="0.25">
      <c r="A1242" s="124">
        <v>39533</v>
      </c>
      <c r="B1242" s="125">
        <v>22</v>
      </c>
      <c r="C1242" s="125">
        <v>9.9544110000000003</v>
      </c>
      <c r="D1242" s="125">
        <v>9.9544110000000003</v>
      </c>
      <c r="E1242" s="125">
        <v>7.4941829999999996</v>
      </c>
    </row>
    <row r="1243" spans="1:5" x14ac:dyDescent="0.25">
      <c r="A1243" s="124">
        <v>39534</v>
      </c>
      <c r="B1243" s="125">
        <v>28</v>
      </c>
      <c r="C1243" s="125">
        <v>9.9422110000000004</v>
      </c>
      <c r="D1243" s="125">
        <v>9.9422110000000004</v>
      </c>
      <c r="E1243" s="125">
        <v>7.4732010000000004</v>
      </c>
    </row>
    <row r="1244" spans="1:5" x14ac:dyDescent="0.25">
      <c r="A1244" s="124">
        <v>39535</v>
      </c>
      <c r="B1244" s="125">
        <v>27</v>
      </c>
      <c r="C1244" s="125">
        <v>9.9442000000000004</v>
      </c>
      <c r="D1244" s="125">
        <v>9.9442000000000004</v>
      </c>
      <c r="E1244" s="125">
        <v>7.4817479999999996</v>
      </c>
    </row>
    <row r="1245" spans="1:5" x14ac:dyDescent="0.25">
      <c r="A1245" s="124">
        <v>39538</v>
      </c>
      <c r="B1245" s="125">
        <v>24</v>
      </c>
      <c r="C1245" s="125">
        <v>9.9504000000000001</v>
      </c>
      <c r="D1245" s="125">
        <v>9.9504000000000001</v>
      </c>
      <c r="E1245" s="125">
        <v>7.4770859999999999</v>
      </c>
    </row>
    <row r="1246" spans="1:5" x14ac:dyDescent="0.25">
      <c r="A1246" s="124">
        <v>39539</v>
      </c>
      <c r="B1246" s="125">
        <v>23</v>
      </c>
      <c r="C1246" s="125">
        <v>9.9527219999999996</v>
      </c>
      <c r="D1246" s="125">
        <v>9.9527219999999996</v>
      </c>
      <c r="E1246" s="125">
        <v>7.435187</v>
      </c>
    </row>
    <row r="1247" spans="1:5" x14ac:dyDescent="0.25">
      <c r="A1247" s="124">
        <v>39540</v>
      </c>
      <c r="B1247" s="125">
        <v>22</v>
      </c>
      <c r="C1247" s="125">
        <v>9.9547170000000005</v>
      </c>
      <c r="D1247" s="125">
        <v>9.9547170000000005</v>
      </c>
      <c r="E1247" s="125">
        <v>7.4436530000000003</v>
      </c>
    </row>
    <row r="1248" spans="1:5" x14ac:dyDescent="0.25">
      <c r="A1248" s="124">
        <v>39541</v>
      </c>
      <c r="B1248" s="125">
        <v>27</v>
      </c>
      <c r="C1248" s="125">
        <v>9.943975</v>
      </c>
      <c r="D1248" s="125">
        <v>9.943975</v>
      </c>
      <c r="E1248" s="125">
        <v>7.512086</v>
      </c>
    </row>
    <row r="1249" spans="1:5" x14ac:dyDescent="0.25">
      <c r="A1249" s="124">
        <v>39542</v>
      </c>
      <c r="B1249" s="125">
        <v>26</v>
      </c>
      <c r="C1249" s="125">
        <v>9.9460499999999996</v>
      </c>
      <c r="D1249" s="125">
        <v>9.9460499999999996</v>
      </c>
      <c r="E1249" s="125">
        <v>7.5105190000000004</v>
      </c>
    </row>
    <row r="1250" spans="1:5" x14ac:dyDescent="0.25">
      <c r="A1250" s="124">
        <v>39545</v>
      </c>
      <c r="B1250" s="125">
        <v>23</v>
      </c>
      <c r="C1250" s="125">
        <v>9.9522750000000002</v>
      </c>
      <c r="D1250" s="125">
        <v>9.9522750000000002</v>
      </c>
      <c r="E1250" s="125">
        <v>7.5058220000000002</v>
      </c>
    </row>
    <row r="1251" spans="1:5" x14ac:dyDescent="0.25">
      <c r="A1251" s="124">
        <v>39546</v>
      </c>
      <c r="B1251" s="125">
        <v>22</v>
      </c>
      <c r="C1251" s="125">
        <v>9.9544720000000009</v>
      </c>
      <c r="D1251" s="125">
        <v>9.9544720000000009</v>
      </c>
      <c r="E1251" s="125">
        <v>7.4841100000000003</v>
      </c>
    </row>
    <row r="1252" spans="1:5" x14ac:dyDescent="0.25">
      <c r="A1252" s="124">
        <v>39547</v>
      </c>
      <c r="B1252" s="125">
        <v>21</v>
      </c>
      <c r="C1252" s="125">
        <v>9.9564830000000004</v>
      </c>
      <c r="D1252" s="125">
        <v>9.9564830000000004</v>
      </c>
      <c r="E1252" s="125">
        <v>7.4926630000000003</v>
      </c>
    </row>
    <row r="1253" spans="1:5" x14ac:dyDescent="0.25">
      <c r="A1253" s="124">
        <v>39548</v>
      </c>
      <c r="B1253" s="125">
        <v>28</v>
      </c>
      <c r="C1253" s="125">
        <v>9.9420559999999991</v>
      </c>
      <c r="D1253" s="125">
        <v>9.9420559999999991</v>
      </c>
      <c r="E1253" s="125">
        <v>7.4933620000000003</v>
      </c>
    </row>
    <row r="1254" spans="1:5" x14ac:dyDescent="0.25">
      <c r="A1254" s="124">
        <v>39549</v>
      </c>
      <c r="B1254" s="125">
        <v>27</v>
      </c>
      <c r="C1254" s="125">
        <v>9.9441249999999997</v>
      </c>
      <c r="D1254" s="125">
        <v>9.9441249999999997</v>
      </c>
      <c r="E1254" s="125">
        <v>7.4918610000000001</v>
      </c>
    </row>
    <row r="1255" spans="1:5" x14ac:dyDescent="0.25">
      <c r="A1255" s="124">
        <v>39552</v>
      </c>
      <c r="B1255" s="125">
        <v>24</v>
      </c>
      <c r="C1255" s="125">
        <v>9.9503330000000005</v>
      </c>
      <c r="D1255" s="125">
        <v>9.9503330000000005</v>
      </c>
      <c r="E1255" s="125">
        <v>7.4872370000000004</v>
      </c>
    </row>
    <row r="1256" spans="1:5" x14ac:dyDescent="0.25">
      <c r="A1256" s="124">
        <v>39553</v>
      </c>
      <c r="B1256" s="125">
        <v>23</v>
      </c>
      <c r="C1256" s="125">
        <v>9.9522750000000002</v>
      </c>
      <c r="D1256" s="125">
        <v>9.9522750000000002</v>
      </c>
      <c r="E1256" s="125">
        <v>7.5058220000000002</v>
      </c>
    </row>
    <row r="1257" spans="1:5" x14ac:dyDescent="0.25">
      <c r="A1257" s="124">
        <v>39554</v>
      </c>
      <c r="B1257" s="125">
        <v>22</v>
      </c>
      <c r="C1257" s="125">
        <v>9.9544110000000003</v>
      </c>
      <c r="D1257" s="125">
        <v>9.9544110000000003</v>
      </c>
      <c r="E1257" s="125">
        <v>7.4941829999999996</v>
      </c>
    </row>
    <row r="1258" spans="1:5" x14ac:dyDescent="0.25">
      <c r="A1258" s="124">
        <v>39555</v>
      </c>
      <c r="B1258" s="125">
        <v>28</v>
      </c>
      <c r="C1258" s="125">
        <v>9.9422110000000004</v>
      </c>
      <c r="D1258" s="125">
        <v>9.9422110000000004</v>
      </c>
      <c r="E1258" s="125">
        <v>7.4732010000000004</v>
      </c>
    </row>
    <row r="1259" spans="1:5" x14ac:dyDescent="0.25">
      <c r="A1259" s="124">
        <v>39556</v>
      </c>
      <c r="B1259" s="125">
        <v>27</v>
      </c>
      <c r="C1259" s="125">
        <v>9.9438250000000004</v>
      </c>
      <c r="D1259" s="125">
        <v>9.9438250000000004</v>
      </c>
      <c r="E1259" s="125">
        <v>7.5323130000000003</v>
      </c>
    </row>
    <row r="1260" spans="1:5" x14ac:dyDescent="0.25">
      <c r="A1260" s="124">
        <v>39559</v>
      </c>
      <c r="B1260" s="125">
        <v>24</v>
      </c>
      <c r="C1260" s="125">
        <v>9.9499999999999993</v>
      </c>
      <c r="D1260" s="125">
        <v>9.9499999999999993</v>
      </c>
      <c r="E1260" s="125">
        <v>7.5376880000000002</v>
      </c>
    </row>
    <row r="1261" spans="1:5" x14ac:dyDescent="0.25">
      <c r="A1261" s="124">
        <v>39560</v>
      </c>
      <c r="B1261" s="125">
        <v>23</v>
      </c>
      <c r="C1261" s="125">
        <v>9.9525310000000005</v>
      </c>
      <c r="D1261" s="125">
        <v>9.9525310000000005</v>
      </c>
      <c r="E1261" s="125">
        <v>7.4653679999999998</v>
      </c>
    </row>
    <row r="1262" spans="1:5" x14ac:dyDescent="0.25">
      <c r="A1262" s="124">
        <v>39561</v>
      </c>
      <c r="B1262" s="125">
        <v>22</v>
      </c>
      <c r="C1262" s="125">
        <v>9.9545329999999996</v>
      </c>
      <c r="D1262" s="125">
        <v>9.9545329999999996</v>
      </c>
      <c r="E1262" s="125">
        <v>7.474037</v>
      </c>
    </row>
    <row r="1263" spans="1:5" x14ac:dyDescent="0.25">
      <c r="A1263" s="124">
        <v>39562</v>
      </c>
      <c r="B1263" s="125">
        <v>28</v>
      </c>
      <c r="C1263" s="125">
        <v>9.9419780000000006</v>
      </c>
      <c r="D1263" s="125">
        <v>9.9419780000000006</v>
      </c>
      <c r="E1263" s="125">
        <v>7.5035080000000001</v>
      </c>
    </row>
    <row r="1264" spans="1:5" x14ac:dyDescent="0.25">
      <c r="A1264" s="124">
        <v>39563</v>
      </c>
      <c r="B1264" s="125">
        <v>27</v>
      </c>
      <c r="C1264" s="125">
        <v>9.9440500000000007</v>
      </c>
      <c r="D1264" s="125">
        <v>9.9440500000000007</v>
      </c>
      <c r="E1264" s="125">
        <v>7.5019739999999997</v>
      </c>
    </row>
    <row r="1265" spans="1:5" x14ac:dyDescent="0.25">
      <c r="A1265" s="124">
        <v>39566</v>
      </c>
      <c r="B1265" s="125">
        <v>24</v>
      </c>
      <c r="C1265" s="125">
        <v>9.9504669999999997</v>
      </c>
      <c r="D1265" s="125">
        <v>9.9504669999999997</v>
      </c>
      <c r="E1265" s="125">
        <v>7.4669359999999996</v>
      </c>
    </row>
    <row r="1266" spans="1:5" x14ac:dyDescent="0.25">
      <c r="A1266" s="124">
        <v>39567</v>
      </c>
      <c r="B1266" s="125">
        <v>23</v>
      </c>
      <c r="C1266" s="125">
        <v>9.9523390000000003</v>
      </c>
      <c r="D1266" s="125">
        <v>9.9523390000000003</v>
      </c>
      <c r="E1266" s="125">
        <v>7.4957079999999996</v>
      </c>
    </row>
    <row r="1267" spans="1:5" x14ac:dyDescent="0.25">
      <c r="A1267" s="124">
        <v>39568</v>
      </c>
      <c r="B1267" s="125">
        <v>29</v>
      </c>
      <c r="C1267" s="125">
        <v>9.9399060000000006</v>
      </c>
      <c r="D1267" s="125">
        <v>9.9399060000000006</v>
      </c>
      <c r="E1267" s="125">
        <v>7.5050460000000001</v>
      </c>
    </row>
    <row r="1268" spans="1:5" x14ac:dyDescent="0.25">
      <c r="A1268" s="124">
        <v>39570</v>
      </c>
      <c r="B1268" s="125">
        <v>27</v>
      </c>
      <c r="C1268" s="125">
        <v>9.9440500000000007</v>
      </c>
      <c r="D1268" s="125">
        <v>9.9440500000000007</v>
      </c>
      <c r="E1268" s="125">
        <v>7.5019739999999997</v>
      </c>
    </row>
    <row r="1269" spans="1:5" x14ac:dyDescent="0.25">
      <c r="A1269" s="124">
        <v>39573</v>
      </c>
      <c r="B1269" s="125">
        <v>24</v>
      </c>
      <c r="C1269" s="125">
        <v>9.9504669999999997</v>
      </c>
      <c r="D1269" s="125">
        <v>9.9504669999999997</v>
      </c>
      <c r="E1269" s="125">
        <v>7.4669359999999996</v>
      </c>
    </row>
    <row r="1270" spans="1:5" x14ac:dyDescent="0.25">
      <c r="A1270" s="124">
        <v>39574</v>
      </c>
      <c r="B1270" s="125">
        <v>23</v>
      </c>
      <c r="C1270" s="125">
        <v>9.9524030000000003</v>
      </c>
      <c r="D1270" s="125">
        <v>9.9524030000000003</v>
      </c>
      <c r="E1270" s="125">
        <v>7.4855939999999999</v>
      </c>
    </row>
    <row r="1271" spans="1:5" x14ac:dyDescent="0.25">
      <c r="A1271" s="124">
        <v>39575</v>
      </c>
      <c r="B1271" s="125">
        <v>22</v>
      </c>
      <c r="C1271" s="125">
        <v>9.9544720000000009</v>
      </c>
      <c r="D1271" s="125">
        <v>9.9544720000000009</v>
      </c>
      <c r="E1271" s="125">
        <v>7.4841100000000003</v>
      </c>
    </row>
    <row r="1272" spans="1:5" x14ac:dyDescent="0.25">
      <c r="A1272" s="124">
        <v>39576</v>
      </c>
      <c r="B1272" s="125">
        <v>28</v>
      </c>
      <c r="C1272" s="125">
        <v>9.9420559999999991</v>
      </c>
      <c r="D1272" s="125">
        <v>9.9420559999999991</v>
      </c>
      <c r="E1272" s="125">
        <v>7.4933620000000003</v>
      </c>
    </row>
    <row r="1273" spans="1:5" x14ac:dyDescent="0.25">
      <c r="A1273" s="124">
        <v>39577</v>
      </c>
      <c r="B1273" s="125">
        <v>27</v>
      </c>
      <c r="C1273" s="125">
        <v>9.9440500000000007</v>
      </c>
      <c r="D1273" s="125">
        <v>9.9440500000000007</v>
      </c>
      <c r="E1273" s="125">
        <v>7.5019739999999997</v>
      </c>
    </row>
    <row r="1274" spans="1:5" x14ac:dyDescent="0.25">
      <c r="A1274" s="124">
        <v>39580</v>
      </c>
      <c r="B1274" s="125">
        <v>24</v>
      </c>
      <c r="C1274" s="125">
        <v>9.9501329999999992</v>
      </c>
      <c r="D1274" s="125">
        <v>9.9501329999999992</v>
      </c>
      <c r="E1274" s="125">
        <v>7.5175380000000001</v>
      </c>
    </row>
    <row r="1275" spans="1:5" x14ac:dyDescent="0.25">
      <c r="A1275" s="124">
        <v>39581</v>
      </c>
      <c r="B1275" s="125">
        <v>23</v>
      </c>
      <c r="C1275" s="125">
        <v>9.9521470000000001</v>
      </c>
      <c r="D1275" s="125">
        <v>9.9521470000000001</v>
      </c>
      <c r="E1275" s="125">
        <v>7.5260490000000004</v>
      </c>
    </row>
    <row r="1276" spans="1:5" x14ac:dyDescent="0.25">
      <c r="A1276" s="124">
        <v>39582</v>
      </c>
      <c r="B1276" s="125">
        <v>22</v>
      </c>
      <c r="C1276" s="125">
        <v>9.9542280000000005</v>
      </c>
      <c r="D1276" s="125">
        <v>9.9542280000000005</v>
      </c>
      <c r="E1276" s="125">
        <v>7.5244039999999996</v>
      </c>
    </row>
    <row r="1277" spans="1:5" x14ac:dyDescent="0.25">
      <c r="A1277" s="124">
        <v>39583</v>
      </c>
      <c r="B1277" s="125">
        <v>28</v>
      </c>
      <c r="C1277" s="125">
        <v>9.9422110000000004</v>
      </c>
      <c r="D1277" s="125">
        <v>9.9422110000000004</v>
      </c>
      <c r="E1277" s="125">
        <v>7.4732010000000004</v>
      </c>
    </row>
    <row r="1278" spans="1:5" x14ac:dyDescent="0.25">
      <c r="A1278" s="124">
        <v>39584</v>
      </c>
      <c r="B1278" s="125">
        <v>27</v>
      </c>
      <c r="C1278" s="125">
        <v>9.9442749999999993</v>
      </c>
      <c r="D1278" s="125">
        <v>9.9442749999999993</v>
      </c>
      <c r="E1278" s="125">
        <v>7.4716360000000002</v>
      </c>
    </row>
    <row r="1279" spans="1:5" x14ac:dyDescent="0.25">
      <c r="A1279" s="124">
        <v>39587</v>
      </c>
      <c r="B1279" s="125">
        <v>24</v>
      </c>
      <c r="C1279" s="125">
        <v>9.9504669999999997</v>
      </c>
      <c r="D1279" s="125">
        <v>9.9504669999999997</v>
      </c>
      <c r="E1279" s="125">
        <v>7.4669359999999996</v>
      </c>
    </row>
    <row r="1280" spans="1:5" x14ac:dyDescent="0.25">
      <c r="A1280" s="124">
        <v>39588</v>
      </c>
      <c r="B1280" s="125">
        <v>23</v>
      </c>
      <c r="C1280" s="125">
        <v>9.9523390000000003</v>
      </c>
      <c r="D1280" s="125">
        <v>9.9523390000000003</v>
      </c>
      <c r="E1280" s="125">
        <v>7.4957079999999996</v>
      </c>
    </row>
    <row r="1281" spans="1:5" x14ac:dyDescent="0.25">
      <c r="A1281" s="124">
        <v>39589</v>
      </c>
      <c r="B1281" s="125">
        <v>22</v>
      </c>
      <c r="C1281" s="125">
        <v>9.9543499999999998</v>
      </c>
      <c r="D1281" s="125">
        <v>9.9543499999999998</v>
      </c>
      <c r="E1281" s="125">
        <v>7.504257</v>
      </c>
    </row>
    <row r="1282" spans="1:5" x14ac:dyDescent="0.25">
      <c r="A1282" s="124">
        <v>39590</v>
      </c>
      <c r="B1282" s="125">
        <v>28</v>
      </c>
      <c r="C1282" s="125">
        <v>9.9419780000000006</v>
      </c>
      <c r="D1282" s="125">
        <v>9.9419780000000006</v>
      </c>
      <c r="E1282" s="125">
        <v>7.5035080000000001</v>
      </c>
    </row>
    <row r="1283" spans="1:5" x14ac:dyDescent="0.25">
      <c r="A1283" s="124">
        <v>39591</v>
      </c>
      <c r="B1283" s="125">
        <v>27</v>
      </c>
      <c r="C1283" s="125">
        <v>9.9440500000000007</v>
      </c>
      <c r="D1283" s="125">
        <v>9.9440500000000007</v>
      </c>
      <c r="E1283" s="125">
        <v>7.5019739999999997</v>
      </c>
    </row>
    <row r="1284" spans="1:5" x14ac:dyDescent="0.25">
      <c r="A1284" s="124">
        <v>39594</v>
      </c>
      <c r="B1284" s="125">
        <v>24</v>
      </c>
      <c r="C1284" s="125">
        <v>9.9502000000000006</v>
      </c>
      <c r="D1284" s="125">
        <v>9.9502000000000006</v>
      </c>
      <c r="E1284" s="125">
        <v>7.5073869999999996</v>
      </c>
    </row>
    <row r="1285" spans="1:5" x14ac:dyDescent="0.25">
      <c r="A1285" s="124">
        <v>39595</v>
      </c>
      <c r="B1285" s="125">
        <v>23</v>
      </c>
      <c r="C1285" s="125">
        <v>9.9524030000000003</v>
      </c>
      <c r="D1285" s="125">
        <v>9.9524030000000003</v>
      </c>
      <c r="E1285" s="125">
        <v>7.4855939999999999</v>
      </c>
    </row>
    <row r="1286" spans="1:5" x14ac:dyDescent="0.25">
      <c r="A1286" s="124">
        <v>39596</v>
      </c>
      <c r="B1286" s="125">
        <v>22</v>
      </c>
      <c r="C1286" s="125">
        <v>9.9544720000000009</v>
      </c>
      <c r="D1286" s="125">
        <v>9.9544720000000009</v>
      </c>
      <c r="E1286" s="125">
        <v>7.4841100000000003</v>
      </c>
    </row>
    <row r="1287" spans="1:5" x14ac:dyDescent="0.25">
      <c r="A1287" s="124">
        <v>39597</v>
      </c>
      <c r="B1287" s="125">
        <v>28</v>
      </c>
      <c r="C1287" s="125">
        <v>9.9421330000000001</v>
      </c>
      <c r="D1287" s="125">
        <v>9.9421330000000001</v>
      </c>
      <c r="E1287" s="125">
        <v>7.4833470000000002</v>
      </c>
    </row>
    <row r="1288" spans="1:5" x14ac:dyDescent="0.25">
      <c r="A1288" s="124">
        <v>39598</v>
      </c>
      <c r="B1288" s="125">
        <v>27</v>
      </c>
      <c r="C1288" s="125">
        <v>9.9442000000000004</v>
      </c>
      <c r="D1288" s="125">
        <v>9.9442000000000004</v>
      </c>
      <c r="E1288" s="125">
        <v>7.4817479999999996</v>
      </c>
    </row>
    <row r="1289" spans="1:5" x14ac:dyDescent="0.25">
      <c r="A1289" s="124">
        <v>39601</v>
      </c>
      <c r="B1289" s="125">
        <v>24</v>
      </c>
      <c r="C1289" s="125">
        <v>9.9503330000000005</v>
      </c>
      <c r="D1289" s="125">
        <v>9.9503330000000005</v>
      </c>
      <c r="E1289" s="125">
        <v>7.4872370000000004</v>
      </c>
    </row>
    <row r="1290" spans="1:5" x14ac:dyDescent="0.25">
      <c r="A1290" s="124">
        <v>39602</v>
      </c>
      <c r="B1290" s="125">
        <v>23</v>
      </c>
      <c r="C1290" s="125">
        <v>9.9525310000000005</v>
      </c>
      <c r="D1290" s="125">
        <v>9.9525310000000005</v>
      </c>
      <c r="E1290" s="125">
        <v>7.4653679999999998</v>
      </c>
    </row>
    <row r="1291" spans="1:5" x14ac:dyDescent="0.25">
      <c r="A1291" s="124">
        <v>39603</v>
      </c>
      <c r="B1291" s="125">
        <v>22</v>
      </c>
      <c r="C1291" s="125">
        <v>9.9545329999999996</v>
      </c>
      <c r="D1291" s="125">
        <v>9.9545329999999996</v>
      </c>
      <c r="E1291" s="125">
        <v>7.474037</v>
      </c>
    </row>
    <row r="1292" spans="1:5" x14ac:dyDescent="0.25">
      <c r="A1292" s="124">
        <v>39604</v>
      </c>
      <c r="B1292" s="125">
        <v>28</v>
      </c>
      <c r="C1292" s="125">
        <v>9.9419780000000006</v>
      </c>
      <c r="D1292" s="125">
        <v>9.9419780000000006</v>
      </c>
      <c r="E1292" s="125">
        <v>7.5035080000000001</v>
      </c>
    </row>
    <row r="1293" spans="1:5" x14ac:dyDescent="0.25">
      <c r="A1293" s="124">
        <v>39605</v>
      </c>
      <c r="B1293" s="125">
        <v>27</v>
      </c>
      <c r="C1293" s="125">
        <v>9.943975</v>
      </c>
      <c r="D1293" s="125">
        <v>9.943975</v>
      </c>
      <c r="E1293" s="125">
        <v>7.512086</v>
      </c>
    </row>
    <row r="1294" spans="1:5" x14ac:dyDescent="0.25">
      <c r="A1294" s="124">
        <v>39608</v>
      </c>
      <c r="B1294" s="125">
        <v>24</v>
      </c>
      <c r="C1294" s="125">
        <v>9.9502000000000006</v>
      </c>
      <c r="D1294" s="125">
        <v>9.9502000000000006</v>
      </c>
      <c r="E1294" s="125">
        <v>7.5073869999999996</v>
      </c>
    </row>
    <row r="1295" spans="1:5" x14ac:dyDescent="0.25">
      <c r="A1295" s="124">
        <v>39609</v>
      </c>
      <c r="B1295" s="125">
        <v>23</v>
      </c>
      <c r="C1295" s="125">
        <v>9.9522750000000002</v>
      </c>
      <c r="D1295" s="125">
        <v>9.9522750000000002</v>
      </c>
      <c r="E1295" s="125">
        <v>7.5058220000000002</v>
      </c>
    </row>
    <row r="1296" spans="1:5" x14ac:dyDescent="0.25">
      <c r="A1296" s="124">
        <v>39610</v>
      </c>
      <c r="B1296" s="125">
        <v>22</v>
      </c>
      <c r="C1296" s="125">
        <v>9.9541059999999995</v>
      </c>
      <c r="D1296" s="125">
        <v>9.9541059999999995</v>
      </c>
      <c r="E1296" s="125">
        <v>7.5445520000000004</v>
      </c>
    </row>
    <row r="1297" spans="1:5" x14ac:dyDescent="0.25">
      <c r="A1297" s="124">
        <v>39611</v>
      </c>
      <c r="B1297" s="125">
        <v>28</v>
      </c>
      <c r="C1297" s="125">
        <v>9.9416670000000007</v>
      </c>
      <c r="D1297" s="125">
        <v>9.9416670000000007</v>
      </c>
      <c r="E1297" s="125">
        <v>7.5439629999999998</v>
      </c>
    </row>
    <row r="1298" spans="1:5" x14ac:dyDescent="0.25">
      <c r="A1298" s="124">
        <v>39612</v>
      </c>
      <c r="B1298" s="125">
        <v>27</v>
      </c>
      <c r="C1298" s="125">
        <v>9.9438999999999993</v>
      </c>
      <c r="D1298" s="125">
        <v>9.9438999999999993</v>
      </c>
      <c r="E1298" s="125">
        <v>7.5221999999999998</v>
      </c>
    </row>
    <row r="1299" spans="1:5" x14ac:dyDescent="0.25">
      <c r="A1299" s="124">
        <v>39615</v>
      </c>
      <c r="B1299" s="125">
        <v>24</v>
      </c>
      <c r="C1299" s="125">
        <v>9.9501329999999992</v>
      </c>
      <c r="D1299" s="125">
        <v>9.9501329999999992</v>
      </c>
      <c r="E1299" s="125">
        <v>7.5175380000000001</v>
      </c>
    </row>
    <row r="1300" spans="1:5" x14ac:dyDescent="0.25">
      <c r="A1300" s="124">
        <v>39616</v>
      </c>
      <c r="B1300" s="125">
        <v>23</v>
      </c>
      <c r="C1300" s="125">
        <v>9.9517640000000007</v>
      </c>
      <c r="D1300" s="125">
        <v>9.9517640000000007</v>
      </c>
      <c r="E1300" s="125">
        <v>7.5865770000000001</v>
      </c>
    </row>
    <row r="1301" spans="1:5" x14ac:dyDescent="0.25">
      <c r="A1301" s="124">
        <v>39617</v>
      </c>
      <c r="B1301" s="125">
        <v>22</v>
      </c>
      <c r="C1301" s="125">
        <v>9.9537999999999993</v>
      </c>
      <c r="D1301" s="125">
        <v>9.9537999999999993</v>
      </c>
      <c r="E1301" s="125">
        <v>7.5950889999999998</v>
      </c>
    </row>
    <row r="1302" spans="1:5" x14ac:dyDescent="0.25">
      <c r="A1302" s="124">
        <v>39618</v>
      </c>
      <c r="B1302" s="125">
        <v>28</v>
      </c>
      <c r="C1302" s="125">
        <v>9.9408110000000001</v>
      </c>
      <c r="D1302" s="125">
        <v>9.9408110000000001</v>
      </c>
      <c r="E1302" s="125">
        <v>7.6553250000000004</v>
      </c>
    </row>
    <row r="1303" spans="1:5" x14ac:dyDescent="0.25">
      <c r="A1303" s="124">
        <v>39619</v>
      </c>
      <c r="B1303" s="125">
        <v>27</v>
      </c>
      <c r="C1303" s="125">
        <v>9.9426249999999996</v>
      </c>
      <c r="D1303" s="125">
        <v>9.9426249999999996</v>
      </c>
      <c r="E1303" s="125">
        <v>7.6941449999999998</v>
      </c>
    </row>
    <row r="1304" spans="1:5" x14ac:dyDescent="0.25">
      <c r="A1304" s="124">
        <v>39622</v>
      </c>
      <c r="B1304" s="125">
        <v>24</v>
      </c>
      <c r="C1304" s="125">
        <v>9.9484670000000008</v>
      </c>
      <c r="D1304" s="125">
        <v>9.9484670000000008</v>
      </c>
      <c r="E1304" s="125">
        <v>7.7699910000000001</v>
      </c>
    </row>
    <row r="1305" spans="1:5" x14ac:dyDescent="0.25">
      <c r="A1305" s="124">
        <v>39623</v>
      </c>
      <c r="B1305" s="125">
        <v>23</v>
      </c>
      <c r="C1305" s="125">
        <v>9.9505499999999998</v>
      </c>
      <c r="D1305" s="125">
        <v>9.9505499999999998</v>
      </c>
      <c r="E1305" s="125">
        <v>7.7784649999999997</v>
      </c>
    </row>
    <row r="1306" spans="1:5" x14ac:dyDescent="0.25">
      <c r="A1306" s="124">
        <v>39624</v>
      </c>
      <c r="B1306" s="125">
        <v>22</v>
      </c>
      <c r="C1306" s="125">
        <v>9.9527610000000006</v>
      </c>
      <c r="D1306" s="125">
        <v>9.9527610000000006</v>
      </c>
      <c r="E1306" s="125">
        <v>7.7667070000000002</v>
      </c>
    </row>
    <row r="1307" spans="1:5" x14ac:dyDescent="0.25">
      <c r="A1307" s="124">
        <v>39625</v>
      </c>
      <c r="B1307" s="125">
        <v>28</v>
      </c>
      <c r="C1307" s="125">
        <v>9.9397219999999997</v>
      </c>
      <c r="D1307" s="125">
        <v>9.9397219999999997</v>
      </c>
      <c r="E1307" s="125">
        <v>7.7970269999999999</v>
      </c>
    </row>
    <row r="1308" spans="1:5" x14ac:dyDescent="0.25">
      <c r="A1308" s="124">
        <v>39626</v>
      </c>
      <c r="B1308" s="125">
        <v>27</v>
      </c>
      <c r="C1308" s="125">
        <v>9.9418000000000006</v>
      </c>
      <c r="D1308" s="125">
        <v>9.9418000000000006</v>
      </c>
      <c r="E1308" s="125">
        <v>7.805428</v>
      </c>
    </row>
    <row r="1309" spans="1:5" x14ac:dyDescent="0.25">
      <c r="A1309" s="124">
        <v>39629</v>
      </c>
      <c r="B1309" s="125">
        <v>24</v>
      </c>
      <c r="C1309" s="125">
        <v>9.9481999999999999</v>
      </c>
      <c r="D1309" s="125">
        <v>9.9481999999999999</v>
      </c>
      <c r="E1309" s="125">
        <v>7.8104579999999997</v>
      </c>
    </row>
    <row r="1310" spans="1:5" x14ac:dyDescent="0.25">
      <c r="A1310" s="124">
        <v>39630</v>
      </c>
      <c r="B1310" s="125">
        <v>23</v>
      </c>
      <c r="C1310" s="125">
        <v>9.9506139999999998</v>
      </c>
      <c r="D1310" s="125">
        <v>9.9506139999999998</v>
      </c>
      <c r="E1310" s="125">
        <v>7.7683470000000003</v>
      </c>
    </row>
    <row r="1311" spans="1:5" x14ac:dyDescent="0.25">
      <c r="A1311" s="124">
        <v>39631</v>
      </c>
      <c r="B1311" s="125">
        <v>22</v>
      </c>
      <c r="C1311" s="125">
        <v>9.9529440000000005</v>
      </c>
      <c r="D1311" s="125">
        <v>9.9529440000000005</v>
      </c>
      <c r="E1311" s="125">
        <v>7.7364769999999998</v>
      </c>
    </row>
    <row r="1312" spans="1:5" x14ac:dyDescent="0.25">
      <c r="A1312" s="124">
        <v>39632</v>
      </c>
      <c r="B1312" s="125">
        <v>28</v>
      </c>
      <c r="C1312" s="125">
        <v>9.9396439999999995</v>
      </c>
      <c r="D1312" s="125">
        <v>9.9396439999999995</v>
      </c>
      <c r="E1312" s="125">
        <v>7.8071780000000004</v>
      </c>
    </row>
    <row r="1313" spans="1:5" x14ac:dyDescent="0.25">
      <c r="A1313" s="124">
        <v>39633</v>
      </c>
      <c r="B1313" s="125">
        <v>27</v>
      </c>
      <c r="C1313" s="125">
        <v>9.9418749999999996</v>
      </c>
      <c r="D1313" s="125">
        <v>9.9418749999999996</v>
      </c>
      <c r="E1313" s="125">
        <v>7.7953099999999997</v>
      </c>
    </row>
    <row r="1314" spans="1:5" x14ac:dyDescent="0.25">
      <c r="A1314" s="124">
        <v>39636</v>
      </c>
      <c r="B1314" s="125">
        <v>24</v>
      </c>
      <c r="C1314" s="125">
        <v>9.9482669999999995</v>
      </c>
      <c r="D1314" s="125">
        <v>9.9482669999999995</v>
      </c>
      <c r="E1314" s="125">
        <v>7.8003030000000004</v>
      </c>
    </row>
    <row r="1315" spans="1:5" x14ac:dyDescent="0.25">
      <c r="A1315" s="124">
        <v>39637</v>
      </c>
      <c r="B1315" s="125">
        <v>23</v>
      </c>
      <c r="C1315" s="125">
        <v>9.9506779999999999</v>
      </c>
      <c r="D1315" s="125">
        <v>9.9506779999999999</v>
      </c>
      <c r="E1315" s="125">
        <v>7.7582300000000002</v>
      </c>
    </row>
    <row r="1316" spans="1:5" x14ac:dyDescent="0.25">
      <c r="A1316" s="124">
        <v>39638</v>
      </c>
      <c r="B1316" s="125">
        <v>22</v>
      </c>
      <c r="C1316" s="125">
        <v>9.9528219999999994</v>
      </c>
      <c r="D1316" s="125">
        <v>9.9528219999999994</v>
      </c>
      <c r="E1316" s="125">
        <v>7.7566309999999996</v>
      </c>
    </row>
    <row r="1317" spans="1:5" x14ac:dyDescent="0.25">
      <c r="A1317" s="124">
        <v>39639</v>
      </c>
      <c r="B1317" s="125">
        <v>28</v>
      </c>
      <c r="C1317" s="125">
        <v>9.9387889999999999</v>
      </c>
      <c r="D1317" s="125">
        <v>9.9387889999999999</v>
      </c>
      <c r="E1317" s="125">
        <v>7.9184549999999998</v>
      </c>
    </row>
    <row r="1318" spans="1:5" x14ac:dyDescent="0.25">
      <c r="A1318" s="124">
        <v>39640</v>
      </c>
      <c r="B1318" s="125">
        <v>27</v>
      </c>
      <c r="C1318" s="125">
        <v>9.9409749999999999</v>
      </c>
      <c r="D1318" s="125">
        <v>9.9409749999999999</v>
      </c>
      <c r="E1318" s="125">
        <v>7.916728</v>
      </c>
    </row>
    <row r="1319" spans="1:5" x14ac:dyDescent="0.25">
      <c r="A1319" s="124">
        <v>39643</v>
      </c>
      <c r="B1319" s="125">
        <v>24</v>
      </c>
      <c r="C1319" s="125">
        <v>9.9474669999999996</v>
      </c>
      <c r="D1319" s="125">
        <v>9.9474669999999996</v>
      </c>
      <c r="E1319" s="125">
        <v>7.921564</v>
      </c>
    </row>
    <row r="1320" spans="1:5" x14ac:dyDescent="0.25">
      <c r="A1320" s="124">
        <v>39644</v>
      </c>
      <c r="B1320" s="125">
        <v>23</v>
      </c>
      <c r="C1320" s="125">
        <v>9.9495920000000009</v>
      </c>
      <c r="D1320" s="125">
        <v>9.9495920000000009</v>
      </c>
      <c r="E1320" s="125">
        <v>7.9299210000000002</v>
      </c>
    </row>
    <row r="1321" spans="1:5" x14ac:dyDescent="0.25">
      <c r="A1321" s="124">
        <v>39645</v>
      </c>
      <c r="B1321" s="125">
        <v>22</v>
      </c>
      <c r="C1321" s="125">
        <v>9.9514169999999993</v>
      </c>
      <c r="D1321" s="125">
        <v>9.9514169999999993</v>
      </c>
      <c r="E1321" s="125">
        <v>7.9887569999999997</v>
      </c>
    </row>
    <row r="1322" spans="1:5" x14ac:dyDescent="0.25">
      <c r="A1322" s="124">
        <v>39646</v>
      </c>
      <c r="B1322" s="125">
        <v>28</v>
      </c>
      <c r="C1322" s="125">
        <v>9.9380109999999995</v>
      </c>
      <c r="D1322" s="125">
        <v>9.9380109999999995</v>
      </c>
      <c r="E1322" s="125">
        <v>8.0197280000000006</v>
      </c>
    </row>
    <row r="1323" spans="1:5" x14ac:dyDescent="0.25">
      <c r="A1323" s="124">
        <v>39647</v>
      </c>
      <c r="B1323" s="125">
        <v>27</v>
      </c>
      <c r="C1323" s="125">
        <v>9.9395500000000006</v>
      </c>
      <c r="D1323" s="125">
        <v>9.9395500000000006</v>
      </c>
      <c r="E1323" s="125">
        <v>8.109019</v>
      </c>
    </row>
    <row r="1324" spans="1:5" x14ac:dyDescent="0.25">
      <c r="A1324" s="124">
        <v>39650</v>
      </c>
      <c r="B1324" s="125">
        <v>24</v>
      </c>
      <c r="C1324" s="125">
        <v>9.9465330000000005</v>
      </c>
      <c r="D1324" s="125">
        <v>9.9465330000000005</v>
      </c>
      <c r="E1324" s="125">
        <v>8.0631609999999991</v>
      </c>
    </row>
    <row r="1325" spans="1:5" x14ac:dyDescent="0.25">
      <c r="A1325" s="124">
        <v>39651</v>
      </c>
      <c r="B1325" s="125">
        <v>23</v>
      </c>
      <c r="C1325" s="125">
        <v>9.9492080000000005</v>
      </c>
      <c r="D1325" s="125">
        <v>9.9492080000000005</v>
      </c>
      <c r="E1325" s="125">
        <v>7.9906379999999997</v>
      </c>
    </row>
    <row r="1326" spans="1:5" x14ac:dyDescent="0.25">
      <c r="A1326" s="124">
        <v>39652</v>
      </c>
      <c r="B1326" s="125">
        <v>22</v>
      </c>
      <c r="C1326" s="125">
        <v>9.9510500000000004</v>
      </c>
      <c r="D1326" s="125">
        <v>9.9510500000000004</v>
      </c>
      <c r="E1326" s="125">
        <v>8.0494020000000006</v>
      </c>
    </row>
    <row r="1327" spans="1:5" x14ac:dyDescent="0.25">
      <c r="A1327" s="124">
        <v>39653</v>
      </c>
      <c r="B1327" s="125">
        <v>28</v>
      </c>
      <c r="C1327" s="125">
        <v>9.9374669999999998</v>
      </c>
      <c r="D1327" s="125">
        <v>9.9374669999999998</v>
      </c>
      <c r="E1327" s="125">
        <v>8.0905500000000004</v>
      </c>
    </row>
    <row r="1328" spans="1:5" x14ac:dyDescent="0.25">
      <c r="A1328" s="124">
        <v>39654</v>
      </c>
      <c r="B1328" s="125">
        <v>27</v>
      </c>
      <c r="C1328" s="125">
        <v>9.9397000000000002</v>
      </c>
      <c r="D1328" s="125">
        <v>9.9397000000000002</v>
      </c>
      <c r="E1328" s="125">
        <v>8.088775</v>
      </c>
    </row>
    <row r="1329" spans="1:5" x14ac:dyDescent="0.25">
      <c r="A1329" s="124">
        <v>39657</v>
      </c>
      <c r="B1329" s="125">
        <v>24</v>
      </c>
      <c r="C1329" s="125">
        <v>9.9466669999999997</v>
      </c>
      <c r="D1329" s="125">
        <v>9.9466669999999997</v>
      </c>
      <c r="E1329" s="125">
        <v>8.0428449999999998</v>
      </c>
    </row>
    <row r="1330" spans="1:5" x14ac:dyDescent="0.25">
      <c r="A1330" s="124">
        <v>39658</v>
      </c>
      <c r="B1330" s="125">
        <v>23</v>
      </c>
      <c r="C1330" s="125">
        <v>9.9488249999999994</v>
      </c>
      <c r="D1330" s="125">
        <v>9.9488249999999994</v>
      </c>
      <c r="E1330" s="125">
        <v>8.051202</v>
      </c>
    </row>
    <row r="1331" spans="1:5" x14ac:dyDescent="0.25">
      <c r="A1331" s="124">
        <v>39659</v>
      </c>
      <c r="B1331" s="125">
        <v>22</v>
      </c>
      <c r="C1331" s="125">
        <v>9.9509889999999999</v>
      </c>
      <c r="D1331" s="125">
        <v>9.9509889999999999</v>
      </c>
      <c r="E1331" s="125">
        <v>8.0594819999999991</v>
      </c>
    </row>
    <row r="1332" spans="1:5" x14ac:dyDescent="0.25">
      <c r="A1332" s="124">
        <v>39660</v>
      </c>
      <c r="B1332" s="125">
        <v>28</v>
      </c>
      <c r="C1332" s="125">
        <v>9.9379329999999992</v>
      </c>
      <c r="D1332" s="125">
        <v>9.9379329999999992</v>
      </c>
      <c r="E1332" s="125">
        <v>8.0298820000000006</v>
      </c>
    </row>
    <row r="1333" spans="1:5" x14ac:dyDescent="0.25">
      <c r="A1333" s="124">
        <v>39661</v>
      </c>
      <c r="B1333" s="125">
        <v>27</v>
      </c>
      <c r="C1333" s="125">
        <v>9.9394749999999998</v>
      </c>
      <c r="D1333" s="125">
        <v>9.9394749999999998</v>
      </c>
      <c r="E1333" s="125">
        <v>8.1191410000000008</v>
      </c>
    </row>
    <row r="1334" spans="1:5" x14ac:dyDescent="0.25">
      <c r="A1334" s="124">
        <v>39664</v>
      </c>
      <c r="B1334" s="125">
        <v>24</v>
      </c>
      <c r="C1334" s="125">
        <v>9.9461329999999997</v>
      </c>
      <c r="D1334" s="125">
        <v>9.9461329999999997</v>
      </c>
      <c r="E1334" s="125">
        <v>8.1238109999999999</v>
      </c>
    </row>
    <row r="1335" spans="1:5" x14ac:dyDescent="0.25">
      <c r="A1335" s="124">
        <v>39665</v>
      </c>
      <c r="B1335" s="125">
        <v>23</v>
      </c>
      <c r="C1335" s="125">
        <v>9.9483779999999999</v>
      </c>
      <c r="D1335" s="125">
        <v>9.9483779999999999</v>
      </c>
      <c r="E1335" s="125">
        <v>8.1218920000000008</v>
      </c>
    </row>
    <row r="1336" spans="1:5" x14ac:dyDescent="0.25">
      <c r="A1336" s="124">
        <v>39666</v>
      </c>
      <c r="B1336" s="125">
        <v>22</v>
      </c>
      <c r="C1336" s="125">
        <v>9.9506219999999992</v>
      </c>
      <c r="D1336" s="125">
        <v>9.9506219999999992</v>
      </c>
      <c r="E1336" s="125">
        <v>8.1201319999999999</v>
      </c>
    </row>
    <row r="1337" spans="1:5" x14ac:dyDescent="0.25">
      <c r="A1337" s="124">
        <v>39667</v>
      </c>
      <c r="B1337" s="125">
        <v>28</v>
      </c>
      <c r="C1337" s="125">
        <v>9.9374669999999998</v>
      </c>
      <c r="D1337" s="125">
        <v>9.9374669999999998</v>
      </c>
      <c r="E1337" s="125">
        <v>8.0905500000000004</v>
      </c>
    </row>
    <row r="1338" spans="1:5" x14ac:dyDescent="0.25">
      <c r="A1338" s="124">
        <v>39668</v>
      </c>
      <c r="B1338" s="125">
        <v>27</v>
      </c>
      <c r="C1338" s="125">
        <v>9.9388749999999995</v>
      </c>
      <c r="D1338" s="125">
        <v>9.9388749999999995</v>
      </c>
      <c r="E1338" s="125">
        <v>8.2001229999999996</v>
      </c>
    </row>
    <row r="1339" spans="1:5" x14ac:dyDescent="0.25">
      <c r="A1339" s="124">
        <v>39671</v>
      </c>
      <c r="B1339" s="125">
        <v>24</v>
      </c>
      <c r="C1339" s="125">
        <v>9.9455329999999993</v>
      </c>
      <c r="D1339" s="125">
        <v>9.9455329999999993</v>
      </c>
      <c r="E1339" s="125">
        <v>8.2147939999999995</v>
      </c>
    </row>
    <row r="1340" spans="1:5" x14ac:dyDescent="0.25">
      <c r="A1340" s="124">
        <v>39672</v>
      </c>
      <c r="B1340" s="125">
        <v>23</v>
      </c>
      <c r="C1340" s="125">
        <v>9.9478670000000005</v>
      </c>
      <c r="D1340" s="125">
        <v>9.9478670000000005</v>
      </c>
      <c r="E1340" s="125">
        <v>8.2027110000000008</v>
      </c>
    </row>
    <row r="1341" spans="1:5" x14ac:dyDescent="0.25">
      <c r="A1341" s="124">
        <v>39673</v>
      </c>
      <c r="B1341" s="125">
        <v>22</v>
      </c>
      <c r="C1341" s="125">
        <v>9.9501939999999998</v>
      </c>
      <c r="D1341" s="125">
        <v>9.9501939999999998</v>
      </c>
      <c r="E1341" s="125">
        <v>8.190868</v>
      </c>
    </row>
    <row r="1342" spans="1:5" x14ac:dyDescent="0.25">
      <c r="A1342" s="124">
        <v>39674</v>
      </c>
      <c r="B1342" s="125">
        <v>28</v>
      </c>
      <c r="C1342" s="125">
        <v>9.9367669999999997</v>
      </c>
      <c r="D1342" s="125">
        <v>9.9367669999999997</v>
      </c>
      <c r="E1342" s="125">
        <v>8.181692</v>
      </c>
    </row>
    <row r="1343" spans="1:5" x14ac:dyDescent="0.25">
      <c r="A1343" s="124">
        <v>39675</v>
      </c>
      <c r="B1343" s="125">
        <v>27</v>
      </c>
      <c r="C1343" s="125">
        <v>9.9388000000000005</v>
      </c>
      <c r="D1343" s="125">
        <v>9.9388000000000005</v>
      </c>
      <c r="E1343" s="125">
        <v>8.2102470000000007</v>
      </c>
    </row>
    <row r="1344" spans="1:5" x14ac:dyDescent="0.25">
      <c r="A1344" s="124">
        <v>39678</v>
      </c>
      <c r="B1344" s="125">
        <v>24</v>
      </c>
      <c r="C1344" s="125">
        <v>9.9452669999999994</v>
      </c>
      <c r="D1344" s="125">
        <v>9.9452669999999994</v>
      </c>
      <c r="E1344" s="125">
        <v>8.2551330000000007</v>
      </c>
    </row>
    <row r="1345" spans="1:5" x14ac:dyDescent="0.25">
      <c r="A1345" s="124">
        <v>39679</v>
      </c>
      <c r="B1345" s="125">
        <v>23</v>
      </c>
      <c r="C1345" s="125">
        <v>9.9476110000000002</v>
      </c>
      <c r="D1345" s="125">
        <v>9.9476110000000002</v>
      </c>
      <c r="E1345" s="125">
        <v>8.2432029999999994</v>
      </c>
    </row>
    <row r="1346" spans="1:5" x14ac:dyDescent="0.25">
      <c r="A1346" s="124">
        <v>39680</v>
      </c>
      <c r="B1346" s="125">
        <v>22</v>
      </c>
      <c r="C1346" s="125">
        <v>9.9500720000000005</v>
      </c>
      <c r="D1346" s="125">
        <v>9.9500720000000005</v>
      </c>
      <c r="E1346" s="125">
        <v>8.2110319999999994</v>
      </c>
    </row>
    <row r="1347" spans="1:5" x14ac:dyDescent="0.25">
      <c r="A1347" s="124">
        <v>39681</v>
      </c>
      <c r="B1347" s="125">
        <v>28</v>
      </c>
      <c r="C1347" s="125">
        <v>9.9362220000000008</v>
      </c>
      <c r="D1347" s="125">
        <v>9.9362220000000008</v>
      </c>
      <c r="E1347" s="125">
        <v>8.2526620000000008</v>
      </c>
    </row>
    <row r="1348" spans="1:5" x14ac:dyDescent="0.25">
      <c r="A1348" s="124">
        <v>39682</v>
      </c>
      <c r="B1348" s="125">
        <v>27</v>
      </c>
      <c r="C1348" s="125">
        <v>9.9384250000000005</v>
      </c>
      <c r="D1348" s="125">
        <v>9.9384250000000005</v>
      </c>
      <c r="E1348" s="125">
        <v>8.260866</v>
      </c>
    </row>
    <row r="1349" spans="1:5" x14ac:dyDescent="0.25">
      <c r="A1349" s="124">
        <v>39685</v>
      </c>
      <c r="B1349" s="125">
        <v>24</v>
      </c>
      <c r="C1349" s="125">
        <v>9.9452669999999994</v>
      </c>
      <c r="D1349" s="125">
        <v>9.9452669999999994</v>
      </c>
      <c r="E1349" s="125">
        <v>8.2551330000000007</v>
      </c>
    </row>
    <row r="1350" spans="1:5" x14ac:dyDescent="0.25">
      <c r="A1350" s="124">
        <v>39686</v>
      </c>
      <c r="B1350" s="125">
        <v>23</v>
      </c>
      <c r="C1350" s="125">
        <v>9.9478670000000005</v>
      </c>
      <c r="D1350" s="125">
        <v>9.9478670000000005</v>
      </c>
      <c r="E1350" s="125">
        <v>8.2027110000000008</v>
      </c>
    </row>
    <row r="1351" spans="1:5" x14ac:dyDescent="0.25">
      <c r="A1351" s="124">
        <v>39687</v>
      </c>
      <c r="B1351" s="125">
        <v>22</v>
      </c>
      <c r="C1351" s="125">
        <v>9.9501329999999992</v>
      </c>
      <c r="D1351" s="125">
        <v>9.9501329999999992</v>
      </c>
      <c r="E1351" s="125">
        <v>8.2009500000000006</v>
      </c>
    </row>
    <row r="1352" spans="1:5" x14ac:dyDescent="0.25">
      <c r="A1352" s="124">
        <v>39688</v>
      </c>
      <c r="B1352" s="125">
        <v>28</v>
      </c>
      <c r="C1352" s="125">
        <v>9.9366109999999992</v>
      </c>
      <c r="D1352" s="125">
        <v>9.9366109999999992</v>
      </c>
      <c r="E1352" s="125">
        <v>8.2020060000000008</v>
      </c>
    </row>
    <row r="1353" spans="1:5" x14ac:dyDescent="0.25">
      <c r="A1353" s="124">
        <v>39689</v>
      </c>
      <c r="B1353" s="125">
        <v>27</v>
      </c>
      <c r="C1353" s="125">
        <v>9.9386500000000009</v>
      </c>
      <c r="D1353" s="125">
        <v>9.9386500000000009</v>
      </c>
      <c r="E1353" s="125">
        <v>8.2304940000000002</v>
      </c>
    </row>
    <row r="1354" spans="1:5" x14ac:dyDescent="0.25">
      <c r="A1354" s="124">
        <v>39692</v>
      </c>
      <c r="B1354" s="125">
        <v>24</v>
      </c>
      <c r="C1354" s="125">
        <v>9.9453329999999998</v>
      </c>
      <c r="D1354" s="125">
        <v>9.9453329999999998</v>
      </c>
      <c r="E1354" s="125">
        <v>8.2451240000000006</v>
      </c>
    </row>
    <row r="1355" spans="1:5" x14ac:dyDescent="0.25">
      <c r="A1355" s="124">
        <v>39693</v>
      </c>
      <c r="B1355" s="125">
        <v>23</v>
      </c>
      <c r="C1355" s="125">
        <v>9.9476750000000003</v>
      </c>
      <c r="D1355" s="125">
        <v>9.9476750000000003</v>
      </c>
      <c r="E1355" s="125">
        <v>8.2330799999999993</v>
      </c>
    </row>
    <row r="1356" spans="1:5" x14ac:dyDescent="0.25">
      <c r="A1356" s="124">
        <v>39694</v>
      </c>
      <c r="B1356" s="125">
        <v>22</v>
      </c>
      <c r="C1356" s="125">
        <v>9.9500109999999999</v>
      </c>
      <c r="D1356" s="125">
        <v>9.9500109999999999</v>
      </c>
      <c r="E1356" s="125">
        <v>8.2211149999999993</v>
      </c>
    </row>
    <row r="1357" spans="1:5" x14ac:dyDescent="0.25">
      <c r="A1357" s="124">
        <v>39695</v>
      </c>
      <c r="B1357" s="125">
        <v>28</v>
      </c>
      <c r="C1357" s="125">
        <v>9.9360669999999995</v>
      </c>
      <c r="D1357" s="125">
        <v>9.9360669999999995</v>
      </c>
      <c r="E1357" s="125">
        <v>8.2728479999999998</v>
      </c>
    </row>
    <row r="1358" spans="1:5" x14ac:dyDescent="0.25">
      <c r="A1358" s="124">
        <v>39696</v>
      </c>
      <c r="B1358" s="125">
        <v>27</v>
      </c>
      <c r="C1358" s="125">
        <v>9.9383499999999998</v>
      </c>
      <c r="D1358" s="125">
        <v>9.9383499999999998</v>
      </c>
      <c r="E1358" s="125">
        <v>8.2709910000000004</v>
      </c>
    </row>
    <row r="1359" spans="1:5" x14ac:dyDescent="0.25">
      <c r="A1359" s="124">
        <v>39699</v>
      </c>
      <c r="B1359" s="125">
        <v>24</v>
      </c>
      <c r="C1359" s="125">
        <v>9.9456000000000007</v>
      </c>
      <c r="D1359" s="125">
        <v>9.9456000000000007</v>
      </c>
      <c r="E1359" s="125">
        <v>8.2046329999999994</v>
      </c>
    </row>
    <row r="1360" spans="1:5" x14ac:dyDescent="0.25">
      <c r="A1360" s="124">
        <v>39700</v>
      </c>
      <c r="B1360" s="125">
        <v>23</v>
      </c>
      <c r="C1360" s="125">
        <v>9.9478670000000005</v>
      </c>
      <c r="D1360" s="125">
        <v>9.9478670000000005</v>
      </c>
      <c r="E1360" s="125">
        <v>8.2027110000000008</v>
      </c>
    </row>
    <row r="1361" spans="1:5" x14ac:dyDescent="0.25">
      <c r="A1361" s="124">
        <v>39701</v>
      </c>
      <c r="B1361" s="125">
        <v>22</v>
      </c>
      <c r="C1361" s="125">
        <v>9.9500720000000005</v>
      </c>
      <c r="D1361" s="125">
        <v>9.9500720000000005</v>
      </c>
      <c r="E1361" s="125">
        <v>8.2110319999999994</v>
      </c>
    </row>
    <row r="1362" spans="1:5" x14ac:dyDescent="0.25">
      <c r="A1362" s="124">
        <v>39702</v>
      </c>
      <c r="B1362" s="125">
        <v>28</v>
      </c>
      <c r="C1362" s="125">
        <v>9.9361440000000005</v>
      </c>
      <c r="D1362" s="125">
        <v>9.9361440000000005</v>
      </c>
      <c r="E1362" s="125">
        <v>8.2628199999999996</v>
      </c>
    </row>
    <row r="1363" spans="1:5" x14ac:dyDescent="0.25">
      <c r="A1363" s="124">
        <v>39703</v>
      </c>
      <c r="B1363" s="125">
        <v>27</v>
      </c>
      <c r="C1363" s="125">
        <v>9.9384250000000005</v>
      </c>
      <c r="D1363" s="125">
        <v>9.9384250000000005</v>
      </c>
      <c r="E1363" s="125">
        <v>8.260866</v>
      </c>
    </row>
    <row r="1364" spans="1:5" x14ac:dyDescent="0.25">
      <c r="A1364" s="124">
        <v>39706</v>
      </c>
      <c r="B1364" s="125">
        <v>24</v>
      </c>
      <c r="C1364" s="125">
        <v>9.9456000000000007</v>
      </c>
      <c r="D1364" s="125">
        <v>9.9456000000000007</v>
      </c>
      <c r="E1364" s="125">
        <v>8.2046329999999994</v>
      </c>
    </row>
    <row r="1365" spans="1:5" x14ac:dyDescent="0.25">
      <c r="A1365" s="124">
        <v>39708</v>
      </c>
      <c r="B1365" s="125">
        <v>22</v>
      </c>
      <c r="C1365" s="125">
        <v>9.9499499999999994</v>
      </c>
      <c r="D1365" s="125">
        <v>9.9499499999999994</v>
      </c>
      <c r="E1365" s="125">
        <v>8.2311969999999999</v>
      </c>
    </row>
    <row r="1366" spans="1:5" x14ac:dyDescent="0.25">
      <c r="A1366" s="124">
        <v>39709</v>
      </c>
      <c r="B1366" s="125">
        <v>28</v>
      </c>
      <c r="C1366" s="125">
        <v>9.9362220000000008</v>
      </c>
      <c r="D1366" s="125">
        <v>9.9362220000000008</v>
      </c>
      <c r="E1366" s="125">
        <v>8.2526620000000008</v>
      </c>
    </row>
    <row r="1367" spans="1:5" x14ac:dyDescent="0.25">
      <c r="A1367" s="124">
        <v>39710</v>
      </c>
      <c r="B1367" s="125">
        <v>27</v>
      </c>
      <c r="C1367" s="125">
        <v>9.9384999999999994</v>
      </c>
      <c r="D1367" s="125">
        <v>9.9384999999999994</v>
      </c>
      <c r="E1367" s="125">
        <v>8.2507420000000007</v>
      </c>
    </row>
    <row r="1368" spans="1:5" x14ac:dyDescent="0.25">
      <c r="A1368" s="124">
        <v>39713</v>
      </c>
      <c r="B1368" s="125">
        <v>24</v>
      </c>
      <c r="C1368" s="125">
        <v>9.9453999999999994</v>
      </c>
      <c r="D1368" s="125">
        <v>9.9453999999999994</v>
      </c>
      <c r="E1368" s="125">
        <v>8.2349630000000005</v>
      </c>
    </row>
    <row r="1369" spans="1:5" x14ac:dyDescent="0.25">
      <c r="A1369" s="124">
        <v>39714</v>
      </c>
      <c r="B1369" s="125">
        <v>23</v>
      </c>
      <c r="C1369" s="125">
        <v>9.9478670000000005</v>
      </c>
      <c r="D1369" s="125">
        <v>9.9478670000000005</v>
      </c>
      <c r="E1369" s="125">
        <v>8.2027110000000008</v>
      </c>
    </row>
    <row r="1370" spans="1:5" x14ac:dyDescent="0.25">
      <c r="A1370" s="124">
        <v>39715</v>
      </c>
      <c r="B1370" s="125">
        <v>22</v>
      </c>
      <c r="C1370" s="125">
        <v>9.9498890000000006</v>
      </c>
      <c r="D1370" s="125">
        <v>9.9498890000000006</v>
      </c>
      <c r="E1370" s="125">
        <v>8.2412799999999997</v>
      </c>
    </row>
    <row r="1371" spans="1:5" x14ac:dyDescent="0.25">
      <c r="A1371" s="124">
        <v>39716</v>
      </c>
      <c r="B1371" s="125">
        <v>28</v>
      </c>
      <c r="C1371" s="125">
        <v>9.9363779999999995</v>
      </c>
      <c r="D1371" s="125">
        <v>9.9363779999999995</v>
      </c>
      <c r="E1371" s="125">
        <v>8.2323470000000007</v>
      </c>
    </row>
    <row r="1372" spans="1:5" x14ac:dyDescent="0.25">
      <c r="A1372" s="124">
        <v>39717</v>
      </c>
      <c r="B1372" s="125">
        <v>27</v>
      </c>
      <c r="C1372" s="125">
        <v>9.9384999999999994</v>
      </c>
      <c r="D1372" s="125">
        <v>9.9384999999999994</v>
      </c>
      <c r="E1372" s="125">
        <v>8.2507420000000007</v>
      </c>
    </row>
    <row r="1373" spans="1:5" x14ac:dyDescent="0.25">
      <c r="A1373" s="124">
        <v>39720</v>
      </c>
      <c r="B1373" s="125">
        <v>24</v>
      </c>
      <c r="C1373" s="125">
        <v>9.9455329999999993</v>
      </c>
      <c r="D1373" s="125">
        <v>9.9455329999999993</v>
      </c>
      <c r="E1373" s="125">
        <v>8.2147939999999995</v>
      </c>
    </row>
    <row r="1374" spans="1:5" x14ac:dyDescent="0.25">
      <c r="A1374" s="124">
        <v>39721</v>
      </c>
      <c r="B1374" s="125">
        <v>23</v>
      </c>
      <c r="C1374" s="125">
        <v>9.9483139999999999</v>
      </c>
      <c r="D1374" s="125">
        <v>9.9483139999999999</v>
      </c>
      <c r="E1374" s="125">
        <v>8.1320139999999999</v>
      </c>
    </row>
    <row r="1375" spans="1:5" x14ac:dyDescent="0.25">
      <c r="A1375" s="124">
        <v>39722</v>
      </c>
      <c r="B1375" s="125">
        <v>22</v>
      </c>
      <c r="C1375" s="125">
        <v>9.9505610000000004</v>
      </c>
      <c r="D1375" s="125">
        <v>9.9505610000000004</v>
      </c>
      <c r="E1375" s="125">
        <v>8.1302129999999995</v>
      </c>
    </row>
    <row r="1376" spans="1:5" x14ac:dyDescent="0.25">
      <c r="A1376" s="124">
        <v>39723</v>
      </c>
      <c r="B1376" s="125">
        <v>28</v>
      </c>
      <c r="C1376" s="125">
        <v>9.9364559999999997</v>
      </c>
      <c r="D1376" s="125">
        <v>9.9364559999999997</v>
      </c>
      <c r="E1376" s="125">
        <v>8.2221899999999994</v>
      </c>
    </row>
    <row r="1377" spans="1:5" x14ac:dyDescent="0.25">
      <c r="A1377" s="124">
        <v>39724</v>
      </c>
      <c r="B1377" s="125">
        <v>27</v>
      </c>
      <c r="C1377" s="125">
        <v>9.9386500000000009</v>
      </c>
      <c r="D1377" s="125">
        <v>9.9386500000000009</v>
      </c>
      <c r="E1377" s="125">
        <v>8.2304940000000002</v>
      </c>
    </row>
    <row r="1378" spans="1:5" x14ac:dyDescent="0.25">
      <c r="A1378" s="124">
        <v>39727</v>
      </c>
      <c r="B1378" s="125">
        <v>24</v>
      </c>
      <c r="C1378" s="125">
        <v>9.9455329999999993</v>
      </c>
      <c r="D1378" s="125">
        <v>9.9455329999999993</v>
      </c>
      <c r="E1378" s="125">
        <v>8.2147939999999995</v>
      </c>
    </row>
    <row r="1379" spans="1:5" x14ac:dyDescent="0.25">
      <c r="A1379" s="124">
        <v>39728</v>
      </c>
      <c r="B1379" s="125">
        <v>23</v>
      </c>
      <c r="C1379" s="125">
        <v>9.9486329999999992</v>
      </c>
      <c r="D1379" s="125">
        <v>9.9486329999999992</v>
      </c>
      <c r="E1379" s="125">
        <v>8.0815649999999994</v>
      </c>
    </row>
    <row r="1380" spans="1:5" x14ac:dyDescent="0.25">
      <c r="A1380" s="124">
        <v>39729</v>
      </c>
      <c r="B1380" s="125">
        <v>22</v>
      </c>
      <c r="C1380" s="125">
        <v>9.9514779999999998</v>
      </c>
      <c r="D1380" s="125">
        <v>9.9514779999999998</v>
      </c>
      <c r="E1380" s="125">
        <v>7.9786780000000004</v>
      </c>
    </row>
    <row r="1381" spans="1:5" x14ac:dyDescent="0.25">
      <c r="A1381" s="124">
        <v>39730</v>
      </c>
      <c r="B1381" s="125">
        <v>28</v>
      </c>
      <c r="C1381" s="125">
        <v>9.9383219999999994</v>
      </c>
      <c r="D1381" s="125">
        <v>9.9383219999999994</v>
      </c>
      <c r="E1381" s="125">
        <v>7.9792430000000003</v>
      </c>
    </row>
    <row r="1382" spans="1:5" x14ac:dyDescent="0.25">
      <c r="A1382" s="124">
        <v>39731</v>
      </c>
      <c r="B1382" s="125">
        <v>27</v>
      </c>
      <c r="C1382" s="125">
        <v>9.9408999999999992</v>
      </c>
      <c r="D1382" s="125">
        <v>9.9408999999999992</v>
      </c>
      <c r="E1382" s="125">
        <v>7.9268479999999997</v>
      </c>
    </row>
    <row r="1383" spans="1:5" x14ac:dyDescent="0.25">
      <c r="A1383" s="124">
        <v>39734</v>
      </c>
      <c r="B1383" s="125">
        <v>24</v>
      </c>
      <c r="C1383" s="125">
        <v>9.9472000000000005</v>
      </c>
      <c r="D1383" s="125">
        <v>9.9472000000000005</v>
      </c>
      <c r="E1383" s="125">
        <v>7.96204</v>
      </c>
    </row>
    <row r="1384" spans="1:5" x14ac:dyDescent="0.25">
      <c r="A1384" s="124">
        <v>39735</v>
      </c>
      <c r="B1384" s="125">
        <v>23</v>
      </c>
      <c r="C1384" s="125">
        <v>9.949783</v>
      </c>
      <c r="D1384" s="125">
        <v>9.949783</v>
      </c>
      <c r="E1384" s="125">
        <v>7.8997219999999997</v>
      </c>
    </row>
    <row r="1385" spans="1:5" x14ac:dyDescent="0.25">
      <c r="A1385" s="124">
        <v>39736</v>
      </c>
      <c r="B1385" s="125">
        <v>22</v>
      </c>
      <c r="C1385" s="125">
        <v>9.9514779999999998</v>
      </c>
      <c r="D1385" s="125">
        <v>9.9514779999999998</v>
      </c>
      <c r="E1385" s="125">
        <v>7.9786780000000004</v>
      </c>
    </row>
    <row r="1386" spans="1:5" x14ac:dyDescent="0.25">
      <c r="A1386" s="124">
        <v>39737</v>
      </c>
      <c r="B1386" s="125">
        <v>28</v>
      </c>
      <c r="C1386" s="125">
        <v>9.9402670000000004</v>
      </c>
      <c r="D1386" s="125">
        <v>9.9402670000000004</v>
      </c>
      <c r="E1386" s="125">
        <v>7.726108</v>
      </c>
    </row>
    <row r="1387" spans="1:5" x14ac:dyDescent="0.25">
      <c r="A1387" s="124">
        <v>39738</v>
      </c>
      <c r="B1387" s="125">
        <v>27</v>
      </c>
      <c r="C1387" s="125">
        <v>9.9423999999999992</v>
      </c>
      <c r="D1387" s="125">
        <v>9.9423999999999992</v>
      </c>
      <c r="E1387" s="125">
        <v>7.7244929999999998</v>
      </c>
    </row>
    <row r="1388" spans="1:5" x14ac:dyDescent="0.25">
      <c r="A1388" s="124">
        <v>39741</v>
      </c>
      <c r="B1388" s="125">
        <v>24</v>
      </c>
      <c r="C1388" s="125">
        <v>9.9489330000000002</v>
      </c>
      <c r="D1388" s="125">
        <v>9.9489330000000002</v>
      </c>
      <c r="E1388" s="125">
        <v>7.6993679999999998</v>
      </c>
    </row>
    <row r="1389" spans="1:5" x14ac:dyDescent="0.25">
      <c r="A1389" s="124">
        <v>39742</v>
      </c>
      <c r="B1389" s="125">
        <v>23</v>
      </c>
      <c r="C1389" s="125">
        <v>9.9513169999999995</v>
      </c>
      <c r="D1389" s="125">
        <v>9.9513169999999995</v>
      </c>
      <c r="E1389" s="125">
        <v>7.6572250000000004</v>
      </c>
    </row>
    <row r="1390" spans="1:5" x14ac:dyDescent="0.25">
      <c r="A1390" s="124">
        <v>39743</v>
      </c>
      <c r="B1390" s="125">
        <v>22</v>
      </c>
      <c r="C1390" s="125">
        <v>9.9545329999999996</v>
      </c>
      <c r="D1390" s="125">
        <v>9.9545329999999996</v>
      </c>
      <c r="E1390" s="125">
        <v>7.474037</v>
      </c>
    </row>
    <row r="1391" spans="1:5" x14ac:dyDescent="0.25">
      <c r="A1391" s="124">
        <v>39744</v>
      </c>
      <c r="B1391" s="125">
        <v>28</v>
      </c>
      <c r="C1391" s="125">
        <v>9.9420559999999991</v>
      </c>
      <c r="D1391" s="125">
        <v>9.9420559999999991</v>
      </c>
      <c r="E1391" s="125">
        <v>7.4933620000000003</v>
      </c>
    </row>
    <row r="1392" spans="1:5" x14ac:dyDescent="0.25">
      <c r="A1392" s="124">
        <v>39745</v>
      </c>
      <c r="B1392" s="125">
        <v>27</v>
      </c>
      <c r="C1392" s="125">
        <v>9.9444999999999997</v>
      </c>
      <c r="D1392" s="125">
        <v>9.9444999999999997</v>
      </c>
      <c r="E1392" s="125">
        <v>7.4412989999999999</v>
      </c>
    </row>
    <row r="1393" spans="1:5" x14ac:dyDescent="0.25">
      <c r="A1393" s="124">
        <v>39748</v>
      </c>
      <c r="B1393" s="125">
        <v>24</v>
      </c>
      <c r="C1393" s="125">
        <v>9.9504669999999997</v>
      </c>
      <c r="D1393" s="125">
        <v>9.9504669999999997</v>
      </c>
      <c r="E1393" s="125">
        <v>7.4669359999999996</v>
      </c>
    </row>
    <row r="1394" spans="1:5" x14ac:dyDescent="0.25">
      <c r="A1394" s="124">
        <v>39749</v>
      </c>
      <c r="B1394" s="125">
        <v>23</v>
      </c>
      <c r="C1394" s="125">
        <v>9.9540640000000007</v>
      </c>
      <c r="D1394" s="125">
        <v>9.9540640000000007</v>
      </c>
      <c r="E1394" s="125">
        <v>7.2231629999999996</v>
      </c>
    </row>
    <row r="1395" spans="1:5" x14ac:dyDescent="0.25">
      <c r="A1395" s="124">
        <v>39750</v>
      </c>
      <c r="B1395" s="125">
        <v>22</v>
      </c>
      <c r="C1395" s="125">
        <v>9.9546559999999999</v>
      </c>
      <c r="D1395" s="125">
        <v>9.9546559999999999</v>
      </c>
      <c r="E1395" s="125">
        <v>7.4537250000000004</v>
      </c>
    </row>
    <row r="1396" spans="1:5" x14ac:dyDescent="0.25">
      <c r="A1396" s="124">
        <v>39751</v>
      </c>
      <c r="B1396" s="125">
        <v>28</v>
      </c>
      <c r="C1396" s="125">
        <v>9.9412000000000003</v>
      </c>
      <c r="D1396" s="125">
        <v>9.9412000000000003</v>
      </c>
      <c r="E1396" s="125">
        <v>7.6047159999999998</v>
      </c>
    </row>
    <row r="1397" spans="1:5" x14ac:dyDescent="0.25">
      <c r="A1397" s="124">
        <v>39752</v>
      </c>
      <c r="B1397" s="125">
        <v>27</v>
      </c>
      <c r="C1397" s="125">
        <v>9.9450249999999993</v>
      </c>
      <c r="D1397" s="125">
        <v>9.9450249999999993</v>
      </c>
      <c r="E1397" s="125">
        <v>7.3705189999999998</v>
      </c>
    </row>
    <row r="1398" spans="1:5" x14ac:dyDescent="0.25">
      <c r="A1398" s="124">
        <v>39755</v>
      </c>
      <c r="B1398" s="125">
        <v>24</v>
      </c>
      <c r="C1398" s="125">
        <v>9.9521329999999999</v>
      </c>
      <c r="D1398" s="125">
        <v>9.9521329999999999</v>
      </c>
      <c r="E1398" s="125">
        <v>7.2145840000000003</v>
      </c>
    </row>
    <row r="1399" spans="1:5" x14ac:dyDescent="0.25">
      <c r="A1399" s="124">
        <v>39756</v>
      </c>
      <c r="B1399" s="125">
        <v>23</v>
      </c>
      <c r="C1399" s="125">
        <v>9.9548310000000004</v>
      </c>
      <c r="D1399" s="125">
        <v>9.9548310000000004</v>
      </c>
      <c r="E1399" s="125">
        <v>7.1020099999999999</v>
      </c>
    </row>
    <row r="1400" spans="1:5" x14ac:dyDescent="0.25">
      <c r="A1400" s="124">
        <v>39757</v>
      </c>
      <c r="B1400" s="125">
        <v>22</v>
      </c>
      <c r="C1400" s="125">
        <v>9.9556330000000006</v>
      </c>
      <c r="D1400" s="125">
        <v>9.9556330000000006</v>
      </c>
      <c r="E1400" s="125">
        <v>7.2924090000000001</v>
      </c>
    </row>
    <row r="1401" spans="1:5" x14ac:dyDescent="0.25">
      <c r="A1401" s="124">
        <v>39758</v>
      </c>
      <c r="B1401" s="125">
        <v>28</v>
      </c>
      <c r="C1401" s="125">
        <v>9.9422110000000004</v>
      </c>
      <c r="D1401" s="125">
        <v>9.9422110000000004</v>
      </c>
      <c r="E1401" s="125">
        <v>7.4732010000000004</v>
      </c>
    </row>
    <row r="1402" spans="1:5" x14ac:dyDescent="0.25">
      <c r="A1402" s="124">
        <v>39759</v>
      </c>
      <c r="B1402" s="125">
        <v>27</v>
      </c>
      <c r="C1402" s="125">
        <v>9.944725</v>
      </c>
      <c r="D1402" s="125">
        <v>9.944725</v>
      </c>
      <c r="E1402" s="125">
        <v>7.4109639999999999</v>
      </c>
    </row>
    <row r="1403" spans="1:5" x14ac:dyDescent="0.25">
      <c r="A1403" s="124">
        <v>39762</v>
      </c>
      <c r="B1403" s="125">
        <v>24</v>
      </c>
      <c r="C1403" s="125">
        <v>9.9503330000000005</v>
      </c>
      <c r="D1403" s="125">
        <v>9.9503330000000005</v>
      </c>
      <c r="E1403" s="125">
        <v>7.4872370000000004</v>
      </c>
    </row>
    <row r="1404" spans="1:5" x14ac:dyDescent="0.25">
      <c r="A1404" s="124">
        <v>39763</v>
      </c>
      <c r="B1404" s="125">
        <v>23</v>
      </c>
      <c r="C1404" s="125">
        <v>9.9549579999999995</v>
      </c>
      <c r="D1404" s="125">
        <v>9.9549579999999995</v>
      </c>
      <c r="E1404" s="125">
        <v>7.0819510000000001</v>
      </c>
    </row>
    <row r="1405" spans="1:5" x14ac:dyDescent="0.25">
      <c r="A1405" s="124">
        <v>39764</v>
      </c>
      <c r="B1405" s="125">
        <v>22</v>
      </c>
      <c r="C1405" s="125">
        <v>9.9556939999999994</v>
      </c>
      <c r="D1405" s="125">
        <v>9.9556939999999994</v>
      </c>
      <c r="E1405" s="125">
        <v>7.2823380000000002</v>
      </c>
    </row>
    <row r="1406" spans="1:5" x14ac:dyDescent="0.25">
      <c r="A1406" s="124">
        <v>39765</v>
      </c>
      <c r="B1406" s="125">
        <v>28</v>
      </c>
      <c r="C1406" s="125">
        <v>9.9409670000000006</v>
      </c>
      <c r="D1406" s="125">
        <v>9.9409670000000006</v>
      </c>
      <c r="E1406" s="125">
        <v>7.6350290000000003</v>
      </c>
    </row>
    <row r="1407" spans="1:5" x14ac:dyDescent="0.25">
      <c r="A1407" s="124">
        <v>39766</v>
      </c>
      <c r="B1407" s="125">
        <v>27</v>
      </c>
      <c r="C1407" s="125">
        <v>9.9433000000000007</v>
      </c>
      <c r="D1407" s="125">
        <v>9.9433000000000007</v>
      </c>
      <c r="E1407" s="125">
        <v>7.60311</v>
      </c>
    </row>
    <row r="1408" spans="1:5" x14ac:dyDescent="0.25">
      <c r="A1408" s="124">
        <v>39770</v>
      </c>
      <c r="B1408" s="125">
        <v>23</v>
      </c>
      <c r="C1408" s="125">
        <v>9.9517000000000007</v>
      </c>
      <c r="D1408" s="125">
        <v>9.9517000000000007</v>
      </c>
      <c r="E1408" s="125">
        <v>7.596692</v>
      </c>
    </row>
    <row r="1409" spans="1:5" x14ac:dyDescent="0.25">
      <c r="A1409" s="124">
        <v>39771</v>
      </c>
      <c r="B1409" s="125">
        <v>22</v>
      </c>
      <c r="C1409" s="125">
        <v>9.9522110000000001</v>
      </c>
      <c r="D1409" s="125">
        <v>9.9522110000000001</v>
      </c>
      <c r="E1409" s="125">
        <v>7.8575689999999998</v>
      </c>
    </row>
    <row r="1410" spans="1:5" x14ac:dyDescent="0.25">
      <c r="A1410" s="124">
        <v>39772</v>
      </c>
      <c r="B1410" s="125">
        <v>28</v>
      </c>
      <c r="C1410" s="125">
        <v>9.9388670000000001</v>
      </c>
      <c r="D1410" s="125">
        <v>9.9388670000000001</v>
      </c>
      <c r="E1410" s="125">
        <v>7.9083030000000001</v>
      </c>
    </row>
    <row r="1411" spans="1:5" x14ac:dyDescent="0.25">
      <c r="A1411" s="124">
        <v>39773</v>
      </c>
      <c r="B1411" s="125">
        <v>27</v>
      </c>
      <c r="C1411" s="125">
        <v>9.9410500000000006</v>
      </c>
      <c r="D1411" s="125">
        <v>9.9410500000000006</v>
      </c>
      <c r="E1411" s="125">
        <v>7.9066090000000004</v>
      </c>
    </row>
    <row r="1412" spans="1:5" x14ac:dyDescent="0.25">
      <c r="A1412" s="124">
        <v>39776</v>
      </c>
      <c r="B1412" s="125">
        <v>24</v>
      </c>
      <c r="C1412" s="125">
        <v>9.9475999999999996</v>
      </c>
      <c r="D1412" s="125">
        <v>9.9475999999999996</v>
      </c>
      <c r="E1412" s="125">
        <v>7.9014030000000002</v>
      </c>
    </row>
    <row r="1413" spans="1:5" x14ac:dyDescent="0.25">
      <c r="A1413" s="124">
        <v>39777</v>
      </c>
      <c r="B1413" s="125">
        <v>23</v>
      </c>
      <c r="C1413" s="125">
        <v>9.9505499999999998</v>
      </c>
      <c r="D1413" s="125">
        <v>9.9505499999999998</v>
      </c>
      <c r="E1413" s="125">
        <v>7.7784649999999997</v>
      </c>
    </row>
    <row r="1414" spans="1:5" x14ac:dyDescent="0.25">
      <c r="A1414" s="124">
        <v>39778</v>
      </c>
      <c r="B1414" s="125">
        <v>22</v>
      </c>
      <c r="C1414" s="125">
        <v>9.9515390000000004</v>
      </c>
      <c r="D1414" s="125">
        <v>9.9515390000000004</v>
      </c>
      <c r="E1414" s="125">
        <v>7.9685980000000001</v>
      </c>
    </row>
    <row r="1415" spans="1:5" x14ac:dyDescent="0.25">
      <c r="A1415" s="124">
        <v>39779</v>
      </c>
      <c r="B1415" s="125">
        <v>27</v>
      </c>
      <c r="C1415" s="125">
        <v>9.9403749999999995</v>
      </c>
      <c r="D1415" s="125">
        <v>9.9403749999999995</v>
      </c>
      <c r="E1415" s="125">
        <v>7.9976859999999999</v>
      </c>
    </row>
    <row r="1416" spans="1:5" x14ac:dyDescent="0.25">
      <c r="A1416" s="124">
        <v>39780</v>
      </c>
      <c r="B1416" s="125">
        <v>26</v>
      </c>
      <c r="C1416" s="125">
        <v>9.9420059999999992</v>
      </c>
      <c r="D1416" s="125">
        <v>9.9420059999999992</v>
      </c>
      <c r="E1416" s="125">
        <v>8.0767790000000002</v>
      </c>
    </row>
    <row r="1417" spans="1:5" x14ac:dyDescent="0.25">
      <c r="A1417" s="124">
        <v>39783</v>
      </c>
      <c r="B1417" s="125">
        <v>23</v>
      </c>
      <c r="C1417" s="125">
        <v>9.9486969999999992</v>
      </c>
      <c r="D1417" s="125">
        <v>9.9486969999999992</v>
      </c>
      <c r="E1417" s="125">
        <v>8.0714439999999996</v>
      </c>
    </row>
    <row r="1418" spans="1:5" x14ac:dyDescent="0.25">
      <c r="A1418" s="124">
        <v>39784</v>
      </c>
      <c r="B1418" s="125">
        <v>22</v>
      </c>
      <c r="C1418" s="125">
        <v>9.9507440000000003</v>
      </c>
      <c r="D1418" s="125">
        <v>9.9507440000000003</v>
      </c>
      <c r="E1418" s="125">
        <v>8.0999700000000008</v>
      </c>
    </row>
    <row r="1419" spans="1:5" x14ac:dyDescent="0.25">
      <c r="A1419" s="124">
        <v>39785</v>
      </c>
      <c r="B1419" s="125">
        <v>21</v>
      </c>
      <c r="C1419" s="125">
        <v>9.9529829999999997</v>
      </c>
      <c r="D1419" s="125">
        <v>9.9529829999999997</v>
      </c>
      <c r="E1419" s="125">
        <v>8.0981319999999997</v>
      </c>
    </row>
    <row r="1420" spans="1:5" x14ac:dyDescent="0.25">
      <c r="A1420" s="124">
        <v>39786</v>
      </c>
      <c r="B1420" s="125">
        <v>27</v>
      </c>
      <c r="C1420" s="125">
        <v>9.9396249999999995</v>
      </c>
      <c r="D1420" s="125">
        <v>9.9396249999999995</v>
      </c>
      <c r="E1420" s="125">
        <v>8.0988969999999991</v>
      </c>
    </row>
    <row r="1421" spans="1:5" x14ac:dyDescent="0.25">
      <c r="A1421" s="124">
        <v>39787</v>
      </c>
      <c r="B1421" s="125">
        <v>26</v>
      </c>
      <c r="C1421" s="125">
        <v>9.9418609999999994</v>
      </c>
      <c r="D1421" s="125">
        <v>9.9418609999999994</v>
      </c>
      <c r="E1421" s="125">
        <v>8.0970910000000007</v>
      </c>
    </row>
    <row r="1422" spans="1:5" x14ac:dyDescent="0.25">
      <c r="A1422" s="124">
        <v>39790</v>
      </c>
      <c r="B1422" s="125">
        <v>23</v>
      </c>
      <c r="C1422" s="125">
        <v>9.9481859999999998</v>
      </c>
      <c r="D1422" s="125">
        <v>9.9481859999999998</v>
      </c>
      <c r="E1422" s="125">
        <v>8.1522570000000005</v>
      </c>
    </row>
    <row r="1423" spans="1:5" x14ac:dyDescent="0.25">
      <c r="A1423" s="124">
        <v>39791</v>
      </c>
      <c r="B1423" s="125">
        <v>22</v>
      </c>
      <c r="C1423" s="125">
        <v>9.9506219999999992</v>
      </c>
      <c r="D1423" s="125">
        <v>9.9506219999999992</v>
      </c>
      <c r="E1423" s="125">
        <v>8.1201319999999999</v>
      </c>
    </row>
    <row r="1424" spans="1:5" x14ac:dyDescent="0.25">
      <c r="A1424" s="124">
        <v>39792</v>
      </c>
      <c r="B1424" s="125">
        <v>21</v>
      </c>
      <c r="C1424" s="125">
        <v>9.9529829999999997</v>
      </c>
      <c r="D1424" s="125">
        <v>9.9529829999999997</v>
      </c>
      <c r="E1424" s="125">
        <v>8.0981319999999997</v>
      </c>
    </row>
    <row r="1425" spans="1:5" x14ac:dyDescent="0.25">
      <c r="A1425" s="124">
        <v>39793</v>
      </c>
      <c r="B1425" s="125">
        <v>28</v>
      </c>
      <c r="C1425" s="125">
        <v>9.938167</v>
      </c>
      <c r="D1425" s="125">
        <v>9.938167</v>
      </c>
      <c r="E1425" s="125">
        <v>7.9994199999999998</v>
      </c>
    </row>
    <row r="1426" spans="1:5" x14ac:dyDescent="0.25">
      <c r="A1426" s="124">
        <v>39797</v>
      </c>
      <c r="B1426" s="125">
        <v>24</v>
      </c>
      <c r="C1426" s="125">
        <v>9.9458669999999998</v>
      </c>
      <c r="D1426" s="125">
        <v>9.9458669999999998</v>
      </c>
      <c r="E1426" s="125">
        <v>8.1641449999999995</v>
      </c>
    </row>
    <row r="1427" spans="1:5" x14ac:dyDescent="0.25">
      <c r="A1427" s="124">
        <v>39798</v>
      </c>
      <c r="B1427" s="125">
        <v>23</v>
      </c>
      <c r="C1427" s="125">
        <v>9.9485690000000009</v>
      </c>
      <c r="D1427" s="125">
        <v>9.9485690000000009</v>
      </c>
      <c r="E1427" s="125">
        <v>8.0916859999999993</v>
      </c>
    </row>
    <row r="1428" spans="1:5" x14ac:dyDescent="0.25">
      <c r="A1428" s="124">
        <v>39799</v>
      </c>
      <c r="B1428" s="125">
        <v>22</v>
      </c>
      <c r="C1428" s="125">
        <v>9.9503780000000006</v>
      </c>
      <c r="D1428" s="125">
        <v>9.9503780000000006</v>
      </c>
      <c r="E1428" s="125">
        <v>8.1604569999999992</v>
      </c>
    </row>
    <row r="1429" spans="1:5" x14ac:dyDescent="0.25">
      <c r="A1429" s="124">
        <v>39800</v>
      </c>
      <c r="B1429" s="125">
        <v>28</v>
      </c>
      <c r="C1429" s="125">
        <v>9.9366109999999992</v>
      </c>
      <c r="D1429" s="125">
        <v>9.9366109999999992</v>
      </c>
      <c r="E1429" s="125">
        <v>8.2020060000000008</v>
      </c>
    </row>
    <row r="1430" spans="1:5" x14ac:dyDescent="0.25">
      <c r="A1430" s="124">
        <v>39801</v>
      </c>
      <c r="B1430" s="125">
        <v>27</v>
      </c>
      <c r="C1430" s="125">
        <v>9.9393250000000002</v>
      </c>
      <c r="D1430" s="125">
        <v>9.9393250000000002</v>
      </c>
      <c r="E1430" s="125">
        <v>8.139386</v>
      </c>
    </row>
    <row r="1431" spans="1:5" x14ac:dyDescent="0.25">
      <c r="A1431" s="124">
        <v>39804</v>
      </c>
      <c r="B1431" s="125">
        <v>24</v>
      </c>
      <c r="C1431" s="125">
        <v>9.9464670000000002</v>
      </c>
      <c r="D1431" s="125">
        <v>9.9464670000000002</v>
      </c>
      <c r="E1431" s="125">
        <v>8.0731680000000008</v>
      </c>
    </row>
    <row r="1432" spans="1:5" x14ac:dyDescent="0.25">
      <c r="A1432" s="124">
        <v>39805</v>
      </c>
      <c r="B1432" s="125">
        <v>23</v>
      </c>
      <c r="C1432" s="125">
        <v>9.948442</v>
      </c>
      <c r="D1432" s="125">
        <v>9.948442</v>
      </c>
      <c r="E1432" s="125">
        <v>8.1117699999999999</v>
      </c>
    </row>
    <row r="1433" spans="1:5" x14ac:dyDescent="0.25">
      <c r="A1433" s="124">
        <v>39806</v>
      </c>
      <c r="B1433" s="125">
        <v>29</v>
      </c>
      <c r="C1433" s="125">
        <v>9.9348310000000009</v>
      </c>
      <c r="D1433" s="125">
        <v>9.9348310000000009</v>
      </c>
      <c r="E1433" s="125">
        <v>8.1430120000000006</v>
      </c>
    </row>
    <row r="1434" spans="1:5" x14ac:dyDescent="0.25">
      <c r="A1434" s="124">
        <v>39808</v>
      </c>
      <c r="B1434" s="125">
        <v>27</v>
      </c>
      <c r="C1434" s="125">
        <v>9.9392499999999995</v>
      </c>
      <c r="D1434" s="125">
        <v>9.9392499999999995</v>
      </c>
      <c r="E1434" s="125">
        <v>8.1495080000000009</v>
      </c>
    </row>
    <row r="1435" spans="1:5" x14ac:dyDescent="0.25">
      <c r="A1435" s="124">
        <v>39811</v>
      </c>
      <c r="B1435" s="125">
        <v>24</v>
      </c>
      <c r="C1435" s="125">
        <v>9.9467999999999996</v>
      </c>
      <c r="D1435" s="125">
        <v>9.9467999999999996</v>
      </c>
      <c r="E1435" s="125">
        <v>8.0226810000000004</v>
      </c>
    </row>
    <row r="1436" spans="1:5" x14ac:dyDescent="0.25">
      <c r="A1436" s="124">
        <v>39812</v>
      </c>
      <c r="B1436" s="125">
        <v>23</v>
      </c>
      <c r="C1436" s="125">
        <v>9.9485690000000009</v>
      </c>
      <c r="D1436" s="125">
        <v>9.9485690000000009</v>
      </c>
      <c r="E1436" s="125">
        <v>8.0916859999999993</v>
      </c>
    </row>
    <row r="1437" spans="1:5" x14ac:dyDescent="0.25">
      <c r="A1437" s="124">
        <v>39813</v>
      </c>
      <c r="B1437" s="125">
        <v>29</v>
      </c>
      <c r="C1437" s="125">
        <v>9.9350719999999999</v>
      </c>
      <c r="D1437" s="125">
        <v>9.9350719999999999</v>
      </c>
      <c r="E1437" s="125">
        <v>8.1127020000000005</v>
      </c>
    </row>
    <row r="1438" spans="1:5" x14ac:dyDescent="0.25">
      <c r="A1438" s="124">
        <v>39815</v>
      </c>
      <c r="B1438" s="125">
        <v>27</v>
      </c>
      <c r="C1438" s="125">
        <v>9.9399250000000006</v>
      </c>
      <c r="D1438" s="125">
        <v>9.9399250000000006</v>
      </c>
      <c r="E1438" s="125">
        <v>8.0584109999999995</v>
      </c>
    </row>
    <row r="1439" spans="1:5" x14ac:dyDescent="0.25">
      <c r="A1439" s="124">
        <v>39818</v>
      </c>
      <c r="B1439" s="125">
        <v>24</v>
      </c>
      <c r="C1439" s="125">
        <v>9.9463329999999992</v>
      </c>
      <c r="D1439" s="125">
        <v>9.9463329999999992</v>
      </c>
      <c r="E1439" s="125">
        <v>8.0934849999999994</v>
      </c>
    </row>
    <row r="1440" spans="1:5" x14ac:dyDescent="0.25">
      <c r="A1440" s="124">
        <v>39819</v>
      </c>
      <c r="B1440" s="125">
        <v>23</v>
      </c>
      <c r="C1440" s="125">
        <v>9.949719</v>
      </c>
      <c r="D1440" s="125">
        <v>9.949719</v>
      </c>
      <c r="E1440" s="125">
        <v>7.9098410000000001</v>
      </c>
    </row>
    <row r="1441" spans="1:5" x14ac:dyDescent="0.25">
      <c r="A1441" s="124">
        <v>39820</v>
      </c>
      <c r="B1441" s="125">
        <v>22</v>
      </c>
      <c r="C1441" s="125">
        <v>9.9519669999999998</v>
      </c>
      <c r="D1441" s="125">
        <v>9.9519669999999998</v>
      </c>
      <c r="E1441" s="125">
        <v>7.8978809999999999</v>
      </c>
    </row>
    <row r="1442" spans="1:5" x14ac:dyDescent="0.25">
      <c r="A1442" s="124">
        <v>39821</v>
      </c>
      <c r="B1442" s="125">
        <v>28</v>
      </c>
      <c r="C1442" s="125">
        <v>9.9389439999999993</v>
      </c>
      <c r="D1442" s="125">
        <v>9.9389439999999993</v>
      </c>
      <c r="E1442" s="125">
        <v>7.8982809999999999</v>
      </c>
    </row>
    <row r="1443" spans="1:5" x14ac:dyDescent="0.25">
      <c r="A1443" s="124">
        <v>39822</v>
      </c>
      <c r="B1443" s="125">
        <v>27</v>
      </c>
      <c r="C1443" s="125">
        <v>9.9412000000000003</v>
      </c>
      <c r="D1443" s="125">
        <v>9.9412000000000003</v>
      </c>
      <c r="E1443" s="125">
        <v>7.8863719999999997</v>
      </c>
    </row>
    <row r="1444" spans="1:5" x14ac:dyDescent="0.25">
      <c r="A1444" s="124">
        <v>39825</v>
      </c>
      <c r="B1444" s="125">
        <v>24</v>
      </c>
      <c r="C1444" s="125">
        <v>9.9481330000000003</v>
      </c>
      <c r="D1444" s="125">
        <v>9.9481330000000003</v>
      </c>
      <c r="E1444" s="125">
        <v>7.8206129999999998</v>
      </c>
    </row>
    <row r="1445" spans="1:5" x14ac:dyDescent="0.25">
      <c r="A1445" s="124">
        <v>39826</v>
      </c>
      <c r="B1445" s="125">
        <v>23</v>
      </c>
      <c r="C1445" s="125">
        <v>9.9506779999999999</v>
      </c>
      <c r="D1445" s="125">
        <v>9.9506779999999999</v>
      </c>
      <c r="E1445" s="125">
        <v>7.7582300000000002</v>
      </c>
    </row>
    <row r="1446" spans="1:5" x14ac:dyDescent="0.25">
      <c r="A1446" s="124">
        <v>39827</v>
      </c>
      <c r="B1446" s="125">
        <v>22</v>
      </c>
      <c r="C1446" s="125">
        <v>9.9531890000000001</v>
      </c>
      <c r="D1446" s="125">
        <v>9.9531890000000001</v>
      </c>
      <c r="E1446" s="125">
        <v>7.696008</v>
      </c>
    </row>
    <row r="1447" spans="1:5" x14ac:dyDescent="0.25">
      <c r="A1447" s="124">
        <v>39828</v>
      </c>
      <c r="B1447" s="125">
        <v>28</v>
      </c>
      <c r="C1447" s="125">
        <v>9.9405000000000001</v>
      </c>
      <c r="D1447" s="125">
        <v>9.9405000000000001</v>
      </c>
      <c r="E1447" s="125">
        <v>7.6957899999999997</v>
      </c>
    </row>
    <row r="1448" spans="1:5" x14ac:dyDescent="0.25">
      <c r="A1448" s="124">
        <v>39829</v>
      </c>
      <c r="B1448" s="125">
        <v>27</v>
      </c>
      <c r="C1448" s="125">
        <v>9.9426249999999996</v>
      </c>
      <c r="D1448" s="125">
        <v>9.9426249999999996</v>
      </c>
      <c r="E1448" s="125">
        <v>7.6941449999999998</v>
      </c>
    </row>
    <row r="1449" spans="1:5" x14ac:dyDescent="0.25">
      <c r="A1449" s="124">
        <v>39832</v>
      </c>
      <c r="B1449" s="125">
        <v>24</v>
      </c>
      <c r="C1449" s="125">
        <v>9.9493329999999993</v>
      </c>
      <c r="D1449" s="125">
        <v>9.9493329999999993</v>
      </c>
      <c r="E1449" s="125">
        <v>7.6387530000000003</v>
      </c>
    </row>
    <row r="1450" spans="1:5" x14ac:dyDescent="0.25">
      <c r="A1450" s="124">
        <v>39833</v>
      </c>
      <c r="B1450" s="125">
        <v>23</v>
      </c>
      <c r="C1450" s="125">
        <v>9.9527219999999996</v>
      </c>
      <c r="D1450" s="125">
        <v>9.9527219999999996</v>
      </c>
      <c r="E1450" s="125">
        <v>7.435187</v>
      </c>
    </row>
    <row r="1451" spans="1:5" x14ac:dyDescent="0.25">
      <c r="A1451" s="124">
        <v>39834</v>
      </c>
      <c r="B1451" s="125">
        <v>22</v>
      </c>
      <c r="C1451" s="125">
        <v>9.9544720000000009</v>
      </c>
      <c r="D1451" s="125">
        <v>9.9544720000000009</v>
      </c>
      <c r="E1451" s="125">
        <v>7.4841100000000003</v>
      </c>
    </row>
    <row r="1452" spans="1:5" x14ac:dyDescent="0.25">
      <c r="A1452" s="124">
        <v>39835</v>
      </c>
      <c r="B1452" s="125">
        <v>28</v>
      </c>
      <c r="C1452" s="125">
        <v>9.9423670000000008</v>
      </c>
      <c r="D1452" s="125">
        <v>9.9423670000000008</v>
      </c>
      <c r="E1452" s="125">
        <v>7.4529110000000003</v>
      </c>
    </row>
    <row r="1453" spans="1:5" x14ac:dyDescent="0.25">
      <c r="A1453" s="124">
        <v>39836</v>
      </c>
      <c r="B1453" s="125">
        <v>27</v>
      </c>
      <c r="C1453" s="125">
        <v>9.9444999999999997</v>
      </c>
      <c r="D1453" s="125">
        <v>9.9444999999999997</v>
      </c>
      <c r="E1453" s="125">
        <v>7.4412989999999999</v>
      </c>
    </row>
    <row r="1454" spans="1:5" x14ac:dyDescent="0.25">
      <c r="A1454" s="124">
        <v>39839</v>
      </c>
      <c r="B1454" s="125">
        <v>24</v>
      </c>
      <c r="C1454" s="125">
        <v>9.9507999999999992</v>
      </c>
      <c r="D1454" s="125">
        <v>9.9507999999999992</v>
      </c>
      <c r="E1454" s="125">
        <v>7.4164890000000003</v>
      </c>
    </row>
    <row r="1455" spans="1:5" x14ac:dyDescent="0.25">
      <c r="A1455" s="124">
        <v>39840</v>
      </c>
      <c r="B1455" s="125">
        <v>23</v>
      </c>
      <c r="C1455" s="125">
        <v>9.9529779999999999</v>
      </c>
      <c r="D1455" s="125">
        <v>9.9529779999999999</v>
      </c>
      <c r="E1455" s="125">
        <v>7.3947370000000001</v>
      </c>
    </row>
    <row r="1456" spans="1:5" x14ac:dyDescent="0.25">
      <c r="A1456" s="124">
        <v>39841</v>
      </c>
      <c r="B1456" s="125">
        <v>22</v>
      </c>
      <c r="C1456" s="125">
        <v>9.9545940000000002</v>
      </c>
      <c r="D1456" s="125">
        <v>9.9545940000000002</v>
      </c>
      <c r="E1456" s="125">
        <v>7.4639639999999998</v>
      </c>
    </row>
    <row r="1457" spans="1:5" x14ac:dyDescent="0.25">
      <c r="A1457" s="124">
        <v>39842</v>
      </c>
      <c r="B1457" s="125">
        <v>28</v>
      </c>
      <c r="C1457" s="125">
        <v>9.9436110000000006</v>
      </c>
      <c r="D1457" s="125">
        <v>9.9436110000000006</v>
      </c>
      <c r="E1457" s="125">
        <v>7.2911279999999996</v>
      </c>
    </row>
    <row r="1458" spans="1:5" x14ac:dyDescent="0.25">
      <c r="A1458" s="124">
        <v>39843</v>
      </c>
      <c r="B1458" s="125">
        <v>27</v>
      </c>
      <c r="C1458" s="125">
        <v>9.9455500000000008</v>
      </c>
      <c r="D1458" s="125">
        <v>9.9455500000000008</v>
      </c>
      <c r="E1458" s="125">
        <v>7.299747</v>
      </c>
    </row>
    <row r="1459" spans="1:5" x14ac:dyDescent="0.25">
      <c r="A1459" s="124">
        <v>39847</v>
      </c>
      <c r="B1459" s="125">
        <v>23</v>
      </c>
      <c r="C1459" s="125">
        <v>9.9527219999999996</v>
      </c>
      <c r="D1459" s="125">
        <v>9.9527219999999996</v>
      </c>
      <c r="E1459" s="125">
        <v>7.435187</v>
      </c>
    </row>
    <row r="1460" spans="1:5" x14ac:dyDescent="0.25">
      <c r="A1460" s="124">
        <v>39848</v>
      </c>
      <c r="B1460" s="125">
        <v>22</v>
      </c>
      <c r="C1460" s="125">
        <v>9.9545329999999996</v>
      </c>
      <c r="D1460" s="125">
        <v>9.9545329999999996</v>
      </c>
      <c r="E1460" s="125">
        <v>7.474037</v>
      </c>
    </row>
    <row r="1461" spans="1:5" x14ac:dyDescent="0.25">
      <c r="A1461" s="124">
        <v>39849</v>
      </c>
      <c r="B1461" s="125">
        <v>28</v>
      </c>
      <c r="C1461" s="125">
        <v>9.9415890000000005</v>
      </c>
      <c r="D1461" s="125">
        <v>9.9415890000000005</v>
      </c>
      <c r="E1461" s="125">
        <v>7.5541099999999997</v>
      </c>
    </row>
    <row r="1462" spans="1:5" x14ac:dyDescent="0.25">
      <c r="A1462" s="124">
        <v>39850</v>
      </c>
      <c r="B1462" s="125">
        <v>27</v>
      </c>
      <c r="C1462" s="125">
        <v>9.9441249999999997</v>
      </c>
      <c r="D1462" s="125">
        <v>9.9441249999999997</v>
      </c>
      <c r="E1462" s="125">
        <v>7.4918610000000001</v>
      </c>
    </row>
    <row r="1463" spans="1:5" x14ac:dyDescent="0.25">
      <c r="A1463" s="124">
        <v>39853</v>
      </c>
      <c r="B1463" s="125">
        <v>24</v>
      </c>
      <c r="C1463" s="125">
        <v>9.9503330000000005</v>
      </c>
      <c r="D1463" s="125">
        <v>9.9503330000000005</v>
      </c>
      <c r="E1463" s="125">
        <v>7.4872370000000004</v>
      </c>
    </row>
    <row r="1464" spans="1:5" x14ac:dyDescent="0.25">
      <c r="A1464" s="124">
        <v>39854</v>
      </c>
      <c r="B1464" s="125">
        <v>23</v>
      </c>
      <c r="C1464" s="125">
        <v>9.9525310000000005</v>
      </c>
      <c r="D1464" s="125">
        <v>9.9525310000000005</v>
      </c>
      <c r="E1464" s="125">
        <v>7.4653679999999998</v>
      </c>
    </row>
    <row r="1465" spans="1:5" x14ac:dyDescent="0.25">
      <c r="A1465" s="124">
        <v>39855</v>
      </c>
      <c r="B1465" s="125">
        <v>22</v>
      </c>
      <c r="C1465" s="125">
        <v>9.953678</v>
      </c>
      <c r="D1465" s="125">
        <v>9.953678</v>
      </c>
      <c r="E1465" s="125">
        <v>7.6152389999999999</v>
      </c>
    </row>
    <row r="1466" spans="1:5" x14ac:dyDescent="0.25">
      <c r="A1466" s="124">
        <v>39856</v>
      </c>
      <c r="B1466" s="125">
        <v>28</v>
      </c>
      <c r="C1466" s="125">
        <v>9.9415890000000005</v>
      </c>
      <c r="D1466" s="125">
        <v>9.9415890000000005</v>
      </c>
      <c r="E1466" s="125">
        <v>7.5541099999999997</v>
      </c>
    </row>
    <row r="1467" spans="1:5" x14ac:dyDescent="0.25">
      <c r="A1467" s="124">
        <v>39857</v>
      </c>
      <c r="B1467" s="125">
        <v>27</v>
      </c>
      <c r="C1467" s="125">
        <v>9.9441249999999997</v>
      </c>
      <c r="D1467" s="125">
        <v>9.9441249999999997</v>
      </c>
      <c r="E1467" s="125">
        <v>7.4918610000000001</v>
      </c>
    </row>
    <row r="1468" spans="1:5" x14ac:dyDescent="0.25">
      <c r="A1468" s="124">
        <v>39860</v>
      </c>
      <c r="B1468" s="125">
        <v>24</v>
      </c>
      <c r="C1468" s="125">
        <v>9.9503330000000005</v>
      </c>
      <c r="D1468" s="125">
        <v>9.9503330000000005</v>
      </c>
      <c r="E1468" s="125">
        <v>7.4872370000000004</v>
      </c>
    </row>
    <row r="1469" spans="1:5" x14ac:dyDescent="0.25">
      <c r="A1469" s="124">
        <v>39861</v>
      </c>
      <c r="B1469" s="125">
        <v>23</v>
      </c>
      <c r="C1469" s="125">
        <v>9.9536809999999996</v>
      </c>
      <c r="D1469" s="125">
        <v>9.9536809999999996</v>
      </c>
      <c r="E1469" s="125">
        <v>7.2836679999999996</v>
      </c>
    </row>
    <row r="1470" spans="1:5" x14ac:dyDescent="0.25">
      <c r="A1470" s="124">
        <v>39862</v>
      </c>
      <c r="B1470" s="125">
        <v>22</v>
      </c>
      <c r="C1470" s="125">
        <v>9.9558169999999997</v>
      </c>
      <c r="D1470" s="125">
        <v>9.9558169999999997</v>
      </c>
      <c r="E1470" s="125">
        <v>7.2620310000000003</v>
      </c>
    </row>
    <row r="1471" spans="1:5" x14ac:dyDescent="0.25">
      <c r="A1471" s="124">
        <v>39863</v>
      </c>
      <c r="B1471" s="125">
        <v>28</v>
      </c>
      <c r="C1471" s="125">
        <v>9.9440779999999993</v>
      </c>
      <c r="D1471" s="125">
        <v>9.9440779999999993</v>
      </c>
      <c r="E1471" s="125">
        <v>7.2304050000000002</v>
      </c>
    </row>
    <row r="1472" spans="1:5" x14ac:dyDescent="0.25">
      <c r="A1472" s="124">
        <v>39864</v>
      </c>
      <c r="B1472" s="125">
        <v>27</v>
      </c>
      <c r="C1472" s="125">
        <v>9.944725</v>
      </c>
      <c r="D1472" s="125">
        <v>9.944725</v>
      </c>
      <c r="E1472" s="125">
        <v>7.4109639999999999</v>
      </c>
    </row>
    <row r="1473" spans="1:5" x14ac:dyDescent="0.25">
      <c r="A1473" s="124">
        <v>39867</v>
      </c>
      <c r="B1473" s="125">
        <v>24</v>
      </c>
      <c r="C1473" s="125">
        <v>9.9508670000000006</v>
      </c>
      <c r="D1473" s="125">
        <v>9.9508670000000006</v>
      </c>
      <c r="E1473" s="125">
        <v>7.4063400000000001</v>
      </c>
    </row>
    <row r="1474" spans="1:5" x14ac:dyDescent="0.25">
      <c r="A1474" s="124">
        <v>39868</v>
      </c>
      <c r="B1474" s="125">
        <v>23</v>
      </c>
      <c r="C1474" s="125">
        <v>9.9538080000000004</v>
      </c>
      <c r="D1474" s="125">
        <v>9.9538080000000004</v>
      </c>
      <c r="E1474" s="125">
        <v>7.2636039999999999</v>
      </c>
    </row>
    <row r="1475" spans="1:5" x14ac:dyDescent="0.25">
      <c r="A1475" s="124">
        <v>39869</v>
      </c>
      <c r="B1475" s="125">
        <v>22</v>
      </c>
      <c r="C1475" s="125">
        <v>9.9550830000000001</v>
      </c>
      <c r="D1475" s="125">
        <v>9.9550830000000001</v>
      </c>
      <c r="E1475" s="125">
        <v>7.3832180000000003</v>
      </c>
    </row>
    <row r="1476" spans="1:5" x14ac:dyDescent="0.25">
      <c r="A1476" s="124">
        <v>39870</v>
      </c>
      <c r="B1476" s="125">
        <v>28</v>
      </c>
      <c r="C1476" s="125">
        <v>9.9423670000000008</v>
      </c>
      <c r="D1476" s="125">
        <v>9.9423670000000008</v>
      </c>
      <c r="E1476" s="125">
        <v>7.4529110000000003</v>
      </c>
    </row>
    <row r="1477" spans="1:5" x14ac:dyDescent="0.25">
      <c r="A1477" s="124">
        <v>39871</v>
      </c>
      <c r="B1477" s="125">
        <v>27</v>
      </c>
      <c r="C1477" s="125">
        <v>9.9444250000000007</v>
      </c>
      <c r="D1477" s="125">
        <v>9.9444250000000007</v>
      </c>
      <c r="E1477" s="125">
        <v>7.4514110000000002</v>
      </c>
    </row>
    <row r="1478" spans="1:5" x14ac:dyDescent="0.25">
      <c r="A1478" s="124">
        <v>39874</v>
      </c>
      <c r="B1478" s="125">
        <v>24</v>
      </c>
      <c r="C1478" s="125">
        <v>9.9505999999999997</v>
      </c>
      <c r="D1478" s="125">
        <v>9.9505999999999997</v>
      </c>
      <c r="E1478" s="125">
        <v>7.4467869999999996</v>
      </c>
    </row>
    <row r="1479" spans="1:5" x14ac:dyDescent="0.25">
      <c r="A1479" s="124">
        <v>39875</v>
      </c>
      <c r="B1479" s="125">
        <v>23</v>
      </c>
      <c r="C1479" s="125">
        <v>9.9530419999999999</v>
      </c>
      <c r="D1479" s="125">
        <v>9.9530419999999999</v>
      </c>
      <c r="E1479" s="125">
        <v>7.3846249999999998</v>
      </c>
    </row>
    <row r="1480" spans="1:5" x14ac:dyDescent="0.25">
      <c r="A1480" s="124">
        <v>39876</v>
      </c>
      <c r="B1480" s="125">
        <v>22</v>
      </c>
      <c r="C1480" s="125">
        <v>9.9547170000000005</v>
      </c>
      <c r="D1480" s="125">
        <v>9.9547170000000005</v>
      </c>
      <c r="E1480" s="125">
        <v>7.4436530000000003</v>
      </c>
    </row>
    <row r="1481" spans="1:5" x14ac:dyDescent="0.25">
      <c r="A1481" s="124">
        <v>39877</v>
      </c>
      <c r="B1481" s="125">
        <v>28</v>
      </c>
      <c r="C1481" s="125">
        <v>9.9423670000000008</v>
      </c>
      <c r="D1481" s="125">
        <v>9.9423670000000008</v>
      </c>
      <c r="E1481" s="125">
        <v>7.4529110000000003</v>
      </c>
    </row>
    <row r="1482" spans="1:5" x14ac:dyDescent="0.25">
      <c r="A1482" s="124">
        <v>39878</v>
      </c>
      <c r="B1482" s="125">
        <v>27</v>
      </c>
      <c r="C1482" s="125">
        <v>9.9444999999999997</v>
      </c>
      <c r="D1482" s="125">
        <v>9.9444999999999997</v>
      </c>
      <c r="E1482" s="125">
        <v>7.4412989999999999</v>
      </c>
    </row>
    <row r="1483" spans="1:5" x14ac:dyDescent="0.25">
      <c r="A1483" s="124">
        <v>39881</v>
      </c>
      <c r="B1483" s="125">
        <v>24</v>
      </c>
      <c r="C1483" s="125">
        <v>9.9506669999999993</v>
      </c>
      <c r="D1483" s="125">
        <v>9.9506669999999993</v>
      </c>
      <c r="E1483" s="125">
        <v>7.4366370000000002</v>
      </c>
    </row>
    <row r="1484" spans="1:5" x14ac:dyDescent="0.25">
      <c r="A1484" s="124">
        <v>39882</v>
      </c>
      <c r="B1484" s="125">
        <v>23</v>
      </c>
      <c r="C1484" s="125">
        <v>9.953106</v>
      </c>
      <c r="D1484" s="125">
        <v>9.953106</v>
      </c>
      <c r="E1484" s="125">
        <v>7.3745120000000002</v>
      </c>
    </row>
    <row r="1485" spans="1:5" x14ac:dyDescent="0.25">
      <c r="A1485" s="124">
        <v>39883</v>
      </c>
      <c r="B1485" s="125">
        <v>22</v>
      </c>
      <c r="C1485" s="125">
        <v>9.9553890000000003</v>
      </c>
      <c r="D1485" s="125">
        <v>9.9553890000000003</v>
      </c>
      <c r="E1485" s="125">
        <v>7.332694</v>
      </c>
    </row>
    <row r="1486" spans="1:5" x14ac:dyDescent="0.25">
      <c r="A1486" s="124">
        <v>39884</v>
      </c>
      <c r="B1486" s="125">
        <v>27</v>
      </c>
      <c r="C1486" s="125">
        <v>9.9448749999999997</v>
      </c>
      <c r="D1486" s="125">
        <v>9.9448749999999997</v>
      </c>
      <c r="E1486" s="125">
        <v>7.3907410000000002</v>
      </c>
    </row>
    <row r="1487" spans="1:5" x14ac:dyDescent="0.25">
      <c r="A1487" s="124">
        <v>39885</v>
      </c>
      <c r="B1487" s="125">
        <v>26</v>
      </c>
      <c r="C1487" s="125">
        <v>9.9470609999999997</v>
      </c>
      <c r="D1487" s="125">
        <v>9.9470609999999997</v>
      </c>
      <c r="E1487" s="125">
        <v>7.3690259999999999</v>
      </c>
    </row>
    <row r="1488" spans="1:5" x14ac:dyDescent="0.25">
      <c r="A1488" s="124">
        <v>39889</v>
      </c>
      <c r="B1488" s="125">
        <v>22</v>
      </c>
      <c r="C1488" s="125">
        <v>9.9562439999999999</v>
      </c>
      <c r="D1488" s="125">
        <v>9.9562439999999999</v>
      </c>
      <c r="E1488" s="125">
        <v>7.1915399999999998</v>
      </c>
    </row>
    <row r="1489" spans="1:5" x14ac:dyDescent="0.25">
      <c r="A1489" s="124">
        <v>39890</v>
      </c>
      <c r="B1489" s="125">
        <v>21</v>
      </c>
      <c r="C1489" s="125">
        <v>9.9580000000000002</v>
      </c>
      <c r="D1489" s="125">
        <v>9.9580000000000002</v>
      </c>
      <c r="E1489" s="125">
        <v>7.2303680000000004</v>
      </c>
    </row>
    <row r="1490" spans="1:5" x14ac:dyDescent="0.25">
      <c r="A1490" s="124">
        <v>39891</v>
      </c>
      <c r="B1490" s="125">
        <v>28</v>
      </c>
      <c r="C1490" s="125">
        <v>9.9442330000000005</v>
      </c>
      <c r="D1490" s="125">
        <v>9.9442330000000005</v>
      </c>
      <c r="E1490" s="125">
        <v>7.2102519999999997</v>
      </c>
    </row>
    <row r="1491" spans="1:5" x14ac:dyDescent="0.25">
      <c r="A1491" s="124">
        <v>39892</v>
      </c>
      <c r="B1491" s="125">
        <v>27</v>
      </c>
      <c r="C1491" s="125">
        <v>9.9493749999999999</v>
      </c>
      <c r="D1491" s="125">
        <v>9.9493749999999999</v>
      </c>
      <c r="E1491" s="125">
        <v>6.7843460000000002</v>
      </c>
    </row>
    <row r="1492" spans="1:5" x14ac:dyDescent="0.25">
      <c r="A1492" s="124">
        <v>39895</v>
      </c>
      <c r="B1492" s="125">
        <v>24</v>
      </c>
      <c r="C1492" s="125">
        <v>9.9553999999999991</v>
      </c>
      <c r="D1492" s="125">
        <v>9.9553999999999991</v>
      </c>
      <c r="E1492" s="125">
        <v>6.7199710000000001</v>
      </c>
    </row>
    <row r="1493" spans="1:5" x14ac:dyDescent="0.25">
      <c r="A1493" s="124">
        <v>39896</v>
      </c>
      <c r="B1493" s="125">
        <v>23</v>
      </c>
      <c r="C1493" s="125">
        <v>9.9582169999999994</v>
      </c>
      <c r="D1493" s="125">
        <v>9.9582169999999994</v>
      </c>
      <c r="E1493" s="125">
        <v>6.5673880000000002</v>
      </c>
    </row>
    <row r="1494" spans="1:5" x14ac:dyDescent="0.25">
      <c r="A1494" s="124">
        <v>39897</v>
      </c>
      <c r="B1494" s="125">
        <v>22</v>
      </c>
      <c r="C1494" s="125">
        <v>9.9600939999999998</v>
      </c>
      <c r="D1494" s="125">
        <v>9.9600939999999998</v>
      </c>
      <c r="E1494" s="125">
        <v>6.5562360000000002</v>
      </c>
    </row>
    <row r="1495" spans="1:5" x14ac:dyDescent="0.25">
      <c r="A1495" s="124">
        <v>39898</v>
      </c>
      <c r="B1495" s="125">
        <v>28</v>
      </c>
      <c r="C1495" s="125">
        <v>9.9497560000000007</v>
      </c>
      <c r="D1495" s="125">
        <v>9.9497560000000007</v>
      </c>
      <c r="E1495" s="125">
        <v>6.4925639999999998</v>
      </c>
    </row>
    <row r="1496" spans="1:5" x14ac:dyDescent="0.25">
      <c r="A1496" s="124">
        <v>39899</v>
      </c>
      <c r="B1496" s="125">
        <v>27</v>
      </c>
      <c r="C1496" s="125">
        <v>9.9513999999999996</v>
      </c>
      <c r="D1496" s="125">
        <v>9.9513999999999996</v>
      </c>
      <c r="E1496" s="125">
        <v>6.511647</v>
      </c>
    </row>
    <row r="1497" spans="1:5" x14ac:dyDescent="0.25">
      <c r="A1497" s="124">
        <v>39902</v>
      </c>
      <c r="B1497" s="125">
        <v>24</v>
      </c>
      <c r="C1497" s="125">
        <v>9.9568670000000008</v>
      </c>
      <c r="D1497" s="125">
        <v>9.9568670000000008</v>
      </c>
      <c r="E1497" s="125">
        <v>6.4979779999999998</v>
      </c>
    </row>
    <row r="1498" spans="1:5" x14ac:dyDescent="0.25">
      <c r="A1498" s="124">
        <v>39903</v>
      </c>
      <c r="B1498" s="125">
        <v>23</v>
      </c>
      <c r="C1498" s="125">
        <v>9.9591750000000001</v>
      </c>
      <c r="D1498" s="125">
        <v>9.9591750000000001</v>
      </c>
      <c r="E1498" s="125">
        <v>6.416194</v>
      </c>
    </row>
    <row r="1499" spans="1:5" x14ac:dyDescent="0.25">
      <c r="A1499" s="124">
        <v>39904</v>
      </c>
      <c r="B1499" s="125">
        <v>22</v>
      </c>
      <c r="C1499" s="125">
        <v>9.9609500000000004</v>
      </c>
      <c r="D1499" s="125">
        <v>9.9609500000000004</v>
      </c>
      <c r="E1499" s="125">
        <v>6.4150510000000001</v>
      </c>
    </row>
    <row r="1500" spans="1:5" x14ac:dyDescent="0.25">
      <c r="A1500" s="124">
        <v>39905</v>
      </c>
      <c r="B1500" s="125">
        <v>28</v>
      </c>
      <c r="C1500" s="125">
        <v>9.9513890000000007</v>
      </c>
      <c r="D1500" s="125">
        <v>9.9513890000000007</v>
      </c>
      <c r="E1500" s="125">
        <v>6.2805160000000004</v>
      </c>
    </row>
    <row r="1501" spans="1:5" x14ac:dyDescent="0.25">
      <c r="A1501" s="124">
        <v>39906</v>
      </c>
      <c r="B1501" s="125">
        <v>27</v>
      </c>
      <c r="C1501" s="125">
        <v>9.9532000000000007</v>
      </c>
      <c r="D1501" s="125">
        <v>9.9532000000000007</v>
      </c>
      <c r="E1501" s="125">
        <v>6.2693409999999998</v>
      </c>
    </row>
    <row r="1502" spans="1:5" x14ac:dyDescent="0.25">
      <c r="A1502" s="124">
        <v>39909</v>
      </c>
      <c r="B1502" s="125">
        <v>24</v>
      </c>
      <c r="C1502" s="125">
        <v>9.9585329999999992</v>
      </c>
      <c r="D1502" s="125">
        <v>9.9585329999999992</v>
      </c>
      <c r="E1502" s="125">
        <v>6.2459499999999997</v>
      </c>
    </row>
    <row r="1503" spans="1:5" x14ac:dyDescent="0.25">
      <c r="A1503" s="124">
        <v>39910</v>
      </c>
      <c r="B1503" s="125">
        <v>23</v>
      </c>
      <c r="C1503" s="125">
        <v>9.9601970000000009</v>
      </c>
      <c r="D1503" s="125">
        <v>9.9601970000000009</v>
      </c>
      <c r="E1503" s="125">
        <v>6.254931</v>
      </c>
    </row>
    <row r="1504" spans="1:5" x14ac:dyDescent="0.25">
      <c r="A1504" s="124">
        <v>39911</v>
      </c>
      <c r="B1504" s="125">
        <v>29</v>
      </c>
      <c r="C1504" s="125">
        <v>9.9499750000000002</v>
      </c>
      <c r="D1504" s="125">
        <v>9.9499750000000002</v>
      </c>
      <c r="E1504" s="125">
        <v>6.2412219999999996</v>
      </c>
    </row>
    <row r="1505" spans="1:5" x14ac:dyDescent="0.25">
      <c r="A1505" s="124">
        <v>39916</v>
      </c>
      <c r="B1505" s="125">
        <v>24</v>
      </c>
      <c r="C1505" s="125">
        <v>9.9588669999999997</v>
      </c>
      <c r="D1505" s="125">
        <v>9.9588669999999997</v>
      </c>
      <c r="E1505" s="125">
        <v>6.1954339999999997</v>
      </c>
    </row>
    <row r="1506" spans="1:5" x14ac:dyDescent="0.25">
      <c r="A1506" s="124">
        <v>39917</v>
      </c>
      <c r="B1506" s="125">
        <v>23</v>
      </c>
      <c r="C1506" s="125">
        <v>9.961411</v>
      </c>
      <c r="D1506" s="125">
        <v>9.961411</v>
      </c>
      <c r="E1506" s="125">
        <v>6.0634160000000001</v>
      </c>
    </row>
    <row r="1507" spans="1:5" x14ac:dyDescent="0.25">
      <c r="A1507" s="124">
        <v>39918</v>
      </c>
      <c r="B1507" s="125">
        <v>22</v>
      </c>
      <c r="C1507" s="125">
        <v>9.9630890000000001</v>
      </c>
      <c r="D1507" s="125">
        <v>9.9630890000000001</v>
      </c>
      <c r="E1507" s="125">
        <v>6.0623589999999998</v>
      </c>
    </row>
    <row r="1508" spans="1:5" x14ac:dyDescent="0.25">
      <c r="A1508" s="124">
        <v>39919</v>
      </c>
      <c r="B1508" s="125">
        <v>28</v>
      </c>
      <c r="C1508" s="125">
        <v>9.9530220000000007</v>
      </c>
      <c r="D1508" s="125">
        <v>9.9530220000000007</v>
      </c>
      <c r="E1508" s="125">
        <v>6.0685370000000001</v>
      </c>
    </row>
    <row r="1509" spans="1:5" x14ac:dyDescent="0.25">
      <c r="A1509" s="124">
        <v>39920</v>
      </c>
      <c r="B1509" s="125">
        <v>27</v>
      </c>
      <c r="C1509" s="125">
        <v>9.9552250000000004</v>
      </c>
      <c r="D1509" s="125">
        <v>9.9552250000000004</v>
      </c>
      <c r="E1509" s="125">
        <v>5.9968510000000004</v>
      </c>
    </row>
    <row r="1510" spans="1:5" x14ac:dyDescent="0.25">
      <c r="A1510" s="124">
        <v>39923</v>
      </c>
      <c r="B1510" s="125">
        <v>24</v>
      </c>
      <c r="C1510" s="125">
        <v>9.9602000000000004</v>
      </c>
      <c r="D1510" s="125">
        <v>9.9602000000000004</v>
      </c>
      <c r="E1510" s="125">
        <v>5.9938560000000001</v>
      </c>
    </row>
    <row r="1511" spans="1:5" x14ac:dyDescent="0.25">
      <c r="A1511" s="124">
        <v>39924</v>
      </c>
      <c r="B1511" s="125">
        <v>23</v>
      </c>
      <c r="C1511" s="125">
        <v>9.9626889999999992</v>
      </c>
      <c r="D1511" s="125">
        <v>9.9626889999999992</v>
      </c>
      <c r="E1511" s="125">
        <v>5.8618540000000001</v>
      </c>
    </row>
    <row r="1512" spans="1:5" x14ac:dyDescent="0.25">
      <c r="A1512" s="124">
        <v>39925</v>
      </c>
      <c r="B1512" s="125">
        <v>22</v>
      </c>
      <c r="C1512" s="125">
        <v>9.9646779999999993</v>
      </c>
      <c r="D1512" s="125">
        <v>9.9646779999999993</v>
      </c>
      <c r="E1512" s="125">
        <v>5.8004519999999999</v>
      </c>
    </row>
    <row r="1513" spans="1:5" x14ac:dyDescent="0.25">
      <c r="A1513" s="124">
        <v>39926</v>
      </c>
      <c r="B1513" s="125">
        <v>28</v>
      </c>
      <c r="C1513" s="125">
        <v>9.9550439999999991</v>
      </c>
      <c r="D1513" s="125">
        <v>9.9550439999999991</v>
      </c>
      <c r="E1513" s="125">
        <v>5.8061590000000001</v>
      </c>
    </row>
    <row r="1514" spans="1:5" x14ac:dyDescent="0.25">
      <c r="A1514" s="124">
        <v>39927</v>
      </c>
      <c r="B1514" s="125">
        <v>27</v>
      </c>
      <c r="C1514" s="125">
        <v>9.9567250000000005</v>
      </c>
      <c r="D1514" s="125">
        <v>9.9567250000000005</v>
      </c>
      <c r="E1514" s="125">
        <v>5.7950780000000002</v>
      </c>
    </row>
    <row r="1515" spans="1:5" x14ac:dyDescent="0.25">
      <c r="A1515" s="124">
        <v>39930</v>
      </c>
      <c r="B1515" s="125">
        <v>24</v>
      </c>
      <c r="C1515" s="125">
        <v>9.9615329999999993</v>
      </c>
      <c r="D1515" s="125">
        <v>9.9615329999999993</v>
      </c>
      <c r="E1515" s="125">
        <v>5.7923309999999999</v>
      </c>
    </row>
    <row r="1516" spans="1:5" x14ac:dyDescent="0.25">
      <c r="A1516" s="124">
        <v>39931</v>
      </c>
      <c r="B1516" s="125">
        <v>23</v>
      </c>
      <c r="C1516" s="125">
        <v>9.9635189999999998</v>
      </c>
      <c r="D1516" s="125">
        <v>9.9635189999999998</v>
      </c>
      <c r="E1516" s="125">
        <v>5.7309770000000002</v>
      </c>
    </row>
    <row r="1517" spans="1:5" x14ac:dyDescent="0.25">
      <c r="A1517" s="124">
        <v>39932</v>
      </c>
      <c r="B1517" s="125">
        <v>22</v>
      </c>
      <c r="C1517" s="125">
        <v>9.9650440000000007</v>
      </c>
      <c r="D1517" s="125">
        <v>9.9650440000000007</v>
      </c>
      <c r="E1517" s="125">
        <v>5.740138</v>
      </c>
    </row>
    <row r="1518" spans="1:5" x14ac:dyDescent="0.25">
      <c r="A1518" s="124">
        <v>39933</v>
      </c>
      <c r="B1518" s="125">
        <v>28</v>
      </c>
      <c r="C1518" s="125">
        <v>9.9555109999999996</v>
      </c>
      <c r="D1518" s="125">
        <v>9.9555109999999996</v>
      </c>
      <c r="E1518" s="125">
        <v>5.7455759999999998</v>
      </c>
    </row>
    <row r="1519" spans="1:5" x14ac:dyDescent="0.25">
      <c r="A1519" s="124">
        <v>39937</v>
      </c>
      <c r="B1519" s="125">
        <v>24</v>
      </c>
      <c r="C1519" s="125">
        <v>9.9618000000000002</v>
      </c>
      <c r="D1519" s="125">
        <v>9.9618000000000002</v>
      </c>
      <c r="E1519" s="125">
        <v>5.7519729999999996</v>
      </c>
    </row>
    <row r="1520" spans="1:5" x14ac:dyDescent="0.25">
      <c r="A1520" s="124">
        <v>39938</v>
      </c>
      <c r="B1520" s="125">
        <v>23</v>
      </c>
      <c r="C1520" s="125">
        <v>9.9647330000000007</v>
      </c>
      <c r="D1520" s="125">
        <v>9.9647330000000007</v>
      </c>
      <c r="E1520" s="125">
        <v>5.5395890000000003</v>
      </c>
    </row>
    <row r="1521" spans="1:5" x14ac:dyDescent="0.25">
      <c r="A1521" s="124">
        <v>39939</v>
      </c>
      <c r="B1521" s="125">
        <v>22</v>
      </c>
      <c r="C1521" s="125">
        <v>9.9662670000000002</v>
      </c>
      <c r="D1521" s="125">
        <v>9.9662670000000002</v>
      </c>
      <c r="E1521" s="125">
        <v>5.5386290000000002</v>
      </c>
    </row>
    <row r="1522" spans="1:5" x14ac:dyDescent="0.25">
      <c r="A1522" s="124">
        <v>39940</v>
      </c>
      <c r="B1522" s="125">
        <v>28</v>
      </c>
      <c r="C1522" s="125">
        <v>9.9573</v>
      </c>
      <c r="D1522" s="125">
        <v>9.9573</v>
      </c>
      <c r="E1522" s="125">
        <v>5.5135430000000003</v>
      </c>
    </row>
    <row r="1523" spans="1:5" x14ac:dyDescent="0.25">
      <c r="A1523" s="124">
        <v>39941</v>
      </c>
      <c r="B1523" s="125">
        <v>27</v>
      </c>
      <c r="C1523" s="125">
        <v>9.9590499999999995</v>
      </c>
      <c r="D1523" s="125">
        <v>9.9590499999999995</v>
      </c>
      <c r="E1523" s="125">
        <v>5.4824510000000002</v>
      </c>
    </row>
    <row r="1524" spans="1:5" x14ac:dyDescent="0.25">
      <c r="A1524" s="124">
        <v>39944</v>
      </c>
      <c r="B1524" s="125">
        <v>24</v>
      </c>
      <c r="C1524" s="125">
        <v>9.9635999999999996</v>
      </c>
      <c r="D1524" s="125">
        <v>9.9635999999999996</v>
      </c>
      <c r="E1524" s="125">
        <v>5.4799470000000001</v>
      </c>
    </row>
    <row r="1525" spans="1:5" x14ac:dyDescent="0.25">
      <c r="A1525" s="124">
        <v>39945</v>
      </c>
      <c r="B1525" s="125">
        <v>23</v>
      </c>
      <c r="C1525" s="125">
        <v>9.9658829999999998</v>
      </c>
      <c r="D1525" s="125">
        <v>9.9658829999999998</v>
      </c>
      <c r="E1525" s="125">
        <v>5.358333</v>
      </c>
    </row>
    <row r="1526" spans="1:5" x14ac:dyDescent="0.25">
      <c r="A1526" s="124">
        <v>39946</v>
      </c>
      <c r="B1526" s="125">
        <v>22</v>
      </c>
      <c r="C1526" s="125">
        <v>9.9671219999999998</v>
      </c>
      <c r="D1526" s="125">
        <v>9.9671219999999998</v>
      </c>
      <c r="E1526" s="125">
        <v>5.3977830000000004</v>
      </c>
    </row>
    <row r="1527" spans="1:5" x14ac:dyDescent="0.25">
      <c r="A1527" s="124">
        <v>39947</v>
      </c>
      <c r="B1527" s="125">
        <v>28</v>
      </c>
      <c r="C1527" s="125">
        <v>9.9585439999999998</v>
      </c>
      <c r="D1527" s="125">
        <v>9.9585439999999998</v>
      </c>
      <c r="E1527" s="125">
        <v>5.3522449999999999</v>
      </c>
    </row>
    <row r="1528" spans="1:5" x14ac:dyDescent="0.25">
      <c r="A1528" s="124">
        <v>39948</v>
      </c>
      <c r="B1528" s="125">
        <v>27</v>
      </c>
      <c r="C1528" s="125">
        <v>9.9607749999999999</v>
      </c>
      <c r="D1528" s="125">
        <v>9.9607749999999999</v>
      </c>
      <c r="E1528" s="125">
        <v>5.2505949999999997</v>
      </c>
    </row>
    <row r="1529" spans="1:5" x14ac:dyDescent="0.25">
      <c r="A1529" s="124">
        <v>39951</v>
      </c>
      <c r="B1529" s="125">
        <v>24</v>
      </c>
      <c r="C1529" s="125">
        <v>9.9650669999999995</v>
      </c>
      <c r="D1529" s="125">
        <v>9.9650669999999995</v>
      </c>
      <c r="E1529" s="125">
        <v>5.2583190000000002</v>
      </c>
    </row>
    <row r="1530" spans="1:5" x14ac:dyDescent="0.25">
      <c r="A1530" s="124">
        <v>39952</v>
      </c>
      <c r="B1530" s="125">
        <v>23</v>
      </c>
      <c r="C1530" s="125">
        <v>9.9669059999999998</v>
      </c>
      <c r="D1530" s="125">
        <v>9.9669059999999998</v>
      </c>
      <c r="E1530" s="125">
        <v>5.1971299999999996</v>
      </c>
    </row>
    <row r="1531" spans="1:5" x14ac:dyDescent="0.25">
      <c r="A1531" s="124">
        <v>39953</v>
      </c>
      <c r="B1531" s="125">
        <v>22</v>
      </c>
      <c r="C1531" s="125">
        <v>9.9683440000000001</v>
      </c>
      <c r="D1531" s="125">
        <v>9.9683440000000001</v>
      </c>
      <c r="E1531" s="125">
        <v>5.196523</v>
      </c>
    </row>
    <row r="1532" spans="1:5" x14ac:dyDescent="0.25">
      <c r="A1532" s="124">
        <v>39954</v>
      </c>
      <c r="B1532" s="125">
        <v>28</v>
      </c>
      <c r="C1532" s="125">
        <v>9.9598669999999991</v>
      </c>
      <c r="D1532" s="125">
        <v>9.9598669999999991</v>
      </c>
      <c r="E1532" s="125">
        <v>5.1807489999999996</v>
      </c>
    </row>
    <row r="1533" spans="1:5" x14ac:dyDescent="0.25">
      <c r="A1533" s="124">
        <v>39955</v>
      </c>
      <c r="B1533" s="125">
        <v>27</v>
      </c>
      <c r="C1533" s="125">
        <v>9.9613750000000003</v>
      </c>
      <c r="D1533" s="125">
        <v>9.9613750000000003</v>
      </c>
      <c r="E1533" s="125">
        <v>5.169969</v>
      </c>
    </row>
    <row r="1534" spans="1:5" x14ac:dyDescent="0.25">
      <c r="A1534" s="124">
        <v>39958</v>
      </c>
      <c r="B1534" s="125">
        <v>24</v>
      </c>
      <c r="C1534" s="125">
        <v>9.9656000000000002</v>
      </c>
      <c r="D1534" s="125">
        <v>9.9656000000000002</v>
      </c>
      <c r="E1534" s="125">
        <v>5.1778120000000003</v>
      </c>
    </row>
    <row r="1535" spans="1:5" x14ac:dyDescent="0.25">
      <c r="A1535" s="124">
        <v>39959</v>
      </c>
      <c r="B1535" s="125">
        <v>23</v>
      </c>
      <c r="C1535" s="125">
        <v>9.9674169999999993</v>
      </c>
      <c r="D1535" s="125">
        <v>9.9674169999999993</v>
      </c>
      <c r="E1535" s="125">
        <v>5.116619</v>
      </c>
    </row>
    <row r="1536" spans="1:5" x14ac:dyDescent="0.25">
      <c r="A1536" s="124">
        <v>39960</v>
      </c>
      <c r="B1536" s="125">
        <v>22</v>
      </c>
      <c r="C1536" s="125">
        <v>9.9688330000000001</v>
      </c>
      <c r="D1536" s="125">
        <v>9.9688330000000001</v>
      </c>
      <c r="E1536" s="125">
        <v>5.1159999999999997</v>
      </c>
    </row>
    <row r="1537" spans="1:5" x14ac:dyDescent="0.25">
      <c r="A1537" s="124">
        <v>39961</v>
      </c>
      <c r="B1537" s="125">
        <v>28</v>
      </c>
      <c r="C1537" s="125">
        <v>9.9604890000000008</v>
      </c>
      <c r="D1537" s="125">
        <v>9.9604890000000008</v>
      </c>
      <c r="E1537" s="125">
        <v>5.1001370000000001</v>
      </c>
    </row>
    <row r="1538" spans="1:5" x14ac:dyDescent="0.25">
      <c r="A1538" s="124">
        <v>39962</v>
      </c>
      <c r="B1538" s="125">
        <v>27</v>
      </c>
      <c r="C1538" s="125">
        <v>9.9619</v>
      </c>
      <c r="D1538" s="125">
        <v>9.9619</v>
      </c>
      <c r="E1538" s="125">
        <v>5.0994289999999998</v>
      </c>
    </row>
    <row r="1539" spans="1:5" x14ac:dyDescent="0.25">
      <c r="A1539" s="124">
        <v>39965</v>
      </c>
      <c r="B1539" s="125">
        <v>24</v>
      </c>
      <c r="C1539" s="125">
        <v>9.9661329999999992</v>
      </c>
      <c r="D1539" s="125">
        <v>9.9661329999999992</v>
      </c>
      <c r="E1539" s="125">
        <v>5.0973129999999998</v>
      </c>
    </row>
    <row r="1540" spans="1:5" x14ac:dyDescent="0.25">
      <c r="A1540" s="124">
        <v>39966</v>
      </c>
      <c r="B1540" s="125">
        <v>23</v>
      </c>
      <c r="C1540" s="125">
        <v>9.9676080000000002</v>
      </c>
      <c r="D1540" s="125">
        <v>9.9676080000000002</v>
      </c>
      <c r="E1540" s="125">
        <v>5.0865280000000004</v>
      </c>
    </row>
    <row r="1541" spans="1:5" x14ac:dyDescent="0.25">
      <c r="A1541" s="124">
        <v>39967</v>
      </c>
      <c r="B1541" s="125">
        <v>22</v>
      </c>
      <c r="C1541" s="125">
        <v>9.9690779999999997</v>
      </c>
      <c r="D1541" s="125">
        <v>9.9690779999999997</v>
      </c>
      <c r="E1541" s="125">
        <v>5.0756589999999999</v>
      </c>
    </row>
    <row r="1542" spans="1:5" x14ac:dyDescent="0.25">
      <c r="A1542" s="124">
        <v>39968</v>
      </c>
      <c r="B1542" s="125">
        <v>28</v>
      </c>
      <c r="C1542" s="125">
        <v>9.9606440000000003</v>
      </c>
      <c r="D1542" s="125">
        <v>9.9606440000000003</v>
      </c>
      <c r="E1542" s="125">
        <v>5.08005</v>
      </c>
    </row>
    <row r="1543" spans="1:5" x14ac:dyDescent="0.25">
      <c r="A1543" s="124">
        <v>39969</v>
      </c>
      <c r="B1543" s="125">
        <v>27</v>
      </c>
      <c r="C1543" s="125">
        <v>9.9619750000000007</v>
      </c>
      <c r="D1543" s="125">
        <v>9.9619750000000007</v>
      </c>
      <c r="E1543" s="125">
        <v>5.0893519999999999</v>
      </c>
    </row>
    <row r="1544" spans="1:5" x14ac:dyDescent="0.25">
      <c r="A1544" s="124">
        <v>39972</v>
      </c>
      <c r="B1544" s="125">
        <v>24</v>
      </c>
      <c r="C1544" s="125">
        <v>9.9662000000000006</v>
      </c>
      <c r="D1544" s="125">
        <v>9.9662000000000006</v>
      </c>
      <c r="E1544" s="125">
        <v>5.0871950000000004</v>
      </c>
    </row>
    <row r="1545" spans="1:5" x14ac:dyDescent="0.25">
      <c r="A1545" s="124">
        <v>39973</v>
      </c>
      <c r="B1545" s="125">
        <v>23</v>
      </c>
      <c r="C1545" s="125">
        <v>9.9675440000000002</v>
      </c>
      <c r="D1545" s="125">
        <v>9.9675440000000002</v>
      </c>
      <c r="E1545" s="125">
        <v>5.0966110000000002</v>
      </c>
    </row>
    <row r="1546" spans="1:5" x14ac:dyDescent="0.25">
      <c r="A1546" s="124">
        <v>39974</v>
      </c>
      <c r="B1546" s="125">
        <v>22</v>
      </c>
      <c r="C1546" s="125">
        <v>9.9688330000000001</v>
      </c>
      <c r="D1546" s="125">
        <v>9.9688330000000001</v>
      </c>
      <c r="E1546" s="125">
        <v>5.1159999999999997</v>
      </c>
    </row>
    <row r="1547" spans="1:5" x14ac:dyDescent="0.25">
      <c r="A1547" s="124">
        <v>39975</v>
      </c>
      <c r="B1547" s="125">
        <v>28</v>
      </c>
      <c r="C1547" s="125">
        <v>9.9604890000000008</v>
      </c>
      <c r="D1547" s="125">
        <v>9.9604890000000008</v>
      </c>
      <c r="E1547" s="125">
        <v>5.1001370000000001</v>
      </c>
    </row>
    <row r="1548" spans="1:5" x14ac:dyDescent="0.25">
      <c r="A1548" s="124">
        <v>39976</v>
      </c>
      <c r="B1548" s="125">
        <v>27</v>
      </c>
      <c r="C1548" s="125">
        <v>9.9619750000000007</v>
      </c>
      <c r="D1548" s="125">
        <v>9.9619750000000007</v>
      </c>
      <c r="E1548" s="125">
        <v>5.0893519999999999</v>
      </c>
    </row>
    <row r="1549" spans="1:5" x14ac:dyDescent="0.25">
      <c r="A1549" s="124">
        <v>39979</v>
      </c>
      <c r="B1549" s="125">
        <v>24</v>
      </c>
      <c r="C1549" s="125">
        <v>9.9661329999999992</v>
      </c>
      <c r="D1549" s="125">
        <v>9.9661329999999992</v>
      </c>
      <c r="E1549" s="125">
        <v>5.0973129999999998</v>
      </c>
    </row>
    <row r="1550" spans="1:5" x14ac:dyDescent="0.25">
      <c r="A1550" s="124">
        <v>39980</v>
      </c>
      <c r="B1550" s="125">
        <v>23</v>
      </c>
      <c r="C1550" s="125">
        <v>9.9679920000000006</v>
      </c>
      <c r="D1550" s="125">
        <v>9.9679920000000006</v>
      </c>
      <c r="E1550" s="125">
        <v>5.0260350000000003</v>
      </c>
    </row>
    <row r="1551" spans="1:5" x14ac:dyDescent="0.25">
      <c r="A1551" s="124">
        <v>39981</v>
      </c>
      <c r="B1551" s="125">
        <v>22</v>
      </c>
      <c r="C1551" s="125">
        <v>9.9695060000000009</v>
      </c>
      <c r="D1551" s="125">
        <v>9.9695060000000009</v>
      </c>
      <c r="E1551" s="125">
        <v>5.0051899999999998</v>
      </c>
    </row>
    <row r="1552" spans="1:5" x14ac:dyDescent="0.25">
      <c r="A1552" s="124">
        <v>39982</v>
      </c>
      <c r="B1552" s="125">
        <v>28</v>
      </c>
      <c r="C1552" s="125">
        <v>9.9611889999999992</v>
      </c>
      <c r="D1552" s="125">
        <v>9.9611889999999992</v>
      </c>
      <c r="E1552" s="125">
        <v>5.0094279999999998</v>
      </c>
    </row>
    <row r="1553" spans="1:5" x14ac:dyDescent="0.25">
      <c r="A1553" s="124">
        <v>39983</v>
      </c>
      <c r="B1553" s="125">
        <v>27</v>
      </c>
      <c r="C1553" s="125">
        <v>9.9643750000000004</v>
      </c>
      <c r="D1553" s="125">
        <v>9.9643750000000004</v>
      </c>
      <c r="E1553" s="125">
        <v>4.7669819999999996</v>
      </c>
    </row>
    <row r="1554" spans="1:5" x14ac:dyDescent="0.25">
      <c r="A1554" s="124">
        <v>39986</v>
      </c>
      <c r="B1554" s="125">
        <v>24</v>
      </c>
      <c r="C1554" s="125">
        <v>9.9684000000000008</v>
      </c>
      <c r="D1554" s="125">
        <v>9.9684000000000008</v>
      </c>
      <c r="E1554" s="125">
        <v>4.755026</v>
      </c>
    </row>
    <row r="1555" spans="1:5" x14ac:dyDescent="0.25">
      <c r="A1555" s="124">
        <v>39987</v>
      </c>
      <c r="B1555" s="125">
        <v>23</v>
      </c>
      <c r="C1555" s="125">
        <v>9.9699080000000002</v>
      </c>
      <c r="D1555" s="125">
        <v>9.9699080000000002</v>
      </c>
      <c r="E1555" s="125">
        <v>4.7242680000000004</v>
      </c>
    </row>
    <row r="1556" spans="1:5" x14ac:dyDescent="0.25">
      <c r="A1556" s="124">
        <v>39988</v>
      </c>
      <c r="B1556" s="125">
        <v>22</v>
      </c>
      <c r="C1556" s="125">
        <v>9.9711560000000006</v>
      </c>
      <c r="D1556" s="125">
        <v>9.9711560000000006</v>
      </c>
      <c r="E1556" s="125">
        <v>4.733581</v>
      </c>
    </row>
    <row r="1557" spans="1:5" x14ac:dyDescent="0.25">
      <c r="A1557" s="124">
        <v>39989</v>
      </c>
      <c r="B1557" s="125">
        <v>28</v>
      </c>
      <c r="C1557" s="125">
        <v>9.9634440000000009</v>
      </c>
      <c r="D1557" s="125">
        <v>9.9634440000000009</v>
      </c>
      <c r="E1557" s="125">
        <v>4.7173020000000001</v>
      </c>
    </row>
    <row r="1558" spans="1:5" x14ac:dyDescent="0.25">
      <c r="A1558" s="124">
        <v>39990</v>
      </c>
      <c r="B1558" s="125">
        <v>27</v>
      </c>
      <c r="C1558" s="125">
        <v>9.9647500000000004</v>
      </c>
      <c r="D1558" s="125">
        <v>9.9647500000000004</v>
      </c>
      <c r="E1558" s="125">
        <v>4.7166259999999998</v>
      </c>
    </row>
    <row r="1559" spans="1:5" x14ac:dyDescent="0.25">
      <c r="A1559" s="124">
        <v>39993</v>
      </c>
      <c r="B1559" s="125">
        <v>24</v>
      </c>
      <c r="C1559" s="125">
        <v>9.9686000000000003</v>
      </c>
      <c r="D1559" s="125">
        <v>9.9686000000000003</v>
      </c>
      <c r="E1559" s="125">
        <v>4.7248359999999998</v>
      </c>
    </row>
    <row r="1560" spans="1:5" x14ac:dyDescent="0.25">
      <c r="A1560" s="124">
        <v>39994</v>
      </c>
      <c r="B1560" s="125">
        <v>23</v>
      </c>
      <c r="C1560" s="125">
        <v>9.9699080000000002</v>
      </c>
      <c r="D1560" s="125">
        <v>9.9699080000000002</v>
      </c>
      <c r="E1560" s="125">
        <v>4.7242680000000004</v>
      </c>
    </row>
    <row r="1561" spans="1:5" x14ac:dyDescent="0.25">
      <c r="A1561" s="124">
        <v>39995</v>
      </c>
      <c r="B1561" s="125">
        <v>22</v>
      </c>
      <c r="C1561" s="125">
        <v>9.9712169999999993</v>
      </c>
      <c r="D1561" s="125">
        <v>9.9712169999999993</v>
      </c>
      <c r="E1561" s="125">
        <v>4.723541</v>
      </c>
    </row>
    <row r="1562" spans="1:5" x14ac:dyDescent="0.25">
      <c r="A1562" s="124">
        <v>39996</v>
      </c>
      <c r="B1562" s="125">
        <v>28</v>
      </c>
      <c r="C1562" s="125">
        <v>9.9635219999999993</v>
      </c>
      <c r="D1562" s="125">
        <v>9.9635219999999993</v>
      </c>
      <c r="E1562" s="125">
        <v>4.7071990000000001</v>
      </c>
    </row>
    <row r="1563" spans="1:5" x14ac:dyDescent="0.25">
      <c r="A1563" s="124">
        <v>39997</v>
      </c>
      <c r="B1563" s="125">
        <v>27</v>
      </c>
      <c r="C1563" s="125">
        <v>9.9648249999999994</v>
      </c>
      <c r="D1563" s="125">
        <v>9.9648249999999994</v>
      </c>
      <c r="E1563" s="125">
        <v>4.7065549999999998</v>
      </c>
    </row>
    <row r="1564" spans="1:5" x14ac:dyDescent="0.25">
      <c r="A1564" s="124">
        <v>40000</v>
      </c>
      <c r="B1564" s="125">
        <v>24</v>
      </c>
      <c r="C1564" s="125">
        <v>9.9687330000000003</v>
      </c>
      <c r="D1564" s="125">
        <v>9.9687330000000003</v>
      </c>
      <c r="E1564" s="125">
        <v>4.7047600000000003</v>
      </c>
    </row>
    <row r="1565" spans="1:5" x14ac:dyDescent="0.25">
      <c r="A1565" s="124">
        <v>40001</v>
      </c>
      <c r="B1565" s="125">
        <v>23</v>
      </c>
      <c r="C1565" s="125">
        <v>9.9702280000000005</v>
      </c>
      <c r="D1565" s="125">
        <v>9.9702280000000005</v>
      </c>
      <c r="E1565" s="125">
        <v>4.6738799999999996</v>
      </c>
    </row>
    <row r="1566" spans="1:5" x14ac:dyDescent="0.25">
      <c r="A1566" s="124">
        <v>40002</v>
      </c>
      <c r="B1566" s="125">
        <v>22</v>
      </c>
      <c r="C1566" s="125">
        <v>9.9715830000000008</v>
      </c>
      <c r="D1566" s="125">
        <v>9.9715830000000008</v>
      </c>
      <c r="E1566" s="125">
        <v>4.6633060000000004</v>
      </c>
    </row>
    <row r="1567" spans="1:5" x14ac:dyDescent="0.25">
      <c r="A1567" s="124">
        <v>40003</v>
      </c>
      <c r="B1567" s="125">
        <v>28</v>
      </c>
      <c r="C1567" s="125">
        <v>9.9642219999999995</v>
      </c>
      <c r="D1567" s="125">
        <v>9.9642219999999995</v>
      </c>
      <c r="E1567" s="125">
        <v>4.6165459999999996</v>
      </c>
    </row>
    <row r="1568" spans="1:5" x14ac:dyDescent="0.25">
      <c r="A1568" s="124">
        <v>40004</v>
      </c>
      <c r="B1568" s="125">
        <v>27</v>
      </c>
      <c r="C1568" s="125">
        <v>9.9655000000000005</v>
      </c>
      <c r="D1568" s="125">
        <v>9.9655000000000005</v>
      </c>
      <c r="E1568" s="125">
        <v>4.6159249999999998</v>
      </c>
    </row>
    <row r="1569" spans="1:5" x14ac:dyDescent="0.25">
      <c r="A1569" s="124">
        <v>40007</v>
      </c>
      <c r="B1569" s="125">
        <v>24</v>
      </c>
      <c r="C1569" s="125">
        <v>9.9693330000000007</v>
      </c>
      <c r="D1569" s="125">
        <v>9.9693330000000007</v>
      </c>
      <c r="E1569" s="125">
        <v>4.6142000000000003</v>
      </c>
    </row>
    <row r="1570" spans="1:5" x14ac:dyDescent="0.25">
      <c r="A1570" s="124">
        <v>40008</v>
      </c>
      <c r="B1570" s="125">
        <v>23</v>
      </c>
      <c r="C1570" s="125">
        <v>9.9709939999999992</v>
      </c>
      <c r="D1570" s="125">
        <v>9.9709939999999992</v>
      </c>
      <c r="E1570" s="125">
        <v>4.5532769999999996</v>
      </c>
    </row>
    <row r="1571" spans="1:5" x14ac:dyDescent="0.25">
      <c r="A1571" s="124">
        <v>40009</v>
      </c>
      <c r="B1571" s="125">
        <v>22</v>
      </c>
      <c r="C1571" s="125">
        <v>9.9722559999999998</v>
      </c>
      <c r="D1571" s="125">
        <v>9.9722559999999998</v>
      </c>
      <c r="E1571" s="125">
        <v>4.5525580000000003</v>
      </c>
    </row>
    <row r="1572" spans="1:5" x14ac:dyDescent="0.25">
      <c r="A1572" s="124">
        <v>40010</v>
      </c>
      <c r="B1572" s="125">
        <v>28</v>
      </c>
      <c r="C1572" s="125">
        <v>9.9646889999999999</v>
      </c>
      <c r="D1572" s="125">
        <v>9.9646889999999999</v>
      </c>
      <c r="E1572" s="125">
        <v>4.5560739999999997</v>
      </c>
    </row>
    <row r="1573" spans="1:5" x14ac:dyDescent="0.25">
      <c r="A1573" s="124">
        <v>40011</v>
      </c>
      <c r="B1573" s="125">
        <v>27</v>
      </c>
      <c r="C1573" s="125">
        <v>9.9659499999999994</v>
      </c>
      <c r="D1573" s="125">
        <v>9.9659499999999994</v>
      </c>
      <c r="E1573" s="125">
        <v>4.5555120000000002</v>
      </c>
    </row>
    <row r="1574" spans="1:5" x14ac:dyDescent="0.25">
      <c r="A1574" s="124">
        <v>40014</v>
      </c>
      <c r="B1574" s="125">
        <v>24</v>
      </c>
      <c r="C1574" s="125">
        <v>9.9698670000000007</v>
      </c>
      <c r="D1574" s="125">
        <v>9.9698670000000007</v>
      </c>
      <c r="E1574" s="125">
        <v>4.5336109999999996</v>
      </c>
    </row>
    <row r="1575" spans="1:5" x14ac:dyDescent="0.25">
      <c r="A1575" s="124">
        <v>40015</v>
      </c>
      <c r="B1575" s="125">
        <v>23</v>
      </c>
      <c r="C1575" s="125">
        <v>9.9711859999999994</v>
      </c>
      <c r="D1575" s="125">
        <v>9.9711859999999994</v>
      </c>
      <c r="E1575" s="125">
        <v>4.5230499999999996</v>
      </c>
    </row>
    <row r="1576" spans="1:5" x14ac:dyDescent="0.25">
      <c r="A1576" s="124">
        <v>40016</v>
      </c>
      <c r="B1576" s="125">
        <v>22</v>
      </c>
      <c r="C1576" s="125">
        <v>9.9725000000000001</v>
      </c>
      <c r="D1576" s="125">
        <v>9.9725000000000001</v>
      </c>
      <c r="E1576" s="125">
        <v>4.5124089999999999</v>
      </c>
    </row>
    <row r="1577" spans="1:5" x14ac:dyDescent="0.25">
      <c r="A1577" s="124">
        <v>40017</v>
      </c>
      <c r="B1577" s="125">
        <v>28</v>
      </c>
      <c r="C1577" s="125">
        <v>9.9649999999999999</v>
      </c>
      <c r="D1577" s="125">
        <v>9.9649999999999999</v>
      </c>
      <c r="E1577" s="125">
        <v>4.5158050000000003</v>
      </c>
    </row>
    <row r="1578" spans="1:5" x14ac:dyDescent="0.25">
      <c r="A1578" s="124">
        <v>40018</v>
      </c>
      <c r="B1578" s="125">
        <v>27</v>
      </c>
      <c r="C1578" s="125">
        <v>9.9662500000000005</v>
      </c>
      <c r="D1578" s="125">
        <v>9.9662500000000005</v>
      </c>
      <c r="E1578" s="125">
        <v>4.5152390000000002</v>
      </c>
    </row>
    <row r="1579" spans="1:5" x14ac:dyDescent="0.25">
      <c r="A1579" s="124">
        <v>40021</v>
      </c>
      <c r="B1579" s="125">
        <v>24</v>
      </c>
      <c r="C1579" s="125">
        <v>9.9699329999999993</v>
      </c>
      <c r="D1579" s="125">
        <v>9.9699329999999993</v>
      </c>
      <c r="E1579" s="125">
        <v>4.5236510000000001</v>
      </c>
    </row>
    <row r="1580" spans="1:5" x14ac:dyDescent="0.25">
      <c r="A1580" s="124">
        <v>40022</v>
      </c>
      <c r="B1580" s="125">
        <v>23</v>
      </c>
      <c r="C1580" s="125">
        <v>9.9713139999999996</v>
      </c>
      <c r="D1580" s="125">
        <v>9.9713139999999996</v>
      </c>
      <c r="E1580" s="125">
        <v>4.5029000000000003</v>
      </c>
    </row>
    <row r="1581" spans="1:5" x14ac:dyDescent="0.25">
      <c r="A1581" s="124">
        <v>40023</v>
      </c>
      <c r="B1581" s="125">
        <v>22</v>
      </c>
      <c r="C1581" s="125">
        <v>9.9725610000000007</v>
      </c>
      <c r="D1581" s="125">
        <v>9.9725610000000007</v>
      </c>
      <c r="E1581" s="125">
        <v>4.5023720000000003</v>
      </c>
    </row>
    <row r="1582" spans="1:5" x14ac:dyDescent="0.25">
      <c r="A1582" s="124">
        <v>40024</v>
      </c>
      <c r="B1582" s="125">
        <v>28</v>
      </c>
      <c r="C1582" s="125">
        <v>9.9650780000000001</v>
      </c>
      <c r="D1582" s="125">
        <v>9.9650780000000001</v>
      </c>
      <c r="E1582" s="125">
        <v>4.505706</v>
      </c>
    </row>
    <row r="1583" spans="1:5" x14ac:dyDescent="0.25">
      <c r="A1583" s="124">
        <v>40025</v>
      </c>
      <c r="B1583" s="125">
        <v>27</v>
      </c>
      <c r="C1583" s="125">
        <v>9.9663249999999994</v>
      </c>
      <c r="D1583" s="125">
        <v>9.9663249999999994</v>
      </c>
      <c r="E1583" s="125">
        <v>4.5051709999999998</v>
      </c>
    </row>
    <row r="1584" spans="1:5" x14ac:dyDescent="0.25">
      <c r="A1584" s="124">
        <v>40028</v>
      </c>
      <c r="B1584" s="125">
        <v>24</v>
      </c>
      <c r="C1584" s="125">
        <v>9.9700670000000002</v>
      </c>
      <c r="D1584" s="125">
        <v>9.9700670000000002</v>
      </c>
      <c r="E1584" s="125">
        <v>4.5034299999999998</v>
      </c>
    </row>
    <row r="1585" spans="1:5" x14ac:dyDescent="0.25">
      <c r="A1585" s="124">
        <v>40029</v>
      </c>
      <c r="B1585" s="125">
        <v>23</v>
      </c>
      <c r="C1585" s="125">
        <v>9.9713139999999996</v>
      </c>
      <c r="D1585" s="125">
        <v>9.9713139999999996</v>
      </c>
      <c r="E1585" s="125">
        <v>4.5029000000000003</v>
      </c>
    </row>
    <row r="1586" spans="1:5" x14ac:dyDescent="0.25">
      <c r="A1586" s="124">
        <v>40030</v>
      </c>
      <c r="B1586" s="125">
        <v>22</v>
      </c>
      <c r="C1586" s="125">
        <v>9.9725610000000007</v>
      </c>
      <c r="D1586" s="125">
        <v>9.9725610000000007</v>
      </c>
      <c r="E1586" s="125">
        <v>4.5023720000000003</v>
      </c>
    </row>
    <row r="1587" spans="1:5" x14ac:dyDescent="0.25">
      <c r="A1587" s="124">
        <v>40031</v>
      </c>
      <c r="B1587" s="125">
        <v>28</v>
      </c>
      <c r="C1587" s="125">
        <v>9.9651560000000003</v>
      </c>
      <c r="D1587" s="125">
        <v>9.9651560000000003</v>
      </c>
      <c r="E1587" s="125">
        <v>4.4956069999999997</v>
      </c>
    </row>
    <row r="1588" spans="1:5" x14ac:dyDescent="0.25">
      <c r="A1588" s="124">
        <v>40032</v>
      </c>
      <c r="B1588" s="125">
        <v>27</v>
      </c>
      <c r="C1588" s="125">
        <v>9.9664000000000001</v>
      </c>
      <c r="D1588" s="125">
        <v>9.9664000000000001</v>
      </c>
      <c r="E1588" s="125">
        <v>4.4951040000000004</v>
      </c>
    </row>
    <row r="1589" spans="1:5" x14ac:dyDescent="0.25">
      <c r="A1589" s="124">
        <v>40035</v>
      </c>
      <c r="B1589" s="125">
        <v>24</v>
      </c>
      <c r="C1589" s="125">
        <v>9.9700670000000002</v>
      </c>
      <c r="D1589" s="125">
        <v>9.9700670000000002</v>
      </c>
      <c r="E1589" s="125">
        <v>4.5034299999999998</v>
      </c>
    </row>
    <row r="1590" spans="1:5" x14ac:dyDescent="0.25">
      <c r="A1590" s="124">
        <v>40036</v>
      </c>
      <c r="B1590" s="125">
        <v>23</v>
      </c>
      <c r="C1590" s="125">
        <v>9.9713779999999996</v>
      </c>
      <c r="D1590" s="125">
        <v>9.9713779999999996</v>
      </c>
      <c r="E1590" s="125">
        <v>4.4928249999999998</v>
      </c>
    </row>
    <row r="1591" spans="1:5" x14ac:dyDescent="0.25">
      <c r="A1591" s="124">
        <v>40037</v>
      </c>
      <c r="B1591" s="125">
        <v>22</v>
      </c>
      <c r="C1591" s="125">
        <v>9.9727440000000005</v>
      </c>
      <c r="D1591" s="125">
        <v>9.9727440000000005</v>
      </c>
      <c r="E1591" s="125">
        <v>4.4722619999999997</v>
      </c>
    </row>
    <row r="1592" spans="1:5" x14ac:dyDescent="0.25">
      <c r="A1592" s="124">
        <v>40038</v>
      </c>
      <c r="B1592" s="125">
        <v>28</v>
      </c>
      <c r="C1592" s="125">
        <v>9.9653109999999998</v>
      </c>
      <c r="D1592" s="125">
        <v>9.9653109999999998</v>
      </c>
      <c r="E1592" s="125">
        <v>4.4755390000000004</v>
      </c>
    </row>
    <row r="1593" spans="1:5" x14ac:dyDescent="0.25">
      <c r="A1593" s="124">
        <v>40039</v>
      </c>
      <c r="B1593" s="125">
        <v>27</v>
      </c>
      <c r="C1593" s="125">
        <v>9.9666999999999994</v>
      </c>
      <c r="D1593" s="125">
        <v>9.9666999999999994</v>
      </c>
      <c r="E1593" s="125">
        <v>4.4548350000000001</v>
      </c>
    </row>
    <row r="1594" spans="1:5" x14ac:dyDescent="0.25">
      <c r="A1594" s="124">
        <v>40042</v>
      </c>
      <c r="B1594" s="125">
        <v>24</v>
      </c>
      <c r="C1594" s="125">
        <v>9.9703330000000001</v>
      </c>
      <c r="D1594" s="125">
        <v>9.9703330000000001</v>
      </c>
      <c r="E1594" s="125">
        <v>4.4632909999999999</v>
      </c>
    </row>
    <row r="1595" spans="1:5" x14ac:dyDescent="0.25">
      <c r="A1595" s="124">
        <v>40043</v>
      </c>
      <c r="B1595" s="125">
        <v>23</v>
      </c>
      <c r="C1595" s="125">
        <v>9.9715059999999998</v>
      </c>
      <c r="D1595" s="125">
        <v>9.9715059999999998</v>
      </c>
      <c r="E1595" s="125">
        <v>4.4726749999999997</v>
      </c>
    </row>
    <row r="1596" spans="1:5" x14ac:dyDescent="0.25">
      <c r="A1596" s="124">
        <v>40044</v>
      </c>
      <c r="B1596" s="125">
        <v>22</v>
      </c>
      <c r="C1596" s="125">
        <v>9.9728060000000003</v>
      </c>
      <c r="D1596" s="125">
        <v>9.9728060000000003</v>
      </c>
      <c r="E1596" s="125">
        <v>4.4620610000000003</v>
      </c>
    </row>
    <row r="1597" spans="1:5" x14ac:dyDescent="0.25">
      <c r="A1597" s="124">
        <v>40045</v>
      </c>
      <c r="B1597" s="125">
        <v>28</v>
      </c>
      <c r="C1597" s="125">
        <v>9.9653109999999998</v>
      </c>
      <c r="D1597" s="125">
        <v>9.9653109999999998</v>
      </c>
      <c r="E1597" s="125">
        <v>4.4755390000000004</v>
      </c>
    </row>
    <row r="1598" spans="1:5" x14ac:dyDescent="0.25">
      <c r="A1598" s="124">
        <v>40046</v>
      </c>
      <c r="B1598" s="125">
        <v>27</v>
      </c>
      <c r="C1598" s="125">
        <v>9.9664750000000009</v>
      </c>
      <c r="D1598" s="125">
        <v>9.9664750000000009</v>
      </c>
      <c r="E1598" s="125">
        <v>4.485036</v>
      </c>
    </row>
    <row r="1599" spans="1:5" x14ac:dyDescent="0.25">
      <c r="A1599" s="124">
        <v>40049</v>
      </c>
      <c r="B1599" s="125">
        <v>24</v>
      </c>
      <c r="C1599" s="125">
        <v>9.9702000000000002</v>
      </c>
      <c r="D1599" s="125">
        <v>9.9702000000000002</v>
      </c>
      <c r="E1599" s="125">
        <v>4.4833600000000002</v>
      </c>
    </row>
    <row r="1600" spans="1:5" x14ac:dyDescent="0.25">
      <c r="A1600" s="124">
        <v>40050</v>
      </c>
      <c r="B1600" s="125">
        <v>23</v>
      </c>
      <c r="C1600" s="125">
        <v>9.9715059999999998</v>
      </c>
      <c r="D1600" s="125">
        <v>9.9715059999999998</v>
      </c>
      <c r="E1600" s="125">
        <v>4.4726749999999997</v>
      </c>
    </row>
    <row r="1601" spans="1:5" x14ac:dyDescent="0.25">
      <c r="A1601" s="124">
        <v>40051</v>
      </c>
      <c r="B1601" s="125">
        <v>22</v>
      </c>
      <c r="C1601" s="125">
        <v>9.9727440000000005</v>
      </c>
      <c r="D1601" s="125">
        <v>9.9727440000000005</v>
      </c>
      <c r="E1601" s="125">
        <v>4.4722619999999997</v>
      </c>
    </row>
    <row r="1602" spans="1:5" x14ac:dyDescent="0.25">
      <c r="A1602" s="124">
        <v>40052</v>
      </c>
      <c r="B1602" s="125">
        <v>28</v>
      </c>
      <c r="C1602" s="125">
        <v>9.9653890000000001</v>
      </c>
      <c r="D1602" s="125">
        <v>9.9653890000000001</v>
      </c>
      <c r="E1602" s="125">
        <v>4.4654410000000002</v>
      </c>
    </row>
    <row r="1603" spans="1:5" x14ac:dyDescent="0.25">
      <c r="A1603" s="124">
        <v>40053</v>
      </c>
      <c r="B1603" s="125">
        <v>27</v>
      </c>
      <c r="C1603" s="125">
        <v>9.9666250000000005</v>
      </c>
      <c r="D1603" s="125">
        <v>9.9666250000000005</v>
      </c>
      <c r="E1603" s="125">
        <v>4.4649020000000004</v>
      </c>
    </row>
    <row r="1604" spans="1:5" x14ac:dyDescent="0.25">
      <c r="A1604" s="124">
        <v>40056</v>
      </c>
      <c r="B1604" s="125">
        <v>24</v>
      </c>
      <c r="C1604" s="125">
        <v>9.9702669999999998</v>
      </c>
      <c r="D1604" s="125">
        <v>9.9702669999999998</v>
      </c>
      <c r="E1604" s="125">
        <v>4.4732500000000002</v>
      </c>
    </row>
    <row r="1605" spans="1:5" x14ac:dyDescent="0.25">
      <c r="A1605" s="124">
        <v>40057</v>
      </c>
      <c r="B1605" s="125">
        <v>23</v>
      </c>
      <c r="C1605" s="125">
        <v>9.9715059999999998</v>
      </c>
      <c r="D1605" s="125">
        <v>9.9715059999999998</v>
      </c>
      <c r="E1605" s="125">
        <v>4.4726749999999997</v>
      </c>
    </row>
    <row r="1606" spans="1:5" x14ac:dyDescent="0.25">
      <c r="A1606" s="124">
        <v>40058</v>
      </c>
      <c r="B1606" s="125">
        <v>22</v>
      </c>
      <c r="C1606" s="125">
        <v>9.9727440000000005</v>
      </c>
      <c r="D1606" s="125">
        <v>9.9727440000000005</v>
      </c>
      <c r="E1606" s="125">
        <v>4.4722619999999997</v>
      </c>
    </row>
    <row r="1607" spans="1:5" x14ac:dyDescent="0.25">
      <c r="A1607" s="124">
        <v>40059</v>
      </c>
      <c r="B1607" s="125">
        <v>28</v>
      </c>
      <c r="C1607" s="125">
        <v>9.9653109999999998</v>
      </c>
      <c r="D1607" s="125">
        <v>9.9653109999999998</v>
      </c>
      <c r="E1607" s="125">
        <v>4.4755390000000004</v>
      </c>
    </row>
    <row r="1608" spans="1:5" x14ac:dyDescent="0.25">
      <c r="A1608" s="124">
        <v>40060</v>
      </c>
      <c r="B1608" s="125">
        <v>27</v>
      </c>
      <c r="C1608" s="125">
        <v>9.9666250000000005</v>
      </c>
      <c r="D1608" s="125">
        <v>9.9666250000000005</v>
      </c>
      <c r="E1608" s="125">
        <v>4.4649020000000004</v>
      </c>
    </row>
    <row r="1609" spans="1:5" x14ac:dyDescent="0.25">
      <c r="A1609" s="124">
        <v>40063</v>
      </c>
      <c r="B1609" s="125">
        <v>24</v>
      </c>
      <c r="C1609" s="125">
        <v>9.9702669999999998</v>
      </c>
      <c r="D1609" s="125">
        <v>9.9702669999999998</v>
      </c>
      <c r="E1609" s="125">
        <v>4.4732500000000002</v>
      </c>
    </row>
    <row r="1610" spans="1:5" x14ac:dyDescent="0.25">
      <c r="A1610" s="124">
        <v>40064</v>
      </c>
      <c r="B1610" s="125">
        <v>23</v>
      </c>
      <c r="C1610" s="125">
        <v>9.9715059999999998</v>
      </c>
      <c r="D1610" s="125">
        <v>9.9715059999999998</v>
      </c>
      <c r="E1610" s="125">
        <v>4.4726749999999997</v>
      </c>
    </row>
    <row r="1611" spans="1:5" x14ac:dyDescent="0.25">
      <c r="A1611" s="124">
        <v>40065</v>
      </c>
      <c r="B1611" s="125">
        <v>22</v>
      </c>
      <c r="C1611" s="125">
        <v>9.9727440000000005</v>
      </c>
      <c r="D1611" s="125">
        <v>9.9727440000000005</v>
      </c>
      <c r="E1611" s="125">
        <v>4.4722619999999997</v>
      </c>
    </row>
    <row r="1612" spans="1:5" x14ac:dyDescent="0.25">
      <c r="A1612" s="124">
        <v>40066</v>
      </c>
      <c r="B1612" s="125">
        <v>28</v>
      </c>
      <c r="C1612" s="125">
        <v>9.9651560000000003</v>
      </c>
      <c r="D1612" s="125">
        <v>9.9651560000000003</v>
      </c>
      <c r="E1612" s="125">
        <v>4.4956069999999997</v>
      </c>
    </row>
    <row r="1613" spans="1:5" x14ac:dyDescent="0.25">
      <c r="A1613" s="124">
        <v>40067</v>
      </c>
      <c r="B1613" s="125">
        <v>27</v>
      </c>
      <c r="C1613" s="125">
        <v>9.9664750000000009</v>
      </c>
      <c r="D1613" s="125">
        <v>9.9664750000000009</v>
      </c>
      <c r="E1613" s="125">
        <v>4.485036</v>
      </c>
    </row>
    <row r="1614" spans="1:5" x14ac:dyDescent="0.25">
      <c r="A1614" s="124">
        <v>40070</v>
      </c>
      <c r="B1614" s="125">
        <v>24</v>
      </c>
      <c r="C1614" s="125">
        <v>9.9702000000000002</v>
      </c>
      <c r="D1614" s="125">
        <v>9.9702000000000002</v>
      </c>
      <c r="E1614" s="125">
        <v>4.4833600000000002</v>
      </c>
    </row>
    <row r="1615" spans="1:5" x14ac:dyDescent="0.25">
      <c r="A1615" s="124">
        <v>40071</v>
      </c>
      <c r="B1615" s="125">
        <v>23</v>
      </c>
      <c r="C1615" s="125">
        <v>9.9712499999999995</v>
      </c>
      <c r="D1615" s="125">
        <v>9.9712499999999995</v>
      </c>
      <c r="E1615" s="125">
        <v>4.512975</v>
      </c>
    </row>
    <row r="1616" spans="1:5" x14ac:dyDescent="0.25">
      <c r="A1616" s="124">
        <v>40073</v>
      </c>
      <c r="B1616" s="125">
        <v>28</v>
      </c>
      <c r="C1616" s="125">
        <v>9.9651560000000003</v>
      </c>
      <c r="D1616" s="125">
        <v>9.9651560000000003</v>
      </c>
      <c r="E1616" s="125">
        <v>4.4956069999999997</v>
      </c>
    </row>
    <row r="1617" spans="1:5" x14ac:dyDescent="0.25">
      <c r="A1617" s="124">
        <v>40074</v>
      </c>
      <c r="B1617" s="125">
        <v>27</v>
      </c>
      <c r="C1617" s="125">
        <v>9.9664000000000001</v>
      </c>
      <c r="D1617" s="125">
        <v>9.9664000000000001</v>
      </c>
      <c r="E1617" s="125">
        <v>4.4951040000000004</v>
      </c>
    </row>
    <row r="1618" spans="1:5" x14ac:dyDescent="0.25">
      <c r="A1618" s="124">
        <v>40077</v>
      </c>
      <c r="B1618" s="125">
        <v>24</v>
      </c>
      <c r="C1618" s="125">
        <v>9.9702669999999998</v>
      </c>
      <c r="D1618" s="125">
        <v>9.9702669999999998</v>
      </c>
      <c r="E1618" s="125">
        <v>4.4732500000000002</v>
      </c>
    </row>
    <row r="1619" spans="1:5" x14ac:dyDescent="0.25">
      <c r="A1619" s="124">
        <v>40078</v>
      </c>
      <c r="B1619" s="125">
        <v>23</v>
      </c>
      <c r="C1619" s="125">
        <v>9.9715690000000006</v>
      </c>
      <c r="D1619" s="125">
        <v>9.9715690000000006</v>
      </c>
      <c r="E1619" s="125">
        <v>4.462758</v>
      </c>
    </row>
    <row r="1620" spans="1:5" x14ac:dyDescent="0.25">
      <c r="A1620" s="124">
        <v>40079</v>
      </c>
      <c r="B1620" s="125">
        <v>22</v>
      </c>
      <c r="C1620" s="125">
        <v>9.9727440000000005</v>
      </c>
      <c r="D1620" s="125">
        <v>9.9727440000000005</v>
      </c>
      <c r="E1620" s="125">
        <v>4.4722619999999997</v>
      </c>
    </row>
    <row r="1621" spans="1:5" x14ac:dyDescent="0.25">
      <c r="A1621" s="124">
        <v>40080</v>
      </c>
      <c r="B1621" s="125">
        <v>28</v>
      </c>
      <c r="C1621" s="125">
        <v>9.9653109999999998</v>
      </c>
      <c r="D1621" s="125">
        <v>9.9653109999999998</v>
      </c>
      <c r="E1621" s="125">
        <v>4.4755390000000004</v>
      </c>
    </row>
    <row r="1622" spans="1:5" x14ac:dyDescent="0.25">
      <c r="A1622" s="124">
        <v>40081</v>
      </c>
      <c r="B1622" s="125">
        <v>27</v>
      </c>
      <c r="C1622" s="125">
        <v>9.9665499999999998</v>
      </c>
      <c r="D1622" s="125">
        <v>9.9665499999999998</v>
      </c>
      <c r="E1622" s="125">
        <v>4.4749689999999998</v>
      </c>
    </row>
    <row r="1623" spans="1:5" x14ac:dyDescent="0.25">
      <c r="A1623" s="124">
        <v>40084</v>
      </c>
      <c r="B1623" s="125">
        <v>24</v>
      </c>
      <c r="C1623" s="125">
        <v>9.9701330000000006</v>
      </c>
      <c r="D1623" s="125">
        <v>9.9701330000000006</v>
      </c>
      <c r="E1623" s="125">
        <v>4.4934710000000004</v>
      </c>
    </row>
    <row r="1624" spans="1:5" x14ac:dyDescent="0.25">
      <c r="A1624" s="124">
        <v>40085</v>
      </c>
      <c r="B1624" s="125">
        <v>23</v>
      </c>
      <c r="C1624" s="125">
        <v>9.9715059999999998</v>
      </c>
      <c r="D1624" s="125">
        <v>9.9715059999999998</v>
      </c>
      <c r="E1624" s="125">
        <v>4.4726749999999997</v>
      </c>
    </row>
    <row r="1625" spans="1:5" x14ac:dyDescent="0.25">
      <c r="A1625" s="124">
        <v>40086</v>
      </c>
      <c r="B1625" s="125">
        <v>22</v>
      </c>
      <c r="C1625" s="125">
        <v>9.9725610000000007</v>
      </c>
      <c r="D1625" s="125">
        <v>9.9725610000000007</v>
      </c>
      <c r="E1625" s="125">
        <v>4.5023720000000003</v>
      </c>
    </row>
    <row r="1626" spans="1:5" x14ac:dyDescent="0.25">
      <c r="A1626" s="124">
        <v>40087</v>
      </c>
      <c r="B1626" s="125">
        <v>28</v>
      </c>
      <c r="C1626" s="125">
        <v>9.9649219999999996</v>
      </c>
      <c r="D1626" s="125">
        <v>9.9649219999999996</v>
      </c>
      <c r="E1626" s="125">
        <v>4.5259049999999998</v>
      </c>
    </row>
    <row r="1627" spans="1:5" x14ac:dyDescent="0.25">
      <c r="A1627" s="124">
        <v>40088</v>
      </c>
      <c r="B1627" s="125">
        <v>27</v>
      </c>
      <c r="C1627" s="125">
        <v>9.9664750000000009</v>
      </c>
      <c r="D1627" s="125">
        <v>9.9664750000000009</v>
      </c>
      <c r="E1627" s="125">
        <v>4.485036</v>
      </c>
    </row>
    <row r="1628" spans="1:5" x14ac:dyDescent="0.25">
      <c r="A1628" s="124">
        <v>40091</v>
      </c>
      <c r="B1628" s="125">
        <v>24</v>
      </c>
      <c r="C1628" s="125">
        <v>9.9703999999999997</v>
      </c>
      <c r="D1628" s="125">
        <v>9.9703999999999997</v>
      </c>
      <c r="E1628" s="125">
        <v>4.4531809999999998</v>
      </c>
    </row>
    <row r="1629" spans="1:5" x14ac:dyDescent="0.25">
      <c r="A1629" s="124">
        <v>40092</v>
      </c>
      <c r="B1629" s="125">
        <v>23</v>
      </c>
      <c r="C1629" s="125">
        <v>9.9714419999999997</v>
      </c>
      <c r="D1629" s="125">
        <v>9.9714419999999997</v>
      </c>
      <c r="E1629" s="125">
        <v>4.4827500000000002</v>
      </c>
    </row>
    <row r="1630" spans="1:5" x14ac:dyDescent="0.25">
      <c r="A1630" s="124">
        <v>40093</v>
      </c>
      <c r="B1630" s="125">
        <v>22</v>
      </c>
      <c r="C1630" s="125">
        <v>9.972194</v>
      </c>
      <c r="D1630" s="125">
        <v>9.972194</v>
      </c>
      <c r="E1630" s="125">
        <v>4.5627599999999999</v>
      </c>
    </row>
    <row r="1631" spans="1:5" x14ac:dyDescent="0.25">
      <c r="A1631" s="124">
        <v>40094</v>
      </c>
      <c r="B1631" s="125">
        <v>28</v>
      </c>
      <c r="C1631" s="125">
        <v>9.9650780000000001</v>
      </c>
      <c r="D1631" s="125">
        <v>9.9650780000000001</v>
      </c>
      <c r="E1631" s="125">
        <v>4.505706</v>
      </c>
    </row>
    <row r="1632" spans="1:5" x14ac:dyDescent="0.25">
      <c r="A1632" s="124">
        <v>40095</v>
      </c>
      <c r="B1632" s="125">
        <v>27</v>
      </c>
      <c r="C1632" s="125">
        <v>9.9662500000000005</v>
      </c>
      <c r="D1632" s="125">
        <v>9.9662500000000005</v>
      </c>
      <c r="E1632" s="125">
        <v>4.5152390000000002</v>
      </c>
    </row>
    <row r="1633" spans="1:5" x14ac:dyDescent="0.25">
      <c r="A1633" s="124">
        <v>40098</v>
      </c>
      <c r="B1633" s="125">
        <v>24</v>
      </c>
      <c r="C1633" s="125">
        <v>9.9702000000000002</v>
      </c>
      <c r="D1633" s="125">
        <v>9.9702000000000002</v>
      </c>
      <c r="E1633" s="125">
        <v>4.4833600000000002</v>
      </c>
    </row>
    <row r="1634" spans="1:5" x14ac:dyDescent="0.25">
      <c r="A1634" s="124">
        <v>40099</v>
      </c>
      <c r="B1634" s="125">
        <v>23</v>
      </c>
      <c r="C1634" s="125">
        <v>9.9709310000000002</v>
      </c>
      <c r="D1634" s="125">
        <v>9.9709310000000002</v>
      </c>
      <c r="E1634" s="125">
        <v>4.5631950000000003</v>
      </c>
    </row>
    <row r="1635" spans="1:5" x14ac:dyDescent="0.25">
      <c r="A1635" s="124">
        <v>40100</v>
      </c>
      <c r="B1635" s="125">
        <v>22</v>
      </c>
      <c r="C1635" s="125">
        <v>9.9728060000000003</v>
      </c>
      <c r="D1635" s="125">
        <v>9.9728060000000003</v>
      </c>
      <c r="E1635" s="125">
        <v>4.4620610000000003</v>
      </c>
    </row>
    <row r="1636" spans="1:5" x14ac:dyDescent="0.25">
      <c r="A1636" s="124">
        <v>40101</v>
      </c>
      <c r="B1636" s="125">
        <v>28</v>
      </c>
      <c r="C1636" s="125">
        <v>9.9650780000000001</v>
      </c>
      <c r="D1636" s="125">
        <v>9.9650780000000001</v>
      </c>
      <c r="E1636" s="125">
        <v>4.505706</v>
      </c>
    </row>
    <row r="1637" spans="1:5" x14ac:dyDescent="0.25">
      <c r="A1637" s="124">
        <v>40102</v>
      </c>
      <c r="B1637" s="125">
        <v>27</v>
      </c>
      <c r="C1637" s="125">
        <v>9.9663249999999994</v>
      </c>
      <c r="D1637" s="125">
        <v>9.9663249999999994</v>
      </c>
      <c r="E1637" s="125">
        <v>4.5051709999999998</v>
      </c>
    </row>
    <row r="1638" spans="1:5" x14ac:dyDescent="0.25">
      <c r="A1638" s="124">
        <v>40105</v>
      </c>
      <c r="B1638" s="125">
        <v>24</v>
      </c>
      <c r="C1638" s="125">
        <v>9.9700000000000006</v>
      </c>
      <c r="D1638" s="125">
        <v>9.9700000000000006</v>
      </c>
      <c r="E1638" s="125">
        <v>4.513541</v>
      </c>
    </row>
    <row r="1639" spans="1:5" x14ac:dyDescent="0.25">
      <c r="A1639" s="124">
        <v>40106</v>
      </c>
      <c r="B1639" s="125">
        <v>23</v>
      </c>
      <c r="C1639" s="125">
        <v>9.9712499999999995</v>
      </c>
      <c r="D1639" s="125">
        <v>9.9712499999999995</v>
      </c>
      <c r="E1639" s="125">
        <v>4.512975</v>
      </c>
    </row>
    <row r="1640" spans="1:5" x14ac:dyDescent="0.25">
      <c r="A1640" s="124">
        <v>40107</v>
      </c>
      <c r="B1640" s="125">
        <v>22</v>
      </c>
      <c r="C1640" s="125">
        <v>9.9725000000000001</v>
      </c>
      <c r="D1640" s="125">
        <v>9.9725000000000001</v>
      </c>
      <c r="E1640" s="125">
        <v>4.5124089999999999</v>
      </c>
    </row>
    <row r="1641" spans="1:5" x14ac:dyDescent="0.25">
      <c r="A1641" s="124">
        <v>40108</v>
      </c>
      <c r="B1641" s="125">
        <v>28</v>
      </c>
      <c r="C1641" s="125">
        <v>9.9649999999999999</v>
      </c>
      <c r="D1641" s="125">
        <v>9.9649999999999999</v>
      </c>
      <c r="E1641" s="125">
        <v>4.5158050000000003</v>
      </c>
    </row>
    <row r="1642" spans="1:5" x14ac:dyDescent="0.25">
      <c r="A1642" s="124">
        <v>40109</v>
      </c>
      <c r="B1642" s="125">
        <v>27</v>
      </c>
      <c r="C1642" s="125">
        <v>9.9661749999999998</v>
      </c>
      <c r="D1642" s="125">
        <v>9.9661749999999998</v>
      </c>
      <c r="E1642" s="125">
        <v>4.5253069999999997</v>
      </c>
    </row>
    <row r="1643" spans="1:5" x14ac:dyDescent="0.25">
      <c r="A1643" s="124">
        <v>40112</v>
      </c>
      <c r="B1643" s="125">
        <v>24</v>
      </c>
      <c r="C1643" s="125">
        <v>9.9699329999999993</v>
      </c>
      <c r="D1643" s="125">
        <v>9.9699329999999993</v>
      </c>
      <c r="E1643" s="125">
        <v>4.5236510000000001</v>
      </c>
    </row>
    <row r="1644" spans="1:5" x14ac:dyDescent="0.25">
      <c r="A1644" s="124">
        <v>40113</v>
      </c>
      <c r="B1644" s="125">
        <v>23</v>
      </c>
      <c r="C1644" s="125">
        <v>9.9712499999999995</v>
      </c>
      <c r="D1644" s="125">
        <v>9.9712499999999995</v>
      </c>
      <c r="E1644" s="125">
        <v>4.512975</v>
      </c>
    </row>
    <row r="1645" spans="1:5" x14ac:dyDescent="0.25">
      <c r="A1645" s="124">
        <v>40114</v>
      </c>
      <c r="B1645" s="125">
        <v>22</v>
      </c>
      <c r="C1645" s="125">
        <v>9.9725000000000001</v>
      </c>
      <c r="D1645" s="125">
        <v>9.9725000000000001</v>
      </c>
      <c r="E1645" s="125">
        <v>4.5124089999999999</v>
      </c>
    </row>
    <row r="1646" spans="1:5" x14ac:dyDescent="0.25">
      <c r="A1646" s="124">
        <v>40115</v>
      </c>
      <c r="B1646" s="125">
        <v>28</v>
      </c>
      <c r="C1646" s="125">
        <v>9.9649999999999999</v>
      </c>
      <c r="D1646" s="125">
        <v>9.9649999999999999</v>
      </c>
      <c r="E1646" s="125">
        <v>4.5158050000000003</v>
      </c>
    </row>
    <row r="1647" spans="1:5" x14ac:dyDescent="0.25">
      <c r="A1647" s="124">
        <v>40116</v>
      </c>
      <c r="B1647" s="125">
        <v>27</v>
      </c>
      <c r="C1647" s="125">
        <v>9.9662500000000005</v>
      </c>
      <c r="D1647" s="125">
        <v>9.9662500000000005</v>
      </c>
      <c r="E1647" s="125">
        <v>4.5152390000000002</v>
      </c>
    </row>
    <row r="1648" spans="1:5" x14ac:dyDescent="0.25">
      <c r="A1648" s="124">
        <v>40120</v>
      </c>
      <c r="B1648" s="125">
        <v>23</v>
      </c>
      <c r="C1648" s="125">
        <v>9.9713779999999996</v>
      </c>
      <c r="D1648" s="125">
        <v>9.9713779999999996</v>
      </c>
      <c r="E1648" s="125">
        <v>4.4928249999999998</v>
      </c>
    </row>
    <row r="1649" spans="1:5" x14ac:dyDescent="0.25">
      <c r="A1649" s="124">
        <v>40121</v>
      </c>
      <c r="B1649" s="125">
        <v>22</v>
      </c>
      <c r="C1649" s="125">
        <v>9.9725610000000007</v>
      </c>
      <c r="D1649" s="125">
        <v>9.9725610000000007</v>
      </c>
      <c r="E1649" s="125">
        <v>4.5023720000000003</v>
      </c>
    </row>
    <row r="1650" spans="1:5" x14ac:dyDescent="0.25">
      <c r="A1650" s="124">
        <v>40122</v>
      </c>
      <c r="B1650" s="125">
        <v>28</v>
      </c>
      <c r="C1650" s="125">
        <v>9.9649999999999999</v>
      </c>
      <c r="D1650" s="125">
        <v>9.9649999999999999</v>
      </c>
      <c r="E1650" s="125">
        <v>4.5158050000000003</v>
      </c>
    </row>
    <row r="1651" spans="1:5" x14ac:dyDescent="0.25">
      <c r="A1651" s="124">
        <v>40123</v>
      </c>
      <c r="B1651" s="125">
        <v>27</v>
      </c>
      <c r="C1651" s="125">
        <v>9.9662500000000005</v>
      </c>
      <c r="D1651" s="125">
        <v>9.9662500000000005</v>
      </c>
      <c r="E1651" s="125">
        <v>4.5152390000000002</v>
      </c>
    </row>
    <row r="1652" spans="1:5" x14ac:dyDescent="0.25">
      <c r="A1652" s="124">
        <v>40126</v>
      </c>
      <c r="B1652" s="125">
        <v>24</v>
      </c>
      <c r="C1652" s="125">
        <v>9.9700000000000006</v>
      </c>
      <c r="D1652" s="125">
        <v>9.9700000000000006</v>
      </c>
      <c r="E1652" s="125">
        <v>4.513541</v>
      </c>
    </row>
    <row r="1653" spans="1:5" x14ac:dyDescent="0.25">
      <c r="A1653" s="124">
        <v>40127</v>
      </c>
      <c r="B1653" s="125">
        <v>23</v>
      </c>
      <c r="C1653" s="125">
        <v>9.9712499999999995</v>
      </c>
      <c r="D1653" s="125">
        <v>9.9712499999999995</v>
      </c>
      <c r="E1653" s="125">
        <v>4.512975</v>
      </c>
    </row>
    <row r="1654" spans="1:5" x14ac:dyDescent="0.25">
      <c r="A1654" s="124">
        <v>40128</v>
      </c>
      <c r="B1654" s="125">
        <v>22</v>
      </c>
      <c r="C1654" s="125">
        <v>9.9725000000000001</v>
      </c>
      <c r="D1654" s="125">
        <v>9.9725000000000001</v>
      </c>
      <c r="E1654" s="125">
        <v>4.5124089999999999</v>
      </c>
    </row>
    <row r="1655" spans="1:5" x14ac:dyDescent="0.25">
      <c r="A1655" s="124">
        <v>40129</v>
      </c>
      <c r="B1655" s="125">
        <v>28</v>
      </c>
      <c r="C1655" s="125">
        <v>9.9649999999999999</v>
      </c>
      <c r="D1655" s="125">
        <v>9.9649999999999999</v>
      </c>
      <c r="E1655" s="125">
        <v>4.5158050000000003</v>
      </c>
    </row>
    <row r="1656" spans="1:5" x14ac:dyDescent="0.25">
      <c r="A1656" s="124">
        <v>40130</v>
      </c>
      <c r="B1656" s="125">
        <v>27</v>
      </c>
      <c r="C1656" s="125">
        <v>9.9662500000000005</v>
      </c>
      <c r="D1656" s="125">
        <v>9.9662500000000005</v>
      </c>
      <c r="E1656" s="125">
        <v>4.5152390000000002</v>
      </c>
    </row>
    <row r="1657" spans="1:5" x14ac:dyDescent="0.25">
      <c r="A1657" s="124">
        <v>40134</v>
      </c>
      <c r="B1657" s="125">
        <v>23</v>
      </c>
      <c r="C1657" s="125">
        <v>9.9712499999999995</v>
      </c>
      <c r="D1657" s="125">
        <v>9.9712499999999995</v>
      </c>
      <c r="E1657" s="125">
        <v>4.512975</v>
      </c>
    </row>
    <row r="1658" spans="1:5" x14ac:dyDescent="0.25">
      <c r="A1658" s="124">
        <v>40135</v>
      </c>
      <c r="B1658" s="125">
        <v>22</v>
      </c>
      <c r="C1658" s="125">
        <v>9.9725000000000001</v>
      </c>
      <c r="D1658" s="125">
        <v>9.9725000000000001</v>
      </c>
      <c r="E1658" s="125">
        <v>4.5124089999999999</v>
      </c>
    </row>
    <row r="1659" spans="1:5" x14ac:dyDescent="0.25">
      <c r="A1659" s="124">
        <v>40136</v>
      </c>
      <c r="B1659" s="125">
        <v>28</v>
      </c>
      <c r="C1659" s="125">
        <v>9.9651560000000003</v>
      </c>
      <c r="D1659" s="125">
        <v>9.9651560000000003</v>
      </c>
      <c r="E1659" s="125">
        <v>4.4956069999999997</v>
      </c>
    </row>
    <row r="1660" spans="1:5" x14ac:dyDescent="0.25">
      <c r="A1660" s="124">
        <v>40137</v>
      </c>
      <c r="B1660" s="125">
        <v>27</v>
      </c>
      <c r="C1660" s="125">
        <v>9.9664000000000001</v>
      </c>
      <c r="D1660" s="125">
        <v>9.9664000000000001</v>
      </c>
      <c r="E1660" s="125">
        <v>4.4951040000000004</v>
      </c>
    </row>
    <row r="1661" spans="1:5" x14ac:dyDescent="0.25">
      <c r="A1661" s="124">
        <v>40140</v>
      </c>
      <c r="B1661" s="125">
        <v>24</v>
      </c>
      <c r="C1661" s="125">
        <v>9.9700670000000002</v>
      </c>
      <c r="D1661" s="125">
        <v>9.9700670000000002</v>
      </c>
      <c r="E1661" s="125">
        <v>4.5034299999999998</v>
      </c>
    </row>
    <row r="1662" spans="1:5" x14ac:dyDescent="0.25">
      <c r="A1662" s="124">
        <v>40141</v>
      </c>
      <c r="B1662" s="125">
        <v>23</v>
      </c>
      <c r="C1662" s="125">
        <v>9.9713779999999996</v>
      </c>
      <c r="D1662" s="125">
        <v>9.9713779999999996</v>
      </c>
      <c r="E1662" s="125">
        <v>4.4928249999999998</v>
      </c>
    </row>
    <row r="1663" spans="1:5" x14ac:dyDescent="0.25">
      <c r="A1663" s="124">
        <v>40142</v>
      </c>
      <c r="B1663" s="125">
        <v>22</v>
      </c>
      <c r="C1663" s="125">
        <v>9.9726219999999994</v>
      </c>
      <c r="D1663" s="125">
        <v>9.9726219999999994</v>
      </c>
      <c r="E1663" s="125">
        <v>4.4923349999999997</v>
      </c>
    </row>
    <row r="1664" spans="1:5" x14ac:dyDescent="0.25">
      <c r="A1664" s="124">
        <v>40143</v>
      </c>
      <c r="B1664" s="125">
        <v>28</v>
      </c>
      <c r="C1664" s="125">
        <v>9.9652329999999996</v>
      </c>
      <c r="D1664" s="125">
        <v>9.9652329999999996</v>
      </c>
      <c r="E1664" s="125">
        <v>4.4856379999999998</v>
      </c>
    </row>
    <row r="1665" spans="1:5" x14ac:dyDescent="0.25">
      <c r="A1665" s="124">
        <v>40144</v>
      </c>
      <c r="B1665" s="125">
        <v>27</v>
      </c>
      <c r="C1665" s="125">
        <v>9.9664750000000009</v>
      </c>
      <c r="D1665" s="125">
        <v>9.9664750000000009</v>
      </c>
      <c r="E1665" s="125">
        <v>4.485036</v>
      </c>
    </row>
    <row r="1666" spans="1:5" x14ac:dyDescent="0.25">
      <c r="A1666" s="124">
        <v>40147</v>
      </c>
      <c r="B1666" s="125">
        <v>24</v>
      </c>
      <c r="C1666" s="125">
        <v>9.9701330000000006</v>
      </c>
      <c r="D1666" s="125">
        <v>9.9701330000000006</v>
      </c>
      <c r="E1666" s="125">
        <v>4.4934710000000004</v>
      </c>
    </row>
    <row r="1667" spans="1:5" x14ac:dyDescent="0.25">
      <c r="A1667" s="124">
        <v>40148</v>
      </c>
      <c r="B1667" s="125">
        <v>23</v>
      </c>
      <c r="C1667" s="125">
        <v>9.9713139999999996</v>
      </c>
      <c r="D1667" s="125">
        <v>9.9713139999999996</v>
      </c>
      <c r="E1667" s="125">
        <v>4.5029000000000003</v>
      </c>
    </row>
    <row r="1668" spans="1:5" x14ac:dyDescent="0.25">
      <c r="A1668" s="124">
        <v>40149</v>
      </c>
      <c r="B1668" s="125">
        <v>22</v>
      </c>
      <c r="C1668" s="125">
        <v>9.9723780000000009</v>
      </c>
      <c r="D1668" s="125">
        <v>9.9723780000000009</v>
      </c>
      <c r="E1668" s="125">
        <v>4.532483</v>
      </c>
    </row>
    <row r="1669" spans="1:5" x14ac:dyDescent="0.25">
      <c r="A1669" s="124">
        <v>40150</v>
      </c>
      <c r="B1669" s="125">
        <v>28</v>
      </c>
      <c r="C1669" s="125">
        <v>9.9648439999999994</v>
      </c>
      <c r="D1669" s="125">
        <v>9.9648439999999994</v>
      </c>
      <c r="E1669" s="125">
        <v>4.5360040000000001</v>
      </c>
    </row>
    <row r="1670" spans="1:5" x14ac:dyDescent="0.25">
      <c r="A1670" s="124">
        <v>40151</v>
      </c>
      <c r="B1670" s="125">
        <v>27</v>
      </c>
      <c r="C1670" s="125">
        <v>9.9661000000000008</v>
      </c>
      <c r="D1670" s="125">
        <v>9.9661000000000008</v>
      </c>
      <c r="E1670" s="125">
        <v>4.5353750000000002</v>
      </c>
    </row>
    <row r="1671" spans="1:5" x14ac:dyDescent="0.25">
      <c r="A1671" s="124">
        <v>40154</v>
      </c>
      <c r="B1671" s="125">
        <v>24</v>
      </c>
      <c r="C1671" s="125">
        <v>9.9698670000000007</v>
      </c>
      <c r="D1671" s="125">
        <v>9.9698670000000007</v>
      </c>
      <c r="E1671" s="125">
        <v>4.5336109999999996</v>
      </c>
    </row>
    <row r="1672" spans="1:5" x14ac:dyDescent="0.25">
      <c r="A1672" s="124">
        <v>40155</v>
      </c>
      <c r="B1672" s="125">
        <v>23</v>
      </c>
      <c r="C1672" s="125">
        <v>9.9714419999999997</v>
      </c>
      <c r="D1672" s="125">
        <v>9.9714419999999997</v>
      </c>
      <c r="E1672" s="125">
        <v>4.4827500000000002</v>
      </c>
    </row>
    <row r="1673" spans="1:5" x14ac:dyDescent="0.25">
      <c r="A1673" s="124">
        <v>40156</v>
      </c>
      <c r="B1673" s="125">
        <v>22</v>
      </c>
      <c r="C1673" s="125">
        <v>9.972683</v>
      </c>
      <c r="D1673" s="125">
        <v>9.972683</v>
      </c>
      <c r="E1673" s="125">
        <v>4.4822990000000003</v>
      </c>
    </row>
    <row r="1674" spans="1:5" x14ac:dyDescent="0.25">
      <c r="A1674" s="124">
        <v>40157</v>
      </c>
      <c r="B1674" s="125">
        <v>28</v>
      </c>
      <c r="C1674" s="125">
        <v>9.9653109999999998</v>
      </c>
      <c r="D1674" s="125">
        <v>9.9653109999999998</v>
      </c>
      <c r="E1674" s="125">
        <v>4.4755390000000004</v>
      </c>
    </row>
    <row r="1675" spans="1:5" x14ac:dyDescent="0.25">
      <c r="A1675" s="124">
        <v>40158</v>
      </c>
      <c r="B1675" s="125">
        <v>27</v>
      </c>
      <c r="C1675" s="125">
        <v>9.9665499999999998</v>
      </c>
      <c r="D1675" s="125">
        <v>9.9665499999999998</v>
      </c>
      <c r="E1675" s="125">
        <v>4.4749689999999998</v>
      </c>
    </row>
    <row r="1676" spans="1:5" x14ac:dyDescent="0.25">
      <c r="A1676" s="124">
        <v>40161</v>
      </c>
      <c r="B1676" s="125">
        <v>24</v>
      </c>
      <c r="C1676" s="125">
        <v>9.9702000000000002</v>
      </c>
      <c r="D1676" s="125">
        <v>9.9702000000000002</v>
      </c>
      <c r="E1676" s="125">
        <v>4.4833600000000002</v>
      </c>
    </row>
    <row r="1677" spans="1:5" x14ac:dyDescent="0.25">
      <c r="A1677" s="124">
        <v>40162</v>
      </c>
      <c r="B1677" s="125">
        <v>23</v>
      </c>
      <c r="C1677" s="125">
        <v>9.9714419999999997</v>
      </c>
      <c r="D1677" s="125">
        <v>9.9714419999999997</v>
      </c>
      <c r="E1677" s="125">
        <v>4.4827500000000002</v>
      </c>
    </row>
    <row r="1678" spans="1:5" x14ac:dyDescent="0.25">
      <c r="A1678" s="124">
        <v>40163</v>
      </c>
      <c r="B1678" s="125">
        <v>22</v>
      </c>
      <c r="C1678" s="125">
        <v>9.9726219999999994</v>
      </c>
      <c r="D1678" s="125">
        <v>9.9726219999999994</v>
      </c>
      <c r="E1678" s="125">
        <v>4.4923349999999997</v>
      </c>
    </row>
    <row r="1679" spans="1:5" x14ac:dyDescent="0.25">
      <c r="A1679" s="124">
        <v>40164</v>
      </c>
      <c r="B1679" s="125">
        <v>28</v>
      </c>
      <c r="C1679" s="125">
        <v>9.9649999999999999</v>
      </c>
      <c r="D1679" s="125">
        <v>9.9649999999999999</v>
      </c>
      <c r="E1679" s="125">
        <v>4.5158050000000003</v>
      </c>
    </row>
    <row r="1680" spans="1:5" x14ac:dyDescent="0.25">
      <c r="A1680" s="124">
        <v>40165</v>
      </c>
      <c r="B1680" s="125">
        <v>27</v>
      </c>
      <c r="C1680" s="125">
        <v>9.9662500000000005</v>
      </c>
      <c r="D1680" s="125">
        <v>9.9662500000000005</v>
      </c>
      <c r="E1680" s="125">
        <v>4.5152390000000002</v>
      </c>
    </row>
    <row r="1681" spans="1:5" x14ac:dyDescent="0.25">
      <c r="A1681" s="124">
        <v>40168</v>
      </c>
      <c r="B1681" s="125">
        <v>24</v>
      </c>
      <c r="C1681" s="125">
        <v>9.9700000000000006</v>
      </c>
      <c r="D1681" s="125">
        <v>9.9700000000000006</v>
      </c>
      <c r="E1681" s="125">
        <v>4.513541</v>
      </c>
    </row>
    <row r="1682" spans="1:5" x14ac:dyDescent="0.25">
      <c r="A1682" s="124">
        <v>40169</v>
      </c>
      <c r="B1682" s="125">
        <v>23</v>
      </c>
      <c r="C1682" s="125">
        <v>9.9712499999999995</v>
      </c>
      <c r="D1682" s="125">
        <v>9.9712499999999995</v>
      </c>
      <c r="E1682" s="125">
        <v>4.512975</v>
      </c>
    </row>
    <row r="1683" spans="1:5" x14ac:dyDescent="0.25">
      <c r="A1683" s="124">
        <v>40170</v>
      </c>
      <c r="B1683" s="125">
        <v>22</v>
      </c>
      <c r="C1683" s="125">
        <v>9.9725000000000001</v>
      </c>
      <c r="D1683" s="125">
        <v>9.9725000000000001</v>
      </c>
      <c r="E1683" s="125">
        <v>4.5124089999999999</v>
      </c>
    </row>
    <row r="1684" spans="1:5" x14ac:dyDescent="0.25">
      <c r="A1684" s="124">
        <v>40171</v>
      </c>
      <c r="B1684" s="125">
        <v>28</v>
      </c>
      <c r="C1684" s="125">
        <v>9.9651560000000003</v>
      </c>
      <c r="D1684" s="125">
        <v>9.9651560000000003</v>
      </c>
      <c r="E1684" s="125">
        <v>4.4956069999999997</v>
      </c>
    </row>
    <row r="1685" spans="1:5" x14ac:dyDescent="0.25">
      <c r="A1685" s="124">
        <v>40175</v>
      </c>
      <c r="B1685" s="125">
        <v>24</v>
      </c>
      <c r="C1685" s="125">
        <v>9.9700670000000002</v>
      </c>
      <c r="D1685" s="125">
        <v>9.9700670000000002</v>
      </c>
      <c r="E1685" s="125">
        <v>4.5034299999999998</v>
      </c>
    </row>
    <row r="1686" spans="1:5" x14ac:dyDescent="0.25">
      <c r="A1686" s="124">
        <v>40176</v>
      </c>
      <c r="B1686" s="125">
        <v>23</v>
      </c>
      <c r="C1686" s="125">
        <v>9.9713139999999996</v>
      </c>
      <c r="D1686" s="125">
        <v>9.9713139999999996</v>
      </c>
      <c r="E1686" s="125">
        <v>4.5029000000000003</v>
      </c>
    </row>
    <row r="1687" spans="1:5" x14ac:dyDescent="0.25">
      <c r="A1687" s="124">
        <v>40177</v>
      </c>
      <c r="B1687" s="125">
        <v>22</v>
      </c>
      <c r="C1687" s="125">
        <v>9.9725610000000007</v>
      </c>
      <c r="D1687" s="125">
        <v>9.9725610000000007</v>
      </c>
      <c r="E1687" s="125">
        <v>4.5023720000000003</v>
      </c>
    </row>
    <row r="1688" spans="1:5" x14ac:dyDescent="0.25">
      <c r="A1688" s="124">
        <v>40178</v>
      </c>
      <c r="B1688" s="125">
        <v>28</v>
      </c>
      <c r="C1688" s="125">
        <v>9.9650780000000001</v>
      </c>
      <c r="D1688" s="125">
        <v>9.9650780000000001</v>
      </c>
      <c r="E1688" s="125">
        <v>4.505706</v>
      </c>
    </row>
    <row r="1689" spans="1:5" x14ac:dyDescent="0.25">
      <c r="A1689" s="124">
        <v>40179</v>
      </c>
      <c r="B1689" s="125" t="s">
        <v>95</v>
      </c>
      <c r="C1689" s="125" t="s">
        <v>95</v>
      </c>
      <c r="D1689" s="125" t="s">
        <v>95</v>
      </c>
      <c r="E1689" s="125" t="s">
        <v>95</v>
      </c>
    </row>
    <row r="1690" spans="1:5" x14ac:dyDescent="0.25">
      <c r="A1690" s="124">
        <v>40182</v>
      </c>
      <c r="B1690" s="125">
        <v>24</v>
      </c>
      <c r="C1690" s="125">
        <v>9.9700000000000006</v>
      </c>
      <c r="D1690" s="125">
        <v>9.9700000000000006</v>
      </c>
      <c r="E1690" s="125">
        <v>4.513541</v>
      </c>
    </row>
    <row r="1691" spans="1:5" x14ac:dyDescent="0.25">
      <c r="A1691" s="124">
        <v>40183</v>
      </c>
      <c r="B1691" s="125">
        <v>23</v>
      </c>
      <c r="C1691" s="125">
        <v>9.9713139999999996</v>
      </c>
      <c r="D1691" s="125">
        <v>9.9713139999999996</v>
      </c>
      <c r="E1691" s="125">
        <v>4.5029000000000003</v>
      </c>
    </row>
    <row r="1692" spans="1:5" x14ac:dyDescent="0.25">
      <c r="A1692" s="124">
        <v>40184</v>
      </c>
      <c r="B1692" s="125">
        <v>22</v>
      </c>
      <c r="C1692" s="125">
        <v>9.9725610000000007</v>
      </c>
      <c r="D1692" s="125">
        <v>9.9725610000000007</v>
      </c>
      <c r="E1692" s="125">
        <v>4.5023720000000003</v>
      </c>
    </row>
    <row r="1693" spans="1:5" x14ac:dyDescent="0.25">
      <c r="A1693" s="124">
        <v>40185</v>
      </c>
      <c r="B1693" s="125">
        <v>28</v>
      </c>
      <c r="C1693" s="125">
        <v>9.9651560000000003</v>
      </c>
      <c r="D1693" s="125">
        <v>9.9651560000000003</v>
      </c>
      <c r="E1693" s="125">
        <v>4.4956069999999997</v>
      </c>
    </row>
    <row r="1694" spans="1:5" x14ac:dyDescent="0.25">
      <c r="A1694" s="124">
        <v>40186</v>
      </c>
      <c r="B1694" s="125">
        <v>27</v>
      </c>
      <c r="C1694" s="125">
        <v>9.9664000000000001</v>
      </c>
      <c r="D1694" s="125">
        <v>9.9664000000000001</v>
      </c>
      <c r="E1694" s="125">
        <v>4.4951040000000004</v>
      </c>
    </row>
    <row r="1695" spans="1:5" x14ac:dyDescent="0.25">
      <c r="A1695" s="124">
        <v>40189</v>
      </c>
      <c r="B1695" s="125">
        <v>24</v>
      </c>
      <c r="C1695" s="125">
        <v>9.9700670000000002</v>
      </c>
      <c r="D1695" s="125">
        <v>9.9700670000000002</v>
      </c>
      <c r="E1695" s="125">
        <v>4.5034299999999998</v>
      </c>
    </row>
    <row r="1696" spans="1:5" x14ac:dyDescent="0.25">
      <c r="A1696" s="124">
        <v>40190</v>
      </c>
      <c r="B1696" s="125">
        <v>23</v>
      </c>
      <c r="C1696" s="125">
        <v>9.9713139999999996</v>
      </c>
      <c r="D1696" s="125">
        <v>9.9713139999999996</v>
      </c>
      <c r="E1696" s="125">
        <v>4.5029000000000003</v>
      </c>
    </row>
    <row r="1697" spans="1:5" x14ac:dyDescent="0.25">
      <c r="A1697" s="124">
        <v>40191</v>
      </c>
      <c r="B1697" s="125">
        <v>22</v>
      </c>
      <c r="C1697" s="125">
        <v>9.9725610000000007</v>
      </c>
      <c r="D1697" s="125">
        <v>9.9725610000000007</v>
      </c>
      <c r="E1697" s="125">
        <v>4.5023720000000003</v>
      </c>
    </row>
    <row r="1698" spans="1:5" x14ac:dyDescent="0.25">
      <c r="A1698" s="124">
        <v>40192</v>
      </c>
      <c r="B1698" s="125">
        <v>28</v>
      </c>
      <c r="C1698" s="125">
        <v>9.9651560000000003</v>
      </c>
      <c r="D1698" s="125">
        <v>9.9651560000000003</v>
      </c>
      <c r="E1698" s="125">
        <v>4.4956069999999997</v>
      </c>
    </row>
    <row r="1699" spans="1:5" x14ac:dyDescent="0.25">
      <c r="A1699" s="124">
        <v>40193</v>
      </c>
      <c r="B1699" s="125">
        <v>27</v>
      </c>
      <c r="C1699" s="125">
        <v>9.9664000000000001</v>
      </c>
      <c r="D1699" s="125">
        <v>9.9664000000000001</v>
      </c>
      <c r="E1699" s="125">
        <v>4.4951040000000004</v>
      </c>
    </row>
    <row r="1700" spans="1:5" x14ac:dyDescent="0.25">
      <c r="A1700" s="124">
        <v>40196</v>
      </c>
      <c r="B1700" s="125">
        <v>24</v>
      </c>
      <c r="C1700" s="125">
        <v>9.9700670000000002</v>
      </c>
      <c r="D1700" s="125">
        <v>9.9700670000000002</v>
      </c>
      <c r="E1700" s="125">
        <v>4.5034299999999998</v>
      </c>
    </row>
    <row r="1701" spans="1:5" x14ac:dyDescent="0.25">
      <c r="A1701" s="124">
        <v>40197</v>
      </c>
      <c r="B1701" s="125">
        <v>23</v>
      </c>
      <c r="C1701" s="125">
        <v>9.9713779999999996</v>
      </c>
      <c r="D1701" s="125">
        <v>9.9713779999999996</v>
      </c>
      <c r="E1701" s="125">
        <v>4.4928249999999998</v>
      </c>
    </row>
    <row r="1702" spans="1:5" x14ac:dyDescent="0.25">
      <c r="A1702" s="124">
        <v>40198</v>
      </c>
      <c r="B1702" s="125">
        <v>22</v>
      </c>
      <c r="C1702" s="125">
        <v>9.9726219999999994</v>
      </c>
      <c r="D1702" s="125">
        <v>9.9726219999999994</v>
      </c>
      <c r="E1702" s="125">
        <v>4.4923349999999997</v>
      </c>
    </row>
    <row r="1703" spans="1:5" x14ac:dyDescent="0.25">
      <c r="A1703" s="124">
        <v>40199</v>
      </c>
      <c r="B1703" s="125">
        <v>28</v>
      </c>
      <c r="C1703" s="125">
        <v>9.9652329999999996</v>
      </c>
      <c r="D1703" s="125">
        <v>9.9652329999999996</v>
      </c>
      <c r="E1703" s="125">
        <v>4.4856379999999998</v>
      </c>
    </row>
    <row r="1704" spans="1:5" x14ac:dyDescent="0.25">
      <c r="A1704" s="124">
        <v>40200</v>
      </c>
      <c r="B1704" s="125">
        <v>27</v>
      </c>
      <c r="C1704" s="125">
        <v>9.9664750000000009</v>
      </c>
      <c r="D1704" s="125">
        <v>9.9664750000000009</v>
      </c>
      <c r="E1704" s="125">
        <v>4.485036</v>
      </c>
    </row>
    <row r="1705" spans="1:5" x14ac:dyDescent="0.25">
      <c r="A1705" s="124">
        <v>40203</v>
      </c>
      <c r="B1705" s="125">
        <v>24</v>
      </c>
      <c r="C1705" s="125">
        <v>9.9701330000000006</v>
      </c>
      <c r="D1705" s="125">
        <v>9.9701330000000006</v>
      </c>
      <c r="E1705" s="125">
        <v>4.4934710000000004</v>
      </c>
    </row>
    <row r="1706" spans="1:5" x14ac:dyDescent="0.25">
      <c r="A1706" s="124">
        <v>40204</v>
      </c>
      <c r="B1706" s="125">
        <v>23</v>
      </c>
      <c r="C1706" s="125">
        <v>9.9714419999999997</v>
      </c>
      <c r="D1706" s="125">
        <v>9.9714419999999997</v>
      </c>
      <c r="E1706" s="125">
        <v>4.4827500000000002</v>
      </c>
    </row>
    <row r="1707" spans="1:5" x14ac:dyDescent="0.25">
      <c r="A1707" s="124">
        <v>40205</v>
      </c>
      <c r="B1707" s="125">
        <v>22</v>
      </c>
      <c r="C1707" s="125">
        <v>9.972683</v>
      </c>
      <c r="D1707" s="125">
        <v>9.972683</v>
      </c>
      <c r="E1707" s="125">
        <v>4.4822990000000003</v>
      </c>
    </row>
    <row r="1708" spans="1:5" x14ac:dyDescent="0.25">
      <c r="A1708" s="124">
        <v>40206</v>
      </c>
      <c r="B1708" s="125">
        <v>28</v>
      </c>
      <c r="C1708" s="125">
        <v>9.9653109999999998</v>
      </c>
      <c r="D1708" s="125">
        <v>9.9653109999999998</v>
      </c>
      <c r="E1708" s="125">
        <v>4.4755390000000004</v>
      </c>
    </row>
    <row r="1709" spans="1:5" x14ac:dyDescent="0.25">
      <c r="A1709" s="124">
        <v>40207</v>
      </c>
      <c r="B1709" s="125">
        <v>27</v>
      </c>
      <c r="C1709" s="125">
        <v>9.9665499999999998</v>
      </c>
      <c r="D1709" s="125">
        <v>9.9665499999999998</v>
      </c>
      <c r="E1709" s="125">
        <v>4.4749689999999998</v>
      </c>
    </row>
    <row r="1710" spans="1:5" x14ac:dyDescent="0.25">
      <c r="A1710" s="124">
        <v>40211</v>
      </c>
      <c r="B1710" s="125">
        <v>23</v>
      </c>
      <c r="C1710" s="125">
        <v>9.9715059999999998</v>
      </c>
      <c r="D1710" s="125">
        <v>9.9715059999999998</v>
      </c>
      <c r="E1710" s="125">
        <v>4.4726749999999997</v>
      </c>
    </row>
    <row r="1711" spans="1:5" x14ac:dyDescent="0.25">
      <c r="A1711" s="124">
        <v>40212</v>
      </c>
      <c r="B1711" s="125">
        <v>22</v>
      </c>
      <c r="C1711" s="125">
        <v>9.9727440000000005</v>
      </c>
      <c r="D1711" s="125">
        <v>9.9727440000000005</v>
      </c>
      <c r="E1711" s="125">
        <v>4.4722619999999997</v>
      </c>
    </row>
    <row r="1712" spans="1:5" x14ac:dyDescent="0.25">
      <c r="A1712" s="124">
        <v>40213</v>
      </c>
      <c r="B1712" s="125">
        <v>28</v>
      </c>
      <c r="C1712" s="125">
        <v>9.9653890000000001</v>
      </c>
      <c r="D1712" s="125">
        <v>9.9653890000000001</v>
      </c>
      <c r="E1712" s="125">
        <v>4.4654410000000002</v>
      </c>
    </row>
    <row r="1713" spans="1:5" x14ac:dyDescent="0.25">
      <c r="A1713" s="124">
        <v>40214</v>
      </c>
      <c r="B1713" s="125">
        <v>27</v>
      </c>
      <c r="C1713" s="125">
        <v>9.9665499999999998</v>
      </c>
      <c r="D1713" s="125">
        <v>9.9665499999999998</v>
      </c>
      <c r="E1713" s="125">
        <v>4.4749689999999998</v>
      </c>
    </row>
    <row r="1714" spans="1:5" x14ac:dyDescent="0.25">
      <c r="A1714" s="124">
        <v>40217</v>
      </c>
      <c r="B1714" s="125">
        <v>24</v>
      </c>
      <c r="C1714" s="125">
        <v>9.9702669999999998</v>
      </c>
      <c r="D1714" s="125">
        <v>9.9702669999999998</v>
      </c>
      <c r="E1714" s="125">
        <v>4.4732500000000002</v>
      </c>
    </row>
    <row r="1715" spans="1:5" x14ac:dyDescent="0.25">
      <c r="A1715" s="124">
        <v>40218</v>
      </c>
      <c r="B1715" s="125">
        <v>23</v>
      </c>
      <c r="C1715" s="125">
        <v>9.9714419999999997</v>
      </c>
      <c r="D1715" s="125">
        <v>9.9714419999999997</v>
      </c>
      <c r="E1715" s="125">
        <v>4.4827500000000002</v>
      </c>
    </row>
    <row r="1716" spans="1:5" x14ac:dyDescent="0.25">
      <c r="A1716" s="124">
        <v>40219</v>
      </c>
      <c r="B1716" s="125">
        <v>22</v>
      </c>
      <c r="C1716" s="125">
        <v>9.9726219999999994</v>
      </c>
      <c r="D1716" s="125">
        <v>9.9726219999999994</v>
      </c>
      <c r="E1716" s="125">
        <v>4.4923349999999997</v>
      </c>
    </row>
    <row r="1717" spans="1:5" x14ac:dyDescent="0.25">
      <c r="A1717" s="124">
        <v>40220</v>
      </c>
      <c r="B1717" s="125">
        <v>28</v>
      </c>
      <c r="C1717" s="125">
        <v>9.9652329999999996</v>
      </c>
      <c r="D1717" s="125">
        <v>9.9652329999999996</v>
      </c>
      <c r="E1717" s="125">
        <v>4.4856379999999998</v>
      </c>
    </row>
    <row r="1718" spans="1:5" x14ac:dyDescent="0.25">
      <c r="A1718" s="124">
        <v>40221</v>
      </c>
      <c r="B1718" s="125">
        <v>27</v>
      </c>
      <c r="C1718" s="125">
        <v>9.9664750000000009</v>
      </c>
      <c r="D1718" s="125">
        <v>9.9664750000000009</v>
      </c>
      <c r="E1718" s="125">
        <v>4.485036</v>
      </c>
    </row>
    <row r="1719" spans="1:5" x14ac:dyDescent="0.25">
      <c r="A1719" s="124">
        <v>40224</v>
      </c>
      <c r="B1719" s="125">
        <v>24</v>
      </c>
      <c r="C1719" s="125">
        <v>9.9701330000000006</v>
      </c>
      <c r="D1719" s="125">
        <v>9.9701330000000006</v>
      </c>
      <c r="E1719" s="125">
        <v>4.4934710000000004</v>
      </c>
    </row>
    <row r="1720" spans="1:5" x14ac:dyDescent="0.25">
      <c r="A1720" s="124">
        <v>40225</v>
      </c>
      <c r="B1720" s="125">
        <v>23</v>
      </c>
      <c r="C1720" s="125">
        <v>9.9713779999999996</v>
      </c>
      <c r="D1720" s="125">
        <v>9.9713779999999996</v>
      </c>
      <c r="E1720" s="125">
        <v>4.4928249999999998</v>
      </c>
    </row>
    <row r="1721" spans="1:5" x14ac:dyDescent="0.25">
      <c r="A1721" s="124">
        <v>40226</v>
      </c>
      <c r="B1721" s="125">
        <v>22</v>
      </c>
      <c r="C1721" s="125">
        <v>9.9726219999999994</v>
      </c>
      <c r="D1721" s="125">
        <v>9.9726219999999994</v>
      </c>
      <c r="E1721" s="125">
        <v>4.4923349999999997</v>
      </c>
    </row>
    <row r="1722" spans="1:5" x14ac:dyDescent="0.25">
      <c r="A1722" s="124">
        <v>40227</v>
      </c>
      <c r="B1722" s="125">
        <v>28</v>
      </c>
      <c r="C1722" s="125">
        <v>9.9652329999999996</v>
      </c>
      <c r="D1722" s="125">
        <v>9.9652329999999996</v>
      </c>
      <c r="E1722" s="125">
        <v>4.4856379999999998</v>
      </c>
    </row>
    <row r="1723" spans="1:5" x14ac:dyDescent="0.25">
      <c r="A1723" s="124">
        <v>40228</v>
      </c>
      <c r="B1723" s="125">
        <v>27</v>
      </c>
      <c r="C1723" s="125">
        <v>9.9664750000000009</v>
      </c>
      <c r="D1723" s="125">
        <v>9.9664750000000009</v>
      </c>
      <c r="E1723" s="125">
        <v>4.485036</v>
      </c>
    </row>
    <row r="1724" spans="1:5" x14ac:dyDescent="0.25">
      <c r="A1724" s="124">
        <v>40231</v>
      </c>
      <c r="B1724" s="125">
        <v>24</v>
      </c>
      <c r="C1724" s="125">
        <v>9.9701330000000006</v>
      </c>
      <c r="D1724" s="125">
        <v>9.9701330000000006</v>
      </c>
      <c r="E1724" s="125">
        <v>4.4934710000000004</v>
      </c>
    </row>
    <row r="1725" spans="1:5" x14ac:dyDescent="0.25">
      <c r="A1725" s="124">
        <v>40232</v>
      </c>
      <c r="B1725" s="125">
        <v>23</v>
      </c>
      <c r="C1725" s="125">
        <v>9.9713779999999996</v>
      </c>
      <c r="D1725" s="125">
        <v>9.9713779999999996</v>
      </c>
      <c r="E1725" s="125">
        <v>4.4928249999999998</v>
      </c>
    </row>
    <row r="1726" spans="1:5" x14ac:dyDescent="0.25">
      <c r="A1726" s="124">
        <v>40233</v>
      </c>
      <c r="B1726" s="125">
        <v>22</v>
      </c>
      <c r="C1726" s="125">
        <v>9.9726219999999994</v>
      </c>
      <c r="D1726" s="125">
        <v>9.9726219999999994</v>
      </c>
      <c r="E1726" s="125">
        <v>4.4923349999999997</v>
      </c>
    </row>
    <row r="1727" spans="1:5" x14ac:dyDescent="0.25">
      <c r="A1727" s="124">
        <v>40234</v>
      </c>
      <c r="B1727" s="125">
        <v>28</v>
      </c>
      <c r="C1727" s="125">
        <v>9.9652329999999996</v>
      </c>
      <c r="D1727" s="125">
        <v>9.9652329999999996</v>
      </c>
      <c r="E1727" s="125">
        <v>4.4856379999999998</v>
      </c>
    </row>
    <row r="1728" spans="1:5" x14ac:dyDescent="0.25">
      <c r="A1728" s="124">
        <v>40235</v>
      </c>
      <c r="B1728" s="125">
        <v>27</v>
      </c>
      <c r="C1728" s="125">
        <v>9.9664750000000009</v>
      </c>
      <c r="D1728" s="125">
        <v>9.9664750000000009</v>
      </c>
      <c r="E1728" s="125">
        <v>4.485036</v>
      </c>
    </row>
    <row r="1729" spans="1:5" x14ac:dyDescent="0.25">
      <c r="A1729" s="124">
        <v>40238</v>
      </c>
      <c r="B1729" s="125">
        <v>24</v>
      </c>
      <c r="C1729" s="125">
        <v>9.9701330000000006</v>
      </c>
      <c r="D1729" s="125">
        <v>9.9701330000000006</v>
      </c>
      <c r="E1729" s="125">
        <v>4.4934710000000004</v>
      </c>
    </row>
    <row r="1730" spans="1:5" x14ac:dyDescent="0.25">
      <c r="A1730" s="124">
        <v>40239</v>
      </c>
      <c r="B1730" s="125">
        <v>23</v>
      </c>
      <c r="C1730" s="125">
        <v>9.9713779999999996</v>
      </c>
      <c r="D1730" s="125">
        <v>9.9713779999999996</v>
      </c>
      <c r="E1730" s="125">
        <v>4.4928249999999998</v>
      </c>
    </row>
    <row r="1731" spans="1:5" x14ac:dyDescent="0.25">
      <c r="A1731" s="124">
        <v>40240</v>
      </c>
      <c r="B1731" s="125">
        <v>22</v>
      </c>
      <c r="C1731" s="125">
        <v>9.9726219999999994</v>
      </c>
      <c r="D1731" s="125">
        <v>9.9726219999999994</v>
      </c>
      <c r="E1731" s="125">
        <v>4.4923349999999997</v>
      </c>
    </row>
    <row r="1732" spans="1:5" x14ac:dyDescent="0.25">
      <c r="A1732" s="124">
        <v>40241</v>
      </c>
      <c r="B1732" s="125">
        <v>27</v>
      </c>
      <c r="C1732" s="125">
        <v>9.9664750000000009</v>
      </c>
      <c r="D1732" s="125">
        <v>9.9664750000000009</v>
      </c>
      <c r="E1732" s="125">
        <v>4.485036</v>
      </c>
    </row>
    <row r="1733" spans="1:5" x14ac:dyDescent="0.25">
      <c r="A1733" s="124">
        <v>40242</v>
      </c>
      <c r="B1733" s="125">
        <v>26</v>
      </c>
      <c r="C1733" s="125">
        <v>9.9676439999999999</v>
      </c>
      <c r="D1733" s="125">
        <v>9.9676439999999999</v>
      </c>
      <c r="E1733" s="125">
        <v>4.4946039999999998</v>
      </c>
    </row>
    <row r="1734" spans="1:5" x14ac:dyDescent="0.25">
      <c r="A1734" s="124">
        <v>40245</v>
      </c>
      <c r="B1734" s="125">
        <v>23</v>
      </c>
      <c r="C1734" s="125">
        <v>9.9713779999999996</v>
      </c>
      <c r="D1734" s="125">
        <v>9.9713779999999996</v>
      </c>
      <c r="E1734" s="125">
        <v>4.4928249999999998</v>
      </c>
    </row>
    <row r="1735" spans="1:5" x14ac:dyDescent="0.25">
      <c r="A1735" s="124">
        <v>40246</v>
      </c>
      <c r="B1735" s="125">
        <v>22</v>
      </c>
      <c r="C1735" s="125">
        <v>9.9730500000000006</v>
      </c>
      <c r="D1735" s="125">
        <v>9.9730500000000006</v>
      </c>
      <c r="E1735" s="125">
        <v>4.4219169999999997</v>
      </c>
    </row>
    <row r="1736" spans="1:5" x14ac:dyDescent="0.25">
      <c r="A1736" s="124">
        <v>40247</v>
      </c>
      <c r="B1736" s="125">
        <v>21</v>
      </c>
      <c r="C1736" s="125">
        <v>9.9742169999999994</v>
      </c>
      <c r="D1736" s="125">
        <v>9.9742169999999994</v>
      </c>
      <c r="E1736" s="125">
        <v>4.431368</v>
      </c>
    </row>
    <row r="1737" spans="1:5" x14ac:dyDescent="0.25">
      <c r="A1737" s="124">
        <v>40248</v>
      </c>
      <c r="B1737" s="125">
        <v>28</v>
      </c>
      <c r="C1737" s="125">
        <v>9.9658560000000005</v>
      </c>
      <c r="D1737" s="125">
        <v>9.9658560000000005</v>
      </c>
      <c r="E1737" s="125">
        <v>4.4049829999999996</v>
      </c>
    </row>
    <row r="1738" spans="1:5" x14ac:dyDescent="0.25">
      <c r="A1738" s="124">
        <v>40249</v>
      </c>
      <c r="B1738" s="125">
        <v>27</v>
      </c>
      <c r="C1738" s="125">
        <v>9.9670000000000005</v>
      </c>
      <c r="D1738" s="125">
        <v>9.9670000000000005</v>
      </c>
      <c r="E1738" s="125">
        <v>4.414568</v>
      </c>
    </row>
    <row r="1739" spans="1:5" x14ac:dyDescent="0.25">
      <c r="A1739" s="124">
        <v>40253</v>
      </c>
      <c r="B1739" s="125">
        <v>23</v>
      </c>
      <c r="C1739" s="125">
        <v>9.9719529999999992</v>
      </c>
      <c r="D1739" s="125">
        <v>9.9719529999999992</v>
      </c>
      <c r="E1739" s="125">
        <v>4.4023120000000002</v>
      </c>
    </row>
    <row r="1740" spans="1:5" x14ac:dyDescent="0.25">
      <c r="A1740" s="124">
        <v>40254</v>
      </c>
      <c r="B1740" s="125">
        <v>22</v>
      </c>
      <c r="C1740" s="125">
        <v>9.9731719999999999</v>
      </c>
      <c r="D1740" s="125">
        <v>9.9731719999999999</v>
      </c>
      <c r="E1740" s="125">
        <v>4.4018459999999999</v>
      </c>
    </row>
    <row r="1741" spans="1:5" x14ac:dyDescent="0.25">
      <c r="A1741" s="124">
        <v>40255</v>
      </c>
      <c r="B1741" s="125">
        <v>28</v>
      </c>
      <c r="C1741" s="125">
        <v>9.9657</v>
      </c>
      <c r="D1741" s="125">
        <v>9.9657</v>
      </c>
      <c r="E1741" s="125">
        <v>4.4251779999999998</v>
      </c>
    </row>
    <row r="1742" spans="1:5" x14ac:dyDescent="0.25">
      <c r="A1742" s="124">
        <v>40256</v>
      </c>
      <c r="B1742" s="125">
        <v>27</v>
      </c>
      <c r="C1742" s="125">
        <v>9.9668500000000009</v>
      </c>
      <c r="D1742" s="125">
        <v>9.9668500000000009</v>
      </c>
      <c r="E1742" s="125">
        <v>4.4347009999999996</v>
      </c>
    </row>
    <row r="1743" spans="1:5" x14ac:dyDescent="0.25">
      <c r="A1743" s="124">
        <v>40259</v>
      </c>
      <c r="B1743" s="125">
        <v>24</v>
      </c>
      <c r="C1743" s="125">
        <v>9.9705329999999996</v>
      </c>
      <c r="D1743" s="125">
        <v>9.9705329999999996</v>
      </c>
      <c r="E1743" s="125">
        <v>4.4331129999999996</v>
      </c>
    </row>
    <row r="1744" spans="1:5" x14ac:dyDescent="0.25">
      <c r="A1744" s="124">
        <v>40260</v>
      </c>
      <c r="B1744" s="125">
        <v>23</v>
      </c>
      <c r="C1744" s="125">
        <v>9.9717610000000008</v>
      </c>
      <c r="D1744" s="125">
        <v>9.9717610000000008</v>
      </c>
      <c r="E1744" s="125">
        <v>4.4325340000000004</v>
      </c>
    </row>
    <row r="1745" spans="1:5" x14ac:dyDescent="0.25">
      <c r="A1745" s="124">
        <v>40261</v>
      </c>
      <c r="B1745" s="125">
        <v>22</v>
      </c>
      <c r="C1745" s="125">
        <v>9.9729890000000001</v>
      </c>
      <c r="D1745" s="125">
        <v>9.9729890000000001</v>
      </c>
      <c r="E1745" s="125">
        <v>4.431953</v>
      </c>
    </row>
    <row r="1746" spans="1:5" x14ac:dyDescent="0.25">
      <c r="A1746" s="124">
        <v>40262</v>
      </c>
      <c r="B1746" s="125">
        <v>28</v>
      </c>
      <c r="C1746" s="125">
        <v>9.9653890000000001</v>
      </c>
      <c r="D1746" s="125">
        <v>9.9653890000000001</v>
      </c>
      <c r="E1746" s="125">
        <v>4.4654410000000002</v>
      </c>
    </row>
    <row r="1747" spans="1:5" x14ac:dyDescent="0.25">
      <c r="A1747" s="124">
        <v>40263</v>
      </c>
      <c r="B1747" s="125">
        <v>27</v>
      </c>
      <c r="C1747" s="125">
        <v>9.9666250000000005</v>
      </c>
      <c r="D1747" s="125">
        <v>9.9666250000000005</v>
      </c>
      <c r="E1747" s="125">
        <v>4.4649020000000004</v>
      </c>
    </row>
    <row r="1748" spans="1:5" x14ac:dyDescent="0.25">
      <c r="A1748" s="124">
        <v>40266</v>
      </c>
      <c r="B1748" s="125">
        <v>24</v>
      </c>
      <c r="C1748" s="125">
        <v>9.9703999999999997</v>
      </c>
      <c r="D1748" s="125">
        <v>9.9703999999999997</v>
      </c>
      <c r="E1748" s="125">
        <v>4.4531809999999998</v>
      </c>
    </row>
    <row r="1749" spans="1:5" x14ac:dyDescent="0.25">
      <c r="A1749" s="124">
        <v>40267</v>
      </c>
      <c r="B1749" s="125">
        <v>23</v>
      </c>
      <c r="C1749" s="125">
        <v>9.9715690000000006</v>
      </c>
      <c r="D1749" s="125">
        <v>9.9715690000000006</v>
      </c>
      <c r="E1749" s="125">
        <v>4.462758</v>
      </c>
    </row>
    <row r="1750" spans="1:5" x14ac:dyDescent="0.25">
      <c r="A1750" s="124">
        <v>40268</v>
      </c>
      <c r="B1750" s="125">
        <v>29</v>
      </c>
      <c r="C1750" s="125">
        <v>9.9635079999999991</v>
      </c>
      <c r="D1750" s="125">
        <v>9.9635079999999991</v>
      </c>
      <c r="E1750" s="125">
        <v>4.5466329999999999</v>
      </c>
    </row>
    <row r="1751" spans="1:5" x14ac:dyDescent="0.25">
      <c r="A1751" s="124">
        <v>40273</v>
      </c>
      <c r="B1751" s="125">
        <v>24</v>
      </c>
      <c r="C1751" s="125">
        <v>9.9699329999999993</v>
      </c>
      <c r="D1751" s="125">
        <v>9.9699329999999993</v>
      </c>
      <c r="E1751" s="125">
        <v>4.5236510000000001</v>
      </c>
    </row>
    <row r="1752" spans="1:5" x14ac:dyDescent="0.25">
      <c r="A1752" s="124">
        <v>40274</v>
      </c>
      <c r="B1752" s="125">
        <v>23</v>
      </c>
      <c r="C1752" s="125">
        <v>9.9716330000000006</v>
      </c>
      <c r="D1752" s="125">
        <v>9.9716330000000006</v>
      </c>
      <c r="E1752" s="125">
        <v>4.4526830000000004</v>
      </c>
    </row>
    <row r="1753" spans="1:5" x14ac:dyDescent="0.25">
      <c r="A1753" s="124">
        <v>40275</v>
      </c>
      <c r="B1753" s="125">
        <v>22</v>
      </c>
      <c r="C1753" s="125">
        <v>9.9728670000000008</v>
      </c>
      <c r="D1753" s="125">
        <v>9.9728670000000008</v>
      </c>
      <c r="E1753" s="125">
        <v>4.4520249999999999</v>
      </c>
    </row>
    <row r="1754" spans="1:5" x14ac:dyDescent="0.25">
      <c r="A1754" s="124">
        <v>40276</v>
      </c>
      <c r="B1754" s="125">
        <v>28</v>
      </c>
      <c r="C1754" s="125">
        <v>9.9657</v>
      </c>
      <c r="D1754" s="125">
        <v>9.9657</v>
      </c>
      <c r="E1754" s="125">
        <v>4.4251779999999998</v>
      </c>
    </row>
    <row r="1755" spans="1:5" x14ac:dyDescent="0.25">
      <c r="A1755" s="124">
        <v>40277</v>
      </c>
      <c r="B1755" s="125">
        <v>27</v>
      </c>
      <c r="C1755" s="125">
        <v>9.9668500000000009</v>
      </c>
      <c r="D1755" s="125">
        <v>9.9668500000000009</v>
      </c>
      <c r="E1755" s="125">
        <v>4.4347009999999996</v>
      </c>
    </row>
    <row r="1756" spans="1:5" x14ac:dyDescent="0.25">
      <c r="A1756" s="124">
        <v>40280</v>
      </c>
      <c r="B1756" s="125">
        <v>24</v>
      </c>
      <c r="C1756" s="125">
        <v>9.9705999999999992</v>
      </c>
      <c r="D1756" s="125">
        <v>9.9705999999999992</v>
      </c>
      <c r="E1756" s="125">
        <v>4.4230039999999997</v>
      </c>
    </row>
    <row r="1757" spans="1:5" x14ac:dyDescent="0.25">
      <c r="A1757" s="124">
        <v>40281</v>
      </c>
      <c r="B1757" s="125">
        <v>23</v>
      </c>
      <c r="C1757" s="125">
        <v>9.9718889999999991</v>
      </c>
      <c r="D1757" s="125">
        <v>9.9718889999999991</v>
      </c>
      <c r="E1757" s="125">
        <v>4.4123859999999997</v>
      </c>
    </row>
    <row r="1758" spans="1:5" x14ac:dyDescent="0.25">
      <c r="A1758" s="124">
        <v>40282</v>
      </c>
      <c r="B1758" s="125">
        <v>22</v>
      </c>
      <c r="C1758" s="125">
        <v>9.9731109999999994</v>
      </c>
      <c r="D1758" s="125">
        <v>9.9731109999999994</v>
      </c>
      <c r="E1758" s="125">
        <v>4.4118810000000002</v>
      </c>
    </row>
    <row r="1759" spans="1:5" x14ac:dyDescent="0.25">
      <c r="A1759" s="124">
        <v>40283</v>
      </c>
      <c r="B1759" s="125">
        <v>28</v>
      </c>
      <c r="C1759" s="125">
        <v>9.9657780000000002</v>
      </c>
      <c r="D1759" s="125">
        <v>9.9657780000000002</v>
      </c>
      <c r="E1759" s="125">
        <v>4.4150809999999998</v>
      </c>
    </row>
    <row r="1760" spans="1:5" x14ac:dyDescent="0.25">
      <c r="A1760" s="124">
        <v>40284</v>
      </c>
      <c r="B1760" s="125">
        <v>27</v>
      </c>
      <c r="C1760" s="125">
        <v>9.9670000000000005</v>
      </c>
      <c r="D1760" s="125">
        <v>9.9670000000000005</v>
      </c>
      <c r="E1760" s="125">
        <v>4.414568</v>
      </c>
    </row>
    <row r="1761" spans="1:5" x14ac:dyDescent="0.25">
      <c r="A1761" s="124">
        <v>40287</v>
      </c>
      <c r="B1761" s="125">
        <v>24</v>
      </c>
      <c r="C1761" s="125">
        <v>9.9706670000000006</v>
      </c>
      <c r="D1761" s="125">
        <v>9.9706670000000006</v>
      </c>
      <c r="E1761" s="125">
        <v>4.4128939999999997</v>
      </c>
    </row>
    <row r="1762" spans="1:5" x14ac:dyDescent="0.25">
      <c r="A1762" s="124">
        <v>40288</v>
      </c>
      <c r="B1762" s="125">
        <v>23</v>
      </c>
      <c r="C1762" s="125">
        <v>9.9718250000000008</v>
      </c>
      <c r="D1762" s="125">
        <v>9.9718250000000008</v>
      </c>
      <c r="E1762" s="125">
        <v>4.4224600000000001</v>
      </c>
    </row>
    <row r="1763" spans="1:5" x14ac:dyDescent="0.25">
      <c r="A1763" s="124">
        <v>40289</v>
      </c>
      <c r="B1763" s="125">
        <v>22</v>
      </c>
      <c r="C1763" s="125">
        <v>9.9729890000000001</v>
      </c>
      <c r="D1763" s="125">
        <v>9.9729890000000001</v>
      </c>
      <c r="E1763" s="125">
        <v>4.431953</v>
      </c>
    </row>
    <row r="1764" spans="1:5" x14ac:dyDescent="0.25">
      <c r="A1764" s="124">
        <v>40290</v>
      </c>
      <c r="B1764" s="125">
        <v>28</v>
      </c>
      <c r="C1764" s="125">
        <v>9.9654670000000003</v>
      </c>
      <c r="D1764" s="125">
        <v>9.9654670000000003</v>
      </c>
      <c r="E1764" s="125">
        <v>4.4553430000000001</v>
      </c>
    </row>
    <row r="1765" spans="1:5" x14ac:dyDescent="0.25">
      <c r="A1765" s="124">
        <v>40291</v>
      </c>
      <c r="B1765" s="125">
        <v>27</v>
      </c>
      <c r="C1765" s="125">
        <v>9.9666250000000005</v>
      </c>
      <c r="D1765" s="125">
        <v>9.9666250000000005</v>
      </c>
      <c r="E1765" s="125">
        <v>4.4649020000000004</v>
      </c>
    </row>
    <row r="1766" spans="1:5" x14ac:dyDescent="0.25">
      <c r="A1766" s="124">
        <v>40294</v>
      </c>
      <c r="B1766" s="125">
        <v>24</v>
      </c>
      <c r="C1766" s="125">
        <v>9.9702000000000002</v>
      </c>
      <c r="D1766" s="125">
        <v>9.9702000000000002</v>
      </c>
      <c r="E1766" s="125">
        <v>4.4833600000000002</v>
      </c>
    </row>
    <row r="1767" spans="1:5" x14ac:dyDescent="0.25">
      <c r="A1767" s="124">
        <v>40295</v>
      </c>
      <c r="B1767" s="125">
        <v>23</v>
      </c>
      <c r="C1767" s="125">
        <v>9.9716330000000006</v>
      </c>
      <c r="D1767" s="125">
        <v>9.9716330000000006</v>
      </c>
      <c r="E1767" s="125">
        <v>4.4526830000000004</v>
      </c>
    </row>
    <row r="1768" spans="1:5" x14ac:dyDescent="0.25">
      <c r="A1768" s="124">
        <v>40296</v>
      </c>
      <c r="B1768" s="125">
        <v>22</v>
      </c>
      <c r="C1768" s="125">
        <v>9.9728670000000008</v>
      </c>
      <c r="D1768" s="125">
        <v>9.9728670000000008</v>
      </c>
      <c r="E1768" s="125">
        <v>4.4520249999999999</v>
      </c>
    </row>
    <row r="1769" spans="1:5" x14ac:dyDescent="0.25">
      <c r="A1769" s="124">
        <v>40297</v>
      </c>
      <c r="B1769" s="125">
        <v>28</v>
      </c>
      <c r="C1769" s="125">
        <v>9.9654670000000003</v>
      </c>
      <c r="D1769" s="125">
        <v>9.9654670000000003</v>
      </c>
      <c r="E1769" s="125">
        <v>4.4553430000000001</v>
      </c>
    </row>
    <row r="1770" spans="1:5" x14ac:dyDescent="0.25">
      <c r="A1770" s="124">
        <v>40298</v>
      </c>
      <c r="B1770" s="125">
        <v>27</v>
      </c>
      <c r="C1770" s="125">
        <v>9.9666999999999994</v>
      </c>
      <c r="D1770" s="125">
        <v>9.9666999999999994</v>
      </c>
      <c r="E1770" s="125">
        <v>4.4548350000000001</v>
      </c>
    </row>
    <row r="1771" spans="1:5" x14ac:dyDescent="0.25">
      <c r="A1771" s="124">
        <v>40301</v>
      </c>
      <c r="B1771" s="125">
        <v>24</v>
      </c>
      <c r="C1771" s="125">
        <v>9.9703999999999997</v>
      </c>
      <c r="D1771" s="125">
        <v>9.9703999999999997</v>
      </c>
      <c r="E1771" s="125">
        <v>4.4531809999999998</v>
      </c>
    </row>
    <row r="1772" spans="1:5" x14ac:dyDescent="0.25">
      <c r="A1772" s="124">
        <v>40302</v>
      </c>
      <c r="B1772" s="125">
        <v>23</v>
      </c>
      <c r="C1772" s="125">
        <v>9.9716970000000007</v>
      </c>
      <c r="D1772" s="125">
        <v>9.9716970000000007</v>
      </c>
      <c r="E1772" s="125">
        <v>4.442609</v>
      </c>
    </row>
    <row r="1773" spans="1:5" x14ac:dyDescent="0.25">
      <c r="A1773" s="124">
        <v>40303</v>
      </c>
      <c r="B1773" s="125">
        <v>22</v>
      </c>
      <c r="C1773" s="125">
        <v>9.972683</v>
      </c>
      <c r="D1773" s="125">
        <v>9.972683</v>
      </c>
      <c r="E1773" s="125">
        <v>4.4822990000000003</v>
      </c>
    </row>
    <row r="1774" spans="1:5" x14ac:dyDescent="0.25">
      <c r="A1774" s="124">
        <v>40304</v>
      </c>
      <c r="B1774" s="125">
        <v>28</v>
      </c>
      <c r="C1774" s="125">
        <v>9.9651560000000003</v>
      </c>
      <c r="D1774" s="125">
        <v>9.9651560000000003</v>
      </c>
      <c r="E1774" s="125">
        <v>4.4956069999999997</v>
      </c>
    </row>
    <row r="1775" spans="1:5" x14ac:dyDescent="0.25">
      <c r="A1775" s="124">
        <v>40305</v>
      </c>
      <c r="B1775" s="125">
        <v>27</v>
      </c>
      <c r="C1775" s="125">
        <v>9.9662500000000005</v>
      </c>
      <c r="D1775" s="125">
        <v>9.9662500000000005</v>
      </c>
      <c r="E1775" s="125">
        <v>4.5152390000000002</v>
      </c>
    </row>
    <row r="1776" spans="1:5" x14ac:dyDescent="0.25">
      <c r="A1776" s="124">
        <v>40308</v>
      </c>
      <c r="B1776" s="125">
        <v>24</v>
      </c>
      <c r="C1776" s="125">
        <v>9.9700000000000006</v>
      </c>
      <c r="D1776" s="125">
        <v>9.9700000000000006</v>
      </c>
      <c r="E1776" s="125">
        <v>4.513541</v>
      </c>
    </row>
    <row r="1777" spans="1:5" x14ac:dyDescent="0.25">
      <c r="A1777" s="124">
        <v>40309</v>
      </c>
      <c r="B1777" s="125">
        <v>23</v>
      </c>
      <c r="C1777" s="125">
        <v>9.9712499999999995</v>
      </c>
      <c r="D1777" s="125">
        <v>9.9712499999999995</v>
      </c>
      <c r="E1777" s="125">
        <v>4.512975</v>
      </c>
    </row>
    <row r="1778" spans="1:5" x14ac:dyDescent="0.25">
      <c r="A1778" s="124">
        <v>40310</v>
      </c>
      <c r="B1778" s="125">
        <v>22</v>
      </c>
      <c r="C1778" s="125">
        <v>9.9725610000000007</v>
      </c>
      <c r="D1778" s="125">
        <v>9.9725610000000007</v>
      </c>
      <c r="E1778" s="125">
        <v>4.5023720000000003</v>
      </c>
    </row>
    <row r="1779" spans="1:5" x14ac:dyDescent="0.25">
      <c r="A1779" s="124">
        <v>40311</v>
      </c>
      <c r="B1779" s="125">
        <v>28</v>
      </c>
      <c r="C1779" s="125">
        <v>9.9652329999999996</v>
      </c>
      <c r="D1779" s="125">
        <v>9.9652329999999996</v>
      </c>
      <c r="E1779" s="125">
        <v>4.4856379999999998</v>
      </c>
    </row>
    <row r="1780" spans="1:5" x14ac:dyDescent="0.25">
      <c r="A1780" s="124">
        <v>40312</v>
      </c>
      <c r="B1780" s="125">
        <v>27</v>
      </c>
      <c r="C1780" s="125">
        <v>9.9659499999999994</v>
      </c>
      <c r="D1780" s="125">
        <v>9.9659499999999994</v>
      </c>
      <c r="E1780" s="125">
        <v>4.5555120000000002</v>
      </c>
    </row>
    <row r="1781" spans="1:5" x14ac:dyDescent="0.25">
      <c r="A1781" s="124">
        <v>40315</v>
      </c>
      <c r="B1781" s="125">
        <v>24</v>
      </c>
      <c r="C1781" s="125">
        <v>9.9698670000000007</v>
      </c>
      <c r="D1781" s="125">
        <v>9.9698670000000007</v>
      </c>
      <c r="E1781" s="125">
        <v>4.5336109999999996</v>
      </c>
    </row>
    <row r="1782" spans="1:5" x14ac:dyDescent="0.25">
      <c r="A1782" s="124">
        <v>40316</v>
      </c>
      <c r="B1782" s="125">
        <v>23</v>
      </c>
      <c r="C1782" s="125">
        <v>9.9712499999999995</v>
      </c>
      <c r="D1782" s="125">
        <v>9.9712499999999995</v>
      </c>
      <c r="E1782" s="125">
        <v>4.512975</v>
      </c>
    </row>
    <row r="1783" spans="1:5" x14ac:dyDescent="0.25">
      <c r="A1783" s="124">
        <v>40317</v>
      </c>
      <c r="B1783" s="125">
        <v>22</v>
      </c>
      <c r="C1783" s="125">
        <v>9.9725000000000001</v>
      </c>
      <c r="D1783" s="125">
        <v>9.9725000000000001</v>
      </c>
      <c r="E1783" s="125">
        <v>4.5124089999999999</v>
      </c>
    </row>
    <row r="1784" spans="1:5" x14ac:dyDescent="0.25">
      <c r="A1784" s="124">
        <v>40318</v>
      </c>
      <c r="B1784" s="125">
        <v>28</v>
      </c>
      <c r="C1784" s="125">
        <v>9.9649219999999996</v>
      </c>
      <c r="D1784" s="125">
        <v>9.9649219999999996</v>
      </c>
      <c r="E1784" s="125">
        <v>4.5259049999999998</v>
      </c>
    </row>
    <row r="1785" spans="1:5" x14ac:dyDescent="0.25">
      <c r="A1785" s="124">
        <v>40319</v>
      </c>
      <c r="B1785" s="125">
        <v>27</v>
      </c>
      <c r="C1785" s="125">
        <v>9.9661749999999998</v>
      </c>
      <c r="D1785" s="125">
        <v>9.9661749999999998</v>
      </c>
      <c r="E1785" s="125">
        <v>4.5253069999999997</v>
      </c>
    </row>
    <row r="1786" spans="1:5" x14ac:dyDescent="0.25">
      <c r="A1786" s="124">
        <v>40322</v>
      </c>
      <c r="B1786" s="125">
        <v>24</v>
      </c>
      <c r="C1786" s="125">
        <v>9.9698670000000007</v>
      </c>
      <c r="D1786" s="125">
        <v>9.9698670000000007</v>
      </c>
      <c r="E1786" s="125">
        <v>4.5336109999999996</v>
      </c>
    </row>
    <row r="1787" spans="1:5" x14ac:dyDescent="0.25">
      <c r="A1787" s="124">
        <v>40323</v>
      </c>
      <c r="B1787" s="125">
        <v>23</v>
      </c>
      <c r="C1787" s="125">
        <v>9.9711859999999994</v>
      </c>
      <c r="D1787" s="125">
        <v>9.9711859999999994</v>
      </c>
      <c r="E1787" s="125">
        <v>4.5230499999999996</v>
      </c>
    </row>
    <row r="1788" spans="1:5" x14ac:dyDescent="0.25">
      <c r="A1788" s="124">
        <v>40324</v>
      </c>
      <c r="B1788" s="125">
        <v>22</v>
      </c>
      <c r="C1788" s="125">
        <v>9.9721329999999995</v>
      </c>
      <c r="D1788" s="125">
        <v>9.9721329999999995</v>
      </c>
      <c r="E1788" s="125">
        <v>4.5727979999999997</v>
      </c>
    </row>
    <row r="1789" spans="1:5" x14ac:dyDescent="0.25">
      <c r="A1789" s="124">
        <v>40325</v>
      </c>
      <c r="B1789" s="125">
        <v>28</v>
      </c>
      <c r="C1789" s="125">
        <v>9.9644560000000002</v>
      </c>
      <c r="D1789" s="125">
        <v>9.9644560000000002</v>
      </c>
      <c r="E1789" s="125">
        <v>4.5862439999999998</v>
      </c>
    </row>
    <row r="1790" spans="1:5" x14ac:dyDescent="0.25">
      <c r="A1790" s="124">
        <v>40326</v>
      </c>
      <c r="B1790" s="125">
        <v>27</v>
      </c>
      <c r="C1790" s="125">
        <v>9.9659499999999994</v>
      </c>
      <c r="D1790" s="125">
        <v>9.9659499999999994</v>
      </c>
      <c r="E1790" s="125">
        <v>4.5555120000000002</v>
      </c>
    </row>
    <row r="1791" spans="1:5" x14ac:dyDescent="0.25">
      <c r="A1791" s="124">
        <v>40329</v>
      </c>
      <c r="B1791" s="125">
        <v>24</v>
      </c>
      <c r="C1791" s="125">
        <v>9.9697329999999997</v>
      </c>
      <c r="D1791" s="125">
        <v>9.9697329999999997</v>
      </c>
      <c r="E1791" s="125">
        <v>4.553833</v>
      </c>
    </row>
    <row r="1792" spans="1:5" x14ac:dyDescent="0.25">
      <c r="A1792" s="124">
        <v>40330</v>
      </c>
      <c r="B1792" s="125">
        <v>23</v>
      </c>
      <c r="C1792" s="125">
        <v>9.9710579999999993</v>
      </c>
      <c r="D1792" s="125">
        <v>9.9710579999999993</v>
      </c>
      <c r="E1792" s="125">
        <v>4.5432009999999998</v>
      </c>
    </row>
    <row r="1793" spans="1:5" x14ac:dyDescent="0.25">
      <c r="A1793" s="124">
        <v>40331</v>
      </c>
      <c r="B1793" s="125">
        <v>22</v>
      </c>
      <c r="C1793" s="125">
        <v>9.9722559999999998</v>
      </c>
      <c r="D1793" s="125">
        <v>9.9722559999999998</v>
      </c>
      <c r="E1793" s="125">
        <v>4.5525580000000003</v>
      </c>
    </row>
    <row r="1794" spans="1:5" x14ac:dyDescent="0.25">
      <c r="A1794" s="124">
        <v>40332</v>
      </c>
      <c r="B1794" s="125">
        <v>28</v>
      </c>
      <c r="C1794" s="125">
        <v>9.9644560000000002</v>
      </c>
      <c r="D1794" s="125">
        <v>9.9644560000000002</v>
      </c>
      <c r="E1794" s="125">
        <v>4.5862439999999998</v>
      </c>
    </row>
    <row r="1795" spans="1:5" x14ac:dyDescent="0.25">
      <c r="A1795" s="124">
        <v>40333</v>
      </c>
      <c r="B1795" s="125">
        <v>27</v>
      </c>
      <c r="C1795" s="125">
        <v>9.9657250000000008</v>
      </c>
      <c r="D1795" s="125">
        <v>9.9657250000000008</v>
      </c>
      <c r="E1795" s="125">
        <v>4.585718</v>
      </c>
    </row>
    <row r="1796" spans="1:5" x14ac:dyDescent="0.25">
      <c r="A1796" s="124">
        <v>40336</v>
      </c>
      <c r="B1796" s="125">
        <v>24</v>
      </c>
      <c r="C1796" s="125">
        <v>9.9695330000000002</v>
      </c>
      <c r="D1796" s="125">
        <v>9.9695330000000002</v>
      </c>
      <c r="E1796" s="125">
        <v>4.5840160000000001</v>
      </c>
    </row>
    <row r="1797" spans="1:5" x14ac:dyDescent="0.25">
      <c r="A1797" s="124">
        <v>40337</v>
      </c>
      <c r="B1797" s="125">
        <v>23</v>
      </c>
      <c r="C1797" s="125">
        <v>9.9708030000000001</v>
      </c>
      <c r="D1797" s="125">
        <v>9.9708030000000001</v>
      </c>
      <c r="E1797" s="125">
        <v>4.5833469999999998</v>
      </c>
    </row>
    <row r="1798" spans="1:5" x14ac:dyDescent="0.25">
      <c r="A1798" s="124">
        <v>40338</v>
      </c>
      <c r="B1798" s="125">
        <v>22</v>
      </c>
      <c r="C1798" s="125">
        <v>9.9720720000000007</v>
      </c>
      <c r="D1798" s="125">
        <v>9.9720720000000007</v>
      </c>
      <c r="E1798" s="125">
        <v>4.5828350000000002</v>
      </c>
    </row>
    <row r="1799" spans="1:5" x14ac:dyDescent="0.25">
      <c r="A1799" s="124">
        <v>40339</v>
      </c>
      <c r="B1799" s="125">
        <v>28</v>
      </c>
      <c r="C1799" s="125">
        <v>9.9644560000000002</v>
      </c>
      <c r="D1799" s="125">
        <v>9.9644560000000002</v>
      </c>
      <c r="E1799" s="125">
        <v>4.5862439999999998</v>
      </c>
    </row>
    <row r="1800" spans="1:5" x14ac:dyDescent="0.25">
      <c r="A1800" s="124">
        <v>40340</v>
      </c>
      <c r="B1800" s="125">
        <v>27</v>
      </c>
      <c r="C1800" s="125">
        <v>9.9657250000000008</v>
      </c>
      <c r="D1800" s="125">
        <v>9.9657250000000008</v>
      </c>
      <c r="E1800" s="125">
        <v>4.585718</v>
      </c>
    </row>
    <row r="1801" spans="1:5" x14ac:dyDescent="0.25">
      <c r="A1801" s="124">
        <v>40343</v>
      </c>
      <c r="B1801" s="125">
        <v>24</v>
      </c>
      <c r="C1801" s="125">
        <v>9.9694669999999999</v>
      </c>
      <c r="D1801" s="125">
        <v>9.9694669999999999</v>
      </c>
      <c r="E1801" s="125">
        <v>4.5939769999999998</v>
      </c>
    </row>
    <row r="1802" spans="1:5" x14ac:dyDescent="0.25">
      <c r="A1802" s="124">
        <v>40344</v>
      </c>
      <c r="B1802" s="125">
        <v>23</v>
      </c>
      <c r="C1802" s="125">
        <v>9.970739</v>
      </c>
      <c r="D1802" s="125">
        <v>9.970739</v>
      </c>
      <c r="E1802" s="125">
        <v>4.5934229999999996</v>
      </c>
    </row>
    <row r="1803" spans="1:5" x14ac:dyDescent="0.25">
      <c r="A1803" s="124">
        <v>40345</v>
      </c>
      <c r="B1803" s="125">
        <v>22</v>
      </c>
      <c r="C1803" s="125">
        <v>9.9720110000000002</v>
      </c>
      <c r="D1803" s="125">
        <v>9.9720110000000002</v>
      </c>
      <c r="E1803" s="125">
        <v>4.592873</v>
      </c>
    </row>
    <row r="1804" spans="1:5" x14ac:dyDescent="0.25">
      <c r="A1804" s="124">
        <v>40346</v>
      </c>
      <c r="B1804" s="125">
        <v>28</v>
      </c>
      <c r="C1804" s="125">
        <v>9.964378</v>
      </c>
      <c r="D1804" s="125">
        <v>9.964378</v>
      </c>
      <c r="E1804" s="125">
        <v>4.5963450000000003</v>
      </c>
    </row>
    <row r="1805" spans="1:5" x14ac:dyDescent="0.25">
      <c r="A1805" s="124">
        <v>40347</v>
      </c>
      <c r="B1805" s="125">
        <v>27</v>
      </c>
      <c r="C1805" s="125">
        <v>9.9656500000000001</v>
      </c>
      <c r="D1805" s="125">
        <v>9.9656500000000001</v>
      </c>
      <c r="E1805" s="125">
        <v>4.5957869999999996</v>
      </c>
    </row>
    <row r="1806" spans="1:5" x14ac:dyDescent="0.25">
      <c r="A1806" s="124">
        <v>40350</v>
      </c>
      <c r="B1806" s="125">
        <v>24</v>
      </c>
      <c r="C1806" s="125">
        <v>9.9694000000000003</v>
      </c>
      <c r="D1806" s="125">
        <v>9.9694000000000003</v>
      </c>
      <c r="E1806" s="125">
        <v>4.6040890000000001</v>
      </c>
    </row>
    <row r="1807" spans="1:5" x14ac:dyDescent="0.25">
      <c r="A1807" s="124">
        <v>40351</v>
      </c>
      <c r="B1807" s="125">
        <v>23</v>
      </c>
      <c r="C1807" s="125">
        <v>9.970739</v>
      </c>
      <c r="D1807" s="125">
        <v>9.970739</v>
      </c>
      <c r="E1807" s="125">
        <v>4.5934229999999996</v>
      </c>
    </row>
    <row r="1808" spans="1:5" x14ac:dyDescent="0.25">
      <c r="A1808" s="124">
        <v>40352</v>
      </c>
      <c r="B1808" s="125">
        <v>22</v>
      </c>
      <c r="C1808" s="125">
        <v>9.9720110000000002</v>
      </c>
      <c r="D1808" s="125">
        <v>9.9720110000000002</v>
      </c>
      <c r="E1808" s="125">
        <v>4.592873</v>
      </c>
    </row>
    <row r="1809" spans="1:5" x14ac:dyDescent="0.25">
      <c r="A1809" s="124">
        <v>40353</v>
      </c>
      <c r="B1809" s="125">
        <v>28</v>
      </c>
      <c r="C1809" s="125">
        <v>9.9644560000000002</v>
      </c>
      <c r="D1809" s="125">
        <v>9.9644560000000002</v>
      </c>
      <c r="E1809" s="125">
        <v>4.5862439999999998</v>
      </c>
    </row>
    <row r="1810" spans="1:5" x14ac:dyDescent="0.25">
      <c r="A1810" s="124">
        <v>40354</v>
      </c>
      <c r="B1810" s="125">
        <v>27</v>
      </c>
      <c r="C1810" s="125">
        <v>9.9657250000000008</v>
      </c>
      <c r="D1810" s="125">
        <v>9.9657250000000008</v>
      </c>
      <c r="E1810" s="125">
        <v>4.585718</v>
      </c>
    </row>
    <row r="1811" spans="1:5" x14ac:dyDescent="0.25">
      <c r="A1811" s="124">
        <v>40357</v>
      </c>
      <c r="B1811" s="125">
        <v>24</v>
      </c>
      <c r="C1811" s="125">
        <v>9.9694669999999999</v>
      </c>
      <c r="D1811" s="125">
        <v>9.9694669999999999</v>
      </c>
      <c r="E1811" s="125">
        <v>4.5939769999999998</v>
      </c>
    </row>
    <row r="1812" spans="1:5" x14ac:dyDescent="0.25">
      <c r="A1812" s="124">
        <v>40358</v>
      </c>
      <c r="B1812" s="125">
        <v>23</v>
      </c>
      <c r="C1812" s="125">
        <v>9.970739</v>
      </c>
      <c r="D1812" s="125">
        <v>9.970739</v>
      </c>
      <c r="E1812" s="125">
        <v>4.5934229999999996</v>
      </c>
    </row>
    <row r="1813" spans="1:5" x14ac:dyDescent="0.25">
      <c r="A1813" s="124">
        <v>40359</v>
      </c>
      <c r="B1813" s="125">
        <v>22</v>
      </c>
      <c r="C1813" s="125">
        <v>9.9720110000000002</v>
      </c>
      <c r="D1813" s="125">
        <v>9.9720110000000002</v>
      </c>
      <c r="E1813" s="125">
        <v>4.592873</v>
      </c>
    </row>
    <row r="1814" spans="1:5" x14ac:dyDescent="0.25">
      <c r="A1814" s="124">
        <v>40360</v>
      </c>
      <c r="B1814" s="125">
        <v>28</v>
      </c>
      <c r="C1814" s="125">
        <v>9.964378</v>
      </c>
      <c r="D1814" s="125">
        <v>9.964378</v>
      </c>
      <c r="E1814" s="125">
        <v>4.5963450000000003</v>
      </c>
    </row>
    <row r="1815" spans="1:5" x14ac:dyDescent="0.25">
      <c r="A1815" s="124">
        <v>40361</v>
      </c>
      <c r="B1815" s="125">
        <v>27</v>
      </c>
      <c r="C1815" s="125">
        <v>9.9656500000000001</v>
      </c>
      <c r="D1815" s="125">
        <v>9.9656500000000001</v>
      </c>
      <c r="E1815" s="125">
        <v>4.5957869999999996</v>
      </c>
    </row>
    <row r="1816" spans="1:5" x14ac:dyDescent="0.25">
      <c r="A1816" s="124">
        <v>40364</v>
      </c>
      <c r="B1816" s="125">
        <v>24</v>
      </c>
      <c r="C1816" s="125">
        <v>9.9694000000000003</v>
      </c>
      <c r="D1816" s="125">
        <v>9.9694000000000003</v>
      </c>
      <c r="E1816" s="125">
        <v>4.6040890000000001</v>
      </c>
    </row>
    <row r="1817" spans="1:5" x14ac:dyDescent="0.25">
      <c r="A1817" s="124">
        <v>40365</v>
      </c>
      <c r="B1817" s="125">
        <v>23</v>
      </c>
      <c r="C1817" s="125">
        <v>9.970739</v>
      </c>
      <c r="D1817" s="125">
        <v>9.970739</v>
      </c>
      <c r="E1817" s="125">
        <v>4.5934229999999996</v>
      </c>
    </row>
    <row r="1818" spans="1:5" x14ac:dyDescent="0.25">
      <c r="A1818" s="124">
        <v>40366</v>
      </c>
      <c r="B1818" s="125">
        <v>22</v>
      </c>
      <c r="C1818" s="125">
        <v>9.9720110000000002</v>
      </c>
      <c r="D1818" s="125">
        <v>9.9720110000000002</v>
      </c>
      <c r="E1818" s="125">
        <v>4.592873</v>
      </c>
    </row>
    <row r="1819" spans="1:5" x14ac:dyDescent="0.25">
      <c r="A1819" s="124">
        <v>40367</v>
      </c>
      <c r="B1819" s="125">
        <v>28</v>
      </c>
      <c r="C1819" s="125">
        <v>9.9644560000000002</v>
      </c>
      <c r="D1819" s="125">
        <v>9.9644560000000002</v>
      </c>
      <c r="E1819" s="125">
        <v>4.5862439999999998</v>
      </c>
    </row>
    <row r="1820" spans="1:5" x14ac:dyDescent="0.25">
      <c r="A1820" s="124">
        <v>40368</v>
      </c>
      <c r="B1820" s="125">
        <v>27</v>
      </c>
      <c r="C1820" s="125">
        <v>9.9657250000000008</v>
      </c>
      <c r="D1820" s="125">
        <v>9.9657250000000008</v>
      </c>
      <c r="E1820" s="125">
        <v>4.585718</v>
      </c>
    </row>
    <row r="1821" spans="1:5" x14ac:dyDescent="0.25">
      <c r="A1821" s="124">
        <v>40371</v>
      </c>
      <c r="B1821" s="125">
        <v>24</v>
      </c>
      <c r="C1821" s="125">
        <v>9.9694669999999999</v>
      </c>
      <c r="D1821" s="125">
        <v>9.9694669999999999</v>
      </c>
      <c r="E1821" s="125">
        <v>4.5939769999999998</v>
      </c>
    </row>
    <row r="1822" spans="1:5" x14ac:dyDescent="0.25">
      <c r="A1822" s="124">
        <v>40372</v>
      </c>
      <c r="B1822" s="125">
        <v>23</v>
      </c>
      <c r="C1822" s="125">
        <v>9.970739</v>
      </c>
      <c r="D1822" s="125">
        <v>9.970739</v>
      </c>
      <c r="E1822" s="125">
        <v>4.5934229999999996</v>
      </c>
    </row>
    <row r="1823" spans="1:5" x14ac:dyDescent="0.25">
      <c r="A1823" s="124">
        <v>40373</v>
      </c>
      <c r="B1823" s="125">
        <v>22</v>
      </c>
      <c r="C1823" s="125">
        <v>9.9719499999999996</v>
      </c>
      <c r="D1823" s="125">
        <v>9.9719499999999996</v>
      </c>
      <c r="E1823" s="125">
        <v>4.6029109999999998</v>
      </c>
    </row>
    <row r="1824" spans="1:5" x14ac:dyDescent="0.25">
      <c r="A1824" s="124">
        <v>40374</v>
      </c>
      <c r="B1824" s="125">
        <v>28</v>
      </c>
      <c r="C1824" s="125">
        <v>9.9644560000000002</v>
      </c>
      <c r="D1824" s="125">
        <v>9.9644560000000002</v>
      </c>
      <c r="E1824" s="125">
        <v>4.5862439999999998</v>
      </c>
    </row>
    <row r="1825" spans="1:5" x14ac:dyDescent="0.25">
      <c r="A1825" s="124">
        <v>40375</v>
      </c>
      <c r="B1825" s="125">
        <v>27</v>
      </c>
      <c r="C1825" s="125">
        <v>9.9657999999999998</v>
      </c>
      <c r="D1825" s="125">
        <v>9.9657999999999998</v>
      </c>
      <c r="E1825" s="125">
        <v>4.5756490000000003</v>
      </c>
    </row>
    <row r="1826" spans="1:5" x14ac:dyDescent="0.25">
      <c r="A1826" s="124">
        <v>40378</v>
      </c>
      <c r="B1826" s="125">
        <v>24</v>
      </c>
      <c r="C1826" s="125">
        <v>9.9695330000000002</v>
      </c>
      <c r="D1826" s="125">
        <v>9.9695330000000002</v>
      </c>
      <c r="E1826" s="125">
        <v>4.5840160000000001</v>
      </c>
    </row>
    <row r="1827" spans="1:5" x14ac:dyDescent="0.25">
      <c r="A1827" s="124">
        <v>40379</v>
      </c>
      <c r="B1827" s="125">
        <v>23</v>
      </c>
      <c r="C1827" s="125">
        <v>9.9708030000000001</v>
      </c>
      <c r="D1827" s="125">
        <v>9.9708030000000001</v>
      </c>
      <c r="E1827" s="125">
        <v>4.5833469999999998</v>
      </c>
    </row>
    <row r="1828" spans="1:5" x14ac:dyDescent="0.25">
      <c r="A1828" s="124">
        <v>40380</v>
      </c>
      <c r="B1828" s="125">
        <v>22</v>
      </c>
      <c r="C1828" s="125">
        <v>9.9720110000000002</v>
      </c>
      <c r="D1828" s="125">
        <v>9.9720110000000002</v>
      </c>
      <c r="E1828" s="125">
        <v>4.592873</v>
      </c>
    </row>
    <row r="1829" spans="1:5" x14ac:dyDescent="0.25">
      <c r="A1829" s="124">
        <v>40381</v>
      </c>
      <c r="B1829" s="125">
        <v>28</v>
      </c>
      <c r="C1829" s="125">
        <v>9.9644560000000002</v>
      </c>
      <c r="D1829" s="125">
        <v>9.9644560000000002</v>
      </c>
      <c r="E1829" s="125">
        <v>4.5862439999999998</v>
      </c>
    </row>
    <row r="1830" spans="1:5" x14ac:dyDescent="0.25">
      <c r="A1830" s="124">
        <v>40382</v>
      </c>
      <c r="B1830" s="125">
        <v>27</v>
      </c>
      <c r="C1830" s="125">
        <v>9.9657250000000008</v>
      </c>
      <c r="D1830" s="125">
        <v>9.9657250000000008</v>
      </c>
      <c r="E1830" s="125">
        <v>4.585718</v>
      </c>
    </row>
    <row r="1831" spans="1:5" x14ac:dyDescent="0.25">
      <c r="A1831" s="124">
        <v>40385</v>
      </c>
      <c r="B1831" s="125">
        <v>24</v>
      </c>
      <c r="C1831" s="125">
        <v>9.9694669999999999</v>
      </c>
      <c r="D1831" s="125">
        <v>9.9694669999999999</v>
      </c>
      <c r="E1831" s="125">
        <v>4.5939769999999998</v>
      </c>
    </row>
    <row r="1832" spans="1:5" x14ac:dyDescent="0.25">
      <c r="A1832" s="124">
        <v>40386</v>
      </c>
      <c r="B1832" s="125">
        <v>23</v>
      </c>
      <c r="C1832" s="125">
        <v>9.970739</v>
      </c>
      <c r="D1832" s="125">
        <v>9.970739</v>
      </c>
      <c r="E1832" s="125">
        <v>4.5934229999999996</v>
      </c>
    </row>
    <row r="1833" spans="1:5" x14ac:dyDescent="0.25">
      <c r="A1833" s="124">
        <v>40387</v>
      </c>
      <c r="B1833" s="125">
        <v>22</v>
      </c>
      <c r="C1833" s="125">
        <v>9.9720110000000002</v>
      </c>
      <c r="D1833" s="125">
        <v>9.9720110000000002</v>
      </c>
      <c r="E1833" s="125">
        <v>4.592873</v>
      </c>
    </row>
    <row r="1834" spans="1:5" x14ac:dyDescent="0.25">
      <c r="A1834" s="124">
        <v>40388</v>
      </c>
      <c r="B1834" s="125">
        <v>28</v>
      </c>
      <c r="C1834" s="125">
        <v>9.964378</v>
      </c>
      <c r="D1834" s="125">
        <v>9.964378</v>
      </c>
      <c r="E1834" s="125">
        <v>4.5963450000000003</v>
      </c>
    </row>
    <row r="1835" spans="1:5" x14ac:dyDescent="0.25">
      <c r="A1835" s="124">
        <v>40389</v>
      </c>
      <c r="B1835" s="125">
        <v>27</v>
      </c>
      <c r="C1835" s="125">
        <v>9.9656500000000001</v>
      </c>
      <c r="D1835" s="125">
        <v>9.9656500000000001</v>
      </c>
      <c r="E1835" s="125">
        <v>4.5957869999999996</v>
      </c>
    </row>
    <row r="1836" spans="1:5" x14ac:dyDescent="0.25">
      <c r="A1836" s="124">
        <v>40392</v>
      </c>
      <c r="B1836" s="125">
        <v>24</v>
      </c>
      <c r="C1836" s="125">
        <v>9.9694000000000003</v>
      </c>
      <c r="D1836" s="125">
        <v>9.9694000000000003</v>
      </c>
      <c r="E1836" s="125">
        <v>4.6040890000000001</v>
      </c>
    </row>
    <row r="1837" spans="1:5" x14ac:dyDescent="0.25">
      <c r="A1837" s="124">
        <v>40393</v>
      </c>
      <c r="B1837" s="125">
        <v>23</v>
      </c>
      <c r="C1837" s="125">
        <v>9.9711859999999994</v>
      </c>
      <c r="D1837" s="125">
        <v>9.9711859999999994</v>
      </c>
      <c r="E1837" s="125">
        <v>4.5230499999999996</v>
      </c>
    </row>
    <row r="1838" spans="1:5" x14ac:dyDescent="0.25">
      <c r="A1838" s="124">
        <v>40394</v>
      </c>
      <c r="B1838" s="125">
        <v>22</v>
      </c>
      <c r="C1838" s="125">
        <v>9.9725610000000007</v>
      </c>
      <c r="D1838" s="125">
        <v>9.9725610000000007</v>
      </c>
      <c r="E1838" s="125">
        <v>4.5023720000000003</v>
      </c>
    </row>
    <row r="1839" spans="1:5" x14ac:dyDescent="0.25">
      <c r="A1839" s="124">
        <v>40395</v>
      </c>
      <c r="B1839" s="125">
        <v>28</v>
      </c>
      <c r="C1839" s="125">
        <v>9.9650780000000001</v>
      </c>
      <c r="D1839" s="125">
        <v>9.9650780000000001</v>
      </c>
      <c r="E1839" s="125">
        <v>4.505706</v>
      </c>
    </row>
    <row r="1840" spans="1:5" x14ac:dyDescent="0.25">
      <c r="A1840" s="124">
        <v>40396</v>
      </c>
      <c r="B1840" s="125">
        <v>27</v>
      </c>
      <c r="C1840" s="125">
        <v>9.9663249999999994</v>
      </c>
      <c r="D1840" s="125">
        <v>9.9663249999999994</v>
      </c>
      <c r="E1840" s="125">
        <v>4.5051709999999998</v>
      </c>
    </row>
    <row r="1841" spans="1:5" x14ac:dyDescent="0.25">
      <c r="A1841" s="124">
        <v>40399</v>
      </c>
      <c r="B1841" s="125">
        <v>24</v>
      </c>
      <c r="C1841" s="125">
        <v>9.9700670000000002</v>
      </c>
      <c r="D1841" s="125">
        <v>9.9700670000000002</v>
      </c>
      <c r="E1841" s="125">
        <v>4.5034299999999998</v>
      </c>
    </row>
    <row r="1842" spans="1:5" x14ac:dyDescent="0.25">
      <c r="A1842" s="124">
        <v>40400</v>
      </c>
      <c r="B1842" s="125">
        <v>23</v>
      </c>
      <c r="C1842" s="125">
        <v>9.9713139999999996</v>
      </c>
      <c r="D1842" s="125">
        <v>9.9713139999999996</v>
      </c>
      <c r="E1842" s="125">
        <v>4.5029000000000003</v>
      </c>
    </row>
    <row r="1843" spans="1:5" x14ac:dyDescent="0.25">
      <c r="A1843" s="124">
        <v>40401</v>
      </c>
      <c r="B1843" s="125">
        <v>22</v>
      </c>
      <c r="C1843" s="125">
        <v>9.9726219999999994</v>
      </c>
      <c r="D1843" s="125">
        <v>9.9726219999999994</v>
      </c>
      <c r="E1843" s="125">
        <v>4.4923349999999997</v>
      </c>
    </row>
    <row r="1844" spans="1:5" x14ac:dyDescent="0.25">
      <c r="A1844" s="124">
        <v>40402</v>
      </c>
      <c r="B1844" s="125">
        <v>28</v>
      </c>
      <c r="C1844" s="125">
        <v>9.9651560000000003</v>
      </c>
      <c r="D1844" s="125">
        <v>9.9651560000000003</v>
      </c>
      <c r="E1844" s="125">
        <v>4.4956069999999997</v>
      </c>
    </row>
    <row r="1845" spans="1:5" x14ac:dyDescent="0.25">
      <c r="A1845" s="124">
        <v>40403</v>
      </c>
      <c r="B1845" s="125">
        <v>27</v>
      </c>
      <c r="C1845" s="125">
        <v>9.9664000000000001</v>
      </c>
      <c r="D1845" s="125">
        <v>9.9664000000000001</v>
      </c>
      <c r="E1845" s="125">
        <v>4.4951040000000004</v>
      </c>
    </row>
    <row r="1846" spans="1:5" x14ac:dyDescent="0.25">
      <c r="A1846" s="124">
        <v>40406</v>
      </c>
      <c r="B1846" s="125">
        <v>24</v>
      </c>
      <c r="C1846" s="125">
        <v>9.9701330000000006</v>
      </c>
      <c r="D1846" s="125">
        <v>9.9701330000000006</v>
      </c>
      <c r="E1846" s="125">
        <v>4.4934710000000004</v>
      </c>
    </row>
    <row r="1847" spans="1:5" x14ac:dyDescent="0.25">
      <c r="A1847" s="124">
        <v>40407</v>
      </c>
      <c r="B1847" s="125">
        <v>23</v>
      </c>
      <c r="C1847" s="125">
        <v>9.9713779999999996</v>
      </c>
      <c r="D1847" s="125">
        <v>9.9713779999999996</v>
      </c>
      <c r="E1847" s="125">
        <v>4.4928249999999998</v>
      </c>
    </row>
    <row r="1848" spans="1:5" x14ac:dyDescent="0.25">
      <c r="A1848" s="124">
        <v>40408</v>
      </c>
      <c r="B1848" s="125">
        <v>22</v>
      </c>
      <c r="C1848" s="125">
        <v>9.9726219999999994</v>
      </c>
      <c r="D1848" s="125">
        <v>9.9726219999999994</v>
      </c>
      <c r="E1848" s="125">
        <v>4.4923349999999997</v>
      </c>
    </row>
    <row r="1849" spans="1:5" x14ac:dyDescent="0.25">
      <c r="A1849" s="124">
        <v>40409</v>
      </c>
      <c r="B1849" s="125">
        <v>27</v>
      </c>
      <c r="C1849" s="125">
        <v>9.9664000000000001</v>
      </c>
      <c r="D1849" s="125">
        <v>9.9664000000000001</v>
      </c>
      <c r="E1849" s="125">
        <v>4.4951040000000004</v>
      </c>
    </row>
    <row r="1850" spans="1:5" x14ac:dyDescent="0.25">
      <c r="A1850" s="124">
        <v>40410</v>
      </c>
      <c r="B1850" s="125">
        <v>26</v>
      </c>
      <c r="C1850" s="125">
        <v>9.9675720000000005</v>
      </c>
      <c r="D1850" s="125">
        <v>9.9675720000000005</v>
      </c>
      <c r="E1850" s="125">
        <v>4.5046379999999999</v>
      </c>
    </row>
    <row r="1851" spans="1:5" x14ac:dyDescent="0.25">
      <c r="A1851" s="124">
        <v>40413</v>
      </c>
      <c r="B1851" s="125">
        <v>23</v>
      </c>
      <c r="C1851" s="125">
        <v>9.9713139999999996</v>
      </c>
      <c r="D1851" s="125">
        <v>9.9713139999999996</v>
      </c>
      <c r="E1851" s="125">
        <v>4.5029000000000003</v>
      </c>
    </row>
    <row r="1852" spans="1:5" x14ac:dyDescent="0.25">
      <c r="A1852" s="124">
        <v>40414</v>
      </c>
      <c r="B1852" s="125">
        <v>22</v>
      </c>
      <c r="C1852" s="125">
        <v>9.9728060000000003</v>
      </c>
      <c r="D1852" s="125">
        <v>9.9728060000000003</v>
      </c>
      <c r="E1852" s="125">
        <v>4.4620610000000003</v>
      </c>
    </row>
    <row r="1853" spans="1:5" x14ac:dyDescent="0.25">
      <c r="A1853" s="124">
        <v>40415</v>
      </c>
      <c r="B1853" s="125">
        <v>21</v>
      </c>
      <c r="C1853" s="125">
        <v>9.9740420000000007</v>
      </c>
      <c r="D1853" s="125">
        <v>9.9740420000000007</v>
      </c>
      <c r="E1853" s="125">
        <v>4.4615239999999998</v>
      </c>
    </row>
    <row r="1854" spans="1:5" x14ac:dyDescent="0.25">
      <c r="A1854" s="124">
        <v>40416</v>
      </c>
      <c r="B1854" s="125">
        <v>28</v>
      </c>
      <c r="C1854" s="125">
        <v>9.9653890000000001</v>
      </c>
      <c r="D1854" s="125">
        <v>9.9653890000000001</v>
      </c>
      <c r="E1854" s="125">
        <v>4.4654410000000002</v>
      </c>
    </row>
    <row r="1855" spans="1:5" x14ac:dyDescent="0.25">
      <c r="A1855" s="124">
        <v>40417</v>
      </c>
      <c r="B1855" s="125">
        <v>27</v>
      </c>
      <c r="C1855" s="125">
        <v>9.9666250000000005</v>
      </c>
      <c r="D1855" s="125">
        <v>9.9666250000000005</v>
      </c>
      <c r="E1855" s="125">
        <v>4.4649020000000004</v>
      </c>
    </row>
    <row r="1856" spans="1:5" x14ac:dyDescent="0.25">
      <c r="A1856" s="124">
        <v>40420</v>
      </c>
      <c r="B1856" s="125">
        <v>24</v>
      </c>
      <c r="C1856" s="125">
        <v>9.9703330000000001</v>
      </c>
      <c r="D1856" s="125">
        <v>9.9703330000000001</v>
      </c>
      <c r="E1856" s="125">
        <v>4.4632909999999999</v>
      </c>
    </row>
    <row r="1857" spans="1:5" x14ac:dyDescent="0.25">
      <c r="A1857" s="124">
        <v>40421</v>
      </c>
      <c r="B1857" s="125">
        <v>23</v>
      </c>
      <c r="C1857" s="125">
        <v>9.9715690000000006</v>
      </c>
      <c r="D1857" s="125">
        <v>9.9715690000000006</v>
      </c>
      <c r="E1857" s="125">
        <v>4.462758</v>
      </c>
    </row>
    <row r="1858" spans="1:5" x14ac:dyDescent="0.25">
      <c r="A1858" s="124">
        <v>40422</v>
      </c>
      <c r="B1858" s="125">
        <v>22</v>
      </c>
      <c r="C1858" s="125">
        <v>9.9727440000000005</v>
      </c>
      <c r="D1858" s="125">
        <v>9.9727440000000005</v>
      </c>
      <c r="E1858" s="125">
        <v>4.4722619999999997</v>
      </c>
    </row>
    <row r="1859" spans="1:5" x14ac:dyDescent="0.25">
      <c r="A1859" s="124">
        <v>40423</v>
      </c>
      <c r="B1859" s="125">
        <v>28</v>
      </c>
      <c r="C1859" s="125">
        <v>9.9653109999999998</v>
      </c>
      <c r="D1859" s="125">
        <v>9.9653109999999998</v>
      </c>
      <c r="E1859" s="125">
        <v>4.4755390000000004</v>
      </c>
    </row>
    <row r="1860" spans="1:5" x14ac:dyDescent="0.25">
      <c r="A1860" s="124">
        <v>40424</v>
      </c>
      <c r="B1860" s="125">
        <v>27</v>
      </c>
      <c r="C1860" s="125">
        <v>9.9664750000000009</v>
      </c>
      <c r="D1860" s="125">
        <v>9.9664750000000009</v>
      </c>
      <c r="E1860" s="125">
        <v>4.485036</v>
      </c>
    </row>
    <row r="1861" spans="1:5" x14ac:dyDescent="0.25">
      <c r="A1861" s="124">
        <v>40427</v>
      </c>
      <c r="B1861" s="125">
        <v>24</v>
      </c>
      <c r="C1861" s="125">
        <v>9.9702669999999998</v>
      </c>
      <c r="D1861" s="125">
        <v>9.9702669999999998</v>
      </c>
      <c r="E1861" s="125">
        <v>4.4732500000000002</v>
      </c>
    </row>
    <row r="1862" spans="1:5" x14ac:dyDescent="0.25">
      <c r="A1862" s="124">
        <v>40428</v>
      </c>
      <c r="B1862" s="125">
        <v>23</v>
      </c>
      <c r="C1862" s="125">
        <v>9.9716330000000006</v>
      </c>
      <c r="D1862" s="125">
        <v>9.9716330000000006</v>
      </c>
      <c r="E1862" s="125">
        <v>4.4526830000000004</v>
      </c>
    </row>
    <row r="1863" spans="1:5" x14ac:dyDescent="0.25">
      <c r="A1863" s="124">
        <v>40429</v>
      </c>
      <c r="B1863" s="125">
        <v>22</v>
      </c>
      <c r="C1863" s="125">
        <v>9.9728060000000003</v>
      </c>
      <c r="D1863" s="125">
        <v>9.9728060000000003</v>
      </c>
      <c r="E1863" s="125">
        <v>4.4620610000000003</v>
      </c>
    </row>
    <row r="1864" spans="1:5" x14ac:dyDescent="0.25">
      <c r="A1864" s="124">
        <v>40430</v>
      </c>
      <c r="B1864" s="125">
        <v>28</v>
      </c>
      <c r="C1864" s="125">
        <v>9.9653109999999998</v>
      </c>
      <c r="D1864" s="125">
        <v>9.9653109999999998</v>
      </c>
      <c r="E1864" s="125">
        <v>4.4755390000000004</v>
      </c>
    </row>
    <row r="1865" spans="1:5" x14ac:dyDescent="0.25">
      <c r="A1865" s="124">
        <v>40431</v>
      </c>
      <c r="B1865" s="125">
        <v>27</v>
      </c>
      <c r="C1865" s="125">
        <v>9.9665499999999998</v>
      </c>
      <c r="D1865" s="125">
        <v>9.9665499999999998</v>
      </c>
      <c r="E1865" s="125">
        <v>4.4749689999999998</v>
      </c>
    </row>
    <row r="1866" spans="1:5" x14ac:dyDescent="0.25">
      <c r="A1866" s="124">
        <v>40434</v>
      </c>
      <c r="B1866" s="125">
        <v>24</v>
      </c>
      <c r="C1866" s="125">
        <v>9.9703999999999997</v>
      </c>
      <c r="D1866" s="125">
        <v>9.9703999999999997</v>
      </c>
      <c r="E1866" s="125">
        <v>4.4531809999999998</v>
      </c>
    </row>
    <row r="1867" spans="1:5" x14ac:dyDescent="0.25">
      <c r="A1867" s="124">
        <v>40435</v>
      </c>
      <c r="B1867" s="125">
        <v>23</v>
      </c>
      <c r="C1867" s="125">
        <v>9.9715059999999998</v>
      </c>
      <c r="D1867" s="125">
        <v>9.9715059999999998</v>
      </c>
      <c r="E1867" s="125">
        <v>4.4726749999999997</v>
      </c>
    </row>
    <row r="1868" spans="1:5" x14ac:dyDescent="0.25">
      <c r="A1868" s="124">
        <v>40436</v>
      </c>
      <c r="B1868" s="125">
        <v>29</v>
      </c>
      <c r="C1868" s="125">
        <v>9.9641529999999996</v>
      </c>
      <c r="D1868" s="125">
        <v>9.9641529999999996</v>
      </c>
      <c r="E1868" s="125">
        <v>4.4659820000000003</v>
      </c>
    </row>
    <row r="1869" spans="1:5" x14ac:dyDescent="0.25">
      <c r="A1869" s="124">
        <v>40441</v>
      </c>
      <c r="B1869" s="125">
        <v>24</v>
      </c>
      <c r="C1869" s="125">
        <v>9.9703330000000001</v>
      </c>
      <c r="D1869" s="125">
        <v>9.9703330000000001</v>
      </c>
      <c r="E1869" s="125">
        <v>4.4632909999999999</v>
      </c>
    </row>
    <row r="1870" spans="1:5" x14ac:dyDescent="0.25">
      <c r="A1870" s="124">
        <v>40442</v>
      </c>
      <c r="B1870" s="125">
        <v>23</v>
      </c>
      <c r="C1870" s="125">
        <v>9.9722720000000002</v>
      </c>
      <c r="D1870" s="125">
        <v>9.9722720000000002</v>
      </c>
      <c r="E1870" s="125">
        <v>4.3521020000000004</v>
      </c>
    </row>
    <row r="1871" spans="1:5" x14ac:dyDescent="0.25">
      <c r="A1871" s="124">
        <v>40443</v>
      </c>
      <c r="B1871" s="125">
        <v>22</v>
      </c>
      <c r="C1871" s="125">
        <v>9.9734169999999995</v>
      </c>
      <c r="D1871" s="125">
        <v>9.9734169999999995</v>
      </c>
      <c r="E1871" s="125">
        <v>4.3615399999999998</v>
      </c>
    </row>
    <row r="1872" spans="1:5" x14ac:dyDescent="0.25">
      <c r="A1872" s="124">
        <v>40444</v>
      </c>
      <c r="B1872" s="125">
        <v>28</v>
      </c>
      <c r="C1872" s="125">
        <v>9.9661670000000004</v>
      </c>
      <c r="D1872" s="125">
        <v>9.9661670000000004</v>
      </c>
      <c r="E1872" s="125">
        <v>4.3647239999999998</v>
      </c>
    </row>
    <row r="1873" spans="1:5" x14ac:dyDescent="0.25">
      <c r="A1873" s="124">
        <v>40445</v>
      </c>
      <c r="B1873" s="125">
        <v>27</v>
      </c>
      <c r="C1873" s="125">
        <v>9.9673750000000005</v>
      </c>
      <c r="D1873" s="125">
        <v>9.9673750000000005</v>
      </c>
      <c r="E1873" s="125">
        <v>4.3642380000000003</v>
      </c>
    </row>
    <row r="1874" spans="1:5" x14ac:dyDescent="0.25">
      <c r="A1874" s="124">
        <v>40448</v>
      </c>
      <c r="B1874" s="125">
        <v>24</v>
      </c>
      <c r="C1874" s="125">
        <v>9.9710000000000001</v>
      </c>
      <c r="D1874" s="125">
        <v>9.9710000000000001</v>
      </c>
      <c r="E1874" s="125">
        <v>4.3626519999999998</v>
      </c>
    </row>
    <row r="1875" spans="1:5" x14ac:dyDescent="0.25">
      <c r="A1875" s="124">
        <v>40449</v>
      </c>
      <c r="B1875" s="125">
        <v>23</v>
      </c>
      <c r="C1875" s="125">
        <v>9.9722080000000002</v>
      </c>
      <c r="D1875" s="125">
        <v>9.9722080000000002</v>
      </c>
      <c r="E1875" s="125">
        <v>4.3621759999999998</v>
      </c>
    </row>
    <row r="1876" spans="1:5" x14ac:dyDescent="0.25">
      <c r="A1876" s="124">
        <v>40450</v>
      </c>
      <c r="B1876" s="125">
        <v>22</v>
      </c>
      <c r="C1876" s="125">
        <v>9.9734169999999995</v>
      </c>
      <c r="D1876" s="125">
        <v>9.9734169999999995</v>
      </c>
      <c r="E1876" s="125">
        <v>4.3615399999999998</v>
      </c>
    </row>
    <row r="1877" spans="1:5" x14ac:dyDescent="0.25">
      <c r="A1877" s="124">
        <v>40451</v>
      </c>
      <c r="B1877" s="125">
        <v>28</v>
      </c>
      <c r="C1877" s="125">
        <v>9.9660890000000002</v>
      </c>
      <c r="D1877" s="125">
        <v>9.9660890000000002</v>
      </c>
      <c r="E1877" s="125">
        <v>4.3748209999999998</v>
      </c>
    </row>
    <row r="1878" spans="1:5" x14ac:dyDescent="0.25">
      <c r="A1878" s="124">
        <v>40452</v>
      </c>
      <c r="B1878" s="125">
        <v>27</v>
      </c>
      <c r="C1878" s="125">
        <v>9.9672249999999991</v>
      </c>
      <c r="D1878" s="125">
        <v>9.9672249999999991</v>
      </c>
      <c r="E1878" s="125">
        <v>4.3843699999999997</v>
      </c>
    </row>
    <row r="1879" spans="1:5" x14ac:dyDescent="0.25">
      <c r="A1879" s="124">
        <v>40455</v>
      </c>
      <c r="B1879" s="125">
        <v>24</v>
      </c>
      <c r="C1879" s="125">
        <v>9.9708670000000001</v>
      </c>
      <c r="D1879" s="125">
        <v>9.9708670000000001</v>
      </c>
      <c r="E1879" s="125">
        <v>4.3827179999999997</v>
      </c>
    </row>
    <row r="1880" spans="1:5" x14ac:dyDescent="0.25">
      <c r="A1880" s="124">
        <v>40456</v>
      </c>
      <c r="B1880" s="125">
        <v>23</v>
      </c>
      <c r="C1880" s="125">
        <v>9.9733579999999993</v>
      </c>
      <c r="D1880" s="125">
        <v>9.9733579999999993</v>
      </c>
      <c r="E1880" s="125">
        <v>4.1811920000000002</v>
      </c>
    </row>
    <row r="1881" spans="1:5" x14ac:dyDescent="0.25">
      <c r="A1881" s="124">
        <v>40457</v>
      </c>
      <c r="B1881" s="125">
        <v>22</v>
      </c>
      <c r="C1881" s="125">
        <v>9.9745170000000005</v>
      </c>
      <c r="D1881" s="125">
        <v>9.9745170000000005</v>
      </c>
      <c r="E1881" s="125">
        <v>4.180599</v>
      </c>
    </row>
    <row r="1882" spans="1:5" x14ac:dyDescent="0.25">
      <c r="A1882" s="124">
        <v>40458</v>
      </c>
      <c r="B1882" s="125">
        <v>28</v>
      </c>
      <c r="C1882" s="125">
        <v>9.9675670000000007</v>
      </c>
      <c r="D1882" s="125">
        <v>9.9675670000000007</v>
      </c>
      <c r="E1882" s="125">
        <v>4.1835259999999996</v>
      </c>
    </row>
    <row r="1883" spans="1:5" x14ac:dyDescent="0.25">
      <c r="A1883" s="124">
        <v>40459</v>
      </c>
      <c r="B1883" s="125">
        <v>27</v>
      </c>
      <c r="C1883" s="125">
        <v>9.9687249999999992</v>
      </c>
      <c r="D1883" s="125">
        <v>9.9687249999999992</v>
      </c>
      <c r="E1883" s="125">
        <v>4.1830829999999999</v>
      </c>
    </row>
    <row r="1884" spans="1:5" x14ac:dyDescent="0.25">
      <c r="A1884" s="124">
        <v>40462</v>
      </c>
      <c r="B1884" s="125">
        <v>24</v>
      </c>
      <c r="C1884" s="125">
        <v>9.9721329999999995</v>
      </c>
      <c r="D1884" s="125">
        <v>9.9721329999999995</v>
      </c>
      <c r="E1884" s="125">
        <v>4.1917309999999999</v>
      </c>
    </row>
    <row r="1885" spans="1:5" x14ac:dyDescent="0.25">
      <c r="A1885" s="124">
        <v>40463</v>
      </c>
      <c r="B1885" s="125">
        <v>23</v>
      </c>
      <c r="C1885" s="125">
        <v>9.9738059999999997</v>
      </c>
      <c r="D1885" s="125">
        <v>9.9738059999999997</v>
      </c>
      <c r="E1885" s="125">
        <v>4.1106980000000002</v>
      </c>
    </row>
    <row r="1886" spans="1:5" x14ac:dyDescent="0.25">
      <c r="A1886" s="124">
        <v>40464</v>
      </c>
      <c r="B1886" s="125">
        <v>22</v>
      </c>
      <c r="C1886" s="125">
        <v>9.9753109999999996</v>
      </c>
      <c r="D1886" s="125">
        <v>9.9753109999999996</v>
      </c>
      <c r="E1886" s="125">
        <v>4.0500170000000004</v>
      </c>
    </row>
    <row r="1887" spans="1:5" x14ac:dyDescent="0.25">
      <c r="A1887" s="124">
        <v>40465</v>
      </c>
      <c r="B1887" s="125">
        <v>28</v>
      </c>
      <c r="C1887" s="125">
        <v>9.9690440000000002</v>
      </c>
      <c r="D1887" s="125">
        <v>9.9690440000000002</v>
      </c>
      <c r="E1887" s="125">
        <v>3.992416</v>
      </c>
    </row>
    <row r="1888" spans="1:5" x14ac:dyDescent="0.25">
      <c r="A1888" s="124">
        <v>40466</v>
      </c>
      <c r="B1888" s="125">
        <v>27</v>
      </c>
      <c r="C1888" s="125">
        <v>9.9700749999999996</v>
      </c>
      <c r="D1888" s="125">
        <v>9.9700749999999996</v>
      </c>
      <c r="E1888" s="125">
        <v>4.001976</v>
      </c>
    </row>
    <row r="1889" spans="1:5" x14ac:dyDescent="0.25">
      <c r="A1889" s="124">
        <v>40469</v>
      </c>
      <c r="B1889" s="125">
        <v>24</v>
      </c>
      <c r="C1889" s="125">
        <v>9.9734669999999994</v>
      </c>
      <c r="D1889" s="125">
        <v>9.9734669999999994</v>
      </c>
      <c r="E1889" s="125">
        <v>3.9905379999999999</v>
      </c>
    </row>
    <row r="1890" spans="1:5" x14ac:dyDescent="0.25">
      <c r="A1890" s="124">
        <v>40470</v>
      </c>
      <c r="B1890" s="125">
        <v>23</v>
      </c>
      <c r="C1890" s="125">
        <v>9.9747000000000003</v>
      </c>
      <c r="D1890" s="125">
        <v>9.9747000000000003</v>
      </c>
      <c r="E1890" s="125">
        <v>3.9700440000000001</v>
      </c>
    </row>
    <row r="1891" spans="1:5" x14ac:dyDescent="0.25">
      <c r="A1891" s="124">
        <v>40471</v>
      </c>
      <c r="B1891" s="125">
        <v>22</v>
      </c>
      <c r="C1891" s="125">
        <v>9.9754939999999994</v>
      </c>
      <c r="D1891" s="125">
        <v>9.9754939999999994</v>
      </c>
      <c r="E1891" s="125">
        <v>4.0199239999999996</v>
      </c>
    </row>
    <row r="1892" spans="1:5" x14ac:dyDescent="0.25">
      <c r="A1892" s="124">
        <v>40472</v>
      </c>
      <c r="B1892" s="125">
        <v>28</v>
      </c>
      <c r="C1892" s="125">
        <v>9.9683440000000001</v>
      </c>
      <c r="D1892" s="125">
        <v>9.9683440000000001</v>
      </c>
      <c r="E1892" s="125">
        <v>4.0829820000000003</v>
      </c>
    </row>
    <row r="1893" spans="1:5" x14ac:dyDescent="0.25">
      <c r="A1893" s="124">
        <v>40473</v>
      </c>
      <c r="B1893" s="125">
        <v>27</v>
      </c>
      <c r="C1893" s="125">
        <v>9.9692500000000006</v>
      </c>
      <c r="D1893" s="125">
        <v>9.9692500000000006</v>
      </c>
      <c r="E1893" s="125">
        <v>4.1126459999999998</v>
      </c>
    </row>
    <row r="1894" spans="1:5" x14ac:dyDescent="0.25">
      <c r="A1894" s="124">
        <v>40476</v>
      </c>
      <c r="B1894" s="125">
        <v>24</v>
      </c>
      <c r="C1894" s="125">
        <v>9.9728670000000008</v>
      </c>
      <c r="D1894" s="125">
        <v>9.9728670000000008</v>
      </c>
      <c r="E1894" s="125">
        <v>4.0810230000000001</v>
      </c>
    </row>
    <row r="1895" spans="1:5" x14ac:dyDescent="0.25">
      <c r="A1895" s="124">
        <v>40477</v>
      </c>
      <c r="B1895" s="125">
        <v>23</v>
      </c>
      <c r="C1895" s="125">
        <v>9.9749560000000006</v>
      </c>
      <c r="D1895" s="125">
        <v>9.9749560000000006</v>
      </c>
      <c r="E1895" s="125">
        <v>3.9297719999999998</v>
      </c>
    </row>
    <row r="1896" spans="1:5" x14ac:dyDescent="0.25">
      <c r="A1896" s="124">
        <v>40478</v>
      </c>
      <c r="B1896" s="125">
        <v>22</v>
      </c>
      <c r="C1896" s="125">
        <v>9.9759829999999994</v>
      </c>
      <c r="D1896" s="125">
        <v>9.9759829999999994</v>
      </c>
      <c r="E1896" s="125">
        <v>3.9395159999999998</v>
      </c>
    </row>
    <row r="1897" spans="1:5" x14ac:dyDescent="0.25">
      <c r="A1897" s="124">
        <v>40479</v>
      </c>
      <c r="B1897" s="125">
        <v>28</v>
      </c>
      <c r="C1897" s="125">
        <v>9.9699000000000009</v>
      </c>
      <c r="D1897" s="125">
        <v>9.9699000000000009</v>
      </c>
      <c r="E1897" s="125">
        <v>3.8816839999999999</v>
      </c>
    </row>
    <row r="1898" spans="1:5" x14ac:dyDescent="0.25">
      <c r="A1898" s="124">
        <v>40480</v>
      </c>
      <c r="B1898" s="125">
        <v>27</v>
      </c>
      <c r="C1898" s="125">
        <v>9.9713499999999993</v>
      </c>
      <c r="D1898" s="125">
        <v>9.9713499999999993</v>
      </c>
      <c r="E1898" s="125">
        <v>3.8309760000000002</v>
      </c>
    </row>
    <row r="1899" spans="1:5" x14ac:dyDescent="0.25">
      <c r="A1899" s="124">
        <v>40483</v>
      </c>
      <c r="B1899" s="125">
        <v>24</v>
      </c>
      <c r="C1899" s="125">
        <v>9.9742669999999993</v>
      </c>
      <c r="D1899" s="125">
        <v>9.9742669999999993</v>
      </c>
      <c r="E1899" s="125">
        <v>3.8699080000000001</v>
      </c>
    </row>
    <row r="1900" spans="1:5" x14ac:dyDescent="0.25">
      <c r="A1900" s="124">
        <v>40485</v>
      </c>
      <c r="B1900" s="125">
        <v>22</v>
      </c>
      <c r="C1900" s="125">
        <v>9.9763500000000001</v>
      </c>
      <c r="D1900" s="125">
        <v>9.9763500000000001</v>
      </c>
      <c r="E1900" s="125">
        <v>3.8791739999999999</v>
      </c>
    </row>
    <row r="1901" spans="1:5" x14ac:dyDescent="0.25">
      <c r="A1901" s="124">
        <v>40486</v>
      </c>
      <c r="B1901" s="125">
        <v>28</v>
      </c>
      <c r="C1901" s="125">
        <v>9.9699000000000009</v>
      </c>
      <c r="D1901" s="125">
        <v>9.9699000000000009</v>
      </c>
      <c r="E1901" s="125">
        <v>3.8816839999999999</v>
      </c>
    </row>
    <row r="1902" spans="1:5" x14ac:dyDescent="0.25">
      <c r="A1902" s="124">
        <v>40487</v>
      </c>
      <c r="B1902" s="125">
        <v>27</v>
      </c>
      <c r="C1902" s="125">
        <v>9.9709749999999993</v>
      </c>
      <c r="D1902" s="125">
        <v>9.9709749999999993</v>
      </c>
      <c r="E1902" s="125">
        <v>3.881265</v>
      </c>
    </row>
    <row r="1903" spans="1:5" x14ac:dyDescent="0.25">
      <c r="A1903" s="124">
        <v>40490</v>
      </c>
      <c r="B1903" s="125">
        <v>24</v>
      </c>
      <c r="C1903" s="125">
        <v>9.9740000000000002</v>
      </c>
      <c r="D1903" s="125">
        <v>9.9740000000000002</v>
      </c>
      <c r="E1903" s="125">
        <v>3.9101659999999998</v>
      </c>
    </row>
    <row r="1904" spans="1:5" x14ac:dyDescent="0.25">
      <c r="A1904" s="124">
        <v>40491</v>
      </c>
      <c r="B1904" s="125">
        <v>23</v>
      </c>
      <c r="C1904" s="125">
        <v>9.9748920000000005</v>
      </c>
      <c r="D1904" s="125">
        <v>9.9748920000000005</v>
      </c>
      <c r="E1904" s="125">
        <v>3.9398399999999998</v>
      </c>
    </row>
    <row r="1905" spans="1:5" x14ac:dyDescent="0.25">
      <c r="A1905" s="124">
        <v>40492</v>
      </c>
      <c r="B1905" s="125">
        <v>22</v>
      </c>
      <c r="C1905" s="125">
        <v>9.9759220000000006</v>
      </c>
      <c r="D1905" s="125">
        <v>9.9759220000000006</v>
      </c>
      <c r="E1905" s="125">
        <v>3.9495459999999998</v>
      </c>
    </row>
    <row r="1906" spans="1:5" x14ac:dyDescent="0.25">
      <c r="A1906" s="124">
        <v>40493</v>
      </c>
      <c r="B1906" s="125">
        <v>28</v>
      </c>
      <c r="C1906" s="125">
        <v>9.9694330000000004</v>
      </c>
      <c r="D1906" s="125">
        <v>9.9694330000000004</v>
      </c>
      <c r="E1906" s="125">
        <v>3.9420929999999998</v>
      </c>
    </row>
    <row r="1907" spans="1:5" x14ac:dyDescent="0.25">
      <c r="A1907" s="124">
        <v>40494</v>
      </c>
      <c r="B1907" s="125">
        <v>27</v>
      </c>
      <c r="C1907" s="125">
        <v>9.9700749999999996</v>
      </c>
      <c r="D1907" s="125">
        <v>9.9700749999999996</v>
      </c>
      <c r="E1907" s="125">
        <v>4.001976</v>
      </c>
    </row>
    <row r="1908" spans="1:5" x14ac:dyDescent="0.25">
      <c r="A1908" s="124">
        <v>40498</v>
      </c>
      <c r="B1908" s="125">
        <v>23</v>
      </c>
      <c r="C1908" s="125">
        <v>9.9741250000000008</v>
      </c>
      <c r="D1908" s="125">
        <v>9.9741250000000008</v>
      </c>
      <c r="E1908" s="125">
        <v>4.0605070000000003</v>
      </c>
    </row>
    <row r="1909" spans="1:5" x14ac:dyDescent="0.25">
      <c r="A1909" s="124">
        <v>40499</v>
      </c>
      <c r="B1909" s="125">
        <v>22</v>
      </c>
      <c r="C1909" s="125">
        <v>9.9753109999999996</v>
      </c>
      <c r="D1909" s="125">
        <v>9.9753109999999996</v>
      </c>
      <c r="E1909" s="125">
        <v>4.0500170000000004</v>
      </c>
    </row>
    <row r="1910" spans="1:5" x14ac:dyDescent="0.25">
      <c r="A1910" s="124">
        <v>40500</v>
      </c>
      <c r="B1910" s="125">
        <v>28</v>
      </c>
      <c r="C1910" s="125">
        <v>9.9682670000000009</v>
      </c>
      <c r="D1910" s="125">
        <v>9.9682670000000009</v>
      </c>
      <c r="E1910" s="125">
        <v>4.0929450000000003</v>
      </c>
    </row>
    <row r="1911" spans="1:5" x14ac:dyDescent="0.25">
      <c r="A1911" s="124">
        <v>40501</v>
      </c>
      <c r="B1911" s="125">
        <v>27</v>
      </c>
      <c r="C1911" s="125">
        <v>9.9694000000000003</v>
      </c>
      <c r="D1911" s="125">
        <v>9.9694000000000003</v>
      </c>
      <c r="E1911" s="125">
        <v>4.0925229999999999</v>
      </c>
    </row>
    <row r="1912" spans="1:5" x14ac:dyDescent="0.25">
      <c r="A1912" s="124">
        <v>40504</v>
      </c>
      <c r="B1912" s="125">
        <v>24</v>
      </c>
      <c r="C1912" s="125">
        <v>9.9727329999999998</v>
      </c>
      <c r="D1912" s="125">
        <v>9.9727329999999998</v>
      </c>
      <c r="E1912" s="125">
        <v>4.1012329999999997</v>
      </c>
    </row>
    <row r="1913" spans="1:5" x14ac:dyDescent="0.25">
      <c r="A1913" s="124">
        <v>40505</v>
      </c>
      <c r="B1913" s="125">
        <v>23</v>
      </c>
      <c r="C1913" s="125">
        <v>9.9737419999999997</v>
      </c>
      <c r="D1913" s="125">
        <v>9.9737419999999997</v>
      </c>
      <c r="E1913" s="125">
        <v>4.120768</v>
      </c>
    </row>
    <row r="1914" spans="1:5" x14ac:dyDescent="0.25">
      <c r="A1914" s="124">
        <v>40506</v>
      </c>
      <c r="B1914" s="125">
        <v>22</v>
      </c>
      <c r="C1914" s="125">
        <v>9.9745170000000005</v>
      </c>
      <c r="D1914" s="125">
        <v>9.9745170000000005</v>
      </c>
      <c r="E1914" s="125">
        <v>4.180599</v>
      </c>
    </row>
    <row r="1915" spans="1:5" x14ac:dyDescent="0.25">
      <c r="A1915" s="124">
        <v>40507</v>
      </c>
      <c r="B1915" s="125">
        <v>28</v>
      </c>
      <c r="C1915" s="125">
        <v>9.9662439999999997</v>
      </c>
      <c r="D1915" s="125">
        <v>9.9662439999999997</v>
      </c>
      <c r="E1915" s="125">
        <v>4.3547570000000002</v>
      </c>
    </row>
    <row r="1916" spans="1:5" x14ac:dyDescent="0.25">
      <c r="A1916" s="124">
        <v>40508</v>
      </c>
      <c r="B1916" s="125">
        <v>27</v>
      </c>
      <c r="C1916" s="125">
        <v>9.9670749999999995</v>
      </c>
      <c r="D1916" s="125">
        <v>9.9670749999999995</v>
      </c>
      <c r="E1916" s="125">
        <v>4.4045019999999999</v>
      </c>
    </row>
    <row r="1917" spans="1:5" x14ac:dyDescent="0.25">
      <c r="A1917" s="124">
        <v>40511</v>
      </c>
      <c r="B1917" s="125">
        <v>24</v>
      </c>
      <c r="C1917" s="125">
        <v>9.9708000000000006</v>
      </c>
      <c r="D1917" s="125">
        <v>9.9708000000000006</v>
      </c>
      <c r="E1917" s="125">
        <v>4.3928269999999996</v>
      </c>
    </row>
    <row r="1918" spans="1:5" x14ac:dyDescent="0.25">
      <c r="A1918" s="124">
        <v>40512</v>
      </c>
      <c r="B1918" s="125">
        <v>23</v>
      </c>
      <c r="C1918" s="125">
        <v>9.9723360000000003</v>
      </c>
      <c r="D1918" s="125">
        <v>9.9723360000000003</v>
      </c>
      <c r="E1918" s="125">
        <v>4.3420290000000001</v>
      </c>
    </row>
    <row r="1919" spans="1:5" x14ac:dyDescent="0.25">
      <c r="A1919" s="124">
        <v>40513</v>
      </c>
      <c r="B1919" s="125">
        <v>22</v>
      </c>
      <c r="C1919" s="125">
        <v>9.9735999999999994</v>
      </c>
      <c r="D1919" s="125">
        <v>9.9735999999999994</v>
      </c>
      <c r="E1919" s="125">
        <v>4.3314349999999999</v>
      </c>
    </row>
    <row r="1920" spans="1:5" x14ac:dyDescent="0.25">
      <c r="A1920" s="124">
        <v>40514</v>
      </c>
      <c r="B1920" s="125">
        <v>28</v>
      </c>
      <c r="C1920" s="125">
        <v>9.9671000000000003</v>
      </c>
      <c r="D1920" s="125">
        <v>9.9671000000000003</v>
      </c>
      <c r="E1920" s="125">
        <v>4.2439629999999999</v>
      </c>
    </row>
    <row r="1921" spans="1:5" x14ac:dyDescent="0.25">
      <c r="A1921" s="124">
        <v>40515</v>
      </c>
      <c r="B1921" s="125">
        <v>27</v>
      </c>
      <c r="C1921" s="125">
        <v>9.9684249999999999</v>
      </c>
      <c r="D1921" s="125">
        <v>9.9684249999999999</v>
      </c>
      <c r="E1921" s="125">
        <v>4.2233349999999996</v>
      </c>
    </row>
    <row r="1922" spans="1:5" x14ac:dyDescent="0.25">
      <c r="A1922" s="124">
        <v>40518</v>
      </c>
      <c r="B1922" s="125">
        <v>24</v>
      </c>
      <c r="C1922" s="125">
        <v>9.9731330000000007</v>
      </c>
      <c r="D1922" s="125">
        <v>9.9731330000000007</v>
      </c>
      <c r="E1922" s="125">
        <v>4.0409069999999998</v>
      </c>
    </row>
    <row r="1923" spans="1:5" x14ac:dyDescent="0.25">
      <c r="A1923" s="124">
        <v>40519</v>
      </c>
      <c r="B1923" s="125">
        <v>23</v>
      </c>
      <c r="C1923" s="125">
        <v>9.9735499999999995</v>
      </c>
      <c r="D1923" s="125">
        <v>9.9735499999999995</v>
      </c>
      <c r="E1923" s="125">
        <v>4.1509790000000004</v>
      </c>
    </row>
    <row r="1924" spans="1:5" x14ac:dyDescent="0.25">
      <c r="A1924" s="124">
        <v>40520</v>
      </c>
      <c r="B1924" s="125">
        <v>22</v>
      </c>
      <c r="C1924" s="125">
        <v>9.9748219999999996</v>
      </c>
      <c r="D1924" s="125">
        <v>9.9748219999999996</v>
      </c>
      <c r="E1924" s="125">
        <v>4.1304360000000004</v>
      </c>
    </row>
    <row r="1925" spans="1:5" x14ac:dyDescent="0.25">
      <c r="A1925" s="124">
        <v>40521</v>
      </c>
      <c r="B1925" s="125">
        <v>28</v>
      </c>
      <c r="C1925" s="125">
        <v>9.9678000000000004</v>
      </c>
      <c r="D1925" s="125">
        <v>9.9678000000000004</v>
      </c>
      <c r="E1925" s="125">
        <v>4.1533740000000003</v>
      </c>
    </row>
    <row r="1926" spans="1:5" x14ac:dyDescent="0.25">
      <c r="A1926" s="124">
        <v>40522</v>
      </c>
      <c r="B1926" s="125">
        <v>27</v>
      </c>
      <c r="C1926" s="125">
        <v>9.9689499999999995</v>
      </c>
      <c r="D1926" s="125">
        <v>9.9689499999999995</v>
      </c>
      <c r="E1926" s="125">
        <v>4.152895</v>
      </c>
    </row>
    <row r="1927" spans="1:5" x14ac:dyDescent="0.25">
      <c r="A1927" s="124">
        <v>40525</v>
      </c>
      <c r="B1927" s="125">
        <v>24</v>
      </c>
      <c r="C1927" s="125">
        <v>9.9724000000000004</v>
      </c>
      <c r="D1927" s="125">
        <v>9.9724000000000004</v>
      </c>
      <c r="E1927" s="125">
        <v>4.1514579999999999</v>
      </c>
    </row>
    <row r="1928" spans="1:5" x14ac:dyDescent="0.25">
      <c r="A1928" s="124">
        <v>40526</v>
      </c>
      <c r="B1928" s="125">
        <v>23</v>
      </c>
      <c r="C1928" s="125">
        <v>9.9732310000000002</v>
      </c>
      <c r="D1928" s="125">
        <v>9.9732310000000002</v>
      </c>
      <c r="E1928" s="125">
        <v>4.2011770000000004</v>
      </c>
    </row>
    <row r="1929" spans="1:5" x14ac:dyDescent="0.25">
      <c r="A1929" s="124">
        <v>40527</v>
      </c>
      <c r="B1929" s="125">
        <v>22</v>
      </c>
      <c r="C1929" s="125">
        <v>9.9743940000000002</v>
      </c>
      <c r="D1929" s="125">
        <v>9.9743940000000002</v>
      </c>
      <c r="E1929" s="125">
        <v>4.2008289999999997</v>
      </c>
    </row>
    <row r="1930" spans="1:5" x14ac:dyDescent="0.25">
      <c r="A1930" s="124">
        <v>40528</v>
      </c>
      <c r="B1930" s="125">
        <v>28</v>
      </c>
      <c r="C1930" s="125">
        <v>9.9666329999999999</v>
      </c>
      <c r="D1930" s="125">
        <v>9.9666329999999999</v>
      </c>
      <c r="E1930" s="125">
        <v>4.304405</v>
      </c>
    </row>
    <row r="1931" spans="1:5" x14ac:dyDescent="0.25">
      <c r="A1931" s="124">
        <v>40529</v>
      </c>
      <c r="B1931" s="125">
        <v>27</v>
      </c>
      <c r="C1931" s="125">
        <v>9.9678249999999995</v>
      </c>
      <c r="D1931" s="125">
        <v>9.9678249999999995</v>
      </c>
      <c r="E1931" s="125">
        <v>4.3038480000000003</v>
      </c>
    </row>
    <row r="1932" spans="1:5" x14ac:dyDescent="0.25">
      <c r="A1932" s="124">
        <v>40532</v>
      </c>
      <c r="B1932" s="125">
        <v>24</v>
      </c>
      <c r="C1932" s="125">
        <v>9.9710669999999997</v>
      </c>
      <c r="D1932" s="125">
        <v>9.9710669999999997</v>
      </c>
      <c r="E1932" s="125">
        <v>4.3525429999999998</v>
      </c>
    </row>
    <row r="1933" spans="1:5" x14ac:dyDescent="0.25">
      <c r="A1933" s="124">
        <v>40533</v>
      </c>
      <c r="B1933" s="125">
        <v>23</v>
      </c>
      <c r="C1933" s="125">
        <v>9.9724640000000004</v>
      </c>
      <c r="D1933" s="125">
        <v>9.9724640000000004</v>
      </c>
      <c r="E1933" s="125">
        <v>4.3218829999999997</v>
      </c>
    </row>
    <row r="1934" spans="1:5" x14ac:dyDescent="0.25">
      <c r="A1934" s="124">
        <v>40534</v>
      </c>
      <c r="B1934" s="125">
        <v>22</v>
      </c>
      <c r="C1934" s="125">
        <v>9.9736609999999999</v>
      </c>
      <c r="D1934" s="125">
        <v>9.9736609999999999</v>
      </c>
      <c r="E1934" s="125">
        <v>4.3213999999999997</v>
      </c>
    </row>
    <row r="1935" spans="1:5" x14ac:dyDescent="0.25">
      <c r="A1935" s="124">
        <v>40535</v>
      </c>
      <c r="B1935" s="125">
        <v>28</v>
      </c>
      <c r="C1935" s="125">
        <v>9.966011</v>
      </c>
      <c r="D1935" s="125">
        <v>9.966011</v>
      </c>
      <c r="E1935" s="125">
        <v>4.3849179999999999</v>
      </c>
    </row>
    <row r="1936" spans="1:5" x14ac:dyDescent="0.25">
      <c r="A1936" s="124">
        <v>40536</v>
      </c>
      <c r="B1936" s="125">
        <v>27</v>
      </c>
      <c r="C1936" s="125">
        <v>9.9672249999999991</v>
      </c>
      <c r="D1936" s="125">
        <v>9.9672249999999991</v>
      </c>
      <c r="E1936" s="125">
        <v>4.3843699999999997</v>
      </c>
    </row>
    <row r="1937" spans="1:5" x14ac:dyDescent="0.25">
      <c r="A1937" s="124">
        <v>40539</v>
      </c>
      <c r="B1937" s="125">
        <v>24</v>
      </c>
      <c r="C1937" s="125">
        <v>9.9708670000000001</v>
      </c>
      <c r="D1937" s="125">
        <v>9.9708670000000001</v>
      </c>
      <c r="E1937" s="125">
        <v>4.3827179999999997</v>
      </c>
    </row>
    <row r="1938" spans="1:5" x14ac:dyDescent="0.25">
      <c r="A1938" s="124">
        <v>40540</v>
      </c>
      <c r="B1938" s="125">
        <v>23</v>
      </c>
      <c r="C1938" s="125">
        <v>9.9720169999999992</v>
      </c>
      <c r="D1938" s="125">
        <v>9.9720169999999992</v>
      </c>
      <c r="E1938" s="125">
        <v>4.392239</v>
      </c>
    </row>
    <row r="1939" spans="1:5" x14ac:dyDescent="0.25">
      <c r="A1939" s="124">
        <v>40541</v>
      </c>
      <c r="B1939" s="125">
        <v>22</v>
      </c>
      <c r="C1939" s="125">
        <v>9.9732330000000005</v>
      </c>
      <c r="D1939" s="125">
        <v>9.9732330000000005</v>
      </c>
      <c r="E1939" s="125">
        <v>4.3918100000000004</v>
      </c>
    </row>
    <row r="1940" spans="1:5" x14ac:dyDescent="0.25">
      <c r="A1940" s="124">
        <v>40542</v>
      </c>
      <c r="B1940" s="125">
        <v>28</v>
      </c>
      <c r="C1940" s="125">
        <v>9.9655439999999995</v>
      </c>
      <c r="D1940" s="125">
        <v>9.9655439999999995</v>
      </c>
      <c r="E1940" s="125">
        <v>4.4453740000000002</v>
      </c>
    </row>
    <row r="1941" spans="1:5" x14ac:dyDescent="0.25">
      <c r="A1941" s="124">
        <v>40543</v>
      </c>
      <c r="B1941" s="125">
        <v>27</v>
      </c>
      <c r="C1941" s="125">
        <v>9.9666999999999994</v>
      </c>
      <c r="D1941" s="125">
        <v>9.9666999999999994</v>
      </c>
      <c r="E1941" s="125">
        <v>4.4548350000000001</v>
      </c>
    </row>
    <row r="1942" spans="1:5" x14ac:dyDescent="0.25">
      <c r="A1942" s="124">
        <v>40546</v>
      </c>
      <c r="B1942" s="125">
        <v>24</v>
      </c>
      <c r="C1942" s="125">
        <v>9.9718</v>
      </c>
      <c r="D1942" s="125">
        <v>9.9718</v>
      </c>
      <c r="E1942" s="125">
        <v>4.241962</v>
      </c>
    </row>
    <row r="1943" spans="1:5" x14ac:dyDescent="0.25">
      <c r="A1943" s="124">
        <v>40547</v>
      </c>
      <c r="B1943" s="125">
        <v>23</v>
      </c>
      <c r="C1943" s="125">
        <v>9.9733579999999993</v>
      </c>
      <c r="D1943" s="125">
        <v>9.9733579999999993</v>
      </c>
      <c r="E1943" s="125">
        <v>4.1811920000000002</v>
      </c>
    </row>
    <row r="1944" spans="1:5" x14ac:dyDescent="0.25">
      <c r="A1944" s="124">
        <v>40548</v>
      </c>
      <c r="B1944" s="125">
        <v>22</v>
      </c>
      <c r="C1944" s="125">
        <v>9.974456</v>
      </c>
      <c r="D1944" s="125">
        <v>9.974456</v>
      </c>
      <c r="E1944" s="125">
        <v>4.1906319999999999</v>
      </c>
    </row>
    <row r="1945" spans="1:5" x14ac:dyDescent="0.25">
      <c r="A1945" s="124">
        <v>40549</v>
      </c>
      <c r="B1945" s="125">
        <v>28</v>
      </c>
      <c r="C1945" s="125">
        <v>9.9677220000000002</v>
      </c>
      <c r="D1945" s="125">
        <v>9.9677220000000002</v>
      </c>
      <c r="E1945" s="125">
        <v>4.1634669999999998</v>
      </c>
    </row>
    <row r="1946" spans="1:5" x14ac:dyDescent="0.25">
      <c r="A1946" s="124">
        <v>40550</v>
      </c>
      <c r="B1946" s="125">
        <v>27</v>
      </c>
      <c r="C1946" s="125">
        <v>9.9689499999999995</v>
      </c>
      <c r="D1946" s="125">
        <v>9.9689499999999995</v>
      </c>
      <c r="E1946" s="125">
        <v>4.152895</v>
      </c>
    </row>
    <row r="1947" spans="1:5" x14ac:dyDescent="0.25">
      <c r="A1947" s="124">
        <v>40553</v>
      </c>
      <c r="B1947" s="125">
        <v>24</v>
      </c>
      <c r="C1947" s="125">
        <v>9.9723330000000008</v>
      </c>
      <c r="D1947" s="125">
        <v>9.9723330000000008</v>
      </c>
      <c r="E1947" s="125">
        <v>4.1615640000000003</v>
      </c>
    </row>
    <row r="1948" spans="1:5" x14ac:dyDescent="0.25">
      <c r="A1948" s="124">
        <v>40554</v>
      </c>
      <c r="B1948" s="125">
        <v>23</v>
      </c>
      <c r="C1948" s="125">
        <v>9.9732939999999992</v>
      </c>
      <c r="D1948" s="125">
        <v>9.9732939999999992</v>
      </c>
      <c r="E1948" s="125">
        <v>4.1912630000000002</v>
      </c>
    </row>
    <row r="1949" spans="1:5" x14ac:dyDescent="0.25">
      <c r="A1949" s="124">
        <v>40555</v>
      </c>
      <c r="B1949" s="125">
        <v>22</v>
      </c>
      <c r="C1949" s="125">
        <v>9.9737829999999992</v>
      </c>
      <c r="D1949" s="125">
        <v>9.9737829999999992</v>
      </c>
      <c r="E1949" s="125">
        <v>4.3013310000000002</v>
      </c>
    </row>
    <row r="1950" spans="1:5" x14ac:dyDescent="0.25">
      <c r="A1950" s="124">
        <v>40556</v>
      </c>
      <c r="B1950" s="125">
        <v>28</v>
      </c>
      <c r="C1950" s="125">
        <v>9.9674110000000002</v>
      </c>
      <c r="D1950" s="125">
        <v>9.9674110000000002</v>
      </c>
      <c r="E1950" s="125">
        <v>4.2037139999999997</v>
      </c>
    </row>
    <row r="1951" spans="1:5" x14ac:dyDescent="0.25">
      <c r="A1951" s="124">
        <v>40557</v>
      </c>
      <c r="B1951" s="125">
        <v>27</v>
      </c>
      <c r="C1951" s="125">
        <v>9.9685749999999995</v>
      </c>
      <c r="D1951" s="125">
        <v>9.9685749999999995</v>
      </c>
      <c r="E1951" s="125">
        <v>4.2032090000000002</v>
      </c>
    </row>
    <row r="1952" spans="1:5" x14ac:dyDescent="0.25">
      <c r="A1952" s="124">
        <v>40560</v>
      </c>
      <c r="B1952" s="125">
        <v>24</v>
      </c>
      <c r="C1952" s="125">
        <v>9.9720669999999991</v>
      </c>
      <c r="D1952" s="125">
        <v>9.9720669999999991</v>
      </c>
      <c r="E1952" s="125">
        <v>4.2016869999999997</v>
      </c>
    </row>
    <row r="1953" spans="1:5" x14ac:dyDescent="0.25">
      <c r="A1953" s="124">
        <v>40561</v>
      </c>
      <c r="B1953" s="125">
        <v>23</v>
      </c>
      <c r="C1953" s="125">
        <v>9.9736139999999995</v>
      </c>
      <c r="D1953" s="125">
        <v>9.9736139999999995</v>
      </c>
      <c r="E1953" s="125">
        <v>4.1409089999999997</v>
      </c>
    </row>
    <row r="1954" spans="1:5" x14ac:dyDescent="0.25">
      <c r="A1954" s="124">
        <v>40562</v>
      </c>
      <c r="B1954" s="125">
        <v>22</v>
      </c>
      <c r="C1954" s="125">
        <v>9.9750060000000005</v>
      </c>
      <c r="D1954" s="125">
        <v>9.9750060000000005</v>
      </c>
      <c r="E1954" s="125">
        <v>4.1001750000000001</v>
      </c>
    </row>
    <row r="1955" spans="1:5" x14ac:dyDescent="0.25">
      <c r="A1955" s="124">
        <v>40563</v>
      </c>
      <c r="B1955" s="125">
        <v>28</v>
      </c>
      <c r="C1955" s="125">
        <v>9.9683440000000001</v>
      </c>
      <c r="D1955" s="125">
        <v>9.9683440000000001</v>
      </c>
      <c r="E1955" s="125">
        <v>4.0829820000000003</v>
      </c>
    </row>
    <row r="1956" spans="1:5" x14ac:dyDescent="0.25">
      <c r="A1956" s="124">
        <v>40564</v>
      </c>
      <c r="B1956" s="125">
        <v>27</v>
      </c>
      <c r="C1956" s="125">
        <v>9.9694749999999992</v>
      </c>
      <c r="D1956" s="125">
        <v>9.9694749999999992</v>
      </c>
      <c r="E1956" s="125">
        <v>4.0824619999999996</v>
      </c>
    </row>
    <row r="1957" spans="1:5" x14ac:dyDescent="0.25">
      <c r="A1957" s="124">
        <v>40567</v>
      </c>
      <c r="B1957" s="125">
        <v>24</v>
      </c>
      <c r="C1957" s="125">
        <v>9.9728670000000008</v>
      </c>
      <c r="D1957" s="125">
        <v>9.9728670000000008</v>
      </c>
      <c r="E1957" s="125">
        <v>4.0810230000000001</v>
      </c>
    </row>
    <row r="1958" spans="1:5" x14ac:dyDescent="0.25">
      <c r="A1958" s="124">
        <v>40568</v>
      </c>
      <c r="B1958" s="125">
        <v>23</v>
      </c>
      <c r="C1958" s="125">
        <v>9.9741890000000009</v>
      </c>
      <c r="D1958" s="125">
        <v>9.9741890000000009</v>
      </c>
      <c r="E1958" s="125">
        <v>4.0504369999999996</v>
      </c>
    </row>
    <row r="1959" spans="1:5" x14ac:dyDescent="0.25">
      <c r="A1959" s="124">
        <v>40569</v>
      </c>
      <c r="B1959" s="125">
        <v>22</v>
      </c>
      <c r="C1959" s="125">
        <v>9.9753109999999996</v>
      </c>
      <c r="D1959" s="125">
        <v>9.9753109999999996</v>
      </c>
      <c r="E1959" s="125">
        <v>4.0500170000000004</v>
      </c>
    </row>
    <row r="1960" spans="1:5" x14ac:dyDescent="0.25">
      <c r="A1960" s="124">
        <v>40570</v>
      </c>
      <c r="B1960" s="125">
        <v>28</v>
      </c>
      <c r="C1960" s="125">
        <v>9.9685780000000008</v>
      </c>
      <c r="D1960" s="125">
        <v>9.9685780000000008</v>
      </c>
      <c r="E1960" s="125">
        <v>4.0527059999999997</v>
      </c>
    </row>
    <row r="1961" spans="1:5" x14ac:dyDescent="0.25">
      <c r="A1961" s="124">
        <v>40571</v>
      </c>
      <c r="B1961" s="125">
        <v>27</v>
      </c>
      <c r="C1961" s="125">
        <v>9.9696999999999996</v>
      </c>
      <c r="D1961" s="125">
        <v>9.9696999999999996</v>
      </c>
      <c r="E1961" s="125">
        <v>4.0522780000000003</v>
      </c>
    </row>
    <row r="1962" spans="1:5" x14ac:dyDescent="0.25">
      <c r="A1962" s="124">
        <v>40574</v>
      </c>
      <c r="B1962" s="125">
        <v>24</v>
      </c>
      <c r="C1962" s="125">
        <v>9.9730670000000003</v>
      </c>
      <c r="D1962" s="125">
        <v>9.9730670000000003</v>
      </c>
      <c r="E1962" s="125">
        <v>4.0508600000000001</v>
      </c>
    </row>
    <row r="1963" spans="1:5" x14ac:dyDescent="0.25">
      <c r="A1963" s="124">
        <v>40575</v>
      </c>
      <c r="B1963" s="125">
        <v>23</v>
      </c>
      <c r="C1963" s="125">
        <v>9.9742529999999991</v>
      </c>
      <c r="D1963" s="125">
        <v>9.9742529999999991</v>
      </c>
      <c r="E1963" s="125">
        <v>4.040368</v>
      </c>
    </row>
    <row r="1964" spans="1:5" x14ac:dyDescent="0.25">
      <c r="A1964" s="124">
        <v>40576</v>
      </c>
      <c r="B1964" s="125">
        <v>22</v>
      </c>
      <c r="C1964" s="125">
        <v>9.9743940000000002</v>
      </c>
      <c r="D1964" s="125">
        <v>9.9743940000000002</v>
      </c>
      <c r="E1964" s="125">
        <v>4.2008289999999997</v>
      </c>
    </row>
    <row r="1965" spans="1:5" x14ac:dyDescent="0.25">
      <c r="A1965" s="124">
        <v>40577</v>
      </c>
      <c r="B1965" s="125">
        <v>28</v>
      </c>
      <c r="C1965" s="125">
        <v>9.9677220000000002</v>
      </c>
      <c r="D1965" s="125">
        <v>9.9677220000000002</v>
      </c>
      <c r="E1965" s="125">
        <v>4.1634669999999998</v>
      </c>
    </row>
    <row r="1966" spans="1:5" x14ac:dyDescent="0.25">
      <c r="A1966" s="124">
        <v>40578</v>
      </c>
      <c r="B1966" s="125">
        <v>27</v>
      </c>
      <c r="C1966" s="125">
        <v>9.9685000000000006</v>
      </c>
      <c r="D1966" s="125">
        <v>9.9685000000000006</v>
      </c>
      <c r="E1966" s="125">
        <v>4.2132719999999999</v>
      </c>
    </row>
    <row r="1967" spans="1:5" x14ac:dyDescent="0.25">
      <c r="A1967" s="124">
        <v>40582</v>
      </c>
      <c r="B1967" s="125">
        <v>23</v>
      </c>
      <c r="C1967" s="125">
        <v>9.9741890000000009</v>
      </c>
      <c r="D1967" s="125">
        <v>9.9741890000000009</v>
      </c>
      <c r="E1967" s="125">
        <v>4.0504369999999996</v>
      </c>
    </row>
    <row r="1968" spans="1:5" x14ac:dyDescent="0.25">
      <c r="A1968" s="124">
        <v>40583</v>
      </c>
      <c r="B1968" s="125">
        <v>22</v>
      </c>
      <c r="C1968" s="125">
        <v>9.9756169999999997</v>
      </c>
      <c r="D1968" s="125">
        <v>9.9756169999999997</v>
      </c>
      <c r="E1968" s="125">
        <v>3.999698</v>
      </c>
    </row>
    <row r="1969" spans="1:5" x14ac:dyDescent="0.25">
      <c r="A1969" s="124">
        <v>40584</v>
      </c>
      <c r="B1969" s="125">
        <v>28</v>
      </c>
      <c r="C1969" s="125">
        <v>9.9689669999999992</v>
      </c>
      <c r="D1969" s="125">
        <v>9.9689669999999992</v>
      </c>
      <c r="E1969" s="125">
        <v>4.0023780000000002</v>
      </c>
    </row>
    <row r="1970" spans="1:5" x14ac:dyDescent="0.25">
      <c r="A1970" s="124">
        <v>40585</v>
      </c>
      <c r="B1970" s="125">
        <v>27</v>
      </c>
      <c r="C1970" s="125">
        <v>9.9701500000000003</v>
      </c>
      <c r="D1970" s="125">
        <v>9.9701500000000003</v>
      </c>
      <c r="E1970" s="125">
        <v>3.9919159999999998</v>
      </c>
    </row>
    <row r="1971" spans="1:5" x14ac:dyDescent="0.25">
      <c r="A1971" s="124">
        <v>40588</v>
      </c>
      <c r="B1971" s="125">
        <v>24</v>
      </c>
      <c r="C1971" s="125">
        <v>9.9734669999999994</v>
      </c>
      <c r="D1971" s="125">
        <v>9.9734669999999994</v>
      </c>
      <c r="E1971" s="125">
        <v>3.9905379999999999</v>
      </c>
    </row>
    <row r="1972" spans="1:5" x14ac:dyDescent="0.25">
      <c r="A1972" s="124">
        <v>40589</v>
      </c>
      <c r="B1972" s="125">
        <v>23</v>
      </c>
      <c r="C1972" s="125">
        <v>9.9747640000000004</v>
      </c>
      <c r="D1972" s="125">
        <v>9.9747640000000004</v>
      </c>
      <c r="E1972" s="125">
        <v>3.9599760000000002</v>
      </c>
    </row>
    <row r="1973" spans="1:5" x14ac:dyDescent="0.25">
      <c r="A1973" s="124">
        <v>40590</v>
      </c>
      <c r="B1973" s="125">
        <v>22</v>
      </c>
      <c r="C1973" s="125">
        <v>9.9757999999999996</v>
      </c>
      <c r="D1973" s="125">
        <v>9.9757999999999996</v>
      </c>
      <c r="E1973" s="125">
        <v>3.9696060000000002</v>
      </c>
    </row>
    <row r="1974" spans="1:5" x14ac:dyDescent="0.25">
      <c r="A1974" s="124">
        <v>40591</v>
      </c>
      <c r="B1974" s="125">
        <v>28</v>
      </c>
      <c r="C1974" s="125">
        <v>9.9694330000000004</v>
      </c>
      <c r="D1974" s="125">
        <v>9.9694330000000004</v>
      </c>
      <c r="E1974" s="125">
        <v>3.9420929999999998</v>
      </c>
    </row>
    <row r="1975" spans="1:5" x14ac:dyDescent="0.25">
      <c r="A1975" s="124">
        <v>40592</v>
      </c>
      <c r="B1975" s="125">
        <v>27</v>
      </c>
      <c r="C1975" s="125">
        <v>9.9705250000000003</v>
      </c>
      <c r="D1975" s="125">
        <v>9.9705250000000003</v>
      </c>
      <c r="E1975" s="125">
        <v>3.9416180000000001</v>
      </c>
    </row>
    <row r="1976" spans="1:5" x14ac:dyDescent="0.25">
      <c r="A1976" s="124">
        <v>40595</v>
      </c>
      <c r="B1976" s="125">
        <v>24</v>
      </c>
      <c r="C1976" s="125">
        <v>9.9738000000000007</v>
      </c>
      <c r="D1976" s="125">
        <v>9.9738000000000007</v>
      </c>
      <c r="E1976" s="125">
        <v>3.9403239999999999</v>
      </c>
    </row>
    <row r="1977" spans="1:5" x14ac:dyDescent="0.25">
      <c r="A1977" s="124">
        <v>40596</v>
      </c>
      <c r="B1977" s="125">
        <v>23</v>
      </c>
      <c r="C1977" s="125">
        <v>9.9742529999999991</v>
      </c>
      <c r="D1977" s="125">
        <v>9.9742529999999991</v>
      </c>
      <c r="E1977" s="125">
        <v>4.040368</v>
      </c>
    </row>
    <row r="1978" spans="1:5" x14ac:dyDescent="0.25">
      <c r="A1978" s="124">
        <v>40597</v>
      </c>
      <c r="B1978" s="125">
        <v>22</v>
      </c>
      <c r="C1978" s="125">
        <v>9.9754330000000007</v>
      </c>
      <c r="D1978" s="125">
        <v>9.9754330000000007</v>
      </c>
      <c r="E1978" s="125">
        <v>4.0299550000000002</v>
      </c>
    </row>
    <row r="1979" spans="1:5" x14ac:dyDescent="0.25">
      <c r="A1979" s="124">
        <v>40598</v>
      </c>
      <c r="B1979" s="125">
        <v>28</v>
      </c>
      <c r="C1979" s="125">
        <v>9.967022</v>
      </c>
      <c r="D1979" s="125">
        <v>9.967022</v>
      </c>
      <c r="E1979" s="125">
        <v>4.2540579999999997</v>
      </c>
    </row>
    <row r="1980" spans="1:5" x14ac:dyDescent="0.25">
      <c r="A1980" s="124">
        <v>40599</v>
      </c>
      <c r="B1980" s="125">
        <v>27</v>
      </c>
      <c r="C1980" s="125">
        <v>9.9684249999999999</v>
      </c>
      <c r="D1980" s="125">
        <v>9.9684249999999999</v>
      </c>
      <c r="E1980" s="125">
        <v>4.2233349999999996</v>
      </c>
    </row>
    <row r="1981" spans="1:5" x14ac:dyDescent="0.25">
      <c r="A1981" s="124">
        <v>40602</v>
      </c>
      <c r="B1981" s="125">
        <v>24</v>
      </c>
      <c r="C1981" s="125">
        <v>9.9713999999999992</v>
      </c>
      <c r="D1981" s="125">
        <v>9.9713999999999992</v>
      </c>
      <c r="E1981" s="125">
        <v>4.3023049999999996</v>
      </c>
    </row>
    <row r="1982" spans="1:5" x14ac:dyDescent="0.25">
      <c r="A1982" s="124">
        <v>40603</v>
      </c>
      <c r="B1982" s="125">
        <v>23</v>
      </c>
      <c r="C1982" s="125">
        <v>9.973039</v>
      </c>
      <c r="D1982" s="125">
        <v>9.973039</v>
      </c>
      <c r="E1982" s="125">
        <v>4.2313910000000003</v>
      </c>
    </row>
    <row r="1983" spans="1:5" x14ac:dyDescent="0.25">
      <c r="A1983" s="124">
        <v>40604</v>
      </c>
      <c r="B1983" s="125">
        <v>22</v>
      </c>
      <c r="C1983" s="125">
        <v>9.9743329999999997</v>
      </c>
      <c r="D1983" s="125">
        <v>9.9743329999999997</v>
      </c>
      <c r="E1983" s="125">
        <v>4.2108629999999998</v>
      </c>
    </row>
    <row r="1984" spans="1:5" x14ac:dyDescent="0.25">
      <c r="A1984" s="124">
        <v>40605</v>
      </c>
      <c r="B1984" s="125">
        <v>28</v>
      </c>
      <c r="C1984" s="125">
        <v>9.9674890000000005</v>
      </c>
      <c r="D1984" s="125">
        <v>9.9674890000000005</v>
      </c>
      <c r="E1984" s="125">
        <v>4.1936200000000001</v>
      </c>
    </row>
    <row r="1985" spans="1:5" x14ac:dyDescent="0.25">
      <c r="A1985" s="124">
        <v>40606</v>
      </c>
      <c r="B1985" s="125">
        <v>27</v>
      </c>
      <c r="C1985" s="125">
        <v>9.9685000000000006</v>
      </c>
      <c r="D1985" s="125">
        <v>9.9685000000000006</v>
      </c>
      <c r="E1985" s="125">
        <v>4.2132719999999999</v>
      </c>
    </row>
    <row r="1986" spans="1:5" x14ac:dyDescent="0.25">
      <c r="A1986" s="124">
        <v>40609</v>
      </c>
      <c r="B1986" s="125">
        <v>24</v>
      </c>
      <c r="C1986" s="125">
        <v>9.9719999999999995</v>
      </c>
      <c r="D1986" s="125">
        <v>9.9719999999999995</v>
      </c>
      <c r="E1986" s="125">
        <v>4.2117930000000001</v>
      </c>
    </row>
    <row r="1987" spans="1:5" x14ac:dyDescent="0.25">
      <c r="A1987" s="124">
        <v>40610</v>
      </c>
      <c r="B1987" s="125">
        <v>23</v>
      </c>
      <c r="C1987" s="125">
        <v>9.9727829999999997</v>
      </c>
      <c r="D1987" s="125">
        <v>9.9727829999999997</v>
      </c>
      <c r="E1987" s="125">
        <v>4.2716779999999996</v>
      </c>
    </row>
    <row r="1988" spans="1:5" x14ac:dyDescent="0.25">
      <c r="A1988" s="124">
        <v>40611</v>
      </c>
      <c r="B1988" s="125">
        <v>22</v>
      </c>
      <c r="C1988" s="125">
        <v>9.9740280000000006</v>
      </c>
      <c r="D1988" s="125">
        <v>9.9740280000000006</v>
      </c>
      <c r="E1988" s="125">
        <v>4.2610299999999999</v>
      </c>
    </row>
    <row r="1989" spans="1:5" x14ac:dyDescent="0.25">
      <c r="A1989" s="124">
        <v>40612</v>
      </c>
      <c r="B1989" s="125">
        <v>28</v>
      </c>
      <c r="C1989" s="125">
        <v>9.9671780000000005</v>
      </c>
      <c r="D1989" s="125">
        <v>9.9671780000000005</v>
      </c>
      <c r="E1989" s="125">
        <v>4.2338680000000002</v>
      </c>
    </row>
    <row r="1990" spans="1:5" x14ac:dyDescent="0.25">
      <c r="A1990" s="124">
        <v>40613</v>
      </c>
      <c r="B1990" s="125">
        <v>27</v>
      </c>
      <c r="C1990" s="125">
        <v>9.9683499999999992</v>
      </c>
      <c r="D1990" s="125">
        <v>9.9683499999999992</v>
      </c>
      <c r="E1990" s="125">
        <v>4.2333990000000004</v>
      </c>
    </row>
    <row r="1991" spans="1:5" x14ac:dyDescent="0.25">
      <c r="A1991" s="124">
        <v>40616</v>
      </c>
      <c r="B1991" s="125">
        <v>24</v>
      </c>
      <c r="C1991" s="125">
        <v>9.9718669999999996</v>
      </c>
      <c r="D1991" s="125">
        <v>9.9718669999999996</v>
      </c>
      <c r="E1991" s="125">
        <v>4.2318550000000004</v>
      </c>
    </row>
    <row r="1992" spans="1:5" x14ac:dyDescent="0.25">
      <c r="A1992" s="124">
        <v>40617</v>
      </c>
      <c r="B1992" s="125">
        <v>23</v>
      </c>
      <c r="C1992" s="125">
        <v>9.973039</v>
      </c>
      <c r="D1992" s="125">
        <v>9.973039</v>
      </c>
      <c r="E1992" s="125">
        <v>4.2313910000000003</v>
      </c>
    </row>
    <row r="1993" spans="1:5" x14ac:dyDescent="0.25">
      <c r="A1993" s="124">
        <v>40618</v>
      </c>
      <c r="B1993" s="125">
        <v>22</v>
      </c>
      <c r="C1993" s="125">
        <v>9.9742110000000004</v>
      </c>
      <c r="D1993" s="125">
        <v>9.9742110000000004</v>
      </c>
      <c r="E1993" s="125">
        <v>4.2309289999999997</v>
      </c>
    </row>
    <row r="1994" spans="1:5" x14ac:dyDescent="0.25">
      <c r="A1994" s="124">
        <v>40619</v>
      </c>
      <c r="B1994" s="125">
        <v>28</v>
      </c>
      <c r="C1994" s="125">
        <v>9.9667110000000001</v>
      </c>
      <c r="D1994" s="125">
        <v>9.9667110000000001</v>
      </c>
      <c r="E1994" s="125">
        <v>4.2943100000000003</v>
      </c>
    </row>
    <row r="1995" spans="1:5" x14ac:dyDescent="0.25">
      <c r="A1995" s="124">
        <v>40620</v>
      </c>
      <c r="B1995" s="125">
        <v>27</v>
      </c>
      <c r="C1995" s="125">
        <v>9.9672249999999991</v>
      </c>
      <c r="D1995" s="125">
        <v>9.9672249999999991</v>
      </c>
      <c r="E1995" s="125">
        <v>4.3843699999999997</v>
      </c>
    </row>
    <row r="1996" spans="1:5" x14ac:dyDescent="0.25">
      <c r="A1996" s="124">
        <v>40624</v>
      </c>
      <c r="B1996" s="125">
        <v>23</v>
      </c>
      <c r="C1996" s="125">
        <v>9.9725920000000006</v>
      </c>
      <c r="D1996" s="125">
        <v>9.9725920000000006</v>
      </c>
      <c r="E1996" s="125">
        <v>4.3017380000000003</v>
      </c>
    </row>
    <row r="1997" spans="1:5" x14ac:dyDescent="0.25">
      <c r="A1997" s="124">
        <v>40625</v>
      </c>
      <c r="B1997" s="125">
        <v>22</v>
      </c>
      <c r="C1997" s="125">
        <v>9.9734780000000001</v>
      </c>
      <c r="D1997" s="125">
        <v>9.9734780000000001</v>
      </c>
      <c r="E1997" s="125">
        <v>4.3515050000000004</v>
      </c>
    </row>
    <row r="1998" spans="1:5" x14ac:dyDescent="0.25">
      <c r="A1998" s="124">
        <v>40626</v>
      </c>
      <c r="B1998" s="125">
        <v>27</v>
      </c>
      <c r="C1998" s="125">
        <v>9.9674499999999995</v>
      </c>
      <c r="D1998" s="125">
        <v>9.9674499999999995</v>
      </c>
      <c r="E1998" s="125">
        <v>4.3541730000000003</v>
      </c>
    </row>
    <row r="1999" spans="1:5" x14ac:dyDescent="0.25">
      <c r="A1999" s="124">
        <v>40627</v>
      </c>
      <c r="B1999" s="125">
        <v>26</v>
      </c>
      <c r="C1999" s="125">
        <v>9.9686559999999993</v>
      </c>
      <c r="D1999" s="125">
        <v>9.9686559999999993</v>
      </c>
      <c r="E1999" s="125">
        <v>4.3535839999999997</v>
      </c>
    </row>
    <row r="2000" spans="1:5" x14ac:dyDescent="0.25">
      <c r="A2000" s="124">
        <v>40630</v>
      </c>
      <c r="B2000" s="125">
        <v>23</v>
      </c>
      <c r="C2000" s="125">
        <v>9.9722720000000002</v>
      </c>
      <c r="D2000" s="125">
        <v>9.9722720000000002</v>
      </c>
      <c r="E2000" s="125">
        <v>4.3521020000000004</v>
      </c>
    </row>
    <row r="2001" spans="1:5" x14ac:dyDescent="0.25">
      <c r="A2001" s="124">
        <v>40631</v>
      </c>
      <c r="B2001" s="125">
        <v>22</v>
      </c>
      <c r="C2001" s="125">
        <v>9.9737829999999992</v>
      </c>
      <c r="D2001" s="125">
        <v>9.9737829999999992</v>
      </c>
      <c r="E2001" s="125">
        <v>4.3013310000000002</v>
      </c>
    </row>
    <row r="2002" spans="1:5" x14ac:dyDescent="0.25">
      <c r="A2002" s="124">
        <v>40632</v>
      </c>
      <c r="B2002" s="125">
        <v>21</v>
      </c>
      <c r="C2002" s="125">
        <v>9.9749750000000006</v>
      </c>
      <c r="D2002" s="125">
        <v>9.9749750000000006</v>
      </c>
      <c r="E2002" s="125">
        <v>4.3007629999999999</v>
      </c>
    </row>
    <row r="2003" spans="1:5" x14ac:dyDescent="0.25">
      <c r="A2003" s="124">
        <v>40633</v>
      </c>
      <c r="B2003" s="125">
        <v>28</v>
      </c>
      <c r="C2003" s="125">
        <v>9.9666329999999999</v>
      </c>
      <c r="D2003" s="125">
        <v>9.9666329999999999</v>
      </c>
      <c r="E2003" s="125">
        <v>4.304405</v>
      </c>
    </row>
    <row r="2004" spans="1:5" x14ac:dyDescent="0.25">
      <c r="A2004" s="124">
        <v>40634</v>
      </c>
      <c r="B2004" s="125">
        <v>27</v>
      </c>
      <c r="C2004" s="125">
        <v>9.9678249999999995</v>
      </c>
      <c r="D2004" s="125">
        <v>9.9678249999999995</v>
      </c>
      <c r="E2004" s="125">
        <v>4.3038480000000003</v>
      </c>
    </row>
    <row r="2005" spans="1:5" x14ac:dyDescent="0.25">
      <c r="A2005" s="124">
        <v>40637</v>
      </c>
      <c r="B2005" s="125">
        <v>24</v>
      </c>
      <c r="C2005" s="125">
        <v>9.9713999999999992</v>
      </c>
      <c r="D2005" s="125">
        <v>9.9713999999999992</v>
      </c>
      <c r="E2005" s="125">
        <v>4.3023049999999996</v>
      </c>
    </row>
    <row r="2006" spans="1:5" x14ac:dyDescent="0.25">
      <c r="A2006" s="124">
        <v>40638</v>
      </c>
      <c r="B2006" s="125">
        <v>23</v>
      </c>
      <c r="C2006" s="125">
        <v>9.9728469999999998</v>
      </c>
      <c r="D2006" s="125">
        <v>9.9728469999999998</v>
      </c>
      <c r="E2006" s="125">
        <v>4.2616059999999996</v>
      </c>
    </row>
    <row r="2007" spans="1:5" x14ac:dyDescent="0.25">
      <c r="A2007" s="124">
        <v>40639</v>
      </c>
      <c r="B2007" s="125">
        <v>22</v>
      </c>
      <c r="C2007" s="125">
        <v>9.9740280000000006</v>
      </c>
      <c r="D2007" s="125">
        <v>9.9740280000000006</v>
      </c>
      <c r="E2007" s="125">
        <v>4.2610299999999999</v>
      </c>
    </row>
    <row r="2008" spans="1:5" x14ac:dyDescent="0.25">
      <c r="A2008" s="124">
        <v>40640</v>
      </c>
      <c r="B2008" s="125">
        <v>28</v>
      </c>
      <c r="C2008" s="125">
        <v>9.967022</v>
      </c>
      <c r="D2008" s="125">
        <v>9.967022</v>
      </c>
      <c r="E2008" s="125">
        <v>4.2540579999999997</v>
      </c>
    </row>
    <row r="2009" spans="1:5" x14ac:dyDescent="0.25">
      <c r="A2009" s="124">
        <v>40641</v>
      </c>
      <c r="B2009" s="125">
        <v>27</v>
      </c>
      <c r="C2009" s="125">
        <v>9.9681999999999995</v>
      </c>
      <c r="D2009" s="125">
        <v>9.9681999999999995</v>
      </c>
      <c r="E2009" s="125">
        <v>4.2535259999999999</v>
      </c>
    </row>
    <row r="2010" spans="1:5" x14ac:dyDescent="0.25">
      <c r="A2010" s="124">
        <v>40644</v>
      </c>
      <c r="B2010" s="125">
        <v>24</v>
      </c>
      <c r="C2010" s="125">
        <v>9.9717330000000004</v>
      </c>
      <c r="D2010" s="125">
        <v>9.9717330000000004</v>
      </c>
      <c r="E2010" s="125">
        <v>4.2520689999999997</v>
      </c>
    </row>
    <row r="2011" spans="1:5" x14ac:dyDescent="0.25">
      <c r="A2011" s="124">
        <v>40645</v>
      </c>
      <c r="B2011" s="125">
        <v>23</v>
      </c>
      <c r="C2011" s="125">
        <v>9.9732939999999992</v>
      </c>
      <c r="D2011" s="125">
        <v>9.9732939999999992</v>
      </c>
      <c r="E2011" s="125">
        <v>4.1912630000000002</v>
      </c>
    </row>
    <row r="2012" spans="1:5" x14ac:dyDescent="0.25">
      <c r="A2012" s="124">
        <v>40646</v>
      </c>
      <c r="B2012" s="125">
        <v>22</v>
      </c>
      <c r="C2012" s="125">
        <v>9.9743940000000002</v>
      </c>
      <c r="D2012" s="125">
        <v>9.9743940000000002</v>
      </c>
      <c r="E2012" s="125">
        <v>4.2008289999999997</v>
      </c>
    </row>
    <row r="2013" spans="1:5" x14ac:dyDescent="0.25">
      <c r="A2013" s="124">
        <v>40647</v>
      </c>
      <c r="B2013" s="125">
        <v>28</v>
      </c>
      <c r="C2013" s="125">
        <v>9.9667890000000003</v>
      </c>
      <c r="D2013" s="125">
        <v>9.9667890000000003</v>
      </c>
      <c r="E2013" s="125">
        <v>4.2842140000000004</v>
      </c>
    </row>
    <row r="2014" spans="1:5" x14ac:dyDescent="0.25">
      <c r="A2014" s="124">
        <v>40648</v>
      </c>
      <c r="B2014" s="125">
        <v>27</v>
      </c>
      <c r="C2014" s="125">
        <v>9.9679749999999991</v>
      </c>
      <c r="D2014" s="125">
        <v>9.9679749999999991</v>
      </c>
      <c r="E2014" s="125">
        <v>4.2837189999999996</v>
      </c>
    </row>
    <row r="2015" spans="1:5" x14ac:dyDescent="0.25">
      <c r="A2015" s="124">
        <v>40651</v>
      </c>
      <c r="B2015" s="125">
        <v>24</v>
      </c>
      <c r="C2015" s="125">
        <v>9.9715330000000009</v>
      </c>
      <c r="D2015" s="125">
        <v>9.9715330000000009</v>
      </c>
      <c r="E2015" s="125">
        <v>4.2822399999999998</v>
      </c>
    </row>
    <row r="2016" spans="1:5" x14ac:dyDescent="0.25">
      <c r="A2016" s="124">
        <v>40652</v>
      </c>
      <c r="B2016" s="125">
        <v>23</v>
      </c>
      <c r="C2016" s="125">
        <v>9.9727189999999997</v>
      </c>
      <c r="D2016" s="125">
        <v>9.9727189999999997</v>
      </c>
      <c r="E2016" s="125">
        <v>4.2817509999999999</v>
      </c>
    </row>
    <row r="2017" spans="1:5" x14ac:dyDescent="0.25">
      <c r="A2017" s="124">
        <v>40653</v>
      </c>
      <c r="B2017" s="125">
        <v>29</v>
      </c>
      <c r="C2017" s="125">
        <v>9.9653609999999997</v>
      </c>
      <c r="D2017" s="125">
        <v>9.9653609999999997</v>
      </c>
      <c r="E2017" s="125">
        <v>4.3149600000000001</v>
      </c>
    </row>
    <row r="2018" spans="1:5" x14ac:dyDescent="0.25">
      <c r="A2018" s="124">
        <v>40658</v>
      </c>
      <c r="B2018" s="125">
        <v>24</v>
      </c>
      <c r="C2018" s="125">
        <v>9.9713329999999996</v>
      </c>
      <c r="D2018" s="125">
        <v>9.9713329999999996</v>
      </c>
      <c r="E2018" s="125">
        <v>4.3124120000000001</v>
      </c>
    </row>
    <row r="2019" spans="1:5" x14ac:dyDescent="0.25">
      <c r="A2019" s="124">
        <v>40659</v>
      </c>
      <c r="B2019" s="125">
        <v>23</v>
      </c>
      <c r="C2019" s="125">
        <v>9.9729749999999999</v>
      </c>
      <c r="D2019" s="125">
        <v>9.9729749999999999</v>
      </c>
      <c r="E2019" s="125">
        <v>4.2414630000000004</v>
      </c>
    </row>
    <row r="2020" spans="1:5" x14ac:dyDescent="0.25">
      <c r="A2020" s="124">
        <v>40660</v>
      </c>
      <c r="B2020" s="125">
        <v>22</v>
      </c>
      <c r="C2020" s="125">
        <v>9.9741499999999998</v>
      </c>
      <c r="D2020" s="125">
        <v>9.9741499999999998</v>
      </c>
      <c r="E2020" s="125">
        <v>4.2409629999999998</v>
      </c>
    </row>
    <row r="2021" spans="1:5" x14ac:dyDescent="0.25">
      <c r="A2021" s="124">
        <v>40661</v>
      </c>
      <c r="B2021" s="125">
        <v>28</v>
      </c>
      <c r="C2021" s="125">
        <v>9.9671000000000003</v>
      </c>
      <c r="D2021" s="125">
        <v>9.9671000000000003</v>
      </c>
      <c r="E2021" s="125">
        <v>4.2439629999999999</v>
      </c>
    </row>
    <row r="2022" spans="1:5" x14ac:dyDescent="0.25">
      <c r="A2022" s="124">
        <v>40662</v>
      </c>
      <c r="B2022" s="125">
        <v>27</v>
      </c>
      <c r="C2022" s="125">
        <v>9.9682750000000002</v>
      </c>
      <c r="D2022" s="125">
        <v>9.9682750000000002</v>
      </c>
      <c r="E2022" s="125">
        <v>4.2434620000000001</v>
      </c>
    </row>
    <row r="2023" spans="1:5" x14ac:dyDescent="0.25">
      <c r="A2023" s="124">
        <v>40665</v>
      </c>
      <c r="B2023" s="125">
        <v>24</v>
      </c>
      <c r="C2023" s="125">
        <v>9.9718</v>
      </c>
      <c r="D2023" s="125">
        <v>9.9718</v>
      </c>
      <c r="E2023" s="125">
        <v>4.241962</v>
      </c>
    </row>
    <row r="2024" spans="1:5" x14ac:dyDescent="0.25">
      <c r="A2024" s="124">
        <v>40666</v>
      </c>
      <c r="B2024" s="125">
        <v>23</v>
      </c>
      <c r="C2024" s="125">
        <v>9.9729749999999999</v>
      </c>
      <c r="D2024" s="125">
        <v>9.9729749999999999</v>
      </c>
      <c r="E2024" s="125">
        <v>4.2414630000000004</v>
      </c>
    </row>
    <row r="2025" spans="1:5" x14ac:dyDescent="0.25">
      <c r="A2025" s="124">
        <v>40667</v>
      </c>
      <c r="B2025" s="125">
        <v>22</v>
      </c>
      <c r="C2025" s="125">
        <v>9.9741499999999998</v>
      </c>
      <c r="D2025" s="125">
        <v>9.9741499999999998</v>
      </c>
      <c r="E2025" s="125">
        <v>4.2409629999999998</v>
      </c>
    </row>
    <row r="2026" spans="1:5" x14ac:dyDescent="0.25">
      <c r="A2026" s="124">
        <v>40668</v>
      </c>
      <c r="B2026" s="125">
        <v>28</v>
      </c>
      <c r="C2026" s="125">
        <v>9.9671000000000003</v>
      </c>
      <c r="D2026" s="125">
        <v>9.9671000000000003</v>
      </c>
      <c r="E2026" s="125">
        <v>4.2439629999999999</v>
      </c>
    </row>
    <row r="2027" spans="1:5" x14ac:dyDescent="0.25">
      <c r="A2027" s="124">
        <v>40669</v>
      </c>
      <c r="B2027" s="125">
        <v>27</v>
      </c>
      <c r="C2027" s="125">
        <v>9.9682750000000002</v>
      </c>
      <c r="D2027" s="125">
        <v>9.9682750000000002</v>
      </c>
      <c r="E2027" s="125">
        <v>4.2434620000000001</v>
      </c>
    </row>
    <row r="2028" spans="1:5" x14ac:dyDescent="0.25">
      <c r="A2028" s="124">
        <v>40672</v>
      </c>
      <c r="B2028" s="125">
        <v>24</v>
      </c>
      <c r="C2028" s="125">
        <v>9.9718</v>
      </c>
      <c r="D2028" s="125">
        <v>9.9718</v>
      </c>
      <c r="E2028" s="125">
        <v>4.241962</v>
      </c>
    </row>
    <row r="2029" spans="1:5" x14ac:dyDescent="0.25">
      <c r="A2029" s="124">
        <v>40673</v>
      </c>
      <c r="B2029" s="125">
        <v>23</v>
      </c>
      <c r="C2029" s="125">
        <v>9.9731030000000001</v>
      </c>
      <c r="D2029" s="125">
        <v>9.9731030000000001</v>
      </c>
      <c r="E2029" s="125">
        <v>4.2213190000000003</v>
      </c>
    </row>
    <row r="2030" spans="1:5" x14ac:dyDescent="0.25">
      <c r="A2030" s="124">
        <v>40674</v>
      </c>
      <c r="B2030" s="125">
        <v>22</v>
      </c>
      <c r="C2030" s="125">
        <v>9.9742719999999991</v>
      </c>
      <c r="D2030" s="125">
        <v>9.9742719999999991</v>
      </c>
      <c r="E2030" s="125">
        <v>4.2208959999999998</v>
      </c>
    </row>
    <row r="2031" spans="1:5" x14ac:dyDescent="0.25">
      <c r="A2031" s="124">
        <v>40675</v>
      </c>
      <c r="B2031" s="125">
        <v>28</v>
      </c>
      <c r="C2031" s="125">
        <v>9.9668670000000006</v>
      </c>
      <c r="D2031" s="125">
        <v>9.9668670000000006</v>
      </c>
      <c r="E2031" s="125">
        <v>4.2741189999999998</v>
      </c>
    </row>
    <row r="2032" spans="1:5" x14ac:dyDescent="0.25">
      <c r="A2032" s="124">
        <v>40676</v>
      </c>
      <c r="B2032" s="125">
        <v>27</v>
      </c>
      <c r="C2032" s="125">
        <v>9.9680499999999999</v>
      </c>
      <c r="D2032" s="125">
        <v>9.9680499999999999</v>
      </c>
      <c r="E2032" s="125">
        <v>4.2736539999999996</v>
      </c>
    </row>
    <row r="2033" spans="1:5" x14ac:dyDescent="0.25">
      <c r="A2033" s="124">
        <v>40679</v>
      </c>
      <c r="B2033" s="125">
        <v>24</v>
      </c>
      <c r="C2033" s="125">
        <v>9.9716000000000005</v>
      </c>
      <c r="D2033" s="125">
        <v>9.9716000000000005</v>
      </c>
      <c r="E2033" s="125">
        <v>4.2721330000000002</v>
      </c>
    </row>
    <row r="2034" spans="1:5" x14ac:dyDescent="0.25">
      <c r="A2034" s="124">
        <v>40680</v>
      </c>
      <c r="B2034" s="125">
        <v>23</v>
      </c>
      <c r="C2034" s="125">
        <v>9.9727189999999997</v>
      </c>
      <c r="D2034" s="125">
        <v>9.9727189999999997</v>
      </c>
      <c r="E2034" s="125">
        <v>4.2817509999999999</v>
      </c>
    </row>
    <row r="2035" spans="1:5" x14ac:dyDescent="0.25">
      <c r="A2035" s="124">
        <v>40681</v>
      </c>
      <c r="B2035" s="125">
        <v>22</v>
      </c>
      <c r="C2035" s="125">
        <v>9.9738439999999997</v>
      </c>
      <c r="D2035" s="125">
        <v>9.9738439999999997</v>
      </c>
      <c r="E2035" s="125">
        <v>4.2912970000000001</v>
      </c>
    </row>
    <row r="2036" spans="1:5" x14ac:dyDescent="0.25">
      <c r="A2036" s="124">
        <v>40682</v>
      </c>
      <c r="B2036" s="125">
        <v>28</v>
      </c>
      <c r="C2036" s="125">
        <v>9.9664000000000001</v>
      </c>
      <c r="D2036" s="125">
        <v>9.9664000000000001</v>
      </c>
      <c r="E2036" s="125">
        <v>4.3345640000000003</v>
      </c>
    </row>
    <row r="2037" spans="1:5" x14ac:dyDescent="0.25">
      <c r="A2037" s="124">
        <v>40683</v>
      </c>
      <c r="B2037" s="125">
        <v>27</v>
      </c>
      <c r="C2037" s="125">
        <v>9.9675250000000002</v>
      </c>
      <c r="D2037" s="125">
        <v>9.9675250000000002</v>
      </c>
      <c r="E2037" s="125">
        <v>4.3441070000000002</v>
      </c>
    </row>
    <row r="2038" spans="1:5" x14ac:dyDescent="0.25">
      <c r="A2038" s="124">
        <v>40686</v>
      </c>
      <c r="B2038" s="125">
        <v>24</v>
      </c>
      <c r="C2038" s="125">
        <v>9.971133</v>
      </c>
      <c r="D2038" s="125">
        <v>9.971133</v>
      </c>
      <c r="E2038" s="125">
        <v>4.3425859999999998</v>
      </c>
    </row>
    <row r="2039" spans="1:5" x14ac:dyDescent="0.25">
      <c r="A2039" s="124">
        <v>40687</v>
      </c>
      <c r="B2039" s="125">
        <v>23</v>
      </c>
      <c r="C2039" s="125">
        <v>9.9723360000000003</v>
      </c>
      <c r="D2039" s="125">
        <v>9.9723360000000003</v>
      </c>
      <c r="E2039" s="125">
        <v>4.3420290000000001</v>
      </c>
    </row>
    <row r="2040" spans="1:5" x14ac:dyDescent="0.25">
      <c r="A2040" s="124">
        <v>40688</v>
      </c>
      <c r="B2040" s="125">
        <v>22</v>
      </c>
      <c r="C2040" s="125">
        <v>9.9733560000000008</v>
      </c>
      <c r="D2040" s="125">
        <v>9.9733560000000008</v>
      </c>
      <c r="E2040" s="125">
        <v>4.371575</v>
      </c>
    </row>
    <row r="2041" spans="1:5" x14ac:dyDescent="0.25">
      <c r="A2041" s="124">
        <v>40689</v>
      </c>
      <c r="B2041" s="125">
        <v>28</v>
      </c>
      <c r="C2041" s="125">
        <v>9.9659329999999997</v>
      </c>
      <c r="D2041" s="125">
        <v>9.9659329999999997</v>
      </c>
      <c r="E2041" s="125">
        <v>4.3950149999999999</v>
      </c>
    </row>
    <row r="2042" spans="1:5" x14ac:dyDescent="0.25">
      <c r="A2042" s="124">
        <v>40690</v>
      </c>
      <c r="B2042" s="125">
        <v>27</v>
      </c>
      <c r="C2042" s="125">
        <v>9.9671500000000002</v>
      </c>
      <c r="D2042" s="125">
        <v>9.9671500000000002</v>
      </c>
      <c r="E2042" s="125">
        <v>4.3944359999999998</v>
      </c>
    </row>
    <row r="2043" spans="1:5" x14ac:dyDescent="0.25">
      <c r="A2043" s="124">
        <v>40693</v>
      </c>
      <c r="B2043" s="125">
        <v>24</v>
      </c>
      <c r="C2043" s="125">
        <v>9.9708000000000006</v>
      </c>
      <c r="D2043" s="125">
        <v>9.9708000000000006</v>
      </c>
      <c r="E2043" s="125">
        <v>4.3928269999999996</v>
      </c>
    </row>
    <row r="2044" spans="1:5" x14ac:dyDescent="0.25">
      <c r="A2044" s="124">
        <v>40694</v>
      </c>
      <c r="B2044" s="125">
        <v>23</v>
      </c>
      <c r="C2044" s="125">
        <v>9.9720169999999992</v>
      </c>
      <c r="D2044" s="125">
        <v>9.9720169999999992</v>
      </c>
      <c r="E2044" s="125">
        <v>4.392239</v>
      </c>
    </row>
    <row r="2045" spans="1:5" x14ac:dyDescent="0.25">
      <c r="A2045" s="124">
        <v>40695</v>
      </c>
      <c r="B2045" s="125">
        <v>22</v>
      </c>
      <c r="C2045" s="125">
        <v>9.9732330000000005</v>
      </c>
      <c r="D2045" s="125">
        <v>9.9732330000000005</v>
      </c>
      <c r="E2045" s="125">
        <v>4.3918100000000004</v>
      </c>
    </row>
    <row r="2046" spans="1:5" x14ac:dyDescent="0.25">
      <c r="A2046" s="124">
        <v>40696</v>
      </c>
      <c r="B2046" s="125">
        <v>28</v>
      </c>
      <c r="C2046" s="125">
        <v>9.9663219999999999</v>
      </c>
      <c r="D2046" s="125">
        <v>9.9663219999999999</v>
      </c>
      <c r="E2046" s="125">
        <v>4.3446610000000003</v>
      </c>
    </row>
    <row r="2047" spans="1:5" x14ac:dyDescent="0.25">
      <c r="A2047" s="124">
        <v>40697</v>
      </c>
      <c r="B2047" s="125">
        <v>27</v>
      </c>
      <c r="C2047" s="125">
        <v>9.9675250000000002</v>
      </c>
      <c r="D2047" s="125">
        <v>9.9675250000000002</v>
      </c>
      <c r="E2047" s="125">
        <v>4.3441070000000002</v>
      </c>
    </row>
    <row r="2048" spans="1:5" x14ac:dyDescent="0.25">
      <c r="A2048" s="124">
        <v>40700</v>
      </c>
      <c r="B2048" s="125">
        <v>24</v>
      </c>
      <c r="C2048" s="125">
        <v>9.9710000000000001</v>
      </c>
      <c r="D2048" s="125">
        <v>9.9710000000000001</v>
      </c>
      <c r="E2048" s="125">
        <v>4.3626519999999998</v>
      </c>
    </row>
    <row r="2049" spans="1:5" x14ac:dyDescent="0.25">
      <c r="A2049" s="124">
        <v>40701</v>
      </c>
      <c r="B2049" s="125">
        <v>23</v>
      </c>
      <c r="C2049" s="125">
        <v>9.9719529999999992</v>
      </c>
      <c r="D2049" s="125">
        <v>9.9719529999999992</v>
      </c>
      <c r="E2049" s="125">
        <v>4.4023120000000002</v>
      </c>
    </row>
    <row r="2050" spans="1:5" x14ac:dyDescent="0.25">
      <c r="A2050" s="124">
        <v>40702</v>
      </c>
      <c r="B2050" s="125">
        <v>22</v>
      </c>
      <c r="C2050" s="125">
        <v>9.9730500000000006</v>
      </c>
      <c r="D2050" s="125">
        <v>9.9730500000000006</v>
      </c>
      <c r="E2050" s="125">
        <v>4.4219169999999997</v>
      </c>
    </row>
    <row r="2051" spans="1:5" x14ac:dyDescent="0.25">
      <c r="A2051" s="124">
        <v>40703</v>
      </c>
      <c r="B2051" s="125">
        <v>28</v>
      </c>
      <c r="C2051" s="125">
        <v>9.9656219999999998</v>
      </c>
      <c r="D2051" s="125">
        <v>9.9656219999999998</v>
      </c>
      <c r="E2051" s="125">
        <v>4.435276</v>
      </c>
    </row>
    <row r="2052" spans="1:5" x14ac:dyDescent="0.25">
      <c r="A2052" s="124">
        <v>40704</v>
      </c>
      <c r="B2052" s="125">
        <v>27</v>
      </c>
      <c r="C2052" s="125">
        <v>9.9668500000000009</v>
      </c>
      <c r="D2052" s="125">
        <v>9.9668500000000009</v>
      </c>
      <c r="E2052" s="125">
        <v>4.4347009999999996</v>
      </c>
    </row>
    <row r="2053" spans="1:5" x14ac:dyDescent="0.25">
      <c r="A2053" s="124">
        <v>40707</v>
      </c>
      <c r="B2053" s="125">
        <v>24</v>
      </c>
      <c r="C2053" s="125">
        <v>9.9703330000000001</v>
      </c>
      <c r="D2053" s="125">
        <v>9.9703330000000001</v>
      </c>
      <c r="E2053" s="125">
        <v>4.4632909999999999</v>
      </c>
    </row>
    <row r="2054" spans="1:5" x14ac:dyDescent="0.25">
      <c r="A2054" s="124">
        <v>40708</v>
      </c>
      <c r="B2054" s="125">
        <v>23</v>
      </c>
      <c r="C2054" s="125">
        <v>9.9720169999999992</v>
      </c>
      <c r="D2054" s="125">
        <v>9.9720169999999992</v>
      </c>
      <c r="E2054" s="125">
        <v>4.392239</v>
      </c>
    </row>
    <row r="2055" spans="1:5" x14ac:dyDescent="0.25">
      <c r="A2055" s="124">
        <v>40709</v>
      </c>
      <c r="B2055" s="125">
        <v>22</v>
      </c>
      <c r="C2055" s="125">
        <v>9.9731109999999994</v>
      </c>
      <c r="D2055" s="125">
        <v>9.9731109999999994</v>
      </c>
      <c r="E2055" s="125">
        <v>4.4118810000000002</v>
      </c>
    </row>
    <row r="2056" spans="1:5" x14ac:dyDescent="0.25">
      <c r="A2056" s="124">
        <v>40710</v>
      </c>
      <c r="B2056" s="125">
        <v>28</v>
      </c>
      <c r="C2056" s="125">
        <v>9.9661670000000004</v>
      </c>
      <c r="D2056" s="125">
        <v>9.9661670000000004</v>
      </c>
      <c r="E2056" s="125">
        <v>4.3647239999999998</v>
      </c>
    </row>
    <row r="2057" spans="1:5" x14ac:dyDescent="0.25">
      <c r="A2057" s="124">
        <v>40711</v>
      </c>
      <c r="B2057" s="125">
        <v>27</v>
      </c>
      <c r="C2057" s="125">
        <v>9.9673750000000005</v>
      </c>
      <c r="D2057" s="125">
        <v>9.9673750000000005</v>
      </c>
      <c r="E2057" s="125">
        <v>4.3642380000000003</v>
      </c>
    </row>
    <row r="2058" spans="1:5" x14ac:dyDescent="0.25">
      <c r="A2058" s="124">
        <v>40714</v>
      </c>
      <c r="B2058" s="125">
        <v>24</v>
      </c>
      <c r="C2058" s="125">
        <v>9.9710669999999997</v>
      </c>
      <c r="D2058" s="125">
        <v>9.9710669999999997</v>
      </c>
      <c r="E2058" s="125">
        <v>4.3525429999999998</v>
      </c>
    </row>
    <row r="2059" spans="1:5" x14ac:dyDescent="0.25">
      <c r="A2059" s="124">
        <v>40715</v>
      </c>
      <c r="B2059" s="125">
        <v>23</v>
      </c>
      <c r="C2059" s="125">
        <v>9.9722720000000002</v>
      </c>
      <c r="D2059" s="125">
        <v>9.9722720000000002</v>
      </c>
      <c r="E2059" s="125">
        <v>4.3521020000000004</v>
      </c>
    </row>
    <row r="2060" spans="1:5" x14ac:dyDescent="0.25">
      <c r="A2060" s="124">
        <v>40716</v>
      </c>
      <c r="B2060" s="125">
        <v>22</v>
      </c>
      <c r="C2060" s="125">
        <v>9.9734780000000001</v>
      </c>
      <c r="D2060" s="125">
        <v>9.9734780000000001</v>
      </c>
      <c r="E2060" s="125">
        <v>4.3515050000000004</v>
      </c>
    </row>
    <row r="2061" spans="1:5" x14ac:dyDescent="0.25">
      <c r="A2061" s="124">
        <v>40717</v>
      </c>
      <c r="B2061" s="125">
        <v>28</v>
      </c>
      <c r="C2061" s="125">
        <v>9.9660890000000002</v>
      </c>
      <c r="D2061" s="125">
        <v>9.9660890000000002</v>
      </c>
      <c r="E2061" s="125">
        <v>4.3748209999999998</v>
      </c>
    </row>
    <row r="2062" spans="1:5" x14ac:dyDescent="0.25">
      <c r="A2062" s="124">
        <v>40718</v>
      </c>
      <c r="B2062" s="125">
        <v>27</v>
      </c>
      <c r="C2062" s="125">
        <v>9.9672999999999998</v>
      </c>
      <c r="D2062" s="125">
        <v>9.9672999999999998</v>
      </c>
      <c r="E2062" s="125">
        <v>4.3743040000000004</v>
      </c>
    </row>
    <row r="2063" spans="1:5" x14ac:dyDescent="0.25">
      <c r="A2063" s="124">
        <v>40721</v>
      </c>
      <c r="B2063" s="125">
        <v>24</v>
      </c>
      <c r="C2063" s="125">
        <v>9.9710669999999997</v>
      </c>
      <c r="D2063" s="125">
        <v>9.9710669999999997</v>
      </c>
      <c r="E2063" s="125">
        <v>4.3525429999999998</v>
      </c>
    </row>
    <row r="2064" spans="1:5" x14ac:dyDescent="0.25">
      <c r="A2064" s="124">
        <v>40722</v>
      </c>
      <c r="B2064" s="125">
        <v>23</v>
      </c>
      <c r="C2064" s="125">
        <v>9.9722720000000002</v>
      </c>
      <c r="D2064" s="125">
        <v>9.9722720000000002</v>
      </c>
      <c r="E2064" s="125">
        <v>4.3521020000000004</v>
      </c>
    </row>
    <row r="2065" spans="1:5" x14ac:dyDescent="0.25">
      <c r="A2065" s="124">
        <v>40723</v>
      </c>
      <c r="B2065" s="125">
        <v>22</v>
      </c>
      <c r="C2065" s="125">
        <v>9.9734780000000001</v>
      </c>
      <c r="D2065" s="125">
        <v>9.9734780000000001</v>
      </c>
      <c r="E2065" s="125">
        <v>4.3515050000000004</v>
      </c>
    </row>
    <row r="2066" spans="1:5" x14ac:dyDescent="0.25">
      <c r="A2066" s="124">
        <v>40724</v>
      </c>
      <c r="B2066" s="125">
        <v>28</v>
      </c>
      <c r="C2066" s="125">
        <v>9.9664000000000001</v>
      </c>
      <c r="D2066" s="125">
        <v>9.9664000000000001</v>
      </c>
      <c r="E2066" s="125">
        <v>4.3345640000000003</v>
      </c>
    </row>
    <row r="2067" spans="1:5" x14ac:dyDescent="0.25">
      <c r="A2067" s="124">
        <v>40725</v>
      </c>
      <c r="B2067" s="125">
        <v>27</v>
      </c>
      <c r="C2067" s="125">
        <v>9.9675999999999991</v>
      </c>
      <c r="D2067" s="125">
        <v>9.9675999999999991</v>
      </c>
      <c r="E2067" s="125">
        <v>4.3340420000000002</v>
      </c>
    </row>
    <row r="2068" spans="1:5" x14ac:dyDescent="0.25">
      <c r="A2068" s="124">
        <v>40728</v>
      </c>
      <c r="B2068" s="125">
        <v>24</v>
      </c>
      <c r="C2068" s="125">
        <v>9.9716000000000005</v>
      </c>
      <c r="D2068" s="125">
        <v>9.9716000000000005</v>
      </c>
      <c r="E2068" s="125">
        <v>4.2721330000000002</v>
      </c>
    </row>
    <row r="2069" spans="1:5" x14ac:dyDescent="0.25">
      <c r="A2069" s="124">
        <v>40729</v>
      </c>
      <c r="B2069" s="125">
        <v>23</v>
      </c>
      <c r="C2069" s="125">
        <v>9.9732310000000002</v>
      </c>
      <c r="D2069" s="125">
        <v>9.9732310000000002</v>
      </c>
      <c r="E2069" s="125">
        <v>4.2011770000000004</v>
      </c>
    </row>
    <row r="2070" spans="1:5" x14ac:dyDescent="0.25">
      <c r="A2070" s="124">
        <v>40730</v>
      </c>
      <c r="B2070" s="125">
        <v>22</v>
      </c>
      <c r="C2070" s="125">
        <v>9.974456</v>
      </c>
      <c r="D2070" s="125">
        <v>9.974456</v>
      </c>
      <c r="E2070" s="125">
        <v>4.1906319999999999</v>
      </c>
    </row>
    <row r="2071" spans="1:5" x14ac:dyDescent="0.25">
      <c r="A2071" s="124">
        <v>40731</v>
      </c>
      <c r="B2071" s="125">
        <v>28</v>
      </c>
      <c r="C2071" s="125">
        <v>9.9674890000000005</v>
      </c>
      <c r="D2071" s="125">
        <v>9.9674890000000005</v>
      </c>
      <c r="E2071" s="125">
        <v>4.1936200000000001</v>
      </c>
    </row>
    <row r="2072" spans="1:5" x14ac:dyDescent="0.25">
      <c r="A2072" s="124">
        <v>40732</v>
      </c>
      <c r="B2072" s="125">
        <v>27</v>
      </c>
      <c r="C2072" s="125">
        <v>9.9686500000000002</v>
      </c>
      <c r="D2072" s="125">
        <v>9.9686500000000002</v>
      </c>
      <c r="E2072" s="125">
        <v>4.1931459999999996</v>
      </c>
    </row>
    <row r="2073" spans="1:5" x14ac:dyDescent="0.25">
      <c r="A2073" s="124">
        <v>40735</v>
      </c>
      <c r="B2073" s="125">
        <v>24</v>
      </c>
      <c r="C2073" s="125">
        <v>9.9721329999999995</v>
      </c>
      <c r="D2073" s="125">
        <v>9.9721329999999995</v>
      </c>
      <c r="E2073" s="125">
        <v>4.1917309999999999</v>
      </c>
    </row>
    <row r="2074" spans="1:5" x14ac:dyDescent="0.25">
      <c r="A2074" s="124">
        <v>40736</v>
      </c>
      <c r="B2074" s="125">
        <v>23</v>
      </c>
      <c r="C2074" s="125">
        <v>9.9734859999999994</v>
      </c>
      <c r="D2074" s="125">
        <v>9.9734859999999994</v>
      </c>
      <c r="E2074" s="125">
        <v>4.1610500000000004</v>
      </c>
    </row>
    <row r="2075" spans="1:5" x14ac:dyDescent="0.25">
      <c r="A2075" s="124">
        <v>40737</v>
      </c>
      <c r="B2075" s="125">
        <v>22</v>
      </c>
      <c r="C2075" s="125">
        <v>9.9746389999999998</v>
      </c>
      <c r="D2075" s="125">
        <v>9.9746389999999998</v>
      </c>
      <c r="E2075" s="125">
        <v>4.160533</v>
      </c>
    </row>
    <row r="2076" spans="1:5" x14ac:dyDescent="0.25">
      <c r="A2076" s="124">
        <v>40738</v>
      </c>
      <c r="B2076" s="125">
        <v>28</v>
      </c>
      <c r="C2076" s="125">
        <v>9.9678000000000004</v>
      </c>
      <c r="D2076" s="125">
        <v>9.9678000000000004</v>
      </c>
      <c r="E2076" s="125">
        <v>4.1533740000000003</v>
      </c>
    </row>
    <row r="2077" spans="1:5" x14ac:dyDescent="0.25">
      <c r="A2077" s="124">
        <v>40739</v>
      </c>
      <c r="B2077" s="125">
        <v>27</v>
      </c>
      <c r="C2077" s="125">
        <v>9.9689499999999995</v>
      </c>
      <c r="D2077" s="125">
        <v>9.9689499999999995</v>
      </c>
      <c r="E2077" s="125">
        <v>4.152895</v>
      </c>
    </row>
    <row r="2078" spans="1:5" x14ac:dyDescent="0.25">
      <c r="A2078" s="124">
        <v>40742</v>
      </c>
      <c r="B2078" s="125">
        <v>24</v>
      </c>
      <c r="C2078" s="125">
        <v>9.9724000000000004</v>
      </c>
      <c r="D2078" s="125">
        <v>9.9724000000000004</v>
      </c>
      <c r="E2078" s="125">
        <v>4.1514579999999999</v>
      </c>
    </row>
    <row r="2079" spans="1:5" x14ac:dyDescent="0.25">
      <c r="A2079" s="124">
        <v>40743</v>
      </c>
      <c r="B2079" s="125">
        <v>23</v>
      </c>
      <c r="C2079" s="125">
        <v>9.9735499999999995</v>
      </c>
      <c r="D2079" s="125">
        <v>9.9735499999999995</v>
      </c>
      <c r="E2079" s="125">
        <v>4.1509790000000004</v>
      </c>
    </row>
    <row r="2080" spans="1:5" x14ac:dyDescent="0.25">
      <c r="A2080" s="124">
        <v>40744</v>
      </c>
      <c r="B2080" s="125">
        <v>22</v>
      </c>
      <c r="C2080" s="125">
        <v>9.9747000000000003</v>
      </c>
      <c r="D2080" s="125">
        <v>9.9747000000000003</v>
      </c>
      <c r="E2080" s="125">
        <v>4.1505010000000002</v>
      </c>
    </row>
    <row r="2081" spans="1:5" x14ac:dyDescent="0.25">
      <c r="A2081" s="124">
        <v>40745</v>
      </c>
      <c r="B2081" s="125">
        <v>28</v>
      </c>
      <c r="C2081" s="125">
        <v>9.9678000000000004</v>
      </c>
      <c r="D2081" s="125">
        <v>9.9678000000000004</v>
      </c>
      <c r="E2081" s="125">
        <v>4.1533740000000003</v>
      </c>
    </row>
    <row r="2082" spans="1:5" x14ac:dyDescent="0.25">
      <c r="A2082" s="124">
        <v>40746</v>
      </c>
      <c r="B2082" s="125">
        <v>27</v>
      </c>
      <c r="C2082" s="125">
        <v>9.9689499999999995</v>
      </c>
      <c r="D2082" s="125">
        <v>9.9689499999999995</v>
      </c>
      <c r="E2082" s="125">
        <v>4.152895</v>
      </c>
    </row>
    <row r="2083" spans="1:5" x14ac:dyDescent="0.25">
      <c r="A2083" s="124">
        <v>40749</v>
      </c>
      <c r="B2083" s="125">
        <v>24</v>
      </c>
      <c r="C2083" s="125">
        <v>9.9724000000000004</v>
      </c>
      <c r="D2083" s="125">
        <v>9.9724000000000004</v>
      </c>
      <c r="E2083" s="125">
        <v>4.1514579999999999</v>
      </c>
    </row>
    <row r="2084" spans="1:5" x14ac:dyDescent="0.25">
      <c r="A2084" s="124">
        <v>40750</v>
      </c>
      <c r="B2084" s="125">
        <v>23</v>
      </c>
      <c r="C2084" s="125">
        <v>9.9738059999999997</v>
      </c>
      <c r="D2084" s="125">
        <v>9.9738059999999997</v>
      </c>
      <c r="E2084" s="125">
        <v>4.1106980000000002</v>
      </c>
    </row>
    <row r="2085" spans="1:5" x14ac:dyDescent="0.25">
      <c r="A2085" s="124">
        <v>40751</v>
      </c>
      <c r="B2085" s="125">
        <v>22</v>
      </c>
      <c r="C2085" s="125">
        <v>9.9753720000000001</v>
      </c>
      <c r="D2085" s="125">
        <v>9.9753720000000001</v>
      </c>
      <c r="E2085" s="125">
        <v>4.0399859999999999</v>
      </c>
    </row>
    <row r="2086" spans="1:5" x14ac:dyDescent="0.25">
      <c r="A2086" s="124">
        <v>40752</v>
      </c>
      <c r="B2086" s="125">
        <v>28</v>
      </c>
      <c r="C2086" s="125">
        <v>9.9688890000000008</v>
      </c>
      <c r="D2086" s="125">
        <v>9.9688890000000008</v>
      </c>
      <c r="E2086" s="125">
        <v>4.0124690000000003</v>
      </c>
    </row>
    <row r="2087" spans="1:5" x14ac:dyDescent="0.25">
      <c r="A2087" s="124">
        <v>40753</v>
      </c>
      <c r="B2087" s="125">
        <v>27</v>
      </c>
      <c r="C2087" s="125">
        <v>9.9700749999999996</v>
      </c>
      <c r="D2087" s="125">
        <v>9.9700749999999996</v>
      </c>
      <c r="E2087" s="125">
        <v>4.001976</v>
      </c>
    </row>
    <row r="2088" spans="1:5" x14ac:dyDescent="0.25">
      <c r="A2088" s="124">
        <v>40756</v>
      </c>
      <c r="B2088" s="125">
        <v>24</v>
      </c>
      <c r="C2088" s="125">
        <v>9.9736670000000007</v>
      </c>
      <c r="D2088" s="125">
        <v>9.9736670000000007</v>
      </c>
      <c r="E2088" s="125">
        <v>3.9603790000000001</v>
      </c>
    </row>
    <row r="2089" spans="1:5" x14ac:dyDescent="0.25">
      <c r="A2089" s="124">
        <v>40757</v>
      </c>
      <c r="B2089" s="125">
        <v>23</v>
      </c>
      <c r="C2089" s="125">
        <v>9.9745720000000002</v>
      </c>
      <c r="D2089" s="125">
        <v>9.9745720000000002</v>
      </c>
      <c r="E2089" s="125">
        <v>3.9901810000000002</v>
      </c>
    </row>
    <row r="2090" spans="1:5" x14ac:dyDescent="0.25">
      <c r="A2090" s="124">
        <v>40758</v>
      </c>
      <c r="B2090" s="125">
        <v>22</v>
      </c>
      <c r="C2090" s="125">
        <v>9.9759220000000006</v>
      </c>
      <c r="D2090" s="125">
        <v>9.9759220000000006</v>
      </c>
      <c r="E2090" s="125">
        <v>3.9495459999999998</v>
      </c>
    </row>
    <row r="2091" spans="1:5" x14ac:dyDescent="0.25">
      <c r="A2091" s="124">
        <v>40759</v>
      </c>
      <c r="B2091" s="125">
        <v>28</v>
      </c>
      <c r="C2091" s="125">
        <v>9.9692779999999992</v>
      </c>
      <c r="D2091" s="125">
        <v>9.9692779999999992</v>
      </c>
      <c r="E2091" s="125">
        <v>3.9621439999999999</v>
      </c>
    </row>
    <row r="2092" spans="1:5" x14ac:dyDescent="0.25">
      <c r="A2092" s="124">
        <v>40760</v>
      </c>
      <c r="B2092" s="125">
        <v>27</v>
      </c>
      <c r="C2092" s="125">
        <v>9.9703750000000007</v>
      </c>
      <c r="D2092" s="125">
        <v>9.9703750000000007</v>
      </c>
      <c r="E2092" s="125">
        <v>3.9617369999999998</v>
      </c>
    </row>
    <row r="2093" spans="1:5" x14ac:dyDescent="0.25">
      <c r="A2093" s="124">
        <v>40763</v>
      </c>
      <c r="B2093" s="125">
        <v>24</v>
      </c>
      <c r="C2093" s="125">
        <v>9.9736670000000007</v>
      </c>
      <c r="D2093" s="125">
        <v>9.9736670000000007</v>
      </c>
      <c r="E2093" s="125">
        <v>3.9603790000000001</v>
      </c>
    </row>
    <row r="2094" spans="1:5" x14ac:dyDescent="0.25">
      <c r="A2094" s="124">
        <v>40764</v>
      </c>
      <c r="B2094" s="125">
        <v>23</v>
      </c>
      <c r="C2094" s="125">
        <v>9.9747640000000004</v>
      </c>
      <c r="D2094" s="125">
        <v>9.9747640000000004</v>
      </c>
      <c r="E2094" s="125">
        <v>3.9599760000000002</v>
      </c>
    </row>
    <row r="2095" spans="1:5" x14ac:dyDescent="0.25">
      <c r="A2095" s="124">
        <v>40765</v>
      </c>
      <c r="B2095" s="125">
        <v>22</v>
      </c>
      <c r="C2095" s="125">
        <v>9.9758610000000001</v>
      </c>
      <c r="D2095" s="125">
        <v>9.9758610000000001</v>
      </c>
      <c r="E2095" s="125">
        <v>3.9595760000000002</v>
      </c>
    </row>
    <row r="2096" spans="1:5" x14ac:dyDescent="0.25">
      <c r="A2096" s="124">
        <v>40766</v>
      </c>
      <c r="B2096" s="125">
        <v>28</v>
      </c>
      <c r="C2096" s="125">
        <v>9.9690440000000002</v>
      </c>
      <c r="D2096" s="125">
        <v>9.9690440000000002</v>
      </c>
      <c r="E2096" s="125">
        <v>3.992416</v>
      </c>
    </row>
    <row r="2097" spans="1:5" x14ac:dyDescent="0.25">
      <c r="A2097" s="124">
        <v>40767</v>
      </c>
      <c r="B2097" s="125">
        <v>27</v>
      </c>
      <c r="C2097" s="125">
        <v>9.9700749999999996</v>
      </c>
      <c r="D2097" s="125">
        <v>9.9700749999999996</v>
      </c>
      <c r="E2097" s="125">
        <v>4.001976</v>
      </c>
    </row>
    <row r="2098" spans="1:5" x14ac:dyDescent="0.25">
      <c r="A2098" s="124">
        <v>40770</v>
      </c>
      <c r="B2098" s="125">
        <v>24</v>
      </c>
      <c r="C2098" s="125">
        <v>9.9733999999999998</v>
      </c>
      <c r="D2098" s="125">
        <v>9.9733999999999998</v>
      </c>
      <c r="E2098" s="125">
        <v>4.000642</v>
      </c>
    </row>
    <row r="2099" spans="1:5" x14ac:dyDescent="0.25">
      <c r="A2099" s="124">
        <v>40771</v>
      </c>
      <c r="B2099" s="125">
        <v>23</v>
      </c>
      <c r="C2099" s="125">
        <v>9.9741250000000008</v>
      </c>
      <c r="D2099" s="125">
        <v>9.9741250000000008</v>
      </c>
      <c r="E2099" s="125">
        <v>4.0605070000000003</v>
      </c>
    </row>
    <row r="2100" spans="1:5" x14ac:dyDescent="0.25">
      <c r="A2100" s="124">
        <v>40772</v>
      </c>
      <c r="B2100" s="125">
        <v>22</v>
      </c>
      <c r="C2100" s="125">
        <v>9.9753109999999996</v>
      </c>
      <c r="D2100" s="125">
        <v>9.9753109999999996</v>
      </c>
      <c r="E2100" s="125">
        <v>4.0500170000000004</v>
      </c>
    </row>
    <row r="2101" spans="1:5" x14ac:dyDescent="0.25">
      <c r="A2101" s="124">
        <v>40773</v>
      </c>
      <c r="B2101" s="125">
        <v>28</v>
      </c>
      <c r="C2101" s="125">
        <v>9.9682670000000009</v>
      </c>
      <c r="D2101" s="125">
        <v>9.9682670000000009</v>
      </c>
      <c r="E2101" s="125">
        <v>4.0929450000000003</v>
      </c>
    </row>
    <row r="2102" spans="1:5" x14ac:dyDescent="0.25">
      <c r="A2102" s="124">
        <v>40774</v>
      </c>
      <c r="B2102" s="125">
        <v>27</v>
      </c>
      <c r="C2102" s="125">
        <v>9.9694000000000003</v>
      </c>
      <c r="D2102" s="125">
        <v>9.9694000000000003</v>
      </c>
      <c r="E2102" s="125">
        <v>4.0925229999999999</v>
      </c>
    </row>
    <row r="2103" spans="1:5" x14ac:dyDescent="0.25">
      <c r="A2103" s="124">
        <v>40777</v>
      </c>
      <c r="B2103" s="125">
        <v>24</v>
      </c>
      <c r="C2103" s="125">
        <v>9.9724000000000004</v>
      </c>
      <c r="D2103" s="125">
        <v>9.9724000000000004</v>
      </c>
      <c r="E2103" s="125">
        <v>4.1514579999999999</v>
      </c>
    </row>
    <row r="2104" spans="1:5" x14ac:dyDescent="0.25">
      <c r="A2104" s="124">
        <v>40778</v>
      </c>
      <c r="B2104" s="125">
        <v>23</v>
      </c>
      <c r="C2104" s="125">
        <v>9.9736779999999996</v>
      </c>
      <c r="D2104" s="125">
        <v>9.9736779999999996</v>
      </c>
      <c r="E2104" s="125">
        <v>4.1308379999999998</v>
      </c>
    </row>
    <row r="2105" spans="1:5" x14ac:dyDescent="0.25">
      <c r="A2105" s="124">
        <v>40779</v>
      </c>
      <c r="B2105" s="125">
        <v>22</v>
      </c>
      <c r="C2105" s="125">
        <v>9.9750669999999992</v>
      </c>
      <c r="D2105" s="125">
        <v>9.9750669999999992</v>
      </c>
      <c r="E2105" s="125">
        <v>4.0901430000000003</v>
      </c>
    </row>
    <row r="2106" spans="1:5" x14ac:dyDescent="0.25">
      <c r="A2106" s="124">
        <v>40780</v>
      </c>
      <c r="B2106" s="125">
        <v>28</v>
      </c>
      <c r="C2106" s="125">
        <v>9.9679559999999992</v>
      </c>
      <c r="D2106" s="125">
        <v>9.9679559999999992</v>
      </c>
      <c r="E2106" s="125">
        <v>4.1331870000000004</v>
      </c>
    </row>
    <row r="2107" spans="1:5" x14ac:dyDescent="0.25">
      <c r="A2107" s="124">
        <v>40781</v>
      </c>
      <c r="B2107" s="125">
        <v>27</v>
      </c>
      <c r="C2107" s="125">
        <v>9.9690999999999992</v>
      </c>
      <c r="D2107" s="125">
        <v>9.9690999999999992</v>
      </c>
      <c r="E2107" s="125">
        <v>4.1327699999999998</v>
      </c>
    </row>
    <row r="2108" spans="1:5" x14ac:dyDescent="0.25">
      <c r="A2108" s="124">
        <v>40784</v>
      </c>
      <c r="B2108" s="125">
        <v>24</v>
      </c>
      <c r="C2108" s="125">
        <v>9.9725999999999999</v>
      </c>
      <c r="D2108" s="125">
        <v>9.9725999999999999</v>
      </c>
      <c r="E2108" s="125">
        <v>4.1212920000000004</v>
      </c>
    </row>
    <row r="2109" spans="1:5" x14ac:dyDescent="0.25">
      <c r="A2109" s="124">
        <v>40785</v>
      </c>
      <c r="B2109" s="125">
        <v>23</v>
      </c>
      <c r="C2109" s="125">
        <v>9.9734219999999993</v>
      </c>
      <c r="D2109" s="125">
        <v>9.9734219999999993</v>
      </c>
      <c r="E2109" s="125">
        <v>4.1711210000000003</v>
      </c>
    </row>
    <row r="2110" spans="1:5" x14ac:dyDescent="0.25">
      <c r="A2110" s="124">
        <v>40786</v>
      </c>
      <c r="B2110" s="125">
        <v>22</v>
      </c>
      <c r="C2110" s="125">
        <v>9.9745170000000005</v>
      </c>
      <c r="D2110" s="125">
        <v>9.9745170000000005</v>
      </c>
      <c r="E2110" s="125">
        <v>4.180599</v>
      </c>
    </row>
    <row r="2111" spans="1:5" x14ac:dyDescent="0.25">
      <c r="A2111" s="124">
        <v>40787</v>
      </c>
      <c r="B2111" s="125">
        <v>28</v>
      </c>
      <c r="C2111" s="125">
        <v>9.9681110000000004</v>
      </c>
      <c r="D2111" s="125">
        <v>9.9681110000000004</v>
      </c>
      <c r="E2111" s="125">
        <v>4.1131310000000001</v>
      </c>
    </row>
    <row r="2112" spans="1:5" x14ac:dyDescent="0.25">
      <c r="A2112" s="124">
        <v>40788</v>
      </c>
      <c r="B2112" s="125">
        <v>27</v>
      </c>
      <c r="C2112" s="125">
        <v>9.9692500000000006</v>
      </c>
      <c r="D2112" s="125">
        <v>9.9692500000000006</v>
      </c>
      <c r="E2112" s="125">
        <v>4.1126459999999998</v>
      </c>
    </row>
    <row r="2113" spans="1:5" x14ac:dyDescent="0.25">
      <c r="A2113" s="124">
        <v>40791</v>
      </c>
      <c r="B2113" s="125">
        <v>24</v>
      </c>
      <c r="C2113" s="125">
        <v>9.9726669999999995</v>
      </c>
      <c r="D2113" s="125">
        <v>9.9726669999999995</v>
      </c>
      <c r="E2113" s="125">
        <v>4.1111870000000001</v>
      </c>
    </row>
    <row r="2114" spans="1:5" x14ac:dyDescent="0.25">
      <c r="A2114" s="124">
        <v>40792</v>
      </c>
      <c r="B2114" s="125">
        <v>23</v>
      </c>
      <c r="C2114" s="125">
        <v>9.9734859999999994</v>
      </c>
      <c r="D2114" s="125">
        <v>9.9734859999999994</v>
      </c>
      <c r="E2114" s="125">
        <v>4.1610500000000004</v>
      </c>
    </row>
    <row r="2115" spans="1:5" x14ac:dyDescent="0.25">
      <c r="A2115" s="124">
        <v>40793</v>
      </c>
      <c r="B2115" s="125">
        <v>22</v>
      </c>
      <c r="C2115" s="125">
        <v>9.9746389999999998</v>
      </c>
      <c r="D2115" s="125">
        <v>9.9746389999999998</v>
      </c>
      <c r="E2115" s="125">
        <v>4.160533</v>
      </c>
    </row>
    <row r="2116" spans="1:5" x14ac:dyDescent="0.25">
      <c r="A2116" s="124">
        <v>40794</v>
      </c>
      <c r="B2116" s="125">
        <v>28</v>
      </c>
      <c r="C2116" s="125">
        <v>9.9676439999999999</v>
      </c>
      <c r="D2116" s="125">
        <v>9.9676439999999999</v>
      </c>
      <c r="E2116" s="125">
        <v>4.1735610000000003</v>
      </c>
    </row>
    <row r="2117" spans="1:5" x14ac:dyDescent="0.25">
      <c r="A2117" s="124">
        <v>40795</v>
      </c>
      <c r="B2117" s="125">
        <v>27</v>
      </c>
      <c r="C2117" s="125">
        <v>9.9687999999999999</v>
      </c>
      <c r="D2117" s="125">
        <v>9.9687999999999999</v>
      </c>
      <c r="E2117" s="125">
        <v>4.1730200000000002</v>
      </c>
    </row>
    <row r="2118" spans="1:5" x14ac:dyDescent="0.25">
      <c r="A2118" s="124">
        <v>40798</v>
      </c>
      <c r="B2118" s="125">
        <v>24</v>
      </c>
      <c r="C2118" s="125">
        <v>9.9722670000000004</v>
      </c>
      <c r="D2118" s="125">
        <v>9.9722670000000004</v>
      </c>
      <c r="E2118" s="125">
        <v>4.171519</v>
      </c>
    </row>
    <row r="2119" spans="1:5" x14ac:dyDescent="0.25">
      <c r="A2119" s="124">
        <v>40799</v>
      </c>
      <c r="B2119" s="125">
        <v>23</v>
      </c>
      <c r="C2119" s="125">
        <v>9.9734219999999993</v>
      </c>
      <c r="D2119" s="125">
        <v>9.9734219999999993</v>
      </c>
      <c r="E2119" s="125">
        <v>4.1711210000000003</v>
      </c>
    </row>
    <row r="2120" spans="1:5" x14ac:dyDescent="0.25">
      <c r="A2120" s="124">
        <v>40800</v>
      </c>
      <c r="B2120" s="125">
        <v>22</v>
      </c>
      <c r="C2120" s="125">
        <v>9.9745779999999993</v>
      </c>
      <c r="D2120" s="125">
        <v>9.9745779999999993</v>
      </c>
      <c r="E2120" s="125">
        <v>4.170566</v>
      </c>
    </row>
    <row r="2121" spans="1:5" x14ac:dyDescent="0.25">
      <c r="A2121" s="124">
        <v>40801</v>
      </c>
      <c r="B2121" s="125">
        <v>28</v>
      </c>
      <c r="C2121" s="125">
        <v>9.967022</v>
      </c>
      <c r="D2121" s="125">
        <v>9.967022</v>
      </c>
      <c r="E2121" s="125">
        <v>4.2540579999999997</v>
      </c>
    </row>
    <row r="2122" spans="1:5" x14ac:dyDescent="0.25">
      <c r="A2122" s="124">
        <v>40805</v>
      </c>
      <c r="B2122" s="125">
        <v>24</v>
      </c>
      <c r="C2122" s="125">
        <v>9.9717330000000004</v>
      </c>
      <c r="D2122" s="125">
        <v>9.9717330000000004</v>
      </c>
      <c r="E2122" s="125">
        <v>4.2520689999999997</v>
      </c>
    </row>
    <row r="2123" spans="1:5" x14ac:dyDescent="0.25">
      <c r="A2123" s="124">
        <v>40806</v>
      </c>
      <c r="B2123" s="125">
        <v>23</v>
      </c>
      <c r="C2123" s="125">
        <v>9.9735499999999995</v>
      </c>
      <c r="D2123" s="125">
        <v>9.9735499999999995</v>
      </c>
      <c r="E2123" s="125">
        <v>4.1509790000000004</v>
      </c>
    </row>
    <row r="2124" spans="1:5" x14ac:dyDescent="0.25">
      <c r="A2124" s="124">
        <v>40807</v>
      </c>
      <c r="B2124" s="125">
        <v>22</v>
      </c>
      <c r="C2124" s="125">
        <v>9.9747000000000003</v>
      </c>
      <c r="D2124" s="125">
        <v>9.9747000000000003</v>
      </c>
      <c r="E2124" s="125">
        <v>4.1505010000000002</v>
      </c>
    </row>
    <row r="2125" spans="1:5" x14ac:dyDescent="0.25">
      <c r="A2125" s="124">
        <v>40808</v>
      </c>
      <c r="B2125" s="125">
        <v>28</v>
      </c>
      <c r="C2125" s="125">
        <v>9.9668670000000006</v>
      </c>
      <c r="D2125" s="125">
        <v>9.9668670000000006</v>
      </c>
      <c r="E2125" s="125">
        <v>4.2741189999999998</v>
      </c>
    </row>
    <row r="2126" spans="1:5" x14ac:dyDescent="0.25">
      <c r="A2126" s="124">
        <v>40809</v>
      </c>
      <c r="B2126" s="125">
        <v>27</v>
      </c>
      <c r="C2126" s="125">
        <v>9.9680499999999999</v>
      </c>
      <c r="D2126" s="125">
        <v>9.9680499999999999</v>
      </c>
      <c r="E2126" s="125">
        <v>4.2736539999999996</v>
      </c>
    </row>
    <row r="2127" spans="1:5" x14ac:dyDescent="0.25">
      <c r="A2127" s="124">
        <v>40812</v>
      </c>
      <c r="B2127" s="125">
        <v>24</v>
      </c>
      <c r="C2127" s="125">
        <v>9.9716000000000005</v>
      </c>
      <c r="D2127" s="125">
        <v>9.9716000000000005</v>
      </c>
      <c r="E2127" s="125">
        <v>4.2721330000000002</v>
      </c>
    </row>
    <row r="2128" spans="1:5" x14ac:dyDescent="0.25">
      <c r="A2128" s="124">
        <v>40813</v>
      </c>
      <c r="B2128" s="125">
        <v>23</v>
      </c>
      <c r="C2128" s="125">
        <v>9.9726560000000006</v>
      </c>
      <c r="D2128" s="125">
        <v>9.9726560000000006</v>
      </c>
      <c r="E2128" s="125">
        <v>4.2916660000000002</v>
      </c>
    </row>
    <row r="2129" spans="1:5" x14ac:dyDescent="0.25">
      <c r="A2129" s="124">
        <v>40814</v>
      </c>
      <c r="B2129" s="125">
        <v>22</v>
      </c>
      <c r="C2129" s="125">
        <v>9.9738439999999997</v>
      </c>
      <c r="D2129" s="125">
        <v>9.9738439999999997</v>
      </c>
      <c r="E2129" s="125">
        <v>4.2912970000000001</v>
      </c>
    </row>
    <row r="2130" spans="1:5" x14ac:dyDescent="0.25">
      <c r="A2130" s="124">
        <v>40815</v>
      </c>
      <c r="B2130" s="125">
        <v>28</v>
      </c>
      <c r="C2130" s="125">
        <v>9.9663219999999999</v>
      </c>
      <c r="D2130" s="125">
        <v>9.9663219999999999</v>
      </c>
      <c r="E2130" s="125">
        <v>4.3446610000000003</v>
      </c>
    </row>
    <row r="2131" spans="1:5" x14ac:dyDescent="0.25">
      <c r="A2131" s="124">
        <v>40816</v>
      </c>
      <c r="B2131" s="125">
        <v>27</v>
      </c>
      <c r="C2131" s="125">
        <v>9.9675250000000002</v>
      </c>
      <c r="D2131" s="125">
        <v>9.9675250000000002</v>
      </c>
      <c r="E2131" s="125">
        <v>4.3441070000000002</v>
      </c>
    </row>
    <row r="2132" spans="1:5" x14ac:dyDescent="0.25">
      <c r="A2132" s="124">
        <v>40819</v>
      </c>
      <c r="B2132" s="125">
        <v>24</v>
      </c>
      <c r="C2132" s="125">
        <v>9.971133</v>
      </c>
      <c r="D2132" s="125">
        <v>9.971133</v>
      </c>
      <c r="E2132" s="125">
        <v>4.3425859999999998</v>
      </c>
    </row>
    <row r="2133" spans="1:5" x14ac:dyDescent="0.25">
      <c r="A2133" s="124">
        <v>40820</v>
      </c>
      <c r="B2133" s="125">
        <v>23</v>
      </c>
      <c r="C2133" s="125">
        <v>9.9725920000000006</v>
      </c>
      <c r="D2133" s="125">
        <v>9.9725920000000006</v>
      </c>
      <c r="E2133" s="125">
        <v>4.3017380000000003</v>
      </c>
    </row>
    <row r="2134" spans="1:5" x14ac:dyDescent="0.25">
      <c r="A2134" s="124">
        <v>40821</v>
      </c>
      <c r="B2134" s="125">
        <v>22</v>
      </c>
      <c r="C2134" s="125">
        <v>9.9736609999999999</v>
      </c>
      <c r="D2134" s="125">
        <v>9.9736609999999999</v>
      </c>
      <c r="E2134" s="125">
        <v>4.3213999999999997</v>
      </c>
    </row>
    <row r="2135" spans="1:5" x14ac:dyDescent="0.25">
      <c r="A2135" s="124">
        <v>40822</v>
      </c>
      <c r="B2135" s="125">
        <v>28</v>
      </c>
      <c r="C2135" s="125">
        <v>9.9665560000000006</v>
      </c>
      <c r="D2135" s="125">
        <v>9.9665560000000006</v>
      </c>
      <c r="E2135" s="125">
        <v>4.3143719999999997</v>
      </c>
    </row>
    <row r="2136" spans="1:5" x14ac:dyDescent="0.25">
      <c r="A2136" s="124">
        <v>40823</v>
      </c>
      <c r="B2136" s="125">
        <v>27</v>
      </c>
      <c r="C2136" s="125">
        <v>9.9676749999999998</v>
      </c>
      <c r="D2136" s="125">
        <v>9.9676749999999998</v>
      </c>
      <c r="E2136" s="125">
        <v>4.3239770000000002</v>
      </c>
    </row>
    <row r="2137" spans="1:5" x14ac:dyDescent="0.25">
      <c r="A2137" s="124">
        <v>40826</v>
      </c>
      <c r="B2137" s="125">
        <v>24</v>
      </c>
      <c r="C2137" s="125">
        <v>9.9713329999999996</v>
      </c>
      <c r="D2137" s="125">
        <v>9.9713329999999996</v>
      </c>
      <c r="E2137" s="125">
        <v>4.3124120000000001</v>
      </c>
    </row>
    <row r="2138" spans="1:5" x14ac:dyDescent="0.25">
      <c r="A2138" s="124">
        <v>40827</v>
      </c>
      <c r="B2138" s="125">
        <v>23</v>
      </c>
      <c r="C2138" s="125">
        <v>9.9724640000000004</v>
      </c>
      <c r="D2138" s="125">
        <v>9.9724640000000004</v>
      </c>
      <c r="E2138" s="125">
        <v>4.3218829999999997</v>
      </c>
    </row>
    <row r="2139" spans="1:5" x14ac:dyDescent="0.25">
      <c r="A2139" s="124">
        <v>40828</v>
      </c>
      <c r="B2139" s="125">
        <v>22</v>
      </c>
      <c r="C2139" s="125">
        <v>9.9737220000000004</v>
      </c>
      <c r="D2139" s="125">
        <v>9.9737220000000004</v>
      </c>
      <c r="E2139" s="125">
        <v>4.3113659999999996</v>
      </c>
    </row>
    <row r="2140" spans="1:5" x14ac:dyDescent="0.25">
      <c r="A2140" s="124">
        <v>40829</v>
      </c>
      <c r="B2140" s="125">
        <v>28</v>
      </c>
      <c r="C2140" s="125">
        <v>9.9661670000000004</v>
      </c>
      <c r="D2140" s="125">
        <v>9.9661670000000004</v>
      </c>
      <c r="E2140" s="125">
        <v>4.3647239999999998</v>
      </c>
    </row>
    <row r="2141" spans="1:5" x14ac:dyDescent="0.25">
      <c r="A2141" s="124">
        <v>40830</v>
      </c>
      <c r="B2141" s="125">
        <v>27</v>
      </c>
      <c r="C2141" s="125">
        <v>9.9672999999999998</v>
      </c>
      <c r="D2141" s="125">
        <v>9.9672999999999998</v>
      </c>
      <c r="E2141" s="125">
        <v>4.3743040000000004</v>
      </c>
    </row>
    <row r="2142" spans="1:5" x14ac:dyDescent="0.25">
      <c r="A2142" s="124">
        <v>40833</v>
      </c>
      <c r="B2142" s="125">
        <v>24</v>
      </c>
      <c r="C2142" s="125">
        <v>9.9709330000000005</v>
      </c>
      <c r="D2142" s="125">
        <v>9.9709330000000005</v>
      </c>
      <c r="E2142" s="125">
        <v>4.3727600000000004</v>
      </c>
    </row>
    <row r="2143" spans="1:5" x14ac:dyDescent="0.25">
      <c r="A2143" s="124">
        <v>40834</v>
      </c>
      <c r="B2143" s="125">
        <v>23</v>
      </c>
      <c r="C2143" s="125">
        <v>9.9722720000000002</v>
      </c>
      <c r="D2143" s="125">
        <v>9.9722720000000002</v>
      </c>
      <c r="E2143" s="125">
        <v>4.3521020000000004</v>
      </c>
    </row>
    <row r="2144" spans="1:5" x14ac:dyDescent="0.25">
      <c r="A2144" s="124">
        <v>40835</v>
      </c>
      <c r="B2144" s="125">
        <v>22</v>
      </c>
      <c r="C2144" s="125">
        <v>9.9734780000000001</v>
      </c>
      <c r="D2144" s="125">
        <v>9.9734780000000001</v>
      </c>
      <c r="E2144" s="125">
        <v>4.3515050000000004</v>
      </c>
    </row>
    <row r="2145" spans="1:5" x14ac:dyDescent="0.25">
      <c r="A2145" s="124">
        <v>40836</v>
      </c>
      <c r="B2145" s="125">
        <v>28</v>
      </c>
      <c r="C2145" s="125">
        <v>9.9662439999999997</v>
      </c>
      <c r="D2145" s="125">
        <v>9.9662439999999997</v>
      </c>
      <c r="E2145" s="125">
        <v>4.3547570000000002</v>
      </c>
    </row>
    <row r="2146" spans="1:5" x14ac:dyDescent="0.25">
      <c r="A2146" s="124">
        <v>40837</v>
      </c>
      <c r="B2146" s="125">
        <v>27</v>
      </c>
      <c r="C2146" s="125">
        <v>9.9674499999999995</v>
      </c>
      <c r="D2146" s="125">
        <v>9.9674499999999995</v>
      </c>
      <c r="E2146" s="125">
        <v>4.3541730000000003</v>
      </c>
    </row>
    <row r="2147" spans="1:5" x14ac:dyDescent="0.25">
      <c r="A2147" s="124">
        <v>40840</v>
      </c>
      <c r="B2147" s="125">
        <v>24</v>
      </c>
      <c r="C2147" s="125">
        <v>9.9710669999999997</v>
      </c>
      <c r="D2147" s="125">
        <v>9.9710669999999997</v>
      </c>
      <c r="E2147" s="125">
        <v>4.3525429999999998</v>
      </c>
    </row>
    <row r="2148" spans="1:5" x14ac:dyDescent="0.25">
      <c r="A2148" s="124">
        <v>40841</v>
      </c>
      <c r="B2148" s="125">
        <v>23</v>
      </c>
      <c r="C2148" s="125">
        <v>9.9724000000000004</v>
      </c>
      <c r="D2148" s="125">
        <v>9.9724000000000004</v>
      </c>
      <c r="E2148" s="125">
        <v>4.3319559999999999</v>
      </c>
    </row>
    <row r="2149" spans="1:5" x14ac:dyDescent="0.25">
      <c r="A2149" s="124">
        <v>40842</v>
      </c>
      <c r="B2149" s="125">
        <v>22</v>
      </c>
      <c r="C2149" s="125">
        <v>9.9736609999999999</v>
      </c>
      <c r="D2149" s="125">
        <v>9.9736609999999999</v>
      </c>
      <c r="E2149" s="125">
        <v>4.3213999999999997</v>
      </c>
    </row>
    <row r="2150" spans="1:5" x14ac:dyDescent="0.25">
      <c r="A2150" s="124">
        <v>40843</v>
      </c>
      <c r="B2150" s="125">
        <v>28</v>
      </c>
      <c r="C2150" s="125">
        <v>9.9662439999999997</v>
      </c>
      <c r="D2150" s="125">
        <v>9.9662439999999997</v>
      </c>
      <c r="E2150" s="125">
        <v>4.3547570000000002</v>
      </c>
    </row>
    <row r="2151" spans="1:5" x14ac:dyDescent="0.25">
      <c r="A2151" s="124">
        <v>40844</v>
      </c>
      <c r="B2151" s="125">
        <v>27</v>
      </c>
      <c r="C2151" s="125">
        <v>9.9673750000000005</v>
      </c>
      <c r="D2151" s="125">
        <v>9.9673750000000005</v>
      </c>
      <c r="E2151" s="125">
        <v>4.3642380000000003</v>
      </c>
    </row>
    <row r="2152" spans="1:5" x14ac:dyDescent="0.25">
      <c r="A2152" s="124">
        <v>40847</v>
      </c>
      <c r="B2152" s="125">
        <v>24</v>
      </c>
      <c r="C2152" s="125">
        <v>9.971133</v>
      </c>
      <c r="D2152" s="125">
        <v>9.971133</v>
      </c>
      <c r="E2152" s="125">
        <v>4.3425859999999998</v>
      </c>
    </row>
    <row r="2153" spans="1:5" x14ac:dyDescent="0.25">
      <c r="A2153" s="124">
        <v>40848</v>
      </c>
      <c r="B2153" s="125">
        <v>23</v>
      </c>
      <c r="C2153" s="125">
        <v>9.9721440000000001</v>
      </c>
      <c r="D2153" s="125">
        <v>9.9721440000000001</v>
      </c>
      <c r="E2153" s="125">
        <v>4.3722490000000001</v>
      </c>
    </row>
    <row r="2154" spans="1:5" x14ac:dyDescent="0.25">
      <c r="A2154" s="124">
        <v>40850</v>
      </c>
      <c r="B2154" s="125">
        <v>28</v>
      </c>
      <c r="C2154" s="125">
        <v>9.9660890000000002</v>
      </c>
      <c r="D2154" s="125">
        <v>9.9660890000000002</v>
      </c>
      <c r="E2154" s="125">
        <v>4.3748209999999998</v>
      </c>
    </row>
    <row r="2155" spans="1:5" x14ac:dyDescent="0.25">
      <c r="A2155" s="124">
        <v>40851</v>
      </c>
      <c r="B2155" s="125">
        <v>27</v>
      </c>
      <c r="C2155" s="125">
        <v>9.9674499999999995</v>
      </c>
      <c r="D2155" s="125">
        <v>9.9674499999999995</v>
      </c>
      <c r="E2155" s="125">
        <v>4.3541730000000003</v>
      </c>
    </row>
    <row r="2156" spans="1:5" x14ac:dyDescent="0.25">
      <c r="A2156" s="124">
        <v>40854</v>
      </c>
      <c r="B2156" s="125">
        <v>24</v>
      </c>
      <c r="C2156" s="125">
        <v>9.9710669999999997</v>
      </c>
      <c r="D2156" s="125">
        <v>9.9710669999999997</v>
      </c>
      <c r="E2156" s="125">
        <v>4.3525429999999998</v>
      </c>
    </row>
    <row r="2157" spans="1:5" x14ac:dyDescent="0.25">
      <c r="A2157" s="124">
        <v>40855</v>
      </c>
      <c r="B2157" s="125">
        <v>23</v>
      </c>
      <c r="C2157" s="125">
        <v>9.9722720000000002</v>
      </c>
      <c r="D2157" s="125">
        <v>9.9722720000000002</v>
      </c>
      <c r="E2157" s="125">
        <v>4.3521020000000004</v>
      </c>
    </row>
    <row r="2158" spans="1:5" x14ac:dyDescent="0.25">
      <c r="A2158" s="124">
        <v>40856</v>
      </c>
      <c r="B2158" s="125">
        <v>22</v>
      </c>
      <c r="C2158" s="125">
        <v>9.9736609999999999</v>
      </c>
      <c r="D2158" s="125">
        <v>9.9736609999999999</v>
      </c>
      <c r="E2158" s="125">
        <v>4.3213999999999997</v>
      </c>
    </row>
    <row r="2159" spans="1:5" x14ac:dyDescent="0.25">
      <c r="A2159" s="124">
        <v>40857</v>
      </c>
      <c r="B2159" s="125">
        <v>28</v>
      </c>
      <c r="C2159" s="125">
        <v>9.9664780000000004</v>
      </c>
      <c r="D2159" s="125">
        <v>9.9664780000000004</v>
      </c>
      <c r="E2159" s="125">
        <v>4.3244680000000004</v>
      </c>
    </row>
    <row r="2160" spans="1:5" x14ac:dyDescent="0.25">
      <c r="A2160" s="124">
        <v>40858</v>
      </c>
      <c r="B2160" s="125">
        <v>27</v>
      </c>
      <c r="C2160" s="125">
        <v>9.9676749999999998</v>
      </c>
      <c r="D2160" s="125">
        <v>9.9676749999999998</v>
      </c>
      <c r="E2160" s="125">
        <v>4.3239770000000002</v>
      </c>
    </row>
    <row r="2161" spans="1:5" x14ac:dyDescent="0.25">
      <c r="A2161" s="124">
        <v>40861</v>
      </c>
      <c r="B2161" s="125">
        <v>24</v>
      </c>
      <c r="C2161" s="125">
        <v>9.9712669999999992</v>
      </c>
      <c r="D2161" s="125">
        <v>9.9712669999999992</v>
      </c>
      <c r="E2161" s="125">
        <v>4.3223690000000001</v>
      </c>
    </row>
    <row r="2162" spans="1:5" x14ac:dyDescent="0.25">
      <c r="A2162" s="124">
        <v>40862</v>
      </c>
      <c r="B2162" s="125">
        <v>23</v>
      </c>
      <c r="C2162" s="125">
        <v>9.9724640000000004</v>
      </c>
      <c r="D2162" s="125">
        <v>9.9724640000000004</v>
      </c>
      <c r="E2162" s="125">
        <v>4.3218829999999997</v>
      </c>
    </row>
    <row r="2163" spans="1:5" x14ac:dyDescent="0.25">
      <c r="A2163" s="124">
        <v>40863</v>
      </c>
      <c r="B2163" s="125">
        <v>22</v>
      </c>
      <c r="C2163" s="125">
        <v>9.9736609999999999</v>
      </c>
      <c r="D2163" s="125">
        <v>9.9736609999999999</v>
      </c>
      <c r="E2163" s="125">
        <v>4.3213999999999997</v>
      </c>
    </row>
    <row r="2164" spans="1:5" x14ac:dyDescent="0.25">
      <c r="A2164" s="124">
        <v>40864</v>
      </c>
      <c r="B2164" s="125">
        <v>28</v>
      </c>
      <c r="C2164" s="125">
        <v>9.9662439999999997</v>
      </c>
      <c r="D2164" s="125">
        <v>9.9662439999999997</v>
      </c>
      <c r="E2164" s="125">
        <v>4.3547570000000002</v>
      </c>
    </row>
    <row r="2165" spans="1:5" x14ac:dyDescent="0.25">
      <c r="A2165" s="124">
        <v>40865</v>
      </c>
      <c r="B2165" s="125">
        <v>27</v>
      </c>
      <c r="C2165" s="125">
        <v>9.9674499999999995</v>
      </c>
      <c r="D2165" s="125">
        <v>9.9674499999999995</v>
      </c>
      <c r="E2165" s="125">
        <v>4.3541730000000003</v>
      </c>
    </row>
    <row r="2166" spans="1:5" x14ac:dyDescent="0.25">
      <c r="A2166" s="124">
        <v>40869</v>
      </c>
      <c r="B2166" s="125">
        <v>23</v>
      </c>
      <c r="C2166" s="125">
        <v>9.9722720000000002</v>
      </c>
      <c r="D2166" s="125">
        <v>9.9722720000000002</v>
      </c>
      <c r="E2166" s="125">
        <v>4.3521020000000004</v>
      </c>
    </row>
    <row r="2167" spans="1:5" x14ac:dyDescent="0.25">
      <c r="A2167" s="124">
        <v>40870</v>
      </c>
      <c r="B2167" s="125">
        <v>22</v>
      </c>
      <c r="C2167" s="125">
        <v>9.9734780000000001</v>
      </c>
      <c r="D2167" s="125">
        <v>9.9734780000000001</v>
      </c>
      <c r="E2167" s="125">
        <v>4.3515050000000004</v>
      </c>
    </row>
    <row r="2168" spans="1:5" x14ac:dyDescent="0.25">
      <c r="A2168" s="124">
        <v>40871</v>
      </c>
      <c r="B2168" s="125">
        <v>28</v>
      </c>
      <c r="C2168" s="125">
        <v>9.9664780000000004</v>
      </c>
      <c r="D2168" s="125">
        <v>9.9664780000000004</v>
      </c>
      <c r="E2168" s="125">
        <v>4.3244680000000004</v>
      </c>
    </row>
    <row r="2169" spans="1:5" x14ac:dyDescent="0.25">
      <c r="A2169" s="124">
        <v>40872</v>
      </c>
      <c r="B2169" s="125">
        <v>27</v>
      </c>
      <c r="C2169" s="125">
        <v>9.9676749999999998</v>
      </c>
      <c r="D2169" s="125">
        <v>9.9676749999999998</v>
      </c>
      <c r="E2169" s="125">
        <v>4.3239770000000002</v>
      </c>
    </row>
    <row r="2170" spans="1:5" x14ac:dyDescent="0.25">
      <c r="A2170" s="124">
        <v>40875</v>
      </c>
      <c r="B2170" s="125">
        <v>24</v>
      </c>
      <c r="C2170" s="125">
        <v>9.9712669999999992</v>
      </c>
      <c r="D2170" s="125">
        <v>9.9712669999999992</v>
      </c>
      <c r="E2170" s="125">
        <v>4.3223690000000001</v>
      </c>
    </row>
    <row r="2171" spans="1:5" x14ac:dyDescent="0.25">
      <c r="A2171" s="124">
        <v>40876</v>
      </c>
      <c r="B2171" s="125">
        <v>23</v>
      </c>
      <c r="C2171" s="125">
        <v>9.9724640000000004</v>
      </c>
      <c r="D2171" s="125">
        <v>9.9724640000000004</v>
      </c>
      <c r="E2171" s="125">
        <v>4.3218829999999997</v>
      </c>
    </row>
    <row r="2172" spans="1:5" x14ac:dyDescent="0.25">
      <c r="A2172" s="124">
        <v>40877</v>
      </c>
      <c r="B2172" s="125">
        <v>22</v>
      </c>
      <c r="C2172" s="125">
        <v>9.9736609999999999</v>
      </c>
      <c r="D2172" s="125">
        <v>9.9736609999999999</v>
      </c>
      <c r="E2172" s="125">
        <v>4.3213999999999997</v>
      </c>
    </row>
    <row r="2173" spans="1:5" x14ac:dyDescent="0.25">
      <c r="A2173" s="124">
        <v>40878</v>
      </c>
      <c r="B2173" s="125">
        <v>28</v>
      </c>
      <c r="C2173" s="125">
        <v>9.9667110000000001</v>
      </c>
      <c r="D2173" s="125">
        <v>9.9667110000000001</v>
      </c>
      <c r="E2173" s="125">
        <v>4.2943100000000003</v>
      </c>
    </row>
    <row r="2174" spans="1:5" x14ac:dyDescent="0.25">
      <c r="A2174" s="124">
        <v>40879</v>
      </c>
      <c r="B2174" s="125">
        <v>27</v>
      </c>
      <c r="C2174" s="125">
        <v>9.9679000000000002</v>
      </c>
      <c r="D2174" s="125">
        <v>9.9679000000000002</v>
      </c>
      <c r="E2174" s="125">
        <v>4.2937830000000003</v>
      </c>
    </row>
    <row r="2175" spans="1:5" x14ac:dyDescent="0.25">
      <c r="A2175" s="124">
        <v>40882</v>
      </c>
      <c r="B2175" s="125">
        <v>24</v>
      </c>
      <c r="C2175" s="125">
        <v>9.9713999999999992</v>
      </c>
      <c r="D2175" s="125">
        <v>9.9713999999999992</v>
      </c>
      <c r="E2175" s="125">
        <v>4.3023049999999996</v>
      </c>
    </row>
    <row r="2176" spans="1:5" x14ac:dyDescent="0.25">
      <c r="A2176" s="124">
        <v>40883</v>
      </c>
      <c r="B2176" s="125">
        <v>23</v>
      </c>
      <c r="C2176" s="125">
        <v>9.9725920000000006</v>
      </c>
      <c r="D2176" s="125">
        <v>9.9725920000000006</v>
      </c>
      <c r="E2176" s="125">
        <v>4.3017380000000003</v>
      </c>
    </row>
    <row r="2177" spans="1:5" x14ac:dyDescent="0.25">
      <c r="A2177" s="124">
        <v>40884</v>
      </c>
      <c r="B2177" s="125">
        <v>22</v>
      </c>
      <c r="C2177" s="125">
        <v>9.9737829999999992</v>
      </c>
      <c r="D2177" s="125">
        <v>9.9737829999999992</v>
      </c>
      <c r="E2177" s="125">
        <v>4.3013310000000002</v>
      </c>
    </row>
    <row r="2178" spans="1:5" x14ac:dyDescent="0.25">
      <c r="A2178" s="124">
        <v>40885</v>
      </c>
      <c r="B2178" s="125">
        <v>28</v>
      </c>
      <c r="C2178" s="125">
        <v>9.9664000000000001</v>
      </c>
      <c r="D2178" s="125">
        <v>9.9664000000000001</v>
      </c>
      <c r="E2178" s="125">
        <v>4.3345640000000003</v>
      </c>
    </row>
    <row r="2179" spans="1:5" x14ac:dyDescent="0.25">
      <c r="A2179" s="124">
        <v>40886</v>
      </c>
      <c r="B2179" s="125">
        <v>27</v>
      </c>
      <c r="C2179" s="125">
        <v>9.9675999999999991</v>
      </c>
      <c r="D2179" s="125">
        <v>9.9675999999999991</v>
      </c>
      <c r="E2179" s="125">
        <v>4.3340420000000002</v>
      </c>
    </row>
    <row r="2180" spans="1:5" x14ac:dyDescent="0.25">
      <c r="A2180" s="124">
        <v>40890</v>
      </c>
      <c r="B2180" s="125">
        <v>23</v>
      </c>
      <c r="C2180" s="125">
        <v>9.9724640000000004</v>
      </c>
      <c r="D2180" s="125">
        <v>9.9724640000000004</v>
      </c>
      <c r="E2180" s="125">
        <v>4.3218829999999997</v>
      </c>
    </row>
    <row r="2181" spans="1:5" x14ac:dyDescent="0.25">
      <c r="A2181" s="124">
        <v>40891</v>
      </c>
      <c r="B2181" s="125">
        <v>22</v>
      </c>
      <c r="C2181" s="125">
        <v>9.9736609999999999</v>
      </c>
      <c r="D2181" s="125">
        <v>9.9736609999999999</v>
      </c>
      <c r="E2181" s="125">
        <v>4.3213999999999997</v>
      </c>
    </row>
    <row r="2182" spans="1:5" x14ac:dyDescent="0.25">
      <c r="A2182" s="124">
        <v>40892</v>
      </c>
      <c r="B2182" s="125">
        <v>28</v>
      </c>
      <c r="C2182" s="125">
        <v>9.9665560000000006</v>
      </c>
      <c r="D2182" s="125">
        <v>9.9665560000000006</v>
      </c>
      <c r="E2182" s="125">
        <v>4.3143719999999997</v>
      </c>
    </row>
    <row r="2183" spans="1:5" x14ac:dyDescent="0.25">
      <c r="A2183" s="124">
        <v>40893</v>
      </c>
      <c r="B2183" s="125">
        <v>27</v>
      </c>
      <c r="C2183" s="125">
        <v>9.9677500000000006</v>
      </c>
      <c r="D2183" s="125">
        <v>9.9677500000000006</v>
      </c>
      <c r="E2183" s="125">
        <v>4.3139120000000002</v>
      </c>
    </row>
    <row r="2184" spans="1:5" x14ac:dyDescent="0.25">
      <c r="A2184" s="124">
        <v>40896</v>
      </c>
      <c r="B2184" s="125">
        <v>24</v>
      </c>
      <c r="C2184" s="125">
        <v>9.9713329999999996</v>
      </c>
      <c r="D2184" s="125">
        <v>9.9713329999999996</v>
      </c>
      <c r="E2184" s="125">
        <v>4.3124120000000001</v>
      </c>
    </row>
    <row r="2185" spans="1:5" x14ac:dyDescent="0.25">
      <c r="A2185" s="124">
        <v>40897</v>
      </c>
      <c r="B2185" s="125">
        <v>23</v>
      </c>
      <c r="C2185" s="125">
        <v>9.9725920000000006</v>
      </c>
      <c r="D2185" s="125">
        <v>9.9725920000000006</v>
      </c>
      <c r="E2185" s="125">
        <v>4.3017380000000003</v>
      </c>
    </row>
    <row r="2186" spans="1:5" x14ac:dyDescent="0.25">
      <c r="A2186" s="124">
        <v>40898</v>
      </c>
      <c r="B2186" s="125">
        <v>22</v>
      </c>
      <c r="C2186" s="125">
        <v>9.9738439999999997</v>
      </c>
      <c r="D2186" s="125">
        <v>9.9738439999999997</v>
      </c>
      <c r="E2186" s="125">
        <v>4.2912970000000001</v>
      </c>
    </row>
    <row r="2187" spans="1:5" x14ac:dyDescent="0.25">
      <c r="A2187" s="124">
        <v>40899</v>
      </c>
      <c r="B2187" s="125">
        <v>28</v>
      </c>
      <c r="C2187" s="125">
        <v>9.9664780000000004</v>
      </c>
      <c r="D2187" s="125">
        <v>9.9664780000000004</v>
      </c>
      <c r="E2187" s="125">
        <v>4.3244680000000004</v>
      </c>
    </row>
    <row r="2188" spans="1:5" x14ac:dyDescent="0.25">
      <c r="A2188" s="124">
        <v>40900</v>
      </c>
      <c r="B2188" s="125">
        <v>27</v>
      </c>
      <c r="C2188" s="125">
        <v>9.9677500000000006</v>
      </c>
      <c r="D2188" s="125">
        <v>9.9677500000000006</v>
      </c>
      <c r="E2188" s="125">
        <v>4.3139120000000002</v>
      </c>
    </row>
    <row r="2189" spans="1:5" x14ac:dyDescent="0.25">
      <c r="A2189" s="124">
        <v>40903</v>
      </c>
      <c r="B2189" s="125">
        <v>24</v>
      </c>
      <c r="C2189" s="125">
        <v>9.9713329999999996</v>
      </c>
      <c r="D2189" s="125">
        <v>9.9713329999999996</v>
      </c>
      <c r="E2189" s="125">
        <v>4.3124120000000001</v>
      </c>
    </row>
    <row r="2190" spans="1:5" x14ac:dyDescent="0.25">
      <c r="A2190" s="124">
        <v>40904</v>
      </c>
      <c r="B2190" s="125">
        <v>23</v>
      </c>
      <c r="C2190" s="125">
        <v>9.9725280000000005</v>
      </c>
      <c r="D2190" s="125">
        <v>9.9725280000000005</v>
      </c>
      <c r="E2190" s="125">
        <v>4.3118109999999996</v>
      </c>
    </row>
    <row r="2191" spans="1:5" x14ac:dyDescent="0.25">
      <c r="A2191" s="124">
        <v>40905</v>
      </c>
      <c r="B2191" s="125">
        <v>22</v>
      </c>
      <c r="C2191" s="125">
        <v>9.9737220000000004</v>
      </c>
      <c r="D2191" s="125">
        <v>9.9737220000000004</v>
      </c>
      <c r="E2191" s="125">
        <v>4.3113659999999996</v>
      </c>
    </row>
    <row r="2192" spans="1:5" x14ac:dyDescent="0.25">
      <c r="A2192" s="124">
        <v>40906</v>
      </c>
      <c r="B2192" s="125">
        <v>28</v>
      </c>
      <c r="C2192" s="125">
        <v>9.9665560000000006</v>
      </c>
      <c r="D2192" s="125">
        <v>9.9665560000000006</v>
      </c>
      <c r="E2192" s="125">
        <v>4.3143719999999997</v>
      </c>
    </row>
    <row r="2193" spans="1:5" x14ac:dyDescent="0.25">
      <c r="A2193" s="124">
        <v>40907</v>
      </c>
      <c r="B2193" s="125">
        <v>27</v>
      </c>
      <c r="C2193" s="125">
        <v>9.9677500000000006</v>
      </c>
      <c r="D2193" s="125">
        <v>9.9677500000000006</v>
      </c>
      <c r="E2193" s="125">
        <v>4.3139120000000002</v>
      </c>
    </row>
    <row r="2194" spans="1:5" x14ac:dyDescent="0.25">
      <c r="A2194" s="124">
        <v>40910</v>
      </c>
      <c r="B2194" s="125">
        <v>24</v>
      </c>
      <c r="C2194" s="125">
        <v>9.9713329999999996</v>
      </c>
      <c r="D2194" s="125">
        <v>9.9713329999999996</v>
      </c>
      <c r="E2194" s="125">
        <v>4.3124120000000001</v>
      </c>
    </row>
    <row r="2195" spans="1:5" x14ac:dyDescent="0.25">
      <c r="A2195" s="124">
        <v>40911</v>
      </c>
      <c r="B2195" s="125">
        <v>23</v>
      </c>
      <c r="C2195" s="125">
        <v>9.9724640000000004</v>
      </c>
      <c r="D2195" s="125">
        <v>9.9724640000000004</v>
      </c>
      <c r="E2195" s="125">
        <v>4.3218829999999997</v>
      </c>
    </row>
    <row r="2196" spans="1:5" x14ac:dyDescent="0.25">
      <c r="A2196" s="124">
        <v>40912</v>
      </c>
      <c r="B2196" s="125">
        <v>22</v>
      </c>
      <c r="C2196" s="125">
        <v>9.9736609999999999</v>
      </c>
      <c r="D2196" s="125">
        <v>9.9736609999999999</v>
      </c>
      <c r="E2196" s="125">
        <v>4.3213999999999997</v>
      </c>
    </row>
    <row r="2197" spans="1:5" x14ac:dyDescent="0.25">
      <c r="A2197" s="124">
        <v>40913</v>
      </c>
      <c r="B2197" s="125">
        <v>28</v>
      </c>
      <c r="C2197" s="125">
        <v>9.9664780000000004</v>
      </c>
      <c r="D2197" s="125">
        <v>9.9664780000000004</v>
      </c>
      <c r="E2197" s="125">
        <v>4.3244680000000004</v>
      </c>
    </row>
    <row r="2198" spans="1:5" x14ac:dyDescent="0.25">
      <c r="A2198" s="124">
        <v>40914</v>
      </c>
      <c r="B2198" s="125">
        <v>27</v>
      </c>
      <c r="C2198" s="125">
        <v>9.9676749999999998</v>
      </c>
      <c r="D2198" s="125">
        <v>9.9676749999999998</v>
      </c>
      <c r="E2198" s="125">
        <v>4.3239770000000002</v>
      </c>
    </row>
    <row r="2199" spans="1:5" x14ac:dyDescent="0.25">
      <c r="A2199" s="124">
        <v>40917</v>
      </c>
      <c r="B2199" s="125">
        <v>24</v>
      </c>
      <c r="C2199" s="125">
        <v>9.9712669999999992</v>
      </c>
      <c r="D2199" s="125">
        <v>9.9712669999999992</v>
      </c>
      <c r="E2199" s="125">
        <v>4.3223690000000001</v>
      </c>
    </row>
    <row r="2200" spans="1:5" x14ac:dyDescent="0.25">
      <c r="A2200" s="124">
        <v>40918</v>
      </c>
      <c r="B2200" s="125">
        <v>23</v>
      </c>
      <c r="C2200" s="125">
        <v>9.9727189999999997</v>
      </c>
      <c r="D2200" s="125">
        <v>9.9727189999999997</v>
      </c>
      <c r="E2200" s="125">
        <v>4.2817509999999999</v>
      </c>
    </row>
    <row r="2201" spans="1:5" x14ac:dyDescent="0.25">
      <c r="A2201" s="124">
        <v>40919</v>
      </c>
      <c r="B2201" s="125">
        <v>22</v>
      </c>
      <c r="C2201" s="125">
        <v>9.9739059999999995</v>
      </c>
      <c r="D2201" s="125">
        <v>9.9739059999999995</v>
      </c>
      <c r="E2201" s="125">
        <v>4.2810980000000001</v>
      </c>
    </row>
    <row r="2202" spans="1:5" x14ac:dyDescent="0.25">
      <c r="A2202" s="124">
        <v>40920</v>
      </c>
      <c r="B2202" s="125">
        <v>28</v>
      </c>
      <c r="C2202" s="125">
        <v>9.9669439999999998</v>
      </c>
      <c r="D2202" s="125">
        <v>9.9669439999999998</v>
      </c>
      <c r="E2202" s="125">
        <v>4.2641530000000003</v>
      </c>
    </row>
    <row r="2203" spans="1:5" x14ac:dyDescent="0.25">
      <c r="A2203" s="124">
        <v>40921</v>
      </c>
      <c r="B2203" s="125">
        <v>27</v>
      </c>
      <c r="C2203" s="125">
        <v>9.9677500000000006</v>
      </c>
      <c r="D2203" s="125">
        <v>9.9677500000000006</v>
      </c>
      <c r="E2203" s="125">
        <v>4.3139120000000002</v>
      </c>
    </row>
    <row r="2204" spans="1:5" x14ac:dyDescent="0.25">
      <c r="A2204" s="124">
        <v>40924</v>
      </c>
      <c r="B2204" s="125">
        <v>24</v>
      </c>
      <c r="C2204" s="125">
        <v>9.971133</v>
      </c>
      <c r="D2204" s="125">
        <v>9.971133</v>
      </c>
      <c r="E2204" s="125">
        <v>4.3425859999999998</v>
      </c>
    </row>
    <row r="2205" spans="1:5" x14ac:dyDescent="0.25">
      <c r="A2205" s="124">
        <v>40925</v>
      </c>
      <c r="B2205" s="125">
        <v>23</v>
      </c>
      <c r="C2205" s="125">
        <v>9.9727829999999997</v>
      </c>
      <c r="D2205" s="125">
        <v>9.9727829999999997</v>
      </c>
      <c r="E2205" s="125">
        <v>4.2716779999999996</v>
      </c>
    </row>
    <row r="2206" spans="1:5" x14ac:dyDescent="0.25">
      <c r="A2206" s="124">
        <v>40926</v>
      </c>
      <c r="B2206" s="125">
        <v>22</v>
      </c>
      <c r="C2206" s="125">
        <v>9.973967</v>
      </c>
      <c r="D2206" s="125">
        <v>9.973967</v>
      </c>
      <c r="E2206" s="125">
        <v>4.271064</v>
      </c>
    </row>
    <row r="2207" spans="1:5" x14ac:dyDescent="0.25">
      <c r="A2207" s="124">
        <v>40927</v>
      </c>
      <c r="B2207" s="125">
        <v>28</v>
      </c>
      <c r="C2207" s="125">
        <v>9.9668670000000006</v>
      </c>
      <c r="D2207" s="125">
        <v>9.9668670000000006</v>
      </c>
      <c r="E2207" s="125">
        <v>4.2741189999999998</v>
      </c>
    </row>
    <row r="2208" spans="1:5" x14ac:dyDescent="0.25">
      <c r="A2208" s="124">
        <v>40928</v>
      </c>
      <c r="B2208" s="125">
        <v>27</v>
      </c>
      <c r="C2208" s="125">
        <v>9.9680499999999999</v>
      </c>
      <c r="D2208" s="125">
        <v>9.9680499999999999</v>
      </c>
      <c r="E2208" s="125">
        <v>4.2736539999999996</v>
      </c>
    </row>
    <row r="2209" spans="1:5" x14ac:dyDescent="0.25">
      <c r="A2209" s="124">
        <v>40931</v>
      </c>
      <c r="B2209" s="125">
        <v>24</v>
      </c>
      <c r="C2209" s="125">
        <v>9.9716000000000005</v>
      </c>
      <c r="D2209" s="125">
        <v>9.9716000000000005</v>
      </c>
      <c r="E2209" s="125">
        <v>4.2721330000000002</v>
      </c>
    </row>
    <row r="2210" spans="1:5" x14ac:dyDescent="0.25">
      <c r="A2210" s="124">
        <v>40932</v>
      </c>
      <c r="B2210" s="125">
        <v>23</v>
      </c>
      <c r="C2210" s="125">
        <v>9.9729749999999999</v>
      </c>
      <c r="D2210" s="125">
        <v>9.9729749999999999</v>
      </c>
      <c r="E2210" s="125">
        <v>4.2414630000000004</v>
      </c>
    </row>
    <row r="2211" spans="1:5" x14ac:dyDescent="0.25">
      <c r="A2211" s="124">
        <v>40933</v>
      </c>
      <c r="B2211" s="125">
        <v>22</v>
      </c>
      <c r="C2211" s="125">
        <v>9.9741499999999998</v>
      </c>
      <c r="D2211" s="125">
        <v>9.9741499999999998</v>
      </c>
      <c r="E2211" s="125">
        <v>4.2409629999999998</v>
      </c>
    </row>
    <row r="2212" spans="1:5" x14ac:dyDescent="0.25">
      <c r="A2212" s="124">
        <v>40934</v>
      </c>
      <c r="B2212" s="125">
        <v>28</v>
      </c>
      <c r="C2212" s="125">
        <v>9.9671000000000003</v>
      </c>
      <c r="D2212" s="125">
        <v>9.9671000000000003</v>
      </c>
      <c r="E2212" s="125">
        <v>4.2439629999999999</v>
      </c>
    </row>
    <row r="2213" spans="1:5" x14ac:dyDescent="0.25">
      <c r="A2213" s="124">
        <v>40935</v>
      </c>
      <c r="B2213" s="125">
        <v>27</v>
      </c>
      <c r="C2213" s="125">
        <v>9.9682750000000002</v>
      </c>
      <c r="D2213" s="125">
        <v>9.9682750000000002</v>
      </c>
      <c r="E2213" s="125">
        <v>4.2434620000000001</v>
      </c>
    </row>
    <row r="2214" spans="1:5" x14ac:dyDescent="0.25">
      <c r="A2214" s="124">
        <v>40938</v>
      </c>
      <c r="B2214" s="125">
        <v>24</v>
      </c>
      <c r="C2214" s="125">
        <v>9.9718</v>
      </c>
      <c r="D2214" s="125">
        <v>9.9718</v>
      </c>
      <c r="E2214" s="125">
        <v>4.241962</v>
      </c>
    </row>
    <row r="2215" spans="1:5" x14ac:dyDescent="0.25">
      <c r="A2215" s="124">
        <v>40939</v>
      </c>
      <c r="B2215" s="125">
        <v>23</v>
      </c>
      <c r="C2215" s="125">
        <v>9.9731030000000001</v>
      </c>
      <c r="D2215" s="125">
        <v>9.9731030000000001</v>
      </c>
      <c r="E2215" s="125">
        <v>4.2213190000000003</v>
      </c>
    </row>
    <row r="2216" spans="1:5" x14ac:dyDescent="0.25">
      <c r="A2216" s="124">
        <v>40940</v>
      </c>
      <c r="B2216" s="125">
        <v>22</v>
      </c>
      <c r="C2216" s="125">
        <v>9.9740280000000006</v>
      </c>
      <c r="D2216" s="125">
        <v>9.9740280000000006</v>
      </c>
      <c r="E2216" s="125">
        <v>4.2610299999999999</v>
      </c>
    </row>
    <row r="2217" spans="1:5" x14ac:dyDescent="0.25">
      <c r="A2217" s="124">
        <v>40941</v>
      </c>
      <c r="B2217" s="125">
        <v>28</v>
      </c>
      <c r="C2217" s="125">
        <v>9.9671000000000003</v>
      </c>
      <c r="D2217" s="125">
        <v>9.9671000000000003</v>
      </c>
      <c r="E2217" s="125">
        <v>4.2439629999999999</v>
      </c>
    </row>
    <row r="2218" spans="1:5" x14ac:dyDescent="0.25">
      <c r="A2218" s="124">
        <v>40942</v>
      </c>
      <c r="B2218" s="125">
        <v>27</v>
      </c>
      <c r="C2218" s="125">
        <v>9.9678249999999995</v>
      </c>
      <c r="D2218" s="125">
        <v>9.9678249999999995</v>
      </c>
      <c r="E2218" s="125">
        <v>4.3038480000000003</v>
      </c>
    </row>
    <row r="2219" spans="1:5" x14ac:dyDescent="0.25">
      <c r="A2219" s="124">
        <v>40946</v>
      </c>
      <c r="B2219" s="125">
        <v>23</v>
      </c>
      <c r="C2219" s="125">
        <v>9.9725920000000006</v>
      </c>
      <c r="D2219" s="125">
        <v>9.9725920000000006</v>
      </c>
      <c r="E2219" s="125">
        <v>4.3017380000000003</v>
      </c>
    </row>
    <row r="2220" spans="1:5" x14ac:dyDescent="0.25">
      <c r="A2220" s="124">
        <v>40947</v>
      </c>
      <c r="B2220" s="125">
        <v>22</v>
      </c>
      <c r="C2220" s="125">
        <v>9.9737829999999992</v>
      </c>
      <c r="D2220" s="125">
        <v>9.9737829999999992</v>
      </c>
      <c r="E2220" s="125">
        <v>4.3013310000000002</v>
      </c>
    </row>
    <row r="2221" spans="1:5" x14ac:dyDescent="0.25">
      <c r="A2221" s="124">
        <v>40948</v>
      </c>
      <c r="B2221" s="125">
        <v>28</v>
      </c>
      <c r="C2221" s="125">
        <v>9.9658560000000005</v>
      </c>
      <c r="D2221" s="125">
        <v>9.9658560000000005</v>
      </c>
      <c r="E2221" s="125">
        <v>4.4049829999999996</v>
      </c>
    </row>
    <row r="2222" spans="1:5" x14ac:dyDescent="0.25">
      <c r="A2222" s="124">
        <v>40949</v>
      </c>
      <c r="B2222" s="125">
        <v>27</v>
      </c>
      <c r="C2222" s="125">
        <v>9.9668500000000009</v>
      </c>
      <c r="D2222" s="125">
        <v>9.9668500000000009</v>
      </c>
      <c r="E2222" s="125">
        <v>4.4347009999999996</v>
      </c>
    </row>
    <row r="2223" spans="1:5" x14ac:dyDescent="0.25">
      <c r="A2223" s="124">
        <v>40952</v>
      </c>
      <c r="B2223" s="125">
        <v>24</v>
      </c>
      <c r="C2223" s="125">
        <v>9.9702669999999998</v>
      </c>
      <c r="D2223" s="125">
        <v>9.9702669999999998</v>
      </c>
      <c r="E2223" s="125">
        <v>4.4732500000000002</v>
      </c>
    </row>
    <row r="2224" spans="1:5" x14ac:dyDescent="0.25">
      <c r="A2224" s="124">
        <v>40953</v>
      </c>
      <c r="B2224" s="125">
        <v>23</v>
      </c>
      <c r="C2224" s="125">
        <v>9.9716330000000006</v>
      </c>
      <c r="D2224" s="125">
        <v>9.9716330000000006</v>
      </c>
      <c r="E2224" s="125">
        <v>4.4526830000000004</v>
      </c>
    </row>
    <row r="2225" spans="1:5" x14ac:dyDescent="0.25">
      <c r="A2225" s="124">
        <v>40954</v>
      </c>
      <c r="B2225" s="125">
        <v>22</v>
      </c>
      <c r="C2225" s="125">
        <v>9.9731109999999994</v>
      </c>
      <c r="D2225" s="125">
        <v>9.9731109999999994</v>
      </c>
      <c r="E2225" s="125">
        <v>4.4118810000000002</v>
      </c>
    </row>
    <row r="2226" spans="1:5" x14ac:dyDescent="0.25">
      <c r="A2226" s="124">
        <v>40955</v>
      </c>
      <c r="B2226" s="125">
        <v>28</v>
      </c>
      <c r="C2226" s="125">
        <v>9.9655439999999995</v>
      </c>
      <c r="D2226" s="125">
        <v>9.9655439999999995</v>
      </c>
      <c r="E2226" s="125">
        <v>4.4453740000000002</v>
      </c>
    </row>
    <row r="2227" spans="1:5" x14ac:dyDescent="0.25">
      <c r="A2227" s="124">
        <v>40956</v>
      </c>
      <c r="B2227" s="125">
        <v>27</v>
      </c>
      <c r="C2227" s="125">
        <v>9.9668500000000009</v>
      </c>
      <c r="D2227" s="125">
        <v>9.9668500000000009</v>
      </c>
      <c r="E2227" s="125">
        <v>4.4347009999999996</v>
      </c>
    </row>
    <row r="2228" spans="1:5" x14ac:dyDescent="0.25">
      <c r="A2228" s="124">
        <v>40959</v>
      </c>
      <c r="B2228" s="125">
        <v>24</v>
      </c>
      <c r="C2228" s="125">
        <v>9.9703999999999997</v>
      </c>
      <c r="D2228" s="125">
        <v>9.9703999999999997</v>
      </c>
      <c r="E2228" s="125">
        <v>4.4531809999999998</v>
      </c>
    </row>
    <row r="2229" spans="1:5" x14ac:dyDescent="0.25">
      <c r="A2229" s="124">
        <v>40960</v>
      </c>
      <c r="B2229" s="125">
        <v>23</v>
      </c>
      <c r="C2229" s="125">
        <v>9.9722720000000002</v>
      </c>
      <c r="D2229" s="125">
        <v>9.9722720000000002</v>
      </c>
      <c r="E2229" s="125">
        <v>4.3521020000000004</v>
      </c>
    </row>
    <row r="2230" spans="1:5" x14ac:dyDescent="0.25">
      <c r="A2230" s="124">
        <v>40961</v>
      </c>
      <c r="B2230" s="125">
        <v>22</v>
      </c>
      <c r="C2230" s="125">
        <v>9.9728670000000008</v>
      </c>
      <c r="D2230" s="125">
        <v>9.9728670000000008</v>
      </c>
      <c r="E2230" s="125">
        <v>4.4520249999999999</v>
      </c>
    </row>
    <row r="2231" spans="1:5" x14ac:dyDescent="0.25">
      <c r="A2231" s="124">
        <v>40962</v>
      </c>
      <c r="B2231" s="125">
        <v>28</v>
      </c>
      <c r="C2231" s="125">
        <v>9.9662439999999997</v>
      </c>
      <c r="D2231" s="125">
        <v>9.9662439999999997</v>
      </c>
      <c r="E2231" s="125">
        <v>4.3547570000000002</v>
      </c>
    </row>
    <row r="2232" spans="1:5" x14ac:dyDescent="0.25">
      <c r="A2232" s="124">
        <v>40963</v>
      </c>
      <c r="B2232" s="125">
        <v>27</v>
      </c>
      <c r="C2232" s="125">
        <v>9.9674499999999995</v>
      </c>
      <c r="D2232" s="125">
        <v>9.9674499999999995</v>
      </c>
      <c r="E2232" s="125">
        <v>4.3541730000000003</v>
      </c>
    </row>
    <row r="2233" spans="1:5" x14ac:dyDescent="0.25">
      <c r="A2233" s="124">
        <v>40966</v>
      </c>
      <c r="B2233" s="125">
        <v>24</v>
      </c>
      <c r="C2233" s="125">
        <v>9.9734669999999994</v>
      </c>
      <c r="D2233" s="125">
        <v>9.9734669999999994</v>
      </c>
      <c r="E2233" s="125">
        <v>3.9905379999999999</v>
      </c>
    </row>
    <row r="2234" spans="1:5" x14ac:dyDescent="0.25">
      <c r="A2234" s="124">
        <v>40967</v>
      </c>
      <c r="B2234" s="125">
        <v>23</v>
      </c>
      <c r="C2234" s="125">
        <v>9.9722720000000002</v>
      </c>
      <c r="D2234" s="125">
        <v>9.9722720000000002</v>
      </c>
      <c r="E2234" s="125">
        <v>4.3521020000000004</v>
      </c>
    </row>
    <row r="2235" spans="1:5" x14ac:dyDescent="0.25">
      <c r="A2235" s="124">
        <v>40968</v>
      </c>
      <c r="B2235" s="125">
        <v>22</v>
      </c>
      <c r="C2235" s="125">
        <v>9.9734169999999995</v>
      </c>
      <c r="D2235" s="125">
        <v>9.9734169999999995</v>
      </c>
      <c r="E2235" s="125">
        <v>4.3615399999999998</v>
      </c>
    </row>
    <row r="2236" spans="1:5" x14ac:dyDescent="0.25">
      <c r="A2236" s="124">
        <v>40969</v>
      </c>
      <c r="B2236" s="125">
        <v>28</v>
      </c>
      <c r="C2236" s="125">
        <v>9.9674890000000005</v>
      </c>
      <c r="D2236" s="125">
        <v>9.9674890000000005</v>
      </c>
      <c r="E2236" s="125">
        <v>4.1936200000000001</v>
      </c>
    </row>
    <row r="2237" spans="1:5" x14ac:dyDescent="0.25">
      <c r="A2237" s="124">
        <v>40970</v>
      </c>
      <c r="B2237" s="125">
        <v>27</v>
      </c>
      <c r="C2237" s="125">
        <v>9.9678249999999995</v>
      </c>
      <c r="D2237" s="125">
        <v>9.9678249999999995</v>
      </c>
      <c r="E2237" s="125">
        <v>4.3038480000000003</v>
      </c>
    </row>
    <row r="2238" spans="1:5" x14ac:dyDescent="0.25">
      <c r="A2238" s="124">
        <v>40973</v>
      </c>
      <c r="B2238" s="125">
        <v>24</v>
      </c>
      <c r="C2238" s="125">
        <v>9.9720669999999991</v>
      </c>
      <c r="D2238" s="125">
        <v>9.9720669999999991</v>
      </c>
      <c r="E2238" s="125">
        <v>4.2016869999999997</v>
      </c>
    </row>
    <row r="2239" spans="1:5" x14ac:dyDescent="0.25">
      <c r="A2239" s="124">
        <v>40974</v>
      </c>
      <c r="B2239" s="125">
        <v>23</v>
      </c>
      <c r="C2239" s="125">
        <v>9.9722080000000002</v>
      </c>
      <c r="D2239" s="125">
        <v>9.9722080000000002</v>
      </c>
      <c r="E2239" s="125">
        <v>4.3621759999999998</v>
      </c>
    </row>
    <row r="2240" spans="1:5" x14ac:dyDescent="0.25">
      <c r="A2240" s="124">
        <v>40975</v>
      </c>
      <c r="B2240" s="125">
        <v>22</v>
      </c>
      <c r="C2240" s="125">
        <v>9.974456</v>
      </c>
      <c r="D2240" s="125">
        <v>9.974456</v>
      </c>
      <c r="E2240" s="125">
        <v>4.1906319999999999</v>
      </c>
    </row>
    <row r="2241" spans="1:5" x14ac:dyDescent="0.25">
      <c r="A2241" s="124">
        <v>40976</v>
      </c>
      <c r="B2241" s="125">
        <v>27</v>
      </c>
      <c r="C2241" s="125">
        <v>9.9686500000000002</v>
      </c>
      <c r="D2241" s="125">
        <v>9.9686500000000002</v>
      </c>
      <c r="E2241" s="125">
        <v>4.1931459999999996</v>
      </c>
    </row>
    <row r="2242" spans="1:5" x14ac:dyDescent="0.25">
      <c r="A2242" s="124">
        <v>40977</v>
      </c>
      <c r="B2242" s="125">
        <v>26</v>
      </c>
      <c r="C2242" s="125">
        <v>9.9698829999999994</v>
      </c>
      <c r="D2242" s="125">
        <v>9.9698829999999994</v>
      </c>
      <c r="E2242" s="125">
        <v>4.1826429999999997</v>
      </c>
    </row>
    <row r="2243" spans="1:5" x14ac:dyDescent="0.25">
      <c r="A2243" s="124">
        <v>40980</v>
      </c>
      <c r="B2243" s="125">
        <v>23</v>
      </c>
      <c r="C2243" s="125">
        <v>9.9733579999999993</v>
      </c>
      <c r="D2243" s="125">
        <v>9.9733579999999993</v>
      </c>
      <c r="E2243" s="125">
        <v>4.1811920000000002</v>
      </c>
    </row>
    <row r="2244" spans="1:5" x14ac:dyDescent="0.25">
      <c r="A2244" s="124">
        <v>40981</v>
      </c>
      <c r="B2244" s="125">
        <v>22</v>
      </c>
      <c r="C2244" s="125">
        <v>9.9737829999999992</v>
      </c>
      <c r="D2244" s="125">
        <v>9.9737829999999992</v>
      </c>
      <c r="E2244" s="125">
        <v>4.3013310000000002</v>
      </c>
    </row>
    <row r="2245" spans="1:5" x14ac:dyDescent="0.25">
      <c r="A2245" s="124">
        <v>40982</v>
      </c>
      <c r="B2245" s="125">
        <v>21</v>
      </c>
      <c r="C2245" s="125">
        <v>9.9755000000000003</v>
      </c>
      <c r="D2245" s="125">
        <v>9.9755000000000003</v>
      </c>
      <c r="E2245" s="125">
        <v>4.2103149999999996</v>
      </c>
    </row>
    <row r="2246" spans="1:5" x14ac:dyDescent="0.25">
      <c r="A2246" s="124">
        <v>40983</v>
      </c>
      <c r="B2246" s="125">
        <v>28</v>
      </c>
      <c r="C2246" s="125">
        <v>9.9681890000000006</v>
      </c>
      <c r="D2246" s="125">
        <v>9.9681890000000006</v>
      </c>
      <c r="E2246" s="125">
        <v>4.1030379999999997</v>
      </c>
    </row>
    <row r="2247" spans="1:5" x14ac:dyDescent="0.25">
      <c r="A2247" s="124">
        <v>40984</v>
      </c>
      <c r="B2247" s="125">
        <v>27</v>
      </c>
      <c r="C2247" s="125">
        <v>9.9692500000000006</v>
      </c>
      <c r="D2247" s="125">
        <v>9.9692500000000006</v>
      </c>
      <c r="E2247" s="125">
        <v>4.1126459999999998</v>
      </c>
    </row>
    <row r="2248" spans="1:5" x14ac:dyDescent="0.25">
      <c r="A2248" s="124">
        <v>40988</v>
      </c>
      <c r="B2248" s="125">
        <v>23</v>
      </c>
      <c r="C2248" s="125">
        <v>9.9734219999999993</v>
      </c>
      <c r="D2248" s="125">
        <v>9.9734219999999993</v>
      </c>
      <c r="E2248" s="125">
        <v>4.1711210000000003</v>
      </c>
    </row>
    <row r="2249" spans="1:5" x14ac:dyDescent="0.25">
      <c r="A2249" s="124">
        <v>40989</v>
      </c>
      <c r="B2249" s="125">
        <v>22</v>
      </c>
      <c r="C2249" s="125">
        <v>9.9747610000000009</v>
      </c>
      <c r="D2249" s="125">
        <v>9.9747610000000009</v>
      </c>
      <c r="E2249" s="125">
        <v>4.1404680000000003</v>
      </c>
    </row>
    <row r="2250" spans="1:5" x14ac:dyDescent="0.25">
      <c r="A2250" s="124">
        <v>40990</v>
      </c>
      <c r="B2250" s="125">
        <v>28</v>
      </c>
      <c r="C2250" s="125">
        <v>9.9666329999999999</v>
      </c>
      <c r="D2250" s="125">
        <v>9.9666329999999999</v>
      </c>
      <c r="E2250" s="125">
        <v>4.304405</v>
      </c>
    </row>
    <row r="2251" spans="1:5" x14ac:dyDescent="0.25">
      <c r="A2251" s="124">
        <v>40991</v>
      </c>
      <c r="B2251" s="125">
        <v>27</v>
      </c>
      <c r="C2251" s="125">
        <v>9.9674499999999995</v>
      </c>
      <c r="D2251" s="125">
        <v>9.9674499999999995</v>
      </c>
      <c r="E2251" s="125">
        <v>4.3541730000000003</v>
      </c>
    </row>
    <row r="2252" spans="1:5" x14ac:dyDescent="0.25">
      <c r="A2252" s="124">
        <v>40994</v>
      </c>
      <c r="B2252" s="125">
        <v>24</v>
      </c>
      <c r="C2252" s="125">
        <v>9.9710669999999997</v>
      </c>
      <c r="D2252" s="125">
        <v>9.9710669999999997</v>
      </c>
      <c r="E2252" s="125">
        <v>4.3525429999999998</v>
      </c>
    </row>
    <row r="2253" spans="1:5" x14ac:dyDescent="0.25">
      <c r="A2253" s="124">
        <v>40995</v>
      </c>
      <c r="B2253" s="125">
        <v>23</v>
      </c>
      <c r="C2253" s="125">
        <v>9.9727189999999997</v>
      </c>
      <c r="D2253" s="125">
        <v>9.9727189999999997</v>
      </c>
      <c r="E2253" s="125">
        <v>4.2817509999999999</v>
      </c>
    </row>
    <row r="2254" spans="1:5" x14ac:dyDescent="0.25">
      <c r="A2254" s="124">
        <v>40996</v>
      </c>
      <c r="B2254" s="125">
        <v>22</v>
      </c>
      <c r="C2254" s="125">
        <v>9.9736609999999999</v>
      </c>
      <c r="D2254" s="125">
        <v>9.9736609999999999</v>
      </c>
      <c r="E2254" s="125">
        <v>4.3213999999999997</v>
      </c>
    </row>
    <row r="2255" spans="1:5" x14ac:dyDescent="0.25">
      <c r="A2255" s="124">
        <v>40997</v>
      </c>
      <c r="B2255" s="125">
        <v>28</v>
      </c>
      <c r="C2255" s="125">
        <v>9.9662439999999997</v>
      </c>
      <c r="D2255" s="125">
        <v>9.9662439999999997</v>
      </c>
      <c r="E2255" s="125">
        <v>4.3547570000000002</v>
      </c>
    </row>
    <row r="2256" spans="1:5" x14ac:dyDescent="0.25">
      <c r="A2256" s="124">
        <v>40998</v>
      </c>
      <c r="B2256" s="125">
        <v>27</v>
      </c>
      <c r="C2256" s="125">
        <v>9.9674499999999995</v>
      </c>
      <c r="D2256" s="125">
        <v>9.9674499999999995</v>
      </c>
      <c r="E2256" s="125">
        <v>4.3541730000000003</v>
      </c>
    </row>
    <row r="2257" spans="1:5" x14ac:dyDescent="0.25">
      <c r="A2257" s="124">
        <v>41001</v>
      </c>
      <c r="B2257" s="125">
        <v>24</v>
      </c>
      <c r="C2257" s="125">
        <v>9.9710669999999997</v>
      </c>
      <c r="D2257" s="125">
        <v>9.9710669999999997</v>
      </c>
      <c r="E2257" s="125">
        <v>4.3525429999999998</v>
      </c>
    </row>
    <row r="2258" spans="1:5" x14ac:dyDescent="0.25">
      <c r="A2258" s="124">
        <v>41002</v>
      </c>
      <c r="B2258" s="125">
        <v>23</v>
      </c>
      <c r="C2258" s="125">
        <v>9.9722720000000002</v>
      </c>
      <c r="D2258" s="125">
        <v>9.9722720000000002</v>
      </c>
      <c r="E2258" s="125">
        <v>4.3521020000000004</v>
      </c>
    </row>
    <row r="2259" spans="1:5" x14ac:dyDescent="0.25">
      <c r="A2259" s="124">
        <v>41003</v>
      </c>
      <c r="B2259" s="125">
        <v>29</v>
      </c>
      <c r="C2259" s="125">
        <v>9.9658440000000006</v>
      </c>
      <c r="D2259" s="125">
        <v>9.9658440000000006</v>
      </c>
      <c r="E2259" s="125">
        <v>4.2545869999999999</v>
      </c>
    </row>
    <row r="2260" spans="1:5" x14ac:dyDescent="0.25">
      <c r="A2260" s="124">
        <v>41008</v>
      </c>
      <c r="B2260" s="125">
        <v>24</v>
      </c>
      <c r="C2260" s="125">
        <v>9.9706670000000006</v>
      </c>
      <c r="D2260" s="125">
        <v>9.9706670000000006</v>
      </c>
      <c r="E2260" s="125">
        <v>4.4128939999999997</v>
      </c>
    </row>
    <row r="2261" spans="1:5" x14ac:dyDescent="0.25">
      <c r="A2261" s="124">
        <v>41009</v>
      </c>
      <c r="B2261" s="125">
        <v>23</v>
      </c>
      <c r="C2261" s="125">
        <v>9.9731030000000001</v>
      </c>
      <c r="D2261" s="125">
        <v>9.9731030000000001</v>
      </c>
      <c r="E2261" s="125">
        <v>4.2213190000000003</v>
      </c>
    </row>
    <row r="2262" spans="1:5" x14ac:dyDescent="0.25">
      <c r="A2262" s="124">
        <v>41010</v>
      </c>
      <c r="B2262" s="125">
        <v>22</v>
      </c>
      <c r="C2262" s="125">
        <v>9.9741499999999998</v>
      </c>
      <c r="D2262" s="125">
        <v>9.9741499999999998</v>
      </c>
      <c r="E2262" s="125">
        <v>4.2409629999999998</v>
      </c>
    </row>
    <row r="2263" spans="1:5" x14ac:dyDescent="0.25">
      <c r="A2263" s="124">
        <v>41011</v>
      </c>
      <c r="B2263" s="125">
        <v>28</v>
      </c>
      <c r="C2263" s="125">
        <v>9.9662439999999997</v>
      </c>
      <c r="D2263" s="125">
        <v>9.9662439999999997</v>
      </c>
      <c r="E2263" s="125">
        <v>4.3547570000000002</v>
      </c>
    </row>
    <row r="2264" spans="1:5" x14ac:dyDescent="0.25">
      <c r="A2264" s="124">
        <v>41012</v>
      </c>
      <c r="B2264" s="125">
        <v>27</v>
      </c>
      <c r="C2264" s="125">
        <v>9.9668500000000009</v>
      </c>
      <c r="D2264" s="125">
        <v>9.9668500000000009</v>
      </c>
      <c r="E2264" s="125">
        <v>4.4347009999999996</v>
      </c>
    </row>
    <row r="2265" spans="1:5" x14ac:dyDescent="0.25">
      <c r="A2265" s="124">
        <v>41015</v>
      </c>
      <c r="B2265" s="125">
        <v>24</v>
      </c>
      <c r="C2265" s="125">
        <v>9.9703999999999997</v>
      </c>
      <c r="D2265" s="125">
        <v>9.9703999999999997</v>
      </c>
      <c r="E2265" s="125">
        <v>4.4531809999999998</v>
      </c>
    </row>
    <row r="2266" spans="1:5" x14ac:dyDescent="0.25">
      <c r="A2266" s="124">
        <v>41016</v>
      </c>
      <c r="B2266" s="125">
        <v>23</v>
      </c>
      <c r="C2266" s="125">
        <v>9.9717610000000008</v>
      </c>
      <c r="D2266" s="125">
        <v>9.9717610000000008</v>
      </c>
      <c r="E2266" s="125">
        <v>4.4325340000000004</v>
      </c>
    </row>
    <row r="2267" spans="1:5" x14ac:dyDescent="0.25">
      <c r="A2267" s="124">
        <v>41017</v>
      </c>
      <c r="B2267" s="125">
        <v>22</v>
      </c>
      <c r="C2267" s="125">
        <v>9.9734169999999995</v>
      </c>
      <c r="D2267" s="125">
        <v>9.9734169999999995</v>
      </c>
      <c r="E2267" s="125">
        <v>4.3615399999999998</v>
      </c>
    </row>
    <row r="2268" spans="1:5" x14ac:dyDescent="0.25">
      <c r="A2268" s="124">
        <v>41018</v>
      </c>
      <c r="B2268" s="125">
        <v>28</v>
      </c>
      <c r="C2268" s="125">
        <v>9.9663219999999999</v>
      </c>
      <c r="D2268" s="125">
        <v>9.9663219999999999</v>
      </c>
      <c r="E2268" s="125">
        <v>4.3446610000000003</v>
      </c>
    </row>
    <row r="2269" spans="1:5" x14ac:dyDescent="0.25">
      <c r="A2269" s="124">
        <v>41019</v>
      </c>
      <c r="B2269" s="125">
        <v>27</v>
      </c>
      <c r="C2269" s="125">
        <v>9.9678249999999995</v>
      </c>
      <c r="D2269" s="125">
        <v>9.9678249999999995</v>
      </c>
      <c r="E2269" s="125">
        <v>4.3038480000000003</v>
      </c>
    </row>
    <row r="2270" spans="1:5" x14ac:dyDescent="0.25">
      <c r="A2270" s="124">
        <v>41022</v>
      </c>
      <c r="B2270" s="125">
        <v>24</v>
      </c>
      <c r="C2270" s="125">
        <v>9.9706670000000006</v>
      </c>
      <c r="D2270" s="125">
        <v>9.9706670000000006</v>
      </c>
      <c r="E2270" s="125">
        <v>4.4128939999999997</v>
      </c>
    </row>
    <row r="2271" spans="1:5" x14ac:dyDescent="0.25">
      <c r="A2271" s="124">
        <v>41023</v>
      </c>
      <c r="B2271" s="125">
        <v>23</v>
      </c>
      <c r="C2271" s="125">
        <v>9.9721440000000001</v>
      </c>
      <c r="D2271" s="125">
        <v>9.9721440000000001</v>
      </c>
      <c r="E2271" s="125">
        <v>4.3722490000000001</v>
      </c>
    </row>
    <row r="2272" spans="1:5" x14ac:dyDescent="0.25">
      <c r="A2272" s="124">
        <v>41024</v>
      </c>
      <c r="B2272" s="125">
        <v>22</v>
      </c>
      <c r="C2272" s="125">
        <v>9.9735999999999994</v>
      </c>
      <c r="D2272" s="125">
        <v>9.9735999999999994</v>
      </c>
      <c r="E2272" s="125">
        <v>4.3314349999999999</v>
      </c>
    </row>
    <row r="2273" spans="1:5" x14ac:dyDescent="0.25">
      <c r="A2273" s="124">
        <v>41025</v>
      </c>
      <c r="B2273" s="125">
        <v>28</v>
      </c>
      <c r="C2273" s="125">
        <v>9.9666329999999999</v>
      </c>
      <c r="D2273" s="125">
        <v>9.9666329999999999</v>
      </c>
      <c r="E2273" s="125">
        <v>4.304405</v>
      </c>
    </row>
    <row r="2274" spans="1:5" x14ac:dyDescent="0.25">
      <c r="A2274" s="124">
        <v>41026</v>
      </c>
      <c r="B2274" s="125">
        <v>27</v>
      </c>
      <c r="C2274" s="125">
        <v>9.9671500000000002</v>
      </c>
      <c r="D2274" s="125">
        <v>9.9671500000000002</v>
      </c>
      <c r="E2274" s="125">
        <v>4.3944359999999998</v>
      </c>
    </row>
    <row r="2275" spans="1:5" x14ac:dyDescent="0.25">
      <c r="A2275" s="124">
        <v>41029</v>
      </c>
      <c r="B2275" s="125">
        <v>24</v>
      </c>
      <c r="C2275" s="125">
        <v>9.9713329999999996</v>
      </c>
      <c r="D2275" s="125">
        <v>9.9713329999999996</v>
      </c>
      <c r="E2275" s="125">
        <v>4.3124120000000001</v>
      </c>
    </row>
    <row r="2276" spans="1:5" x14ac:dyDescent="0.25">
      <c r="A2276" s="124">
        <v>41031</v>
      </c>
      <c r="B2276" s="125">
        <v>22</v>
      </c>
      <c r="C2276" s="125">
        <v>9.9743940000000002</v>
      </c>
      <c r="D2276" s="125">
        <v>9.9743940000000002</v>
      </c>
      <c r="E2276" s="125">
        <v>4.2008289999999997</v>
      </c>
    </row>
    <row r="2277" spans="1:5" x14ac:dyDescent="0.25">
      <c r="A2277" s="124">
        <v>41032</v>
      </c>
      <c r="B2277" s="125">
        <v>28</v>
      </c>
      <c r="C2277" s="125">
        <v>9.9674110000000002</v>
      </c>
      <c r="D2277" s="125">
        <v>9.9674110000000002</v>
      </c>
      <c r="E2277" s="125">
        <v>4.2037139999999997</v>
      </c>
    </row>
    <row r="2278" spans="1:5" x14ac:dyDescent="0.25">
      <c r="A2278" s="124">
        <v>41033</v>
      </c>
      <c r="B2278" s="125">
        <v>27</v>
      </c>
      <c r="C2278" s="125">
        <v>9.9678249999999995</v>
      </c>
      <c r="D2278" s="125">
        <v>9.9678249999999995</v>
      </c>
      <c r="E2278" s="125">
        <v>4.3038480000000003</v>
      </c>
    </row>
    <row r="2279" spans="1:5" x14ac:dyDescent="0.25">
      <c r="A2279" s="124">
        <v>41036</v>
      </c>
      <c r="B2279" s="125">
        <v>24</v>
      </c>
      <c r="C2279" s="125">
        <v>9.9713999999999992</v>
      </c>
      <c r="D2279" s="125">
        <v>9.9713999999999992</v>
      </c>
      <c r="E2279" s="125">
        <v>4.3023049999999996</v>
      </c>
    </row>
    <row r="2280" spans="1:5" x14ac:dyDescent="0.25">
      <c r="A2280" s="124">
        <v>41037</v>
      </c>
      <c r="B2280" s="125">
        <v>23</v>
      </c>
      <c r="C2280" s="125">
        <v>9.9722080000000002</v>
      </c>
      <c r="D2280" s="125">
        <v>9.9722080000000002</v>
      </c>
      <c r="E2280" s="125">
        <v>4.3621759999999998</v>
      </c>
    </row>
    <row r="2281" spans="1:5" x14ac:dyDescent="0.25">
      <c r="A2281" s="124">
        <v>41038</v>
      </c>
      <c r="B2281" s="125">
        <v>22</v>
      </c>
      <c r="C2281" s="125">
        <v>9.9734780000000001</v>
      </c>
      <c r="D2281" s="125">
        <v>9.9734780000000001</v>
      </c>
      <c r="E2281" s="125">
        <v>4.3515050000000004</v>
      </c>
    </row>
    <row r="2282" spans="1:5" x14ac:dyDescent="0.25">
      <c r="A2282" s="124">
        <v>41039</v>
      </c>
      <c r="B2282" s="125">
        <v>28</v>
      </c>
      <c r="C2282" s="125">
        <v>9.9664780000000004</v>
      </c>
      <c r="D2282" s="125">
        <v>9.9664780000000004</v>
      </c>
      <c r="E2282" s="125">
        <v>4.3244680000000004</v>
      </c>
    </row>
    <row r="2283" spans="1:5" x14ac:dyDescent="0.25">
      <c r="A2283" s="124">
        <v>41040</v>
      </c>
      <c r="B2283" s="125">
        <v>27</v>
      </c>
      <c r="C2283" s="125">
        <v>9.9675250000000002</v>
      </c>
      <c r="D2283" s="125">
        <v>9.9675250000000002</v>
      </c>
      <c r="E2283" s="125">
        <v>4.3441070000000002</v>
      </c>
    </row>
    <row r="2284" spans="1:5" x14ac:dyDescent="0.25">
      <c r="A2284" s="124">
        <v>41043</v>
      </c>
      <c r="B2284" s="125">
        <v>24</v>
      </c>
      <c r="C2284" s="125">
        <v>9.9710669999999997</v>
      </c>
      <c r="D2284" s="125">
        <v>9.9710669999999997</v>
      </c>
      <c r="E2284" s="125">
        <v>4.3525429999999998</v>
      </c>
    </row>
    <row r="2285" spans="1:5" x14ac:dyDescent="0.25">
      <c r="A2285" s="124">
        <v>41044</v>
      </c>
      <c r="B2285" s="125">
        <v>23</v>
      </c>
      <c r="C2285" s="125">
        <v>9.9718250000000008</v>
      </c>
      <c r="D2285" s="125">
        <v>9.9718250000000008</v>
      </c>
      <c r="E2285" s="125">
        <v>4.4224600000000001</v>
      </c>
    </row>
    <row r="2286" spans="1:5" x14ac:dyDescent="0.25">
      <c r="A2286" s="124">
        <v>41045</v>
      </c>
      <c r="B2286" s="125">
        <v>22</v>
      </c>
      <c r="C2286" s="125">
        <v>9.9731109999999994</v>
      </c>
      <c r="D2286" s="125">
        <v>9.9731109999999994</v>
      </c>
      <c r="E2286" s="125">
        <v>4.4118810000000002</v>
      </c>
    </row>
    <row r="2287" spans="1:5" x14ac:dyDescent="0.25">
      <c r="A2287" s="124">
        <v>41046</v>
      </c>
      <c r="B2287" s="125">
        <v>28</v>
      </c>
      <c r="C2287" s="125">
        <v>9.9657780000000002</v>
      </c>
      <c r="D2287" s="125">
        <v>9.9657780000000002</v>
      </c>
      <c r="E2287" s="125">
        <v>4.4150809999999998</v>
      </c>
    </row>
    <row r="2288" spans="1:5" x14ac:dyDescent="0.25">
      <c r="A2288" s="124">
        <v>41047</v>
      </c>
      <c r="B2288" s="125">
        <v>27</v>
      </c>
      <c r="C2288" s="125">
        <v>9.9668500000000009</v>
      </c>
      <c r="D2288" s="125">
        <v>9.9668500000000009</v>
      </c>
      <c r="E2288" s="125">
        <v>4.4347009999999996</v>
      </c>
    </row>
    <row r="2289" spans="1:5" x14ac:dyDescent="0.25">
      <c r="A2289" s="124">
        <v>41050</v>
      </c>
      <c r="B2289" s="125">
        <v>24</v>
      </c>
      <c r="C2289" s="125">
        <v>9.9705999999999992</v>
      </c>
      <c r="D2289" s="125">
        <v>9.9705999999999992</v>
      </c>
      <c r="E2289" s="125">
        <v>4.4230039999999997</v>
      </c>
    </row>
    <row r="2290" spans="1:5" x14ac:dyDescent="0.25">
      <c r="A2290" s="124">
        <v>41051</v>
      </c>
      <c r="B2290" s="125">
        <v>23</v>
      </c>
      <c r="C2290" s="125">
        <v>9.9715059999999998</v>
      </c>
      <c r="D2290" s="125">
        <v>9.9715059999999998</v>
      </c>
      <c r="E2290" s="125">
        <v>4.4726749999999997</v>
      </c>
    </row>
    <row r="2291" spans="1:5" x14ac:dyDescent="0.25">
      <c r="A2291" s="124">
        <v>41052</v>
      </c>
      <c r="B2291" s="125">
        <v>22</v>
      </c>
      <c r="C2291" s="125">
        <v>9.9727440000000005</v>
      </c>
      <c r="D2291" s="125">
        <v>9.9727440000000005</v>
      </c>
      <c r="E2291" s="125">
        <v>4.4722619999999997</v>
      </c>
    </row>
    <row r="2292" spans="1:5" x14ac:dyDescent="0.25">
      <c r="A2292" s="124">
        <v>41053</v>
      </c>
      <c r="B2292" s="125">
        <v>28</v>
      </c>
      <c r="C2292" s="125">
        <v>9.9653890000000001</v>
      </c>
      <c r="D2292" s="125">
        <v>9.9653890000000001</v>
      </c>
      <c r="E2292" s="125">
        <v>4.4654410000000002</v>
      </c>
    </row>
    <row r="2293" spans="1:5" x14ac:dyDescent="0.25">
      <c r="A2293" s="124">
        <v>41054</v>
      </c>
      <c r="B2293" s="125">
        <v>27</v>
      </c>
      <c r="C2293" s="125">
        <v>9.9664750000000009</v>
      </c>
      <c r="D2293" s="125">
        <v>9.9664750000000009</v>
      </c>
      <c r="E2293" s="125">
        <v>4.485036</v>
      </c>
    </row>
    <row r="2294" spans="1:5" x14ac:dyDescent="0.25">
      <c r="A2294" s="124">
        <v>41057</v>
      </c>
      <c r="B2294" s="125">
        <v>24</v>
      </c>
      <c r="C2294" s="125">
        <v>9.9700000000000006</v>
      </c>
      <c r="D2294" s="125">
        <v>9.9700000000000006</v>
      </c>
      <c r="E2294" s="125">
        <v>4.513541</v>
      </c>
    </row>
    <row r="2295" spans="1:5" x14ac:dyDescent="0.25">
      <c r="A2295" s="124">
        <v>41058</v>
      </c>
      <c r="B2295" s="125">
        <v>23</v>
      </c>
      <c r="C2295" s="125">
        <v>9.9715059999999998</v>
      </c>
      <c r="D2295" s="125">
        <v>9.9715059999999998</v>
      </c>
      <c r="E2295" s="125">
        <v>4.4726749999999997</v>
      </c>
    </row>
    <row r="2296" spans="1:5" x14ac:dyDescent="0.25">
      <c r="A2296" s="124">
        <v>41059</v>
      </c>
      <c r="B2296" s="125">
        <v>22</v>
      </c>
      <c r="C2296" s="125">
        <v>9.9725610000000007</v>
      </c>
      <c r="D2296" s="125">
        <v>9.9725610000000007</v>
      </c>
      <c r="E2296" s="125">
        <v>4.5023720000000003</v>
      </c>
    </row>
    <row r="2297" spans="1:5" x14ac:dyDescent="0.25">
      <c r="A2297" s="124">
        <v>41060</v>
      </c>
      <c r="B2297" s="125">
        <v>28</v>
      </c>
      <c r="C2297" s="125">
        <v>9.9654670000000003</v>
      </c>
      <c r="D2297" s="125">
        <v>9.9654670000000003</v>
      </c>
      <c r="E2297" s="125">
        <v>4.4553430000000001</v>
      </c>
    </row>
    <row r="2298" spans="1:5" x14ac:dyDescent="0.25">
      <c r="A2298" s="124">
        <v>41061</v>
      </c>
      <c r="B2298" s="125">
        <v>27</v>
      </c>
      <c r="C2298" s="125">
        <v>9.9664750000000009</v>
      </c>
      <c r="D2298" s="125">
        <v>9.9664750000000009</v>
      </c>
      <c r="E2298" s="125">
        <v>4.485036</v>
      </c>
    </row>
    <row r="2299" spans="1:5" x14ac:dyDescent="0.25">
      <c r="A2299" s="124">
        <v>41064</v>
      </c>
      <c r="B2299" s="125">
        <v>24</v>
      </c>
      <c r="C2299" s="125">
        <v>9.9701330000000006</v>
      </c>
      <c r="D2299" s="125">
        <v>9.9701330000000006</v>
      </c>
      <c r="E2299" s="125">
        <v>4.4934710000000004</v>
      </c>
    </row>
    <row r="2300" spans="1:5" x14ac:dyDescent="0.25">
      <c r="A2300" s="124">
        <v>41065</v>
      </c>
      <c r="B2300" s="125">
        <v>23</v>
      </c>
      <c r="C2300" s="125">
        <v>9.9720169999999992</v>
      </c>
      <c r="D2300" s="125">
        <v>9.9720169999999992</v>
      </c>
      <c r="E2300" s="125">
        <v>4.392239</v>
      </c>
    </row>
    <row r="2301" spans="1:5" x14ac:dyDescent="0.25">
      <c r="A2301" s="124">
        <v>41066</v>
      </c>
      <c r="B2301" s="125">
        <v>22</v>
      </c>
      <c r="C2301" s="125">
        <v>9.9733560000000008</v>
      </c>
      <c r="D2301" s="125">
        <v>9.9733560000000008</v>
      </c>
      <c r="E2301" s="125">
        <v>4.371575</v>
      </c>
    </row>
    <row r="2302" spans="1:5" x14ac:dyDescent="0.25">
      <c r="A2302" s="124">
        <v>41067</v>
      </c>
      <c r="B2302" s="125">
        <v>28</v>
      </c>
      <c r="C2302" s="125">
        <v>9.9667110000000001</v>
      </c>
      <c r="D2302" s="125">
        <v>9.9667110000000001</v>
      </c>
      <c r="E2302" s="125">
        <v>4.2943100000000003</v>
      </c>
    </row>
    <row r="2303" spans="1:5" x14ac:dyDescent="0.25">
      <c r="A2303" s="124">
        <v>41068</v>
      </c>
      <c r="B2303" s="125">
        <v>27</v>
      </c>
      <c r="C2303" s="125">
        <v>9.9678249999999995</v>
      </c>
      <c r="D2303" s="125">
        <v>9.9678249999999995</v>
      </c>
      <c r="E2303" s="125">
        <v>4.3038480000000003</v>
      </c>
    </row>
    <row r="2304" spans="1:5" x14ac:dyDescent="0.25">
      <c r="A2304" s="124">
        <v>41071</v>
      </c>
      <c r="B2304" s="125">
        <v>24</v>
      </c>
      <c r="C2304" s="125">
        <v>9.9714670000000005</v>
      </c>
      <c r="D2304" s="125">
        <v>9.9714670000000005</v>
      </c>
      <c r="E2304" s="125">
        <v>4.2921969999999998</v>
      </c>
    </row>
    <row r="2305" spans="1:5" x14ac:dyDescent="0.25">
      <c r="A2305" s="124">
        <v>41072</v>
      </c>
      <c r="B2305" s="125">
        <v>23</v>
      </c>
      <c r="C2305" s="125">
        <v>9.9725280000000005</v>
      </c>
      <c r="D2305" s="125">
        <v>9.9725280000000005</v>
      </c>
      <c r="E2305" s="125">
        <v>4.3118109999999996</v>
      </c>
    </row>
    <row r="2306" spans="1:5" x14ac:dyDescent="0.25">
      <c r="A2306" s="124">
        <v>41073</v>
      </c>
      <c r="B2306" s="125">
        <v>22</v>
      </c>
      <c r="C2306" s="125">
        <v>9.9739059999999995</v>
      </c>
      <c r="D2306" s="125">
        <v>9.9739059999999995</v>
      </c>
      <c r="E2306" s="125">
        <v>4.2810980000000001</v>
      </c>
    </row>
    <row r="2307" spans="1:5" x14ac:dyDescent="0.25">
      <c r="A2307" s="124">
        <v>41074</v>
      </c>
      <c r="B2307" s="125">
        <v>28</v>
      </c>
      <c r="C2307" s="125">
        <v>9.9662439999999997</v>
      </c>
      <c r="D2307" s="125">
        <v>9.9662439999999997</v>
      </c>
      <c r="E2307" s="125">
        <v>4.3547570000000002</v>
      </c>
    </row>
    <row r="2308" spans="1:5" x14ac:dyDescent="0.25">
      <c r="A2308" s="124">
        <v>41075</v>
      </c>
      <c r="B2308" s="125">
        <v>27</v>
      </c>
      <c r="C2308" s="125">
        <v>9.9673750000000005</v>
      </c>
      <c r="D2308" s="125">
        <v>9.9673750000000005</v>
      </c>
      <c r="E2308" s="125">
        <v>4.3642380000000003</v>
      </c>
    </row>
    <row r="2309" spans="1:5" x14ac:dyDescent="0.25">
      <c r="A2309" s="124">
        <v>41078</v>
      </c>
      <c r="B2309" s="125">
        <v>24</v>
      </c>
      <c r="C2309" s="125">
        <v>9.9703999999999997</v>
      </c>
      <c r="D2309" s="125">
        <v>9.9703999999999997</v>
      </c>
      <c r="E2309" s="125">
        <v>4.4531809999999998</v>
      </c>
    </row>
    <row r="2310" spans="1:5" x14ac:dyDescent="0.25">
      <c r="A2310" s="124">
        <v>41079</v>
      </c>
      <c r="B2310" s="125">
        <v>23</v>
      </c>
      <c r="C2310" s="125">
        <v>9.9722080000000002</v>
      </c>
      <c r="D2310" s="125">
        <v>9.9722080000000002</v>
      </c>
      <c r="E2310" s="125">
        <v>4.3621759999999998</v>
      </c>
    </row>
    <row r="2311" spans="1:5" x14ac:dyDescent="0.25">
      <c r="A2311" s="124">
        <v>41080</v>
      </c>
      <c r="B2311" s="125">
        <v>22</v>
      </c>
      <c r="C2311" s="125">
        <v>9.9733560000000008</v>
      </c>
      <c r="D2311" s="125">
        <v>9.9733560000000008</v>
      </c>
      <c r="E2311" s="125">
        <v>4.371575</v>
      </c>
    </row>
    <row r="2312" spans="1:5" x14ac:dyDescent="0.25">
      <c r="A2312" s="124">
        <v>41081</v>
      </c>
      <c r="B2312" s="125">
        <v>28</v>
      </c>
      <c r="C2312" s="125">
        <v>9.9655439999999995</v>
      </c>
      <c r="D2312" s="125">
        <v>9.9655439999999995</v>
      </c>
      <c r="E2312" s="125">
        <v>4.4453740000000002</v>
      </c>
    </row>
    <row r="2313" spans="1:5" x14ac:dyDescent="0.25">
      <c r="A2313" s="124">
        <v>41082</v>
      </c>
      <c r="B2313" s="125">
        <v>27</v>
      </c>
      <c r="C2313" s="125">
        <v>9.9669249999999998</v>
      </c>
      <c r="D2313" s="125">
        <v>9.9669249999999998</v>
      </c>
      <c r="E2313" s="125">
        <v>4.4246340000000002</v>
      </c>
    </row>
    <row r="2314" spans="1:5" x14ac:dyDescent="0.25">
      <c r="A2314" s="124">
        <v>41085</v>
      </c>
      <c r="B2314" s="125">
        <v>24</v>
      </c>
      <c r="C2314" s="125">
        <v>9.9706670000000006</v>
      </c>
      <c r="D2314" s="125">
        <v>9.9706670000000006</v>
      </c>
      <c r="E2314" s="125">
        <v>4.4128939999999997</v>
      </c>
    </row>
    <row r="2315" spans="1:5" x14ac:dyDescent="0.25">
      <c r="A2315" s="124">
        <v>41086</v>
      </c>
      <c r="B2315" s="125">
        <v>23</v>
      </c>
      <c r="C2315" s="125">
        <v>9.9724640000000004</v>
      </c>
      <c r="D2315" s="125">
        <v>9.9724640000000004</v>
      </c>
      <c r="E2315" s="125">
        <v>4.3218829999999997</v>
      </c>
    </row>
    <row r="2316" spans="1:5" x14ac:dyDescent="0.25">
      <c r="A2316" s="124">
        <v>41087</v>
      </c>
      <c r="B2316" s="125">
        <v>22</v>
      </c>
      <c r="C2316" s="125">
        <v>9.9736609999999999</v>
      </c>
      <c r="D2316" s="125">
        <v>9.9736609999999999</v>
      </c>
      <c r="E2316" s="125">
        <v>4.3213999999999997</v>
      </c>
    </row>
    <row r="2317" spans="1:5" x14ac:dyDescent="0.25">
      <c r="A2317" s="124">
        <v>41088</v>
      </c>
      <c r="B2317" s="125">
        <v>28</v>
      </c>
      <c r="C2317" s="125">
        <v>9.9671000000000003</v>
      </c>
      <c r="D2317" s="125">
        <v>9.9671000000000003</v>
      </c>
      <c r="E2317" s="125">
        <v>4.2439629999999999</v>
      </c>
    </row>
    <row r="2318" spans="1:5" x14ac:dyDescent="0.25">
      <c r="A2318" s="124">
        <v>41089</v>
      </c>
      <c r="B2318" s="125">
        <v>27</v>
      </c>
      <c r="C2318" s="125">
        <v>9.9682750000000002</v>
      </c>
      <c r="D2318" s="125">
        <v>9.9682750000000002</v>
      </c>
      <c r="E2318" s="125">
        <v>4.2434620000000001</v>
      </c>
    </row>
    <row r="2319" spans="1:5" x14ac:dyDescent="0.25">
      <c r="A2319" s="124">
        <v>41092</v>
      </c>
      <c r="B2319" s="125">
        <v>24</v>
      </c>
      <c r="C2319" s="125">
        <v>9.9708670000000001</v>
      </c>
      <c r="D2319" s="125">
        <v>9.9708670000000001</v>
      </c>
      <c r="E2319" s="125">
        <v>4.3827179999999997</v>
      </c>
    </row>
    <row r="2320" spans="1:5" x14ac:dyDescent="0.25">
      <c r="A2320" s="124">
        <v>41093</v>
      </c>
      <c r="B2320" s="125">
        <v>23</v>
      </c>
      <c r="C2320" s="125">
        <v>9.9741250000000008</v>
      </c>
      <c r="D2320" s="125">
        <v>9.9741250000000008</v>
      </c>
      <c r="E2320" s="125">
        <v>4.0605070000000003</v>
      </c>
    </row>
    <row r="2321" spans="1:5" x14ac:dyDescent="0.25">
      <c r="A2321" s="124">
        <v>41094</v>
      </c>
      <c r="B2321" s="125">
        <v>22</v>
      </c>
      <c r="C2321" s="125">
        <v>9.9740280000000006</v>
      </c>
      <c r="D2321" s="125">
        <v>9.9740280000000006</v>
      </c>
      <c r="E2321" s="125">
        <v>4.2610299999999999</v>
      </c>
    </row>
    <row r="2322" spans="1:5" x14ac:dyDescent="0.25">
      <c r="A2322" s="124">
        <v>41095</v>
      </c>
      <c r="B2322" s="125">
        <v>28</v>
      </c>
      <c r="C2322" s="125">
        <v>9.9661670000000004</v>
      </c>
      <c r="D2322" s="125">
        <v>9.9661670000000004</v>
      </c>
      <c r="E2322" s="125">
        <v>4.3647239999999998</v>
      </c>
    </row>
    <row r="2323" spans="1:5" x14ac:dyDescent="0.25">
      <c r="A2323" s="124">
        <v>41096</v>
      </c>
      <c r="B2323" s="125">
        <v>27</v>
      </c>
      <c r="C2323" s="125">
        <v>9.9667750000000002</v>
      </c>
      <c r="D2323" s="125">
        <v>9.9667750000000002</v>
      </c>
      <c r="E2323" s="125">
        <v>4.4447679999999998</v>
      </c>
    </row>
    <row r="2324" spans="1:5" x14ac:dyDescent="0.25">
      <c r="A2324" s="124">
        <v>41099</v>
      </c>
      <c r="B2324" s="125">
        <v>24</v>
      </c>
      <c r="C2324" s="125">
        <v>9.9708000000000006</v>
      </c>
      <c r="D2324" s="125">
        <v>9.9708000000000006</v>
      </c>
      <c r="E2324" s="125">
        <v>4.3928269999999996</v>
      </c>
    </row>
    <row r="2325" spans="1:5" x14ac:dyDescent="0.25">
      <c r="A2325" s="124">
        <v>41100</v>
      </c>
      <c r="B2325" s="125">
        <v>23</v>
      </c>
      <c r="C2325" s="125">
        <v>9.9723360000000003</v>
      </c>
      <c r="D2325" s="125">
        <v>9.9723360000000003</v>
      </c>
      <c r="E2325" s="125">
        <v>4.3420290000000001</v>
      </c>
    </row>
    <row r="2326" spans="1:5" x14ac:dyDescent="0.25">
      <c r="A2326" s="124">
        <v>41101</v>
      </c>
      <c r="B2326" s="125">
        <v>22</v>
      </c>
      <c r="C2326" s="125">
        <v>9.9732330000000005</v>
      </c>
      <c r="D2326" s="125">
        <v>9.9732330000000005</v>
      </c>
      <c r="E2326" s="125">
        <v>4.3918100000000004</v>
      </c>
    </row>
    <row r="2327" spans="1:5" x14ac:dyDescent="0.25">
      <c r="A2327" s="124">
        <v>41102</v>
      </c>
      <c r="B2327" s="125">
        <v>28</v>
      </c>
      <c r="C2327" s="125">
        <v>9.9677220000000002</v>
      </c>
      <c r="D2327" s="125">
        <v>9.9677220000000002</v>
      </c>
      <c r="E2327" s="125">
        <v>4.1634669999999998</v>
      </c>
    </row>
    <row r="2328" spans="1:5" x14ac:dyDescent="0.25">
      <c r="A2328" s="124">
        <v>41103</v>
      </c>
      <c r="B2328" s="125">
        <v>27</v>
      </c>
      <c r="C2328" s="125">
        <v>9.9687999999999999</v>
      </c>
      <c r="D2328" s="125">
        <v>9.9687999999999999</v>
      </c>
      <c r="E2328" s="125">
        <v>4.1730200000000002</v>
      </c>
    </row>
    <row r="2329" spans="1:5" x14ac:dyDescent="0.25">
      <c r="A2329" s="124">
        <v>41106</v>
      </c>
      <c r="B2329" s="125">
        <v>24</v>
      </c>
      <c r="C2329" s="125">
        <v>9.9722000000000008</v>
      </c>
      <c r="D2329" s="125">
        <v>9.9722000000000008</v>
      </c>
      <c r="E2329" s="125">
        <v>4.1816250000000004</v>
      </c>
    </row>
    <row r="2330" spans="1:5" x14ac:dyDescent="0.25">
      <c r="A2330" s="124">
        <v>41107</v>
      </c>
      <c r="B2330" s="125">
        <v>23</v>
      </c>
      <c r="C2330" s="125">
        <v>9.9732310000000002</v>
      </c>
      <c r="D2330" s="125">
        <v>9.9732310000000002</v>
      </c>
      <c r="E2330" s="125">
        <v>4.2011770000000004</v>
      </c>
    </row>
    <row r="2331" spans="1:5" x14ac:dyDescent="0.25">
      <c r="A2331" s="124">
        <v>41108</v>
      </c>
      <c r="B2331" s="125">
        <v>22</v>
      </c>
      <c r="C2331" s="125">
        <v>9.9742719999999991</v>
      </c>
      <c r="D2331" s="125">
        <v>9.9742719999999991</v>
      </c>
      <c r="E2331" s="125">
        <v>4.2208959999999998</v>
      </c>
    </row>
    <row r="2332" spans="1:5" x14ac:dyDescent="0.25">
      <c r="A2332" s="124">
        <v>41109</v>
      </c>
      <c r="B2332" s="125">
        <v>28</v>
      </c>
      <c r="C2332" s="125">
        <v>9.9674110000000002</v>
      </c>
      <c r="D2332" s="125">
        <v>9.9674110000000002</v>
      </c>
      <c r="E2332" s="125">
        <v>4.2037139999999997</v>
      </c>
    </row>
    <row r="2333" spans="1:5" x14ac:dyDescent="0.25">
      <c r="A2333" s="124">
        <v>41110</v>
      </c>
      <c r="B2333" s="125">
        <v>27</v>
      </c>
      <c r="C2333" s="125">
        <v>9.9683499999999992</v>
      </c>
      <c r="D2333" s="125">
        <v>9.9683499999999992</v>
      </c>
      <c r="E2333" s="125">
        <v>4.2333990000000004</v>
      </c>
    </row>
    <row r="2334" spans="1:5" x14ac:dyDescent="0.25">
      <c r="A2334" s="124">
        <v>41113</v>
      </c>
      <c r="B2334" s="125">
        <v>24</v>
      </c>
      <c r="C2334" s="125">
        <v>9.9719999999999995</v>
      </c>
      <c r="D2334" s="125">
        <v>9.9719999999999995</v>
      </c>
      <c r="E2334" s="125">
        <v>4.2117930000000001</v>
      </c>
    </row>
    <row r="2335" spans="1:5" x14ac:dyDescent="0.25">
      <c r="A2335" s="124">
        <v>41114</v>
      </c>
      <c r="B2335" s="125">
        <v>23</v>
      </c>
      <c r="C2335" s="125">
        <v>9.9734219999999993</v>
      </c>
      <c r="D2335" s="125">
        <v>9.9734219999999993</v>
      </c>
      <c r="E2335" s="125">
        <v>4.1711210000000003</v>
      </c>
    </row>
    <row r="2336" spans="1:5" x14ac:dyDescent="0.25">
      <c r="A2336" s="124">
        <v>41115</v>
      </c>
      <c r="B2336" s="125">
        <v>22</v>
      </c>
      <c r="C2336" s="125">
        <v>9.9746389999999998</v>
      </c>
      <c r="D2336" s="125">
        <v>9.9746389999999998</v>
      </c>
      <c r="E2336" s="125">
        <v>4.160533</v>
      </c>
    </row>
    <row r="2337" spans="1:5" x14ac:dyDescent="0.25">
      <c r="A2337" s="124">
        <v>41116</v>
      </c>
      <c r="B2337" s="125">
        <v>28</v>
      </c>
      <c r="C2337" s="125">
        <v>9.9681890000000006</v>
      </c>
      <c r="D2337" s="125">
        <v>9.9681890000000006</v>
      </c>
      <c r="E2337" s="125">
        <v>4.1030379999999997</v>
      </c>
    </row>
    <row r="2338" spans="1:5" x14ac:dyDescent="0.25">
      <c r="A2338" s="124">
        <v>41117</v>
      </c>
      <c r="B2338" s="125">
        <v>27</v>
      </c>
      <c r="C2338" s="125">
        <v>9.9694000000000003</v>
      </c>
      <c r="D2338" s="125">
        <v>9.9694000000000003</v>
      </c>
      <c r="E2338" s="125">
        <v>4.0925229999999999</v>
      </c>
    </row>
    <row r="2339" spans="1:5" x14ac:dyDescent="0.25">
      <c r="A2339" s="124">
        <v>41120</v>
      </c>
      <c r="B2339" s="125">
        <v>24</v>
      </c>
      <c r="C2339" s="125">
        <v>9.9727329999999998</v>
      </c>
      <c r="D2339" s="125">
        <v>9.9727329999999998</v>
      </c>
      <c r="E2339" s="125">
        <v>4.1012329999999997</v>
      </c>
    </row>
    <row r="2340" spans="1:5" x14ac:dyDescent="0.25">
      <c r="A2340" s="124">
        <v>41121</v>
      </c>
      <c r="B2340" s="125">
        <v>23</v>
      </c>
      <c r="C2340" s="125">
        <v>9.9741250000000008</v>
      </c>
      <c r="D2340" s="125">
        <v>9.9741250000000008</v>
      </c>
      <c r="E2340" s="125">
        <v>4.0605070000000003</v>
      </c>
    </row>
    <row r="2341" spans="1:5" x14ac:dyDescent="0.25">
      <c r="A2341" s="124">
        <v>41122</v>
      </c>
      <c r="B2341" s="125">
        <v>22</v>
      </c>
      <c r="C2341" s="125">
        <v>9.9753720000000001</v>
      </c>
      <c r="D2341" s="125">
        <v>9.9753720000000001</v>
      </c>
      <c r="E2341" s="125">
        <v>4.0399859999999999</v>
      </c>
    </row>
    <row r="2342" spans="1:5" x14ac:dyDescent="0.25">
      <c r="A2342" s="124">
        <v>41123</v>
      </c>
      <c r="B2342" s="125">
        <v>28</v>
      </c>
      <c r="C2342" s="125">
        <v>9.9682670000000009</v>
      </c>
      <c r="D2342" s="125">
        <v>9.9682670000000009</v>
      </c>
      <c r="E2342" s="125">
        <v>4.0929450000000003</v>
      </c>
    </row>
    <row r="2343" spans="1:5" x14ac:dyDescent="0.25">
      <c r="A2343" s="124">
        <v>41124</v>
      </c>
      <c r="B2343" s="125">
        <v>27</v>
      </c>
      <c r="C2343" s="125">
        <v>9.9694000000000003</v>
      </c>
      <c r="D2343" s="125">
        <v>9.9694000000000003</v>
      </c>
      <c r="E2343" s="125">
        <v>4.0925229999999999</v>
      </c>
    </row>
    <row r="2344" spans="1:5" x14ac:dyDescent="0.25">
      <c r="A2344" s="124">
        <v>41127</v>
      </c>
      <c r="B2344" s="125">
        <v>24</v>
      </c>
      <c r="C2344" s="125">
        <v>9.9727999999999994</v>
      </c>
      <c r="D2344" s="125">
        <v>9.9727999999999994</v>
      </c>
      <c r="E2344" s="125">
        <v>4.0911280000000003</v>
      </c>
    </row>
    <row r="2345" spans="1:5" x14ac:dyDescent="0.25">
      <c r="A2345" s="124">
        <v>41128</v>
      </c>
      <c r="B2345" s="125">
        <v>23</v>
      </c>
      <c r="C2345" s="125">
        <v>9.9740610000000007</v>
      </c>
      <c r="D2345" s="125">
        <v>9.9740610000000007</v>
      </c>
      <c r="E2345" s="125">
        <v>4.070576</v>
      </c>
    </row>
    <row r="2346" spans="1:5" x14ac:dyDescent="0.25">
      <c r="A2346" s="124">
        <v>41129</v>
      </c>
      <c r="B2346" s="125">
        <v>22</v>
      </c>
      <c r="C2346" s="125">
        <v>9.9751890000000003</v>
      </c>
      <c r="D2346" s="125">
        <v>9.9751890000000003</v>
      </c>
      <c r="E2346" s="125">
        <v>4.0700799999999999</v>
      </c>
    </row>
    <row r="2347" spans="1:5" x14ac:dyDescent="0.25">
      <c r="A2347" s="124">
        <v>41130</v>
      </c>
      <c r="B2347" s="125">
        <v>28</v>
      </c>
      <c r="C2347" s="125">
        <v>9.9684220000000003</v>
      </c>
      <c r="D2347" s="125">
        <v>9.9684220000000003</v>
      </c>
      <c r="E2347" s="125">
        <v>4.0728900000000001</v>
      </c>
    </row>
    <row r="2348" spans="1:5" x14ac:dyDescent="0.25">
      <c r="A2348" s="124">
        <v>41131</v>
      </c>
      <c r="B2348" s="125">
        <v>27</v>
      </c>
      <c r="C2348" s="125">
        <v>9.9695499999999999</v>
      </c>
      <c r="D2348" s="125">
        <v>9.9695499999999999</v>
      </c>
      <c r="E2348" s="125">
        <v>4.0724</v>
      </c>
    </row>
    <row r="2349" spans="1:5" x14ac:dyDescent="0.25">
      <c r="A2349" s="124">
        <v>41134</v>
      </c>
      <c r="B2349" s="125">
        <v>24</v>
      </c>
      <c r="C2349" s="125">
        <v>9.9720669999999991</v>
      </c>
      <c r="D2349" s="125">
        <v>9.9720669999999991</v>
      </c>
      <c r="E2349" s="125">
        <v>4.2016869999999997</v>
      </c>
    </row>
    <row r="2350" spans="1:5" x14ac:dyDescent="0.25">
      <c r="A2350" s="124">
        <v>41135</v>
      </c>
      <c r="B2350" s="125">
        <v>23</v>
      </c>
      <c r="C2350" s="125">
        <v>9.9732310000000002</v>
      </c>
      <c r="D2350" s="125">
        <v>9.9732310000000002</v>
      </c>
      <c r="E2350" s="125">
        <v>4.2011770000000004</v>
      </c>
    </row>
    <row r="2351" spans="1:5" x14ac:dyDescent="0.25">
      <c r="A2351" s="124">
        <v>41136</v>
      </c>
      <c r="B2351" s="125">
        <v>22</v>
      </c>
      <c r="C2351" s="125">
        <v>9.9740889999999993</v>
      </c>
      <c r="D2351" s="125">
        <v>9.9740889999999993</v>
      </c>
      <c r="E2351" s="125">
        <v>4.2509969999999999</v>
      </c>
    </row>
    <row r="2352" spans="1:5" x14ac:dyDescent="0.25">
      <c r="A2352" s="124">
        <v>41137</v>
      </c>
      <c r="B2352" s="125">
        <v>28</v>
      </c>
      <c r="C2352" s="125">
        <v>9.9666329999999999</v>
      </c>
      <c r="D2352" s="125">
        <v>9.9666329999999999</v>
      </c>
      <c r="E2352" s="125">
        <v>4.304405</v>
      </c>
    </row>
    <row r="2353" spans="1:5" x14ac:dyDescent="0.25">
      <c r="A2353" s="124">
        <v>41138</v>
      </c>
      <c r="B2353" s="125">
        <v>27</v>
      </c>
      <c r="C2353" s="125">
        <v>9.9678249999999995</v>
      </c>
      <c r="D2353" s="125">
        <v>9.9678249999999995</v>
      </c>
      <c r="E2353" s="125">
        <v>4.3038480000000003</v>
      </c>
    </row>
    <row r="2354" spans="1:5" x14ac:dyDescent="0.25">
      <c r="A2354" s="124">
        <v>41141</v>
      </c>
      <c r="B2354" s="125">
        <v>24</v>
      </c>
      <c r="C2354" s="125">
        <v>9.9710669999999997</v>
      </c>
      <c r="D2354" s="125">
        <v>9.9710669999999997</v>
      </c>
      <c r="E2354" s="125">
        <v>4.3525429999999998</v>
      </c>
    </row>
    <row r="2355" spans="1:5" x14ac:dyDescent="0.25">
      <c r="A2355" s="124">
        <v>41142</v>
      </c>
      <c r="B2355" s="125">
        <v>23</v>
      </c>
      <c r="C2355" s="125">
        <v>9.9727829999999997</v>
      </c>
      <c r="D2355" s="125">
        <v>9.9727829999999997</v>
      </c>
      <c r="E2355" s="125">
        <v>4.2716779999999996</v>
      </c>
    </row>
    <row r="2356" spans="1:5" x14ac:dyDescent="0.25">
      <c r="A2356" s="124">
        <v>41143</v>
      </c>
      <c r="B2356" s="125">
        <v>22</v>
      </c>
      <c r="C2356" s="125">
        <v>9.9737829999999992</v>
      </c>
      <c r="D2356" s="125">
        <v>9.9737829999999992</v>
      </c>
      <c r="E2356" s="125">
        <v>4.3013310000000002</v>
      </c>
    </row>
    <row r="2357" spans="1:5" x14ac:dyDescent="0.25">
      <c r="A2357" s="124">
        <v>41144</v>
      </c>
      <c r="B2357" s="125">
        <v>28</v>
      </c>
      <c r="C2357" s="125">
        <v>9.9671000000000003</v>
      </c>
      <c r="D2357" s="125">
        <v>9.9671000000000003</v>
      </c>
      <c r="E2357" s="125">
        <v>4.2439629999999999</v>
      </c>
    </row>
    <row r="2358" spans="1:5" x14ac:dyDescent="0.25">
      <c r="A2358" s="124">
        <v>41145</v>
      </c>
      <c r="B2358" s="125">
        <v>27</v>
      </c>
      <c r="C2358" s="125">
        <v>9.9677500000000006</v>
      </c>
      <c r="D2358" s="125">
        <v>9.9677500000000006</v>
      </c>
      <c r="E2358" s="125">
        <v>4.3139120000000002</v>
      </c>
    </row>
    <row r="2359" spans="1:5" x14ac:dyDescent="0.25">
      <c r="A2359" s="124">
        <v>41148</v>
      </c>
      <c r="B2359" s="125">
        <v>24</v>
      </c>
      <c r="C2359" s="125">
        <v>9.9708670000000001</v>
      </c>
      <c r="D2359" s="125">
        <v>9.9708670000000001</v>
      </c>
      <c r="E2359" s="125">
        <v>4.3827179999999997</v>
      </c>
    </row>
    <row r="2360" spans="1:5" x14ac:dyDescent="0.25">
      <c r="A2360" s="124">
        <v>41149</v>
      </c>
      <c r="B2360" s="125">
        <v>23</v>
      </c>
      <c r="C2360" s="125">
        <v>9.9718889999999991</v>
      </c>
      <c r="D2360" s="125">
        <v>9.9718889999999991</v>
      </c>
      <c r="E2360" s="125">
        <v>4.4123859999999997</v>
      </c>
    </row>
    <row r="2361" spans="1:5" x14ac:dyDescent="0.25">
      <c r="A2361" s="124">
        <v>41150</v>
      </c>
      <c r="B2361" s="125">
        <v>22</v>
      </c>
      <c r="C2361" s="125">
        <v>9.9739059999999995</v>
      </c>
      <c r="D2361" s="125">
        <v>9.9739059999999995</v>
      </c>
      <c r="E2361" s="125">
        <v>4.2810980000000001</v>
      </c>
    </row>
    <row r="2362" spans="1:5" x14ac:dyDescent="0.25">
      <c r="A2362" s="124">
        <v>41151</v>
      </c>
      <c r="B2362" s="125">
        <v>28</v>
      </c>
      <c r="C2362" s="125">
        <v>9.9656219999999998</v>
      </c>
      <c r="D2362" s="125">
        <v>9.9656219999999998</v>
      </c>
      <c r="E2362" s="125">
        <v>4.435276</v>
      </c>
    </row>
    <row r="2363" spans="1:5" x14ac:dyDescent="0.25">
      <c r="A2363" s="124">
        <v>41152</v>
      </c>
      <c r="B2363" s="125">
        <v>27</v>
      </c>
      <c r="C2363" s="125">
        <v>9.9667750000000002</v>
      </c>
      <c r="D2363" s="125">
        <v>9.9667750000000002</v>
      </c>
      <c r="E2363" s="125">
        <v>4.4447679999999998</v>
      </c>
    </row>
    <row r="2364" spans="1:5" x14ac:dyDescent="0.25">
      <c r="A2364" s="124">
        <v>41155</v>
      </c>
      <c r="B2364" s="125">
        <v>24</v>
      </c>
      <c r="C2364" s="125">
        <v>9.9703330000000001</v>
      </c>
      <c r="D2364" s="125">
        <v>9.9703330000000001</v>
      </c>
      <c r="E2364" s="125">
        <v>4.4632909999999999</v>
      </c>
    </row>
    <row r="2365" spans="1:5" x14ac:dyDescent="0.25">
      <c r="A2365" s="124">
        <v>41156</v>
      </c>
      <c r="B2365" s="125">
        <v>23</v>
      </c>
      <c r="C2365" s="125">
        <v>9.9719529999999992</v>
      </c>
      <c r="D2365" s="125">
        <v>9.9719529999999992</v>
      </c>
      <c r="E2365" s="125">
        <v>4.4023120000000002</v>
      </c>
    </row>
    <row r="2366" spans="1:5" x14ac:dyDescent="0.25">
      <c r="A2366" s="124">
        <v>41157</v>
      </c>
      <c r="B2366" s="125">
        <v>22</v>
      </c>
      <c r="C2366" s="125">
        <v>9.9728670000000008</v>
      </c>
      <c r="D2366" s="125">
        <v>9.9728670000000008</v>
      </c>
      <c r="E2366" s="125">
        <v>4.4520249999999999</v>
      </c>
    </row>
    <row r="2367" spans="1:5" x14ac:dyDescent="0.25">
      <c r="A2367" s="124">
        <v>41158</v>
      </c>
      <c r="B2367" s="125">
        <v>28</v>
      </c>
      <c r="C2367" s="125">
        <v>9.9664780000000004</v>
      </c>
      <c r="D2367" s="125">
        <v>9.9664780000000004</v>
      </c>
      <c r="E2367" s="125">
        <v>4.3244680000000004</v>
      </c>
    </row>
    <row r="2368" spans="1:5" x14ac:dyDescent="0.25">
      <c r="A2368" s="124">
        <v>41159</v>
      </c>
      <c r="B2368" s="125">
        <v>27</v>
      </c>
      <c r="C2368" s="125">
        <v>9.9665499999999998</v>
      </c>
      <c r="D2368" s="125">
        <v>9.9665499999999998</v>
      </c>
      <c r="E2368" s="125">
        <v>4.4749689999999998</v>
      </c>
    </row>
    <row r="2369" spans="1:5" x14ac:dyDescent="0.25">
      <c r="A2369" s="124">
        <v>41162</v>
      </c>
      <c r="B2369" s="125">
        <v>24</v>
      </c>
      <c r="C2369" s="125">
        <v>9.9703999999999997</v>
      </c>
      <c r="D2369" s="125">
        <v>9.9703999999999997</v>
      </c>
      <c r="E2369" s="125">
        <v>4.4531809999999998</v>
      </c>
    </row>
    <row r="2370" spans="1:5" x14ac:dyDescent="0.25">
      <c r="A2370" s="124">
        <v>41163</v>
      </c>
      <c r="B2370" s="125">
        <v>23</v>
      </c>
      <c r="C2370" s="125">
        <v>9.9723360000000003</v>
      </c>
      <c r="D2370" s="125">
        <v>9.9723360000000003</v>
      </c>
      <c r="E2370" s="125">
        <v>4.3420290000000001</v>
      </c>
    </row>
    <row r="2371" spans="1:5" x14ac:dyDescent="0.25">
      <c r="A2371" s="124">
        <v>41164</v>
      </c>
      <c r="B2371" s="125">
        <v>22</v>
      </c>
      <c r="C2371" s="125">
        <v>9.9734780000000001</v>
      </c>
      <c r="D2371" s="125">
        <v>9.9734780000000001</v>
      </c>
      <c r="E2371" s="125">
        <v>4.3515050000000004</v>
      </c>
    </row>
    <row r="2372" spans="1:5" x14ac:dyDescent="0.25">
      <c r="A2372" s="124">
        <v>41165</v>
      </c>
      <c r="B2372" s="125">
        <v>28</v>
      </c>
      <c r="C2372" s="125">
        <v>9.9664780000000004</v>
      </c>
      <c r="D2372" s="125">
        <v>9.9664780000000004</v>
      </c>
      <c r="E2372" s="125">
        <v>4.3244680000000004</v>
      </c>
    </row>
    <row r="2373" spans="1:5" x14ac:dyDescent="0.25">
      <c r="A2373" s="124">
        <v>41166</v>
      </c>
      <c r="B2373" s="125">
        <v>27</v>
      </c>
      <c r="C2373" s="125">
        <v>9.9677500000000006</v>
      </c>
      <c r="D2373" s="125">
        <v>9.9677500000000006</v>
      </c>
      <c r="E2373" s="125">
        <v>4.3139120000000002</v>
      </c>
    </row>
    <row r="2374" spans="1:5" x14ac:dyDescent="0.25">
      <c r="A2374" s="124">
        <v>41169</v>
      </c>
      <c r="B2374" s="125">
        <v>24</v>
      </c>
      <c r="C2374" s="125">
        <v>9.9716670000000001</v>
      </c>
      <c r="D2374" s="125">
        <v>9.9716670000000001</v>
      </c>
      <c r="E2374" s="125">
        <v>4.2620259999999996</v>
      </c>
    </row>
    <row r="2375" spans="1:5" x14ac:dyDescent="0.25">
      <c r="A2375" s="124">
        <v>41170</v>
      </c>
      <c r="B2375" s="125">
        <v>23</v>
      </c>
      <c r="C2375" s="125">
        <v>9.9733579999999993</v>
      </c>
      <c r="D2375" s="125">
        <v>9.9733579999999993</v>
      </c>
      <c r="E2375" s="125">
        <v>4.1811920000000002</v>
      </c>
    </row>
    <row r="2376" spans="1:5" x14ac:dyDescent="0.25">
      <c r="A2376" s="124">
        <v>41171</v>
      </c>
      <c r="B2376" s="125">
        <v>22</v>
      </c>
      <c r="C2376" s="125">
        <v>9.9745170000000005</v>
      </c>
      <c r="D2376" s="125">
        <v>9.9745170000000005</v>
      </c>
      <c r="E2376" s="125">
        <v>4.180599</v>
      </c>
    </row>
    <row r="2377" spans="1:5" x14ac:dyDescent="0.25">
      <c r="A2377" s="124">
        <v>41172</v>
      </c>
      <c r="B2377" s="125">
        <v>28</v>
      </c>
      <c r="C2377" s="125">
        <v>9.9681110000000004</v>
      </c>
      <c r="D2377" s="125">
        <v>9.9681110000000004</v>
      </c>
      <c r="E2377" s="125">
        <v>4.1131310000000001</v>
      </c>
    </row>
    <row r="2378" spans="1:5" x14ac:dyDescent="0.25">
      <c r="A2378" s="124">
        <v>41173</v>
      </c>
      <c r="B2378" s="125">
        <v>27</v>
      </c>
      <c r="C2378" s="125">
        <v>9.9691749999999999</v>
      </c>
      <c r="D2378" s="125">
        <v>9.9691749999999999</v>
      </c>
      <c r="E2378" s="125">
        <v>4.1227080000000003</v>
      </c>
    </row>
    <row r="2379" spans="1:5" x14ac:dyDescent="0.25">
      <c r="A2379" s="124">
        <v>41176</v>
      </c>
      <c r="B2379" s="125">
        <v>24</v>
      </c>
      <c r="C2379" s="125">
        <v>9.9726669999999995</v>
      </c>
      <c r="D2379" s="125">
        <v>9.9726669999999995</v>
      </c>
      <c r="E2379" s="125">
        <v>4.1111870000000001</v>
      </c>
    </row>
    <row r="2380" spans="1:5" x14ac:dyDescent="0.25">
      <c r="A2380" s="124">
        <v>41177</v>
      </c>
      <c r="B2380" s="125">
        <v>23</v>
      </c>
      <c r="C2380" s="125">
        <v>9.9738059999999997</v>
      </c>
      <c r="D2380" s="125">
        <v>9.9738059999999997</v>
      </c>
      <c r="E2380" s="125">
        <v>4.1106980000000002</v>
      </c>
    </row>
    <row r="2381" spans="1:5" x14ac:dyDescent="0.25">
      <c r="A2381" s="124">
        <v>41178</v>
      </c>
      <c r="B2381" s="125">
        <v>22</v>
      </c>
      <c r="C2381" s="125">
        <v>9.9743940000000002</v>
      </c>
      <c r="D2381" s="125">
        <v>9.9743940000000002</v>
      </c>
      <c r="E2381" s="125">
        <v>4.2008289999999997</v>
      </c>
    </row>
    <row r="2382" spans="1:5" x14ac:dyDescent="0.25">
      <c r="A2382" s="124">
        <v>41179</v>
      </c>
      <c r="B2382" s="125">
        <v>28</v>
      </c>
      <c r="C2382" s="125">
        <v>9.9666329999999999</v>
      </c>
      <c r="D2382" s="125">
        <v>9.9666329999999999</v>
      </c>
      <c r="E2382" s="125">
        <v>4.304405</v>
      </c>
    </row>
    <row r="2383" spans="1:5" x14ac:dyDescent="0.25">
      <c r="A2383" s="124">
        <v>41180</v>
      </c>
      <c r="B2383" s="125">
        <v>27</v>
      </c>
      <c r="C2383" s="125">
        <v>9.9670749999999995</v>
      </c>
      <c r="D2383" s="125">
        <v>9.9670749999999995</v>
      </c>
      <c r="E2383" s="125">
        <v>4.4045019999999999</v>
      </c>
    </row>
    <row r="2384" spans="1:5" x14ac:dyDescent="0.25">
      <c r="A2384" s="124">
        <v>41183</v>
      </c>
      <c r="B2384" s="125">
        <v>24</v>
      </c>
      <c r="C2384" s="125">
        <v>9.9705999999999992</v>
      </c>
      <c r="D2384" s="125">
        <v>9.9705999999999992</v>
      </c>
      <c r="E2384" s="125">
        <v>4.4230039999999997</v>
      </c>
    </row>
    <row r="2385" spans="1:5" x14ac:dyDescent="0.25">
      <c r="A2385" s="124">
        <v>41184</v>
      </c>
      <c r="B2385" s="125">
        <v>23</v>
      </c>
      <c r="C2385" s="125">
        <v>9.9731670000000001</v>
      </c>
      <c r="D2385" s="125">
        <v>9.9731670000000001</v>
      </c>
      <c r="E2385" s="125">
        <v>4.2112480000000003</v>
      </c>
    </row>
    <row r="2386" spans="1:5" x14ac:dyDescent="0.25">
      <c r="A2386" s="124">
        <v>41185</v>
      </c>
      <c r="B2386" s="125">
        <v>22</v>
      </c>
      <c r="C2386" s="125">
        <v>9.9734780000000001</v>
      </c>
      <c r="D2386" s="125">
        <v>9.9734780000000001</v>
      </c>
      <c r="E2386" s="125">
        <v>4.3515050000000004</v>
      </c>
    </row>
    <row r="2387" spans="1:5" x14ac:dyDescent="0.25">
      <c r="A2387" s="124">
        <v>41186</v>
      </c>
      <c r="B2387" s="125">
        <v>28</v>
      </c>
      <c r="C2387" s="125">
        <v>9.9671000000000003</v>
      </c>
      <c r="D2387" s="125">
        <v>9.9671000000000003</v>
      </c>
      <c r="E2387" s="125">
        <v>4.2439629999999999</v>
      </c>
    </row>
    <row r="2388" spans="1:5" x14ac:dyDescent="0.25">
      <c r="A2388" s="124">
        <v>41187</v>
      </c>
      <c r="B2388" s="125">
        <v>27</v>
      </c>
      <c r="C2388" s="125">
        <v>9.9682750000000002</v>
      </c>
      <c r="D2388" s="125">
        <v>9.9682750000000002</v>
      </c>
      <c r="E2388" s="125">
        <v>4.2434620000000001</v>
      </c>
    </row>
    <row r="2389" spans="1:5" x14ac:dyDescent="0.25">
      <c r="A2389" s="124">
        <v>41190</v>
      </c>
      <c r="B2389" s="125">
        <v>24</v>
      </c>
      <c r="C2389" s="125">
        <v>9.9704669999999993</v>
      </c>
      <c r="D2389" s="125">
        <v>9.9704669999999993</v>
      </c>
      <c r="E2389" s="125">
        <v>4.4430719999999999</v>
      </c>
    </row>
    <row r="2390" spans="1:5" x14ac:dyDescent="0.25">
      <c r="A2390" s="124">
        <v>41191</v>
      </c>
      <c r="B2390" s="125">
        <v>23</v>
      </c>
      <c r="C2390" s="125">
        <v>9.9734219999999993</v>
      </c>
      <c r="D2390" s="125">
        <v>9.9734219999999993</v>
      </c>
      <c r="E2390" s="125">
        <v>4.1711210000000003</v>
      </c>
    </row>
    <row r="2391" spans="1:5" x14ac:dyDescent="0.25">
      <c r="A2391" s="124">
        <v>41192</v>
      </c>
      <c r="B2391" s="125">
        <v>22</v>
      </c>
      <c r="C2391" s="125">
        <v>9.9745779999999993</v>
      </c>
      <c r="D2391" s="125">
        <v>9.9745779999999993</v>
      </c>
      <c r="E2391" s="125">
        <v>4.170566</v>
      </c>
    </row>
    <row r="2392" spans="1:5" x14ac:dyDescent="0.25">
      <c r="A2392" s="124">
        <v>41193</v>
      </c>
      <c r="B2392" s="125">
        <v>28</v>
      </c>
      <c r="C2392" s="125">
        <v>9.9666329999999999</v>
      </c>
      <c r="D2392" s="125">
        <v>9.9666329999999999</v>
      </c>
      <c r="E2392" s="125">
        <v>4.304405</v>
      </c>
    </row>
    <row r="2393" spans="1:5" x14ac:dyDescent="0.25">
      <c r="A2393" s="124">
        <v>41194</v>
      </c>
      <c r="B2393" s="125">
        <v>27</v>
      </c>
      <c r="C2393" s="125">
        <v>9.9678249999999995</v>
      </c>
      <c r="D2393" s="125">
        <v>9.9678249999999995</v>
      </c>
      <c r="E2393" s="125">
        <v>4.3038480000000003</v>
      </c>
    </row>
    <row r="2394" spans="1:5" x14ac:dyDescent="0.25">
      <c r="A2394" s="124">
        <v>41197</v>
      </c>
      <c r="B2394" s="125">
        <v>24</v>
      </c>
      <c r="C2394" s="125">
        <v>9.9714670000000005</v>
      </c>
      <c r="D2394" s="125">
        <v>9.9714670000000005</v>
      </c>
      <c r="E2394" s="125">
        <v>4.2921969999999998</v>
      </c>
    </row>
    <row r="2395" spans="1:5" x14ac:dyDescent="0.25">
      <c r="A2395" s="124">
        <v>41198</v>
      </c>
      <c r="B2395" s="125">
        <v>23</v>
      </c>
      <c r="C2395" s="125">
        <v>9.973039</v>
      </c>
      <c r="D2395" s="125">
        <v>9.973039</v>
      </c>
      <c r="E2395" s="125">
        <v>4.2313910000000003</v>
      </c>
    </row>
    <row r="2396" spans="1:5" x14ac:dyDescent="0.25">
      <c r="A2396" s="124">
        <v>41199</v>
      </c>
      <c r="B2396" s="125">
        <v>22</v>
      </c>
      <c r="C2396" s="125">
        <v>9.9742110000000004</v>
      </c>
      <c r="D2396" s="125">
        <v>9.9742110000000004</v>
      </c>
      <c r="E2396" s="125">
        <v>4.2309289999999997</v>
      </c>
    </row>
    <row r="2397" spans="1:5" x14ac:dyDescent="0.25">
      <c r="A2397" s="124">
        <v>41200</v>
      </c>
      <c r="B2397" s="125">
        <v>28</v>
      </c>
      <c r="C2397" s="125">
        <v>9.9671780000000005</v>
      </c>
      <c r="D2397" s="125">
        <v>9.9671780000000005</v>
      </c>
      <c r="E2397" s="125">
        <v>4.2338680000000002</v>
      </c>
    </row>
    <row r="2398" spans="1:5" x14ac:dyDescent="0.25">
      <c r="A2398" s="124">
        <v>41201</v>
      </c>
      <c r="B2398" s="125">
        <v>27</v>
      </c>
      <c r="C2398" s="125">
        <v>9.9683499999999992</v>
      </c>
      <c r="D2398" s="125">
        <v>9.9683499999999992</v>
      </c>
      <c r="E2398" s="125">
        <v>4.2333990000000004</v>
      </c>
    </row>
    <row r="2399" spans="1:5" x14ac:dyDescent="0.25">
      <c r="A2399" s="124">
        <v>41204</v>
      </c>
      <c r="B2399" s="125">
        <v>24</v>
      </c>
      <c r="C2399" s="125">
        <v>9.9718669999999996</v>
      </c>
      <c r="D2399" s="125">
        <v>9.9718669999999996</v>
      </c>
      <c r="E2399" s="125">
        <v>4.2318550000000004</v>
      </c>
    </row>
    <row r="2400" spans="1:5" x14ac:dyDescent="0.25">
      <c r="A2400" s="124">
        <v>41205</v>
      </c>
      <c r="B2400" s="125">
        <v>23</v>
      </c>
      <c r="C2400" s="125">
        <v>9.9731030000000001</v>
      </c>
      <c r="D2400" s="125">
        <v>9.9731030000000001</v>
      </c>
      <c r="E2400" s="125">
        <v>4.2213190000000003</v>
      </c>
    </row>
    <row r="2401" spans="1:5" x14ac:dyDescent="0.25">
      <c r="A2401" s="124">
        <v>41206</v>
      </c>
      <c r="B2401" s="125">
        <v>22</v>
      </c>
      <c r="C2401" s="125">
        <v>9.9742110000000004</v>
      </c>
      <c r="D2401" s="125">
        <v>9.9742110000000004</v>
      </c>
      <c r="E2401" s="125">
        <v>4.2309289999999997</v>
      </c>
    </row>
    <row r="2402" spans="1:5" x14ac:dyDescent="0.25">
      <c r="A2402" s="124">
        <v>41207</v>
      </c>
      <c r="B2402" s="125">
        <v>28</v>
      </c>
      <c r="C2402" s="125">
        <v>9.9672560000000008</v>
      </c>
      <c r="D2402" s="125">
        <v>9.9672560000000008</v>
      </c>
      <c r="E2402" s="125">
        <v>4.2237730000000004</v>
      </c>
    </row>
    <row r="2403" spans="1:5" x14ac:dyDescent="0.25">
      <c r="A2403" s="124">
        <v>41208</v>
      </c>
      <c r="B2403" s="125">
        <v>27</v>
      </c>
      <c r="C2403" s="125">
        <v>9.9684249999999999</v>
      </c>
      <c r="D2403" s="125">
        <v>9.9684249999999999</v>
      </c>
      <c r="E2403" s="125">
        <v>4.2233349999999996</v>
      </c>
    </row>
    <row r="2404" spans="1:5" x14ac:dyDescent="0.25">
      <c r="A2404" s="124">
        <v>41211</v>
      </c>
      <c r="B2404" s="125">
        <v>24</v>
      </c>
      <c r="C2404" s="125">
        <v>9.9714670000000005</v>
      </c>
      <c r="D2404" s="125">
        <v>9.9714670000000005</v>
      </c>
      <c r="E2404" s="125">
        <v>4.2921969999999998</v>
      </c>
    </row>
    <row r="2405" spans="1:5" x14ac:dyDescent="0.25">
      <c r="A2405" s="124">
        <v>41212</v>
      </c>
      <c r="B2405" s="125">
        <v>23</v>
      </c>
      <c r="C2405" s="125">
        <v>9.9724640000000004</v>
      </c>
      <c r="D2405" s="125">
        <v>9.9724640000000004</v>
      </c>
      <c r="E2405" s="125">
        <v>4.3218829999999997</v>
      </c>
    </row>
    <row r="2406" spans="1:5" x14ac:dyDescent="0.25">
      <c r="A2406" s="124">
        <v>41213</v>
      </c>
      <c r="B2406" s="125">
        <v>22</v>
      </c>
      <c r="C2406" s="125">
        <v>9.9737829999999992</v>
      </c>
      <c r="D2406" s="125">
        <v>9.9737829999999992</v>
      </c>
      <c r="E2406" s="125">
        <v>4.3013310000000002</v>
      </c>
    </row>
    <row r="2407" spans="1:5" x14ac:dyDescent="0.25">
      <c r="A2407" s="124">
        <v>41214</v>
      </c>
      <c r="B2407" s="125">
        <v>28</v>
      </c>
      <c r="C2407" s="125">
        <v>9.9664000000000001</v>
      </c>
      <c r="D2407" s="125">
        <v>9.9664000000000001</v>
      </c>
      <c r="E2407" s="125">
        <v>4.3345640000000003</v>
      </c>
    </row>
    <row r="2408" spans="1:5" x14ac:dyDescent="0.25">
      <c r="A2408" s="124">
        <v>41218</v>
      </c>
      <c r="B2408" s="125">
        <v>24</v>
      </c>
      <c r="C2408" s="125">
        <v>9.971133</v>
      </c>
      <c r="D2408" s="125">
        <v>9.971133</v>
      </c>
      <c r="E2408" s="125">
        <v>4.3425859999999998</v>
      </c>
    </row>
    <row r="2409" spans="1:5" x14ac:dyDescent="0.25">
      <c r="A2409" s="124">
        <v>41219</v>
      </c>
      <c r="B2409" s="125">
        <v>23</v>
      </c>
      <c r="C2409" s="125">
        <v>9.9731030000000001</v>
      </c>
      <c r="D2409" s="125">
        <v>9.9731030000000001</v>
      </c>
      <c r="E2409" s="125">
        <v>4.2213190000000003</v>
      </c>
    </row>
    <row r="2410" spans="1:5" x14ac:dyDescent="0.25">
      <c r="A2410" s="124">
        <v>41220</v>
      </c>
      <c r="B2410" s="125">
        <v>22</v>
      </c>
      <c r="C2410" s="125">
        <v>9.9741499999999998</v>
      </c>
      <c r="D2410" s="125">
        <v>9.9741499999999998</v>
      </c>
      <c r="E2410" s="125">
        <v>4.2409629999999998</v>
      </c>
    </row>
    <row r="2411" spans="1:5" x14ac:dyDescent="0.25">
      <c r="A2411" s="124">
        <v>41221</v>
      </c>
      <c r="B2411" s="125">
        <v>28</v>
      </c>
      <c r="C2411" s="125">
        <v>9.9671000000000003</v>
      </c>
      <c r="D2411" s="125">
        <v>9.9671000000000003</v>
      </c>
      <c r="E2411" s="125">
        <v>4.2439629999999999</v>
      </c>
    </row>
    <row r="2412" spans="1:5" x14ac:dyDescent="0.25">
      <c r="A2412" s="124">
        <v>41222</v>
      </c>
      <c r="B2412" s="125">
        <v>27</v>
      </c>
      <c r="C2412" s="125">
        <v>9.9681250000000006</v>
      </c>
      <c r="D2412" s="125">
        <v>9.9681250000000006</v>
      </c>
      <c r="E2412" s="125">
        <v>4.2635899999999998</v>
      </c>
    </row>
    <row r="2413" spans="1:5" x14ac:dyDescent="0.25">
      <c r="A2413" s="124">
        <v>41225</v>
      </c>
      <c r="B2413" s="125">
        <v>24</v>
      </c>
      <c r="C2413" s="125">
        <v>9.9716670000000001</v>
      </c>
      <c r="D2413" s="125">
        <v>9.9716670000000001</v>
      </c>
      <c r="E2413" s="125">
        <v>4.2620259999999996</v>
      </c>
    </row>
    <row r="2414" spans="1:5" x14ac:dyDescent="0.25">
      <c r="A2414" s="124">
        <v>41226</v>
      </c>
      <c r="B2414" s="125">
        <v>23</v>
      </c>
      <c r="C2414" s="125">
        <v>9.9725920000000006</v>
      </c>
      <c r="D2414" s="125">
        <v>9.9725920000000006</v>
      </c>
      <c r="E2414" s="125">
        <v>4.3017380000000003</v>
      </c>
    </row>
    <row r="2415" spans="1:5" x14ac:dyDescent="0.25">
      <c r="A2415" s="124">
        <v>41227</v>
      </c>
      <c r="B2415" s="125">
        <v>22</v>
      </c>
      <c r="C2415" s="125">
        <v>9.9738439999999997</v>
      </c>
      <c r="D2415" s="125">
        <v>9.9738439999999997</v>
      </c>
      <c r="E2415" s="125">
        <v>4.2912970000000001</v>
      </c>
    </row>
    <row r="2416" spans="1:5" x14ac:dyDescent="0.25">
      <c r="A2416" s="124">
        <v>41228</v>
      </c>
      <c r="B2416" s="125">
        <v>28</v>
      </c>
      <c r="C2416" s="125">
        <v>9.9664000000000001</v>
      </c>
      <c r="D2416" s="125">
        <v>9.9664000000000001</v>
      </c>
      <c r="E2416" s="125">
        <v>4.3345640000000003</v>
      </c>
    </row>
    <row r="2417" spans="1:5" x14ac:dyDescent="0.25">
      <c r="A2417" s="124">
        <v>41229</v>
      </c>
      <c r="B2417" s="125">
        <v>27</v>
      </c>
      <c r="C2417" s="125">
        <v>9.9672249999999991</v>
      </c>
      <c r="D2417" s="125">
        <v>9.9672249999999991</v>
      </c>
      <c r="E2417" s="125">
        <v>4.3843699999999997</v>
      </c>
    </row>
    <row r="2418" spans="1:5" x14ac:dyDescent="0.25">
      <c r="A2418" s="124">
        <v>41233</v>
      </c>
      <c r="B2418" s="125">
        <v>23</v>
      </c>
      <c r="C2418" s="125">
        <v>9.9720809999999993</v>
      </c>
      <c r="D2418" s="125">
        <v>9.9720809999999993</v>
      </c>
      <c r="E2418" s="125">
        <v>4.3821649999999996</v>
      </c>
    </row>
    <row r="2419" spans="1:5" x14ac:dyDescent="0.25">
      <c r="A2419" s="124">
        <v>41234</v>
      </c>
      <c r="B2419" s="125">
        <v>22</v>
      </c>
      <c r="C2419" s="125">
        <v>9.9729890000000001</v>
      </c>
      <c r="D2419" s="125">
        <v>9.9729890000000001</v>
      </c>
      <c r="E2419" s="125">
        <v>4.431953</v>
      </c>
    </row>
    <row r="2420" spans="1:5" x14ac:dyDescent="0.25">
      <c r="A2420" s="124">
        <v>41235</v>
      </c>
      <c r="B2420" s="125">
        <v>28</v>
      </c>
      <c r="C2420" s="125">
        <v>9.9654670000000003</v>
      </c>
      <c r="D2420" s="125">
        <v>9.9654670000000003</v>
      </c>
      <c r="E2420" s="125">
        <v>4.4553430000000001</v>
      </c>
    </row>
    <row r="2421" spans="1:5" x14ac:dyDescent="0.25">
      <c r="A2421" s="124">
        <v>41236</v>
      </c>
      <c r="B2421" s="125">
        <v>27</v>
      </c>
      <c r="C2421" s="125">
        <v>9.9668500000000009</v>
      </c>
      <c r="D2421" s="125">
        <v>9.9668500000000009</v>
      </c>
      <c r="E2421" s="125">
        <v>4.4347009999999996</v>
      </c>
    </row>
    <row r="2422" spans="1:5" x14ac:dyDescent="0.25">
      <c r="A2422" s="124">
        <v>41239</v>
      </c>
      <c r="B2422" s="125">
        <v>24</v>
      </c>
      <c r="C2422" s="125">
        <v>9.9708000000000006</v>
      </c>
      <c r="D2422" s="125">
        <v>9.9708000000000006</v>
      </c>
      <c r="E2422" s="125">
        <v>4.3928269999999996</v>
      </c>
    </row>
    <row r="2423" spans="1:5" x14ac:dyDescent="0.25">
      <c r="A2423" s="124">
        <v>41240</v>
      </c>
      <c r="B2423" s="125">
        <v>23</v>
      </c>
      <c r="C2423" s="125">
        <v>9.9725920000000006</v>
      </c>
      <c r="D2423" s="125">
        <v>9.9725920000000006</v>
      </c>
      <c r="E2423" s="125">
        <v>4.3017380000000003</v>
      </c>
    </row>
    <row r="2424" spans="1:5" x14ac:dyDescent="0.25">
      <c r="A2424" s="124">
        <v>41241</v>
      </c>
      <c r="B2424" s="125">
        <v>22</v>
      </c>
      <c r="C2424" s="125">
        <v>9.9734780000000001</v>
      </c>
      <c r="D2424" s="125">
        <v>9.9734780000000001</v>
      </c>
      <c r="E2424" s="125">
        <v>4.3515050000000004</v>
      </c>
    </row>
    <row r="2425" spans="1:5" x14ac:dyDescent="0.25">
      <c r="A2425" s="124">
        <v>41242</v>
      </c>
      <c r="B2425" s="125">
        <v>28</v>
      </c>
      <c r="C2425" s="125">
        <v>9.9666329999999999</v>
      </c>
      <c r="D2425" s="125">
        <v>9.9666329999999999</v>
      </c>
      <c r="E2425" s="125">
        <v>4.304405</v>
      </c>
    </row>
    <row r="2426" spans="1:5" x14ac:dyDescent="0.25">
      <c r="A2426" s="124">
        <v>41243</v>
      </c>
      <c r="B2426" s="125">
        <v>27</v>
      </c>
      <c r="C2426" s="125">
        <v>9.9675250000000002</v>
      </c>
      <c r="D2426" s="125">
        <v>9.9675250000000002</v>
      </c>
      <c r="E2426" s="125">
        <v>4.3441070000000002</v>
      </c>
    </row>
    <row r="2427" spans="1:5" x14ac:dyDescent="0.25">
      <c r="A2427" s="124">
        <v>41246</v>
      </c>
      <c r="B2427" s="125">
        <v>24</v>
      </c>
      <c r="C2427" s="125">
        <v>9.9711999999999996</v>
      </c>
      <c r="D2427" s="125">
        <v>9.9711999999999996</v>
      </c>
      <c r="E2427" s="125">
        <v>4.3324780000000001</v>
      </c>
    </row>
    <row r="2428" spans="1:5" x14ac:dyDescent="0.25">
      <c r="A2428" s="124">
        <v>41247</v>
      </c>
      <c r="B2428" s="125">
        <v>23</v>
      </c>
      <c r="C2428" s="125">
        <v>9.9729109999999999</v>
      </c>
      <c r="D2428" s="125">
        <v>9.9729109999999999</v>
      </c>
      <c r="E2428" s="125">
        <v>4.2515340000000004</v>
      </c>
    </row>
    <row r="2429" spans="1:5" x14ac:dyDescent="0.25">
      <c r="A2429" s="124">
        <v>41248</v>
      </c>
      <c r="B2429" s="125">
        <v>22</v>
      </c>
      <c r="C2429" s="125">
        <v>9.973967</v>
      </c>
      <c r="D2429" s="125">
        <v>9.973967</v>
      </c>
      <c r="E2429" s="125">
        <v>4.271064</v>
      </c>
    </row>
    <row r="2430" spans="1:5" x14ac:dyDescent="0.25">
      <c r="A2430" s="124">
        <v>41249</v>
      </c>
      <c r="B2430" s="125">
        <v>28</v>
      </c>
      <c r="C2430" s="125">
        <v>9.9671000000000003</v>
      </c>
      <c r="D2430" s="125">
        <v>9.9671000000000003</v>
      </c>
      <c r="E2430" s="125">
        <v>4.2439629999999999</v>
      </c>
    </row>
    <row r="2431" spans="1:5" x14ac:dyDescent="0.25">
      <c r="A2431" s="124">
        <v>41250</v>
      </c>
      <c r="B2431" s="125">
        <v>27</v>
      </c>
      <c r="C2431" s="125">
        <v>9.9682750000000002</v>
      </c>
      <c r="D2431" s="125">
        <v>9.9682750000000002</v>
      </c>
      <c r="E2431" s="125">
        <v>4.2434620000000001</v>
      </c>
    </row>
    <row r="2432" spans="1:5" x14ac:dyDescent="0.25">
      <c r="A2432" s="124">
        <v>41253</v>
      </c>
      <c r="B2432" s="125">
        <v>24</v>
      </c>
      <c r="C2432" s="125">
        <v>9.9725330000000003</v>
      </c>
      <c r="D2432" s="125">
        <v>9.9725330000000003</v>
      </c>
      <c r="E2432" s="125">
        <v>4.1313979999999999</v>
      </c>
    </row>
    <row r="2433" spans="1:5" x14ac:dyDescent="0.25">
      <c r="A2433" s="124">
        <v>41254</v>
      </c>
      <c r="B2433" s="125">
        <v>23</v>
      </c>
      <c r="C2433" s="125">
        <v>9.9725920000000006</v>
      </c>
      <c r="D2433" s="125">
        <v>9.9725920000000006</v>
      </c>
      <c r="E2433" s="125">
        <v>4.3017380000000003</v>
      </c>
    </row>
    <row r="2434" spans="1:5" x14ac:dyDescent="0.25">
      <c r="A2434" s="124">
        <v>41256</v>
      </c>
      <c r="B2434" s="125">
        <v>28</v>
      </c>
      <c r="C2434" s="125">
        <v>9.9662439999999997</v>
      </c>
      <c r="D2434" s="125">
        <v>9.9662439999999997</v>
      </c>
      <c r="E2434" s="125">
        <v>4.3547570000000002</v>
      </c>
    </row>
    <row r="2435" spans="1:5" x14ac:dyDescent="0.25">
      <c r="A2435" s="124">
        <v>41257</v>
      </c>
      <c r="B2435" s="125">
        <v>27</v>
      </c>
      <c r="C2435" s="125">
        <v>9.9673750000000005</v>
      </c>
      <c r="D2435" s="125">
        <v>9.9673750000000005</v>
      </c>
      <c r="E2435" s="125">
        <v>4.3642380000000003</v>
      </c>
    </row>
    <row r="2436" spans="1:5" x14ac:dyDescent="0.25">
      <c r="A2436" s="124">
        <v>41260</v>
      </c>
      <c r="B2436" s="125">
        <v>24</v>
      </c>
      <c r="C2436" s="125">
        <v>9.9707329999999992</v>
      </c>
      <c r="D2436" s="125">
        <v>9.9707329999999992</v>
      </c>
      <c r="E2436" s="125">
        <v>4.4029360000000004</v>
      </c>
    </row>
    <row r="2437" spans="1:5" x14ac:dyDescent="0.25">
      <c r="A2437" s="124">
        <v>41261</v>
      </c>
      <c r="B2437" s="125">
        <v>23</v>
      </c>
      <c r="C2437" s="125">
        <v>9.9749560000000006</v>
      </c>
      <c r="D2437" s="125">
        <v>9.9749560000000006</v>
      </c>
      <c r="E2437" s="125">
        <v>3.9297719999999998</v>
      </c>
    </row>
    <row r="2438" spans="1:5" x14ac:dyDescent="0.25">
      <c r="A2438" s="124">
        <v>41262</v>
      </c>
      <c r="B2438" s="125">
        <v>22</v>
      </c>
      <c r="C2438" s="125">
        <v>9.9759220000000006</v>
      </c>
      <c r="D2438" s="125">
        <v>9.9759220000000006</v>
      </c>
      <c r="E2438" s="125">
        <v>3.9495459999999998</v>
      </c>
    </row>
    <row r="2439" spans="1:5" x14ac:dyDescent="0.25">
      <c r="A2439" s="124">
        <v>41263</v>
      </c>
      <c r="B2439" s="125">
        <v>28</v>
      </c>
      <c r="C2439" s="125">
        <v>9.9667110000000001</v>
      </c>
      <c r="D2439" s="125">
        <v>9.9667110000000001</v>
      </c>
      <c r="E2439" s="125">
        <v>4.2943100000000003</v>
      </c>
    </row>
    <row r="2440" spans="1:5" x14ac:dyDescent="0.25">
      <c r="A2440" s="124">
        <v>41264</v>
      </c>
      <c r="B2440" s="125">
        <v>27</v>
      </c>
      <c r="C2440" s="125">
        <v>9.9679749999999991</v>
      </c>
      <c r="D2440" s="125">
        <v>9.9679749999999991</v>
      </c>
      <c r="E2440" s="125">
        <v>4.2837189999999996</v>
      </c>
    </row>
    <row r="2441" spans="1:5" x14ac:dyDescent="0.25">
      <c r="A2441" s="124">
        <v>41267</v>
      </c>
      <c r="B2441" s="125">
        <v>24</v>
      </c>
      <c r="C2441" s="125">
        <v>9.9735999999999994</v>
      </c>
      <c r="D2441" s="125">
        <v>9.9735999999999994</v>
      </c>
      <c r="E2441" s="125">
        <v>3.9704820000000001</v>
      </c>
    </row>
    <row r="2442" spans="1:5" x14ac:dyDescent="0.25">
      <c r="A2442" s="124">
        <v>41269</v>
      </c>
      <c r="B2442" s="125">
        <v>22</v>
      </c>
      <c r="C2442" s="125">
        <v>9.9758610000000001</v>
      </c>
      <c r="D2442" s="125">
        <v>9.9758610000000001</v>
      </c>
      <c r="E2442" s="125">
        <v>3.9595760000000002</v>
      </c>
    </row>
    <row r="2443" spans="1:5" x14ac:dyDescent="0.25">
      <c r="A2443" s="124">
        <v>41270</v>
      </c>
      <c r="B2443" s="125">
        <v>28</v>
      </c>
      <c r="C2443" s="125">
        <v>9.9695889999999991</v>
      </c>
      <c r="D2443" s="125">
        <v>9.9695889999999991</v>
      </c>
      <c r="E2443" s="125">
        <v>3.921913</v>
      </c>
    </row>
    <row r="2444" spans="1:5" x14ac:dyDescent="0.25">
      <c r="A2444" s="124">
        <v>41271</v>
      </c>
      <c r="B2444" s="125">
        <v>27</v>
      </c>
      <c r="C2444" s="125">
        <v>9.9707500000000007</v>
      </c>
      <c r="D2444" s="125">
        <v>9.9707500000000007</v>
      </c>
      <c r="E2444" s="125">
        <v>3.9114409999999999</v>
      </c>
    </row>
    <row r="2445" spans="1:5" x14ac:dyDescent="0.25">
      <c r="A2445" s="124">
        <v>41274</v>
      </c>
      <c r="B2445" s="125">
        <v>24</v>
      </c>
      <c r="C2445" s="125">
        <v>9.9730000000000008</v>
      </c>
      <c r="D2445" s="125">
        <v>9.9730000000000008</v>
      </c>
      <c r="E2445" s="125">
        <v>4.0609650000000004</v>
      </c>
    </row>
    <row r="2446" spans="1:5" x14ac:dyDescent="0.25">
      <c r="A2446" s="124">
        <v>41276</v>
      </c>
      <c r="B2446" s="125">
        <v>22</v>
      </c>
      <c r="C2446" s="125">
        <v>9.9737829999999992</v>
      </c>
      <c r="D2446" s="125">
        <v>9.9737829999999992</v>
      </c>
      <c r="E2446" s="125">
        <v>4.3013310000000002</v>
      </c>
    </row>
    <row r="2447" spans="1:5" x14ac:dyDescent="0.25">
      <c r="A2447" s="124">
        <v>41277</v>
      </c>
      <c r="B2447" s="125">
        <v>28</v>
      </c>
      <c r="C2447" s="125">
        <v>9.9662439999999997</v>
      </c>
      <c r="D2447" s="125">
        <v>9.9662439999999997</v>
      </c>
      <c r="E2447" s="125">
        <v>4.3547570000000002</v>
      </c>
    </row>
    <row r="2448" spans="1:5" x14ac:dyDescent="0.25">
      <c r="A2448" s="124">
        <v>41278</v>
      </c>
      <c r="B2448" s="125">
        <v>27</v>
      </c>
      <c r="C2448" s="125">
        <v>9.9670749999999995</v>
      </c>
      <c r="D2448" s="125">
        <v>9.9670749999999995</v>
      </c>
      <c r="E2448" s="125">
        <v>4.4045019999999999</v>
      </c>
    </row>
    <row r="2449" spans="1:5" x14ac:dyDescent="0.25">
      <c r="A2449" s="124">
        <v>41281</v>
      </c>
      <c r="B2449" s="125">
        <v>24</v>
      </c>
      <c r="C2449" s="125">
        <v>9.9703999999999997</v>
      </c>
      <c r="D2449" s="125">
        <v>9.9703999999999997</v>
      </c>
      <c r="E2449" s="125">
        <v>4.4531809999999998</v>
      </c>
    </row>
    <row r="2450" spans="1:5" x14ac:dyDescent="0.25">
      <c r="A2450" s="124">
        <v>41282</v>
      </c>
      <c r="B2450" s="125">
        <v>23</v>
      </c>
      <c r="C2450" s="125">
        <v>9.9715690000000006</v>
      </c>
      <c r="D2450" s="125">
        <v>9.9715690000000006</v>
      </c>
      <c r="E2450" s="125">
        <v>4.462758</v>
      </c>
    </row>
    <row r="2451" spans="1:5" x14ac:dyDescent="0.25">
      <c r="A2451" s="124">
        <v>41283</v>
      </c>
      <c r="B2451" s="125">
        <v>22</v>
      </c>
      <c r="C2451" s="125">
        <v>9.973967</v>
      </c>
      <c r="D2451" s="125">
        <v>9.973967</v>
      </c>
      <c r="E2451" s="125">
        <v>4.271064</v>
      </c>
    </row>
    <row r="2452" spans="1:5" x14ac:dyDescent="0.25">
      <c r="A2452" s="124">
        <v>41284</v>
      </c>
      <c r="B2452" s="125">
        <v>28</v>
      </c>
      <c r="C2452" s="125">
        <v>9.9666329999999999</v>
      </c>
      <c r="D2452" s="125">
        <v>9.9666329999999999</v>
      </c>
      <c r="E2452" s="125">
        <v>4.304405</v>
      </c>
    </row>
    <row r="2453" spans="1:5" x14ac:dyDescent="0.25">
      <c r="A2453" s="124">
        <v>41285</v>
      </c>
      <c r="B2453" s="125">
        <v>27</v>
      </c>
      <c r="C2453" s="125">
        <v>9.9670749999999995</v>
      </c>
      <c r="D2453" s="125">
        <v>9.9670749999999995</v>
      </c>
      <c r="E2453" s="125">
        <v>4.4045019999999999</v>
      </c>
    </row>
    <row r="2454" spans="1:5" x14ac:dyDescent="0.25">
      <c r="A2454" s="124">
        <v>41288</v>
      </c>
      <c r="B2454" s="125">
        <v>24</v>
      </c>
      <c r="C2454" s="125">
        <v>9.9703999999999997</v>
      </c>
      <c r="D2454" s="125">
        <v>9.9703999999999997</v>
      </c>
      <c r="E2454" s="125">
        <v>4.4531809999999998</v>
      </c>
    </row>
    <row r="2455" spans="1:5" x14ac:dyDescent="0.25">
      <c r="A2455" s="124">
        <v>41289</v>
      </c>
      <c r="B2455" s="125">
        <v>23</v>
      </c>
      <c r="C2455" s="125">
        <v>9.9736139999999995</v>
      </c>
      <c r="D2455" s="125">
        <v>9.9736139999999995</v>
      </c>
      <c r="E2455" s="125">
        <v>4.1409089999999997</v>
      </c>
    </row>
    <row r="2456" spans="1:5" x14ac:dyDescent="0.25">
      <c r="A2456" s="124">
        <v>41290</v>
      </c>
      <c r="B2456" s="125">
        <v>22</v>
      </c>
      <c r="C2456" s="125">
        <v>9.9734169999999995</v>
      </c>
      <c r="D2456" s="125">
        <v>9.9734169999999995</v>
      </c>
      <c r="E2456" s="125">
        <v>4.3615399999999998</v>
      </c>
    </row>
    <row r="2457" spans="1:5" x14ac:dyDescent="0.25">
      <c r="A2457" s="124">
        <v>41291</v>
      </c>
      <c r="B2457" s="125">
        <v>28</v>
      </c>
      <c r="C2457" s="125">
        <v>9.9658560000000005</v>
      </c>
      <c r="D2457" s="125">
        <v>9.9658560000000005</v>
      </c>
      <c r="E2457" s="125">
        <v>4.4049829999999996</v>
      </c>
    </row>
    <row r="2458" spans="1:5" x14ac:dyDescent="0.25">
      <c r="A2458" s="124">
        <v>41292</v>
      </c>
      <c r="B2458" s="125">
        <v>27</v>
      </c>
      <c r="C2458" s="125">
        <v>9.9668500000000009</v>
      </c>
      <c r="D2458" s="125">
        <v>9.9668500000000009</v>
      </c>
      <c r="E2458" s="125">
        <v>4.4347009999999996</v>
      </c>
    </row>
    <row r="2459" spans="1:5" x14ac:dyDescent="0.25">
      <c r="A2459" s="124">
        <v>41295</v>
      </c>
      <c r="B2459" s="125">
        <v>24</v>
      </c>
      <c r="C2459" s="125">
        <v>9.9703330000000001</v>
      </c>
      <c r="D2459" s="125">
        <v>9.9703330000000001</v>
      </c>
      <c r="E2459" s="125">
        <v>4.4632909999999999</v>
      </c>
    </row>
    <row r="2460" spans="1:5" x14ac:dyDescent="0.25">
      <c r="A2460" s="124">
        <v>41296</v>
      </c>
      <c r="B2460" s="125">
        <v>23</v>
      </c>
      <c r="C2460" s="125">
        <v>9.9725920000000006</v>
      </c>
      <c r="D2460" s="125">
        <v>9.9725920000000006</v>
      </c>
      <c r="E2460" s="125">
        <v>4.3017380000000003</v>
      </c>
    </row>
    <row r="2461" spans="1:5" x14ac:dyDescent="0.25">
      <c r="A2461" s="124">
        <v>41297</v>
      </c>
      <c r="B2461" s="125">
        <v>22</v>
      </c>
      <c r="C2461" s="125">
        <v>9.9731109999999994</v>
      </c>
      <c r="D2461" s="125">
        <v>9.9731109999999994</v>
      </c>
      <c r="E2461" s="125">
        <v>4.4118810000000002</v>
      </c>
    </row>
    <row r="2462" spans="1:5" x14ac:dyDescent="0.25">
      <c r="A2462" s="124">
        <v>41298</v>
      </c>
      <c r="B2462" s="125">
        <v>28</v>
      </c>
      <c r="C2462" s="125">
        <v>9.9656219999999998</v>
      </c>
      <c r="D2462" s="125">
        <v>9.9656219999999998</v>
      </c>
      <c r="E2462" s="125">
        <v>4.435276</v>
      </c>
    </row>
    <row r="2463" spans="1:5" x14ac:dyDescent="0.25">
      <c r="A2463" s="124">
        <v>41299</v>
      </c>
      <c r="B2463" s="125">
        <v>27</v>
      </c>
      <c r="C2463" s="125">
        <v>9.9666999999999994</v>
      </c>
      <c r="D2463" s="125">
        <v>9.9666999999999994</v>
      </c>
      <c r="E2463" s="125">
        <v>4.4548350000000001</v>
      </c>
    </row>
    <row r="2464" spans="1:5" x14ac:dyDescent="0.25">
      <c r="A2464" s="124">
        <v>41302</v>
      </c>
      <c r="B2464" s="125">
        <v>24</v>
      </c>
      <c r="C2464" s="125">
        <v>9.9703999999999997</v>
      </c>
      <c r="D2464" s="125">
        <v>9.9703999999999997</v>
      </c>
      <c r="E2464" s="125">
        <v>4.4531809999999998</v>
      </c>
    </row>
    <row r="2465" spans="1:5" x14ac:dyDescent="0.25">
      <c r="A2465" s="124">
        <v>41303</v>
      </c>
      <c r="B2465" s="125">
        <v>23</v>
      </c>
      <c r="C2465" s="125">
        <v>9.9723360000000003</v>
      </c>
      <c r="D2465" s="125">
        <v>9.9723360000000003</v>
      </c>
      <c r="E2465" s="125">
        <v>4.3420290000000001</v>
      </c>
    </row>
    <row r="2466" spans="1:5" x14ac:dyDescent="0.25">
      <c r="A2466" s="124">
        <v>41304</v>
      </c>
      <c r="B2466" s="125">
        <v>22</v>
      </c>
      <c r="C2466" s="125">
        <v>9.9729279999999996</v>
      </c>
      <c r="D2466" s="125">
        <v>9.9729279999999996</v>
      </c>
      <c r="E2466" s="125">
        <v>4.4419890000000004</v>
      </c>
    </row>
    <row r="2467" spans="1:5" x14ac:dyDescent="0.25">
      <c r="A2467" s="124">
        <v>41305</v>
      </c>
      <c r="B2467" s="125">
        <v>28</v>
      </c>
      <c r="C2467" s="125">
        <v>9.9669439999999998</v>
      </c>
      <c r="D2467" s="125">
        <v>9.9669439999999998</v>
      </c>
      <c r="E2467" s="125">
        <v>4.2641530000000003</v>
      </c>
    </row>
    <row r="2468" spans="1:5" x14ac:dyDescent="0.25">
      <c r="A2468" s="124">
        <v>41306</v>
      </c>
      <c r="B2468" s="125">
        <v>27</v>
      </c>
      <c r="C2468" s="125">
        <v>9.9682750000000002</v>
      </c>
      <c r="D2468" s="125">
        <v>9.9682750000000002</v>
      </c>
      <c r="E2468" s="125">
        <v>4.2434620000000001</v>
      </c>
    </row>
    <row r="2469" spans="1:5" x14ac:dyDescent="0.25">
      <c r="A2469" s="124">
        <v>41310</v>
      </c>
      <c r="B2469" s="125">
        <v>23</v>
      </c>
      <c r="C2469" s="125">
        <v>9.9731030000000001</v>
      </c>
      <c r="D2469" s="125">
        <v>9.9731030000000001</v>
      </c>
      <c r="E2469" s="125">
        <v>4.2213190000000003</v>
      </c>
    </row>
    <row r="2470" spans="1:5" x14ac:dyDescent="0.25">
      <c r="A2470" s="124">
        <v>41311</v>
      </c>
      <c r="B2470" s="125">
        <v>22</v>
      </c>
      <c r="C2470" s="125">
        <v>9.9737220000000004</v>
      </c>
      <c r="D2470" s="125">
        <v>9.9737220000000004</v>
      </c>
      <c r="E2470" s="125">
        <v>4.3113659999999996</v>
      </c>
    </row>
    <row r="2471" spans="1:5" x14ac:dyDescent="0.25">
      <c r="A2471" s="124">
        <v>41312</v>
      </c>
      <c r="B2471" s="125">
        <v>28</v>
      </c>
      <c r="C2471" s="125">
        <v>9.9658560000000005</v>
      </c>
      <c r="D2471" s="125">
        <v>9.9658560000000005</v>
      </c>
      <c r="E2471" s="125">
        <v>4.4049829999999996</v>
      </c>
    </row>
    <row r="2472" spans="1:5" x14ac:dyDescent="0.25">
      <c r="A2472" s="124">
        <v>41313</v>
      </c>
      <c r="B2472" s="125">
        <v>27</v>
      </c>
      <c r="C2472" s="125">
        <v>9.9671500000000002</v>
      </c>
      <c r="D2472" s="125">
        <v>9.9671500000000002</v>
      </c>
      <c r="E2472" s="125">
        <v>4.3944359999999998</v>
      </c>
    </row>
    <row r="2473" spans="1:5" x14ac:dyDescent="0.25">
      <c r="A2473" s="124">
        <v>41316</v>
      </c>
      <c r="B2473" s="125">
        <v>24</v>
      </c>
      <c r="C2473" s="125">
        <v>9.9704669999999993</v>
      </c>
      <c r="D2473" s="125">
        <v>9.9704669999999993</v>
      </c>
      <c r="E2473" s="125">
        <v>4.4430719999999999</v>
      </c>
    </row>
    <row r="2474" spans="1:5" x14ac:dyDescent="0.25">
      <c r="A2474" s="124">
        <v>41317</v>
      </c>
      <c r="B2474" s="125">
        <v>23</v>
      </c>
      <c r="C2474" s="125">
        <v>9.9724000000000004</v>
      </c>
      <c r="D2474" s="125">
        <v>9.9724000000000004</v>
      </c>
      <c r="E2474" s="125">
        <v>4.3319559999999999</v>
      </c>
    </row>
    <row r="2475" spans="1:5" x14ac:dyDescent="0.25">
      <c r="A2475" s="124">
        <v>41318</v>
      </c>
      <c r="B2475" s="125">
        <v>22</v>
      </c>
      <c r="C2475" s="125">
        <v>9.9733560000000008</v>
      </c>
      <c r="D2475" s="125">
        <v>9.9733560000000008</v>
      </c>
      <c r="E2475" s="125">
        <v>4.371575</v>
      </c>
    </row>
    <row r="2476" spans="1:5" x14ac:dyDescent="0.25">
      <c r="A2476" s="124">
        <v>41319</v>
      </c>
      <c r="B2476" s="125">
        <v>28</v>
      </c>
      <c r="C2476" s="125">
        <v>9.9659329999999997</v>
      </c>
      <c r="D2476" s="125">
        <v>9.9659329999999997</v>
      </c>
      <c r="E2476" s="125">
        <v>4.3950149999999999</v>
      </c>
    </row>
    <row r="2477" spans="1:5" x14ac:dyDescent="0.25">
      <c r="A2477" s="124">
        <v>41320</v>
      </c>
      <c r="B2477" s="125">
        <v>27</v>
      </c>
      <c r="C2477" s="125">
        <v>9.9666999999999994</v>
      </c>
      <c r="D2477" s="125">
        <v>9.9666999999999994</v>
      </c>
      <c r="E2477" s="125">
        <v>4.4548350000000001</v>
      </c>
    </row>
    <row r="2478" spans="1:5" x14ac:dyDescent="0.25">
      <c r="A2478" s="124">
        <v>41323</v>
      </c>
      <c r="B2478" s="125">
        <v>24</v>
      </c>
      <c r="C2478" s="125">
        <v>9.9703999999999997</v>
      </c>
      <c r="D2478" s="125">
        <v>9.9703999999999997</v>
      </c>
      <c r="E2478" s="125">
        <v>4.4531809999999998</v>
      </c>
    </row>
    <row r="2479" spans="1:5" x14ac:dyDescent="0.25">
      <c r="A2479" s="124">
        <v>41324</v>
      </c>
      <c r="B2479" s="125">
        <v>23</v>
      </c>
      <c r="C2479" s="125">
        <v>9.9732939999999992</v>
      </c>
      <c r="D2479" s="125">
        <v>9.9732939999999992</v>
      </c>
      <c r="E2479" s="125">
        <v>4.1912630000000002</v>
      </c>
    </row>
    <row r="2480" spans="1:5" x14ac:dyDescent="0.25">
      <c r="A2480" s="124">
        <v>41325</v>
      </c>
      <c r="B2480" s="125">
        <v>22</v>
      </c>
      <c r="C2480" s="125">
        <v>9.9731719999999999</v>
      </c>
      <c r="D2480" s="125">
        <v>9.9731719999999999</v>
      </c>
      <c r="E2480" s="125">
        <v>4.4018459999999999</v>
      </c>
    </row>
    <row r="2481" spans="1:5" x14ac:dyDescent="0.25">
      <c r="A2481" s="124">
        <v>41326</v>
      </c>
      <c r="B2481" s="125">
        <v>28</v>
      </c>
      <c r="C2481" s="125">
        <v>9.9669439999999998</v>
      </c>
      <c r="D2481" s="125">
        <v>9.9669439999999998</v>
      </c>
      <c r="E2481" s="125">
        <v>4.2641530000000003</v>
      </c>
    </row>
    <row r="2482" spans="1:5" x14ac:dyDescent="0.25">
      <c r="A2482" s="124">
        <v>41327</v>
      </c>
      <c r="B2482" s="125">
        <v>27</v>
      </c>
      <c r="C2482" s="125">
        <v>9.9681999999999995</v>
      </c>
      <c r="D2482" s="125">
        <v>9.9681999999999995</v>
      </c>
      <c r="E2482" s="125">
        <v>4.2535259999999999</v>
      </c>
    </row>
    <row r="2483" spans="1:5" x14ac:dyDescent="0.25">
      <c r="A2483" s="124">
        <v>41330</v>
      </c>
      <c r="B2483" s="125">
        <v>24</v>
      </c>
      <c r="C2483" s="125">
        <v>9.9721329999999995</v>
      </c>
      <c r="D2483" s="125">
        <v>9.9721329999999995</v>
      </c>
      <c r="E2483" s="125">
        <v>4.1917309999999999</v>
      </c>
    </row>
    <row r="2484" spans="1:5" x14ac:dyDescent="0.25">
      <c r="A2484" s="124">
        <v>41331</v>
      </c>
      <c r="B2484" s="125">
        <v>23</v>
      </c>
      <c r="C2484" s="125">
        <v>9.9731670000000001</v>
      </c>
      <c r="D2484" s="125">
        <v>9.9731670000000001</v>
      </c>
      <c r="E2484" s="125">
        <v>4.2112480000000003</v>
      </c>
    </row>
    <row r="2485" spans="1:5" x14ac:dyDescent="0.25">
      <c r="A2485" s="124">
        <v>41332</v>
      </c>
      <c r="B2485" s="125">
        <v>22</v>
      </c>
      <c r="C2485" s="125">
        <v>9.9745170000000005</v>
      </c>
      <c r="D2485" s="125">
        <v>9.9745170000000005</v>
      </c>
      <c r="E2485" s="125">
        <v>4.180599</v>
      </c>
    </row>
    <row r="2486" spans="1:5" x14ac:dyDescent="0.25">
      <c r="A2486" s="124">
        <v>41333</v>
      </c>
      <c r="B2486" s="125">
        <v>27</v>
      </c>
      <c r="C2486" s="125">
        <v>9.9690999999999992</v>
      </c>
      <c r="D2486" s="125">
        <v>9.9690999999999992</v>
      </c>
      <c r="E2486" s="125">
        <v>4.1327699999999998</v>
      </c>
    </row>
    <row r="2487" spans="1:5" x14ac:dyDescent="0.25">
      <c r="A2487" s="124">
        <v>41334</v>
      </c>
      <c r="B2487" s="125">
        <v>26</v>
      </c>
      <c r="C2487" s="125">
        <v>9.9703169999999997</v>
      </c>
      <c r="D2487" s="125">
        <v>9.9703169999999997</v>
      </c>
      <c r="E2487" s="125">
        <v>4.1221899999999998</v>
      </c>
    </row>
    <row r="2488" spans="1:5" x14ac:dyDescent="0.25">
      <c r="A2488" s="124">
        <v>41337</v>
      </c>
      <c r="B2488" s="125">
        <v>23</v>
      </c>
      <c r="C2488" s="125">
        <v>9.9739330000000006</v>
      </c>
      <c r="D2488" s="125">
        <v>9.9739330000000006</v>
      </c>
      <c r="E2488" s="125">
        <v>4.0907150000000003</v>
      </c>
    </row>
    <row r="2489" spans="1:5" x14ac:dyDescent="0.25">
      <c r="A2489" s="124">
        <v>41338</v>
      </c>
      <c r="B2489" s="125">
        <v>22</v>
      </c>
      <c r="C2489" s="125">
        <v>9.9752500000000008</v>
      </c>
      <c r="D2489" s="125">
        <v>9.9752500000000008</v>
      </c>
      <c r="E2489" s="125">
        <v>4.0600490000000002</v>
      </c>
    </row>
    <row r="2490" spans="1:5" x14ac:dyDescent="0.25">
      <c r="A2490" s="124">
        <v>41339</v>
      </c>
      <c r="B2490" s="125">
        <v>21</v>
      </c>
      <c r="C2490" s="125">
        <v>9.9763750000000009</v>
      </c>
      <c r="D2490" s="125">
        <v>9.9763750000000009</v>
      </c>
      <c r="E2490" s="125">
        <v>4.0595910000000002</v>
      </c>
    </row>
    <row r="2491" spans="1:5" x14ac:dyDescent="0.25">
      <c r="A2491" s="124">
        <v>41340</v>
      </c>
      <c r="B2491" s="125">
        <v>28</v>
      </c>
      <c r="C2491" s="125">
        <v>9.9685780000000008</v>
      </c>
      <c r="D2491" s="125">
        <v>9.9685780000000008</v>
      </c>
      <c r="E2491" s="125">
        <v>4.0527059999999997</v>
      </c>
    </row>
    <row r="2492" spans="1:5" x14ac:dyDescent="0.25">
      <c r="A2492" s="124">
        <v>41341</v>
      </c>
      <c r="B2492" s="125">
        <v>27</v>
      </c>
      <c r="C2492" s="125">
        <v>9.9698499999999992</v>
      </c>
      <c r="D2492" s="125">
        <v>9.9698499999999992</v>
      </c>
      <c r="E2492" s="125">
        <v>4.0321569999999998</v>
      </c>
    </row>
    <row r="2493" spans="1:5" x14ac:dyDescent="0.25">
      <c r="A2493" s="124">
        <v>41344</v>
      </c>
      <c r="B2493" s="125">
        <v>24</v>
      </c>
      <c r="C2493" s="125">
        <v>9.9733330000000002</v>
      </c>
      <c r="D2493" s="125">
        <v>9.9733330000000002</v>
      </c>
      <c r="E2493" s="125">
        <v>4.010745</v>
      </c>
    </row>
    <row r="2494" spans="1:5" x14ac:dyDescent="0.25">
      <c r="A2494" s="124">
        <v>41345</v>
      </c>
      <c r="B2494" s="125">
        <v>23</v>
      </c>
      <c r="C2494" s="125">
        <v>9.9745080000000002</v>
      </c>
      <c r="D2494" s="125">
        <v>9.9745080000000002</v>
      </c>
      <c r="E2494" s="125">
        <v>4.0002500000000003</v>
      </c>
    </row>
    <row r="2495" spans="1:5" x14ac:dyDescent="0.25">
      <c r="A2495" s="124">
        <v>41346</v>
      </c>
      <c r="B2495" s="125">
        <v>22</v>
      </c>
      <c r="C2495" s="125">
        <v>9.9755559999999992</v>
      </c>
      <c r="D2495" s="125">
        <v>9.9755559999999992</v>
      </c>
      <c r="E2495" s="125">
        <v>4.0097290000000001</v>
      </c>
    </row>
    <row r="2496" spans="1:5" x14ac:dyDescent="0.25">
      <c r="A2496" s="124">
        <v>41347</v>
      </c>
      <c r="B2496" s="125">
        <v>28</v>
      </c>
      <c r="C2496" s="125">
        <v>9.9691220000000005</v>
      </c>
      <c r="D2496" s="125">
        <v>9.9691220000000005</v>
      </c>
      <c r="E2496" s="125">
        <v>3.9823249999999999</v>
      </c>
    </row>
    <row r="2497" spans="1:5" x14ac:dyDescent="0.25">
      <c r="A2497" s="124">
        <v>41348</v>
      </c>
      <c r="B2497" s="125">
        <v>27</v>
      </c>
      <c r="C2497" s="125">
        <v>9.9701500000000003</v>
      </c>
      <c r="D2497" s="125">
        <v>9.9701500000000003</v>
      </c>
      <c r="E2497" s="125">
        <v>3.9919159999999998</v>
      </c>
    </row>
    <row r="2498" spans="1:5" x14ac:dyDescent="0.25">
      <c r="A2498" s="124">
        <v>41352</v>
      </c>
      <c r="B2498" s="125">
        <v>23</v>
      </c>
      <c r="C2498" s="125">
        <v>9.9748280000000005</v>
      </c>
      <c r="D2498" s="125">
        <v>9.9748280000000005</v>
      </c>
      <c r="E2498" s="125">
        <v>3.9499080000000002</v>
      </c>
    </row>
    <row r="2499" spans="1:5" x14ac:dyDescent="0.25">
      <c r="A2499" s="124">
        <v>41353</v>
      </c>
      <c r="B2499" s="125">
        <v>22</v>
      </c>
      <c r="C2499" s="125">
        <v>9.9757999999999996</v>
      </c>
      <c r="D2499" s="125">
        <v>9.9757999999999996</v>
      </c>
      <c r="E2499" s="125">
        <v>3.9696060000000002</v>
      </c>
    </row>
    <row r="2500" spans="1:5" x14ac:dyDescent="0.25">
      <c r="A2500" s="124">
        <v>41354</v>
      </c>
      <c r="B2500" s="125">
        <v>28</v>
      </c>
      <c r="C2500" s="125">
        <v>9.9689669999999992</v>
      </c>
      <c r="D2500" s="125">
        <v>9.9689669999999992</v>
      </c>
      <c r="E2500" s="125">
        <v>4.0023780000000002</v>
      </c>
    </row>
    <row r="2501" spans="1:5" x14ac:dyDescent="0.25">
      <c r="A2501" s="124">
        <v>41355</v>
      </c>
      <c r="B2501" s="125">
        <v>27</v>
      </c>
      <c r="C2501" s="125">
        <v>9.9700749999999996</v>
      </c>
      <c r="D2501" s="125">
        <v>9.9700749999999996</v>
      </c>
      <c r="E2501" s="125">
        <v>4.001976</v>
      </c>
    </row>
    <row r="2502" spans="1:5" x14ac:dyDescent="0.25">
      <c r="A2502" s="124">
        <v>41358</v>
      </c>
      <c r="B2502" s="125">
        <v>24</v>
      </c>
      <c r="C2502" s="125">
        <v>9.9736670000000007</v>
      </c>
      <c r="D2502" s="125">
        <v>9.9736670000000007</v>
      </c>
      <c r="E2502" s="125">
        <v>3.9603790000000001</v>
      </c>
    </row>
    <row r="2503" spans="1:5" x14ac:dyDescent="0.25">
      <c r="A2503" s="124">
        <v>41359</v>
      </c>
      <c r="B2503" s="125">
        <v>23</v>
      </c>
      <c r="C2503" s="125">
        <v>9.9748280000000005</v>
      </c>
      <c r="D2503" s="125">
        <v>9.9748280000000005</v>
      </c>
      <c r="E2503" s="125">
        <v>3.9499080000000002</v>
      </c>
    </row>
    <row r="2504" spans="1:5" x14ac:dyDescent="0.25">
      <c r="A2504" s="124">
        <v>41360</v>
      </c>
      <c r="B2504" s="125">
        <v>29</v>
      </c>
      <c r="C2504" s="125">
        <v>9.9683419999999998</v>
      </c>
      <c r="D2504" s="125">
        <v>9.9683419999999998</v>
      </c>
      <c r="E2504" s="125">
        <v>3.9424399999999999</v>
      </c>
    </row>
    <row r="2505" spans="1:5" x14ac:dyDescent="0.25">
      <c r="A2505" s="124">
        <v>41365</v>
      </c>
      <c r="B2505" s="125">
        <v>24</v>
      </c>
      <c r="C2505" s="125">
        <v>9.9737329999999993</v>
      </c>
      <c r="D2505" s="125">
        <v>9.9737329999999993</v>
      </c>
      <c r="E2505" s="125">
        <v>3.9504269999999999</v>
      </c>
    </row>
    <row r="2506" spans="1:5" x14ac:dyDescent="0.25">
      <c r="A2506" s="124">
        <v>41366</v>
      </c>
      <c r="B2506" s="125">
        <v>23</v>
      </c>
      <c r="C2506" s="125">
        <v>9.9755310000000001</v>
      </c>
      <c r="D2506" s="125">
        <v>9.9755310000000001</v>
      </c>
      <c r="E2506" s="125">
        <v>3.8393250000000001</v>
      </c>
    </row>
    <row r="2507" spans="1:5" x14ac:dyDescent="0.25">
      <c r="A2507" s="124">
        <v>41367</v>
      </c>
      <c r="B2507" s="125">
        <v>22</v>
      </c>
      <c r="C2507" s="125">
        <v>9.9764719999999993</v>
      </c>
      <c r="D2507" s="125">
        <v>9.9764719999999993</v>
      </c>
      <c r="E2507" s="125">
        <v>3.8591160000000002</v>
      </c>
    </row>
    <row r="2508" spans="1:5" x14ac:dyDescent="0.25">
      <c r="A2508" s="124">
        <v>41368</v>
      </c>
      <c r="B2508" s="125">
        <v>28</v>
      </c>
      <c r="C2508" s="125">
        <v>9.9701330000000006</v>
      </c>
      <c r="D2508" s="125">
        <v>9.9701330000000006</v>
      </c>
      <c r="E2508" s="125">
        <v>3.8515459999999999</v>
      </c>
    </row>
    <row r="2509" spans="1:5" x14ac:dyDescent="0.25">
      <c r="A2509" s="124">
        <v>41369</v>
      </c>
      <c r="B2509" s="125">
        <v>27</v>
      </c>
      <c r="C2509" s="125">
        <v>9.9712750000000003</v>
      </c>
      <c r="D2509" s="125">
        <v>9.9712750000000003</v>
      </c>
      <c r="E2509" s="125">
        <v>3.8410329999999999</v>
      </c>
    </row>
    <row r="2510" spans="1:5" x14ac:dyDescent="0.25">
      <c r="A2510" s="124">
        <v>41372</v>
      </c>
      <c r="B2510" s="125">
        <v>24</v>
      </c>
      <c r="C2510" s="125">
        <v>9.9744670000000006</v>
      </c>
      <c r="D2510" s="125">
        <v>9.9744670000000006</v>
      </c>
      <c r="E2510" s="125">
        <v>3.8397540000000001</v>
      </c>
    </row>
    <row r="2511" spans="1:5" x14ac:dyDescent="0.25">
      <c r="A2511" s="124">
        <v>41373</v>
      </c>
      <c r="B2511" s="125">
        <v>23</v>
      </c>
      <c r="C2511" s="125">
        <v>9.9757219999999993</v>
      </c>
      <c r="D2511" s="125">
        <v>9.9757219999999993</v>
      </c>
      <c r="E2511" s="125">
        <v>3.8092830000000002</v>
      </c>
    </row>
    <row r="2512" spans="1:5" x14ac:dyDescent="0.25">
      <c r="A2512" s="124">
        <v>41374</v>
      </c>
      <c r="B2512" s="125">
        <v>22</v>
      </c>
      <c r="C2512" s="125">
        <v>9.9762280000000008</v>
      </c>
      <c r="D2512" s="125">
        <v>9.9762280000000008</v>
      </c>
      <c r="E2512" s="125">
        <v>3.8992330000000002</v>
      </c>
    </row>
    <row r="2513" spans="1:5" x14ac:dyDescent="0.25">
      <c r="A2513" s="124">
        <v>41375</v>
      </c>
      <c r="B2513" s="125">
        <v>28</v>
      </c>
      <c r="C2513" s="125">
        <v>9.9696669999999994</v>
      </c>
      <c r="D2513" s="125">
        <v>9.9696669999999994</v>
      </c>
      <c r="E2513" s="125">
        <v>3.9118230000000001</v>
      </c>
    </row>
    <row r="2514" spans="1:5" x14ac:dyDescent="0.25">
      <c r="A2514" s="124">
        <v>41376</v>
      </c>
      <c r="B2514" s="125">
        <v>27</v>
      </c>
      <c r="C2514" s="125">
        <v>9.9702999999999999</v>
      </c>
      <c r="D2514" s="125">
        <v>9.9702999999999999</v>
      </c>
      <c r="E2514" s="125">
        <v>3.9717959999999999</v>
      </c>
    </row>
    <row r="2515" spans="1:5" x14ac:dyDescent="0.25">
      <c r="A2515" s="124">
        <v>41379</v>
      </c>
      <c r="B2515" s="125">
        <v>24</v>
      </c>
      <c r="C2515" s="125">
        <v>9.9737329999999993</v>
      </c>
      <c r="D2515" s="125">
        <v>9.9737329999999993</v>
      </c>
      <c r="E2515" s="125">
        <v>3.9504269999999999</v>
      </c>
    </row>
    <row r="2516" spans="1:5" x14ac:dyDescent="0.25">
      <c r="A2516" s="124">
        <v>41380</v>
      </c>
      <c r="B2516" s="125">
        <v>23</v>
      </c>
      <c r="C2516" s="125">
        <v>9.9759139999999995</v>
      </c>
      <c r="D2516" s="125">
        <v>9.9759139999999995</v>
      </c>
      <c r="E2516" s="125">
        <v>3.7790849999999998</v>
      </c>
    </row>
    <row r="2517" spans="1:5" x14ac:dyDescent="0.25">
      <c r="A2517" s="124">
        <v>41381</v>
      </c>
      <c r="B2517" s="125">
        <v>22</v>
      </c>
      <c r="C2517" s="125">
        <v>9.9769000000000005</v>
      </c>
      <c r="D2517" s="125">
        <v>9.9769000000000005</v>
      </c>
      <c r="E2517" s="125">
        <v>3.7887520000000001</v>
      </c>
    </row>
    <row r="2518" spans="1:5" x14ac:dyDescent="0.25">
      <c r="A2518" s="124">
        <v>41382</v>
      </c>
      <c r="B2518" s="125">
        <v>28</v>
      </c>
      <c r="C2518" s="125">
        <v>9.9706779999999995</v>
      </c>
      <c r="D2518" s="125">
        <v>9.9706779999999995</v>
      </c>
      <c r="E2518" s="125">
        <v>3.7810579999999998</v>
      </c>
    </row>
    <row r="2519" spans="1:5" x14ac:dyDescent="0.25">
      <c r="A2519" s="124">
        <v>41383</v>
      </c>
      <c r="B2519" s="125">
        <v>27</v>
      </c>
      <c r="C2519" s="125">
        <v>9.97105</v>
      </c>
      <c r="D2519" s="125">
        <v>9.97105</v>
      </c>
      <c r="E2519" s="125">
        <v>3.8712070000000001</v>
      </c>
    </row>
    <row r="2520" spans="1:5" x14ac:dyDescent="0.25">
      <c r="A2520" s="124">
        <v>41386</v>
      </c>
      <c r="B2520" s="125">
        <v>24</v>
      </c>
      <c r="C2520" s="125">
        <v>9.9741999999999997</v>
      </c>
      <c r="D2520" s="125">
        <v>9.9741999999999997</v>
      </c>
      <c r="E2520" s="125">
        <v>3.88001</v>
      </c>
    </row>
    <row r="2521" spans="1:5" x14ac:dyDescent="0.25">
      <c r="A2521" s="124">
        <v>41387</v>
      </c>
      <c r="B2521" s="125">
        <v>23</v>
      </c>
      <c r="C2521" s="125">
        <v>9.9758499999999994</v>
      </c>
      <c r="D2521" s="125">
        <v>9.9758499999999994</v>
      </c>
      <c r="E2521" s="125">
        <v>3.7891509999999999</v>
      </c>
    </row>
    <row r="2522" spans="1:5" x14ac:dyDescent="0.25">
      <c r="A2522" s="124">
        <v>41388</v>
      </c>
      <c r="B2522" s="125">
        <v>22</v>
      </c>
      <c r="C2522" s="125">
        <v>9.9769000000000005</v>
      </c>
      <c r="D2522" s="125">
        <v>9.9769000000000005</v>
      </c>
      <c r="E2522" s="125">
        <v>3.7887520000000001</v>
      </c>
    </row>
    <row r="2523" spans="1:5" x14ac:dyDescent="0.25">
      <c r="A2523" s="124">
        <v>41389</v>
      </c>
      <c r="B2523" s="125">
        <v>28</v>
      </c>
      <c r="C2523" s="125">
        <v>9.9697440000000004</v>
      </c>
      <c r="D2523" s="125">
        <v>9.9697440000000004</v>
      </c>
      <c r="E2523" s="125">
        <v>3.9018630000000001</v>
      </c>
    </row>
    <row r="2524" spans="1:5" x14ac:dyDescent="0.25">
      <c r="A2524" s="124">
        <v>41390</v>
      </c>
      <c r="B2524" s="125">
        <v>27</v>
      </c>
      <c r="C2524" s="125">
        <v>9.9708249999999996</v>
      </c>
      <c r="D2524" s="125">
        <v>9.9708249999999996</v>
      </c>
      <c r="E2524" s="125">
        <v>3.9013819999999999</v>
      </c>
    </row>
    <row r="2525" spans="1:5" x14ac:dyDescent="0.25">
      <c r="A2525" s="124">
        <v>41393</v>
      </c>
      <c r="B2525" s="125">
        <v>24</v>
      </c>
      <c r="C2525" s="125">
        <v>9.9748669999999997</v>
      </c>
      <c r="D2525" s="125">
        <v>9.9748669999999997</v>
      </c>
      <c r="E2525" s="125">
        <v>3.7794490000000001</v>
      </c>
    </row>
    <row r="2526" spans="1:5" x14ac:dyDescent="0.25">
      <c r="A2526" s="124">
        <v>41394</v>
      </c>
      <c r="B2526" s="125">
        <v>23</v>
      </c>
      <c r="C2526" s="125">
        <v>9.9755310000000001</v>
      </c>
      <c r="D2526" s="125">
        <v>9.9755310000000001</v>
      </c>
      <c r="E2526" s="125">
        <v>3.8393250000000001</v>
      </c>
    </row>
    <row r="2527" spans="1:5" x14ac:dyDescent="0.25">
      <c r="A2527" s="124">
        <v>41396</v>
      </c>
      <c r="B2527" s="125">
        <v>28</v>
      </c>
      <c r="C2527" s="125">
        <v>9.9702889999999993</v>
      </c>
      <c r="D2527" s="125">
        <v>9.9702889999999993</v>
      </c>
      <c r="E2527" s="125">
        <v>3.831369</v>
      </c>
    </row>
    <row r="2528" spans="1:5" x14ac:dyDescent="0.25">
      <c r="A2528" s="124">
        <v>41397</v>
      </c>
      <c r="B2528" s="125">
        <v>27</v>
      </c>
      <c r="C2528" s="125">
        <v>9.9713499999999993</v>
      </c>
      <c r="D2528" s="125">
        <v>9.9713499999999993</v>
      </c>
      <c r="E2528" s="125">
        <v>3.8309760000000002</v>
      </c>
    </row>
    <row r="2529" spans="1:5" x14ac:dyDescent="0.25">
      <c r="A2529" s="124">
        <v>41400</v>
      </c>
      <c r="B2529" s="125">
        <v>24</v>
      </c>
      <c r="C2529" s="125">
        <v>9.9740669999999998</v>
      </c>
      <c r="D2529" s="125">
        <v>9.9740669999999998</v>
      </c>
      <c r="E2529" s="125">
        <v>3.900064</v>
      </c>
    </row>
    <row r="2530" spans="1:5" x14ac:dyDescent="0.25">
      <c r="A2530" s="124">
        <v>41401</v>
      </c>
      <c r="B2530" s="125">
        <v>23</v>
      </c>
      <c r="C2530" s="125">
        <v>9.9762330000000006</v>
      </c>
      <c r="D2530" s="125">
        <v>9.9762330000000006</v>
      </c>
      <c r="E2530" s="125">
        <v>3.7289150000000002</v>
      </c>
    </row>
    <row r="2531" spans="1:5" x14ac:dyDescent="0.25">
      <c r="A2531" s="124">
        <v>41402</v>
      </c>
      <c r="B2531" s="125">
        <v>22</v>
      </c>
      <c r="C2531" s="125">
        <v>9.9772669999999994</v>
      </c>
      <c r="D2531" s="125">
        <v>9.9772669999999994</v>
      </c>
      <c r="E2531" s="125">
        <v>3.728421</v>
      </c>
    </row>
    <row r="2532" spans="1:5" x14ac:dyDescent="0.25">
      <c r="A2532" s="124">
        <v>41403</v>
      </c>
      <c r="B2532" s="125">
        <v>28</v>
      </c>
      <c r="C2532" s="125">
        <v>9.9715330000000009</v>
      </c>
      <c r="D2532" s="125">
        <v>9.9715330000000009</v>
      </c>
      <c r="E2532" s="125">
        <v>3.6704919999999999</v>
      </c>
    </row>
    <row r="2533" spans="1:5" x14ac:dyDescent="0.25">
      <c r="A2533" s="124">
        <v>41404</v>
      </c>
      <c r="B2533" s="125">
        <v>27</v>
      </c>
      <c r="C2533" s="125">
        <v>9.97255</v>
      </c>
      <c r="D2533" s="125">
        <v>9.97255</v>
      </c>
      <c r="E2533" s="125">
        <v>3.6700740000000001</v>
      </c>
    </row>
    <row r="2534" spans="1:5" x14ac:dyDescent="0.25">
      <c r="A2534" s="124">
        <v>41407</v>
      </c>
      <c r="B2534" s="125">
        <v>24</v>
      </c>
      <c r="C2534" s="125">
        <v>9.9754000000000005</v>
      </c>
      <c r="D2534" s="125">
        <v>9.9754000000000005</v>
      </c>
      <c r="E2534" s="125">
        <v>3.6991000000000001</v>
      </c>
    </row>
    <row r="2535" spans="1:5" x14ac:dyDescent="0.25">
      <c r="A2535" s="124">
        <v>41408</v>
      </c>
      <c r="B2535" s="125">
        <v>23</v>
      </c>
      <c r="C2535" s="125">
        <v>9.9762970000000006</v>
      </c>
      <c r="D2535" s="125">
        <v>9.9762970000000006</v>
      </c>
      <c r="E2535" s="125">
        <v>3.7188500000000002</v>
      </c>
    </row>
    <row r="2536" spans="1:5" x14ac:dyDescent="0.25">
      <c r="A2536" s="124">
        <v>41409</v>
      </c>
      <c r="B2536" s="125">
        <v>22</v>
      </c>
      <c r="C2536" s="125">
        <v>9.9765940000000004</v>
      </c>
      <c r="D2536" s="125">
        <v>9.9765940000000004</v>
      </c>
      <c r="E2536" s="125">
        <v>3.8390580000000001</v>
      </c>
    </row>
    <row r="2537" spans="1:5" x14ac:dyDescent="0.25">
      <c r="A2537" s="124">
        <v>41410</v>
      </c>
      <c r="B2537" s="125">
        <v>28</v>
      </c>
      <c r="C2537" s="125">
        <v>9.9701330000000006</v>
      </c>
      <c r="D2537" s="125">
        <v>9.9701330000000006</v>
      </c>
      <c r="E2537" s="125">
        <v>3.8515459999999999</v>
      </c>
    </row>
    <row r="2538" spans="1:5" x14ac:dyDescent="0.25">
      <c r="A2538" s="124">
        <v>41411</v>
      </c>
      <c r="B2538" s="125">
        <v>27</v>
      </c>
      <c r="C2538" s="125">
        <v>9.9705250000000003</v>
      </c>
      <c r="D2538" s="125">
        <v>9.9705250000000003</v>
      </c>
      <c r="E2538" s="125">
        <v>3.9416180000000001</v>
      </c>
    </row>
    <row r="2539" spans="1:5" x14ac:dyDescent="0.25">
      <c r="A2539" s="124">
        <v>41414</v>
      </c>
      <c r="B2539" s="125">
        <v>24</v>
      </c>
      <c r="C2539" s="125">
        <v>9.9737329999999993</v>
      </c>
      <c r="D2539" s="125">
        <v>9.9737329999999993</v>
      </c>
      <c r="E2539" s="125">
        <v>3.9504269999999999</v>
      </c>
    </row>
    <row r="2540" spans="1:5" x14ac:dyDescent="0.25">
      <c r="A2540" s="124">
        <v>41415</v>
      </c>
      <c r="B2540" s="125">
        <v>23</v>
      </c>
      <c r="C2540" s="125">
        <v>9.9756579999999992</v>
      </c>
      <c r="D2540" s="125">
        <v>9.9756579999999992</v>
      </c>
      <c r="E2540" s="125">
        <v>3.8193489999999999</v>
      </c>
    </row>
    <row r="2541" spans="1:5" x14ac:dyDescent="0.25">
      <c r="A2541" s="124">
        <v>41416</v>
      </c>
      <c r="B2541" s="125">
        <v>22</v>
      </c>
      <c r="C2541" s="125">
        <v>9.9765940000000004</v>
      </c>
      <c r="D2541" s="125">
        <v>9.9765940000000004</v>
      </c>
      <c r="E2541" s="125">
        <v>3.8390580000000001</v>
      </c>
    </row>
    <row r="2542" spans="1:5" x14ac:dyDescent="0.25">
      <c r="A2542" s="124">
        <v>41417</v>
      </c>
      <c r="B2542" s="125">
        <v>28</v>
      </c>
      <c r="C2542" s="125">
        <v>9.9702110000000008</v>
      </c>
      <c r="D2542" s="125">
        <v>9.9702110000000008</v>
      </c>
      <c r="E2542" s="125">
        <v>3.8414579999999998</v>
      </c>
    </row>
    <row r="2543" spans="1:5" x14ac:dyDescent="0.25">
      <c r="A2543" s="124">
        <v>41418</v>
      </c>
      <c r="B2543" s="125">
        <v>27</v>
      </c>
      <c r="C2543" s="125">
        <v>9.9716500000000003</v>
      </c>
      <c r="D2543" s="125">
        <v>9.9716500000000003</v>
      </c>
      <c r="E2543" s="125">
        <v>3.7907470000000001</v>
      </c>
    </row>
    <row r="2544" spans="1:5" x14ac:dyDescent="0.25">
      <c r="A2544" s="124">
        <v>41421</v>
      </c>
      <c r="B2544" s="125">
        <v>24</v>
      </c>
      <c r="C2544" s="125">
        <v>9.9751329999999996</v>
      </c>
      <c r="D2544" s="125">
        <v>9.9751329999999996</v>
      </c>
      <c r="E2544" s="125">
        <v>3.7393489999999998</v>
      </c>
    </row>
    <row r="2545" spans="1:5" x14ac:dyDescent="0.25">
      <c r="A2545" s="124">
        <v>41422</v>
      </c>
      <c r="B2545" s="125">
        <v>23</v>
      </c>
      <c r="C2545" s="125">
        <v>9.9761690000000005</v>
      </c>
      <c r="D2545" s="125">
        <v>9.9761690000000005</v>
      </c>
      <c r="E2545" s="125">
        <v>3.7389800000000002</v>
      </c>
    </row>
    <row r="2546" spans="1:5" x14ac:dyDescent="0.25">
      <c r="A2546" s="124">
        <v>41423</v>
      </c>
      <c r="B2546" s="125">
        <v>22</v>
      </c>
      <c r="C2546" s="125">
        <v>9.9762280000000008</v>
      </c>
      <c r="D2546" s="125">
        <v>9.9762280000000008</v>
      </c>
      <c r="E2546" s="125">
        <v>3.8992330000000002</v>
      </c>
    </row>
    <row r="2547" spans="1:5" x14ac:dyDescent="0.25">
      <c r="A2547" s="124">
        <v>41424</v>
      </c>
      <c r="B2547" s="125">
        <v>28</v>
      </c>
      <c r="C2547" s="125">
        <v>9.9693559999999994</v>
      </c>
      <c r="D2547" s="125">
        <v>9.9693559999999994</v>
      </c>
      <c r="E2547" s="125">
        <v>3.952054</v>
      </c>
    </row>
    <row r="2548" spans="1:5" x14ac:dyDescent="0.25">
      <c r="A2548" s="124">
        <v>41425</v>
      </c>
      <c r="B2548" s="125">
        <v>27</v>
      </c>
      <c r="C2548" s="125">
        <v>9.9704499999999996</v>
      </c>
      <c r="D2548" s="125">
        <v>9.9704499999999996</v>
      </c>
      <c r="E2548" s="125">
        <v>3.9516770000000001</v>
      </c>
    </row>
    <row r="2549" spans="1:5" x14ac:dyDescent="0.25">
      <c r="A2549" s="124">
        <v>41428</v>
      </c>
      <c r="B2549" s="125">
        <v>24</v>
      </c>
      <c r="C2549" s="125">
        <v>9.9740000000000002</v>
      </c>
      <c r="D2549" s="125">
        <v>9.9740000000000002</v>
      </c>
      <c r="E2549" s="125">
        <v>3.9101659999999998</v>
      </c>
    </row>
    <row r="2550" spans="1:5" x14ac:dyDescent="0.25">
      <c r="A2550" s="124">
        <v>41429</v>
      </c>
      <c r="B2550" s="125">
        <v>23</v>
      </c>
      <c r="C2550" s="125">
        <v>9.9763610000000007</v>
      </c>
      <c r="D2550" s="125">
        <v>9.9763610000000007</v>
      </c>
      <c r="E2550" s="125">
        <v>3.7087850000000002</v>
      </c>
    </row>
    <row r="2551" spans="1:5" x14ac:dyDescent="0.25">
      <c r="A2551" s="124">
        <v>41430</v>
      </c>
      <c r="B2551" s="125">
        <v>22</v>
      </c>
      <c r="C2551" s="125">
        <v>9.977328</v>
      </c>
      <c r="D2551" s="125">
        <v>9.977328</v>
      </c>
      <c r="E2551" s="125">
        <v>3.718394</v>
      </c>
    </row>
    <row r="2552" spans="1:5" x14ac:dyDescent="0.25">
      <c r="A2552" s="124">
        <v>41431</v>
      </c>
      <c r="B2552" s="125">
        <v>28</v>
      </c>
      <c r="C2552" s="125">
        <v>9.9715330000000009</v>
      </c>
      <c r="D2552" s="125">
        <v>9.9715330000000009</v>
      </c>
      <c r="E2552" s="125">
        <v>3.6704919999999999</v>
      </c>
    </row>
    <row r="2553" spans="1:5" x14ac:dyDescent="0.25">
      <c r="A2553" s="124">
        <v>41432</v>
      </c>
      <c r="B2553" s="125">
        <v>27</v>
      </c>
      <c r="C2553" s="125">
        <v>9.9724000000000004</v>
      </c>
      <c r="D2553" s="125">
        <v>9.9724000000000004</v>
      </c>
      <c r="E2553" s="125">
        <v>3.690185</v>
      </c>
    </row>
    <row r="2554" spans="1:5" x14ac:dyDescent="0.25">
      <c r="A2554" s="124">
        <v>41435</v>
      </c>
      <c r="B2554" s="125">
        <v>24</v>
      </c>
      <c r="C2554" s="125">
        <v>9.9759329999999995</v>
      </c>
      <c r="D2554" s="125">
        <v>9.9759329999999995</v>
      </c>
      <c r="E2554" s="125">
        <v>3.6187589999999998</v>
      </c>
    </row>
    <row r="2555" spans="1:5" x14ac:dyDescent="0.25">
      <c r="A2555" s="124">
        <v>41436</v>
      </c>
      <c r="B2555" s="125">
        <v>23</v>
      </c>
      <c r="C2555" s="125">
        <v>9.9762330000000006</v>
      </c>
      <c r="D2555" s="125">
        <v>9.9762330000000006</v>
      </c>
      <c r="E2555" s="125">
        <v>3.7289150000000002</v>
      </c>
    </row>
    <row r="2556" spans="1:5" x14ac:dyDescent="0.25">
      <c r="A2556" s="124">
        <v>41437</v>
      </c>
      <c r="B2556" s="125">
        <v>22</v>
      </c>
      <c r="C2556" s="125">
        <v>9.9762280000000008</v>
      </c>
      <c r="D2556" s="125">
        <v>9.9762280000000008</v>
      </c>
      <c r="E2556" s="125">
        <v>3.8992330000000002</v>
      </c>
    </row>
    <row r="2557" spans="1:5" x14ac:dyDescent="0.25">
      <c r="A2557" s="124">
        <v>41438</v>
      </c>
      <c r="B2557" s="125">
        <v>28</v>
      </c>
      <c r="C2557" s="125">
        <v>9.9699000000000009</v>
      </c>
      <c r="D2557" s="125">
        <v>9.9699000000000009</v>
      </c>
      <c r="E2557" s="125">
        <v>3.8816839999999999</v>
      </c>
    </row>
    <row r="2558" spans="1:5" x14ac:dyDescent="0.25">
      <c r="A2558" s="124">
        <v>41439</v>
      </c>
      <c r="B2558" s="125">
        <v>27</v>
      </c>
      <c r="C2558" s="125">
        <v>9.9704499999999996</v>
      </c>
      <c r="D2558" s="125">
        <v>9.9704499999999996</v>
      </c>
      <c r="E2558" s="125">
        <v>3.9516770000000001</v>
      </c>
    </row>
    <row r="2559" spans="1:5" x14ac:dyDescent="0.25">
      <c r="A2559" s="124">
        <v>41442</v>
      </c>
      <c r="B2559" s="125">
        <v>24</v>
      </c>
      <c r="C2559" s="125">
        <v>9.9736670000000007</v>
      </c>
      <c r="D2559" s="125">
        <v>9.9736670000000007</v>
      </c>
      <c r="E2559" s="125">
        <v>3.9603790000000001</v>
      </c>
    </row>
    <row r="2560" spans="1:5" x14ac:dyDescent="0.25">
      <c r="A2560" s="124">
        <v>41443</v>
      </c>
      <c r="B2560" s="125">
        <v>23</v>
      </c>
      <c r="C2560" s="125">
        <v>9.9755939999999992</v>
      </c>
      <c r="D2560" s="125">
        <v>9.9755939999999992</v>
      </c>
      <c r="E2560" s="125">
        <v>3.8294160000000002</v>
      </c>
    </row>
    <row r="2561" spans="1:5" x14ac:dyDescent="0.25">
      <c r="A2561" s="124">
        <v>41444</v>
      </c>
      <c r="B2561" s="125">
        <v>22</v>
      </c>
      <c r="C2561" s="125">
        <v>9.9760439999999999</v>
      </c>
      <c r="D2561" s="125">
        <v>9.9760439999999999</v>
      </c>
      <c r="E2561" s="125">
        <v>3.9294859999999998</v>
      </c>
    </row>
    <row r="2562" spans="1:5" x14ac:dyDescent="0.25">
      <c r="A2562" s="124">
        <v>41445</v>
      </c>
      <c r="B2562" s="125">
        <v>28</v>
      </c>
      <c r="C2562" s="125">
        <v>9.9693559999999994</v>
      </c>
      <c r="D2562" s="125">
        <v>9.9693559999999994</v>
      </c>
      <c r="E2562" s="125">
        <v>3.952054</v>
      </c>
    </row>
    <row r="2563" spans="1:5" x14ac:dyDescent="0.25">
      <c r="A2563" s="124">
        <v>41446</v>
      </c>
      <c r="B2563" s="125">
        <v>27</v>
      </c>
      <c r="C2563" s="125">
        <v>9.9704499999999996</v>
      </c>
      <c r="D2563" s="125">
        <v>9.9704499999999996</v>
      </c>
      <c r="E2563" s="125">
        <v>3.9516770000000001</v>
      </c>
    </row>
    <row r="2564" spans="1:5" x14ac:dyDescent="0.25">
      <c r="A2564" s="124">
        <v>41449</v>
      </c>
      <c r="B2564" s="125">
        <v>24</v>
      </c>
      <c r="C2564" s="125">
        <v>9.9735999999999994</v>
      </c>
      <c r="D2564" s="125">
        <v>9.9735999999999994</v>
      </c>
      <c r="E2564" s="125">
        <v>3.9704820000000001</v>
      </c>
    </row>
    <row r="2565" spans="1:5" x14ac:dyDescent="0.25">
      <c r="A2565" s="124">
        <v>41450</v>
      </c>
      <c r="B2565" s="125">
        <v>23</v>
      </c>
      <c r="C2565" s="125">
        <v>9.9757859999999994</v>
      </c>
      <c r="D2565" s="125">
        <v>9.9757859999999994</v>
      </c>
      <c r="E2565" s="125">
        <v>3.7992170000000001</v>
      </c>
    </row>
    <row r="2566" spans="1:5" x14ac:dyDescent="0.25">
      <c r="A2566" s="124">
        <v>41451</v>
      </c>
      <c r="B2566" s="125">
        <v>22</v>
      </c>
      <c r="C2566" s="125">
        <v>9.9769000000000005</v>
      </c>
      <c r="D2566" s="125">
        <v>9.9769000000000005</v>
      </c>
      <c r="E2566" s="125">
        <v>3.7887520000000001</v>
      </c>
    </row>
    <row r="2567" spans="1:5" x14ac:dyDescent="0.25">
      <c r="A2567" s="124">
        <v>41452</v>
      </c>
      <c r="B2567" s="125">
        <v>28</v>
      </c>
      <c r="C2567" s="125">
        <v>9.9699779999999993</v>
      </c>
      <c r="D2567" s="125">
        <v>9.9699779999999993</v>
      </c>
      <c r="E2567" s="125">
        <v>3.8715950000000001</v>
      </c>
    </row>
    <row r="2568" spans="1:5" x14ac:dyDescent="0.25">
      <c r="A2568" s="124">
        <v>41453</v>
      </c>
      <c r="B2568" s="125">
        <v>27</v>
      </c>
      <c r="C2568" s="125">
        <v>9.9715000000000007</v>
      </c>
      <c r="D2568" s="125">
        <v>9.9715000000000007</v>
      </c>
      <c r="E2568" s="125">
        <v>3.8108610000000001</v>
      </c>
    </row>
    <row r="2569" spans="1:5" x14ac:dyDescent="0.25">
      <c r="A2569" s="124">
        <v>41456</v>
      </c>
      <c r="B2569" s="125">
        <v>24</v>
      </c>
      <c r="C2569" s="125">
        <v>9.9746670000000002</v>
      </c>
      <c r="D2569" s="125">
        <v>9.9746670000000002</v>
      </c>
      <c r="E2569" s="125">
        <v>3.8096009999999998</v>
      </c>
    </row>
    <row r="2570" spans="1:5" x14ac:dyDescent="0.25">
      <c r="A2570" s="124">
        <v>41457</v>
      </c>
      <c r="B2570" s="125">
        <v>23</v>
      </c>
      <c r="C2570" s="125">
        <v>9.9757219999999993</v>
      </c>
      <c r="D2570" s="125">
        <v>9.9757219999999993</v>
      </c>
      <c r="E2570" s="125">
        <v>3.8092830000000002</v>
      </c>
    </row>
    <row r="2571" spans="1:5" x14ac:dyDescent="0.25">
      <c r="A2571" s="124">
        <v>41458</v>
      </c>
      <c r="B2571" s="125">
        <v>22</v>
      </c>
      <c r="C2571" s="125">
        <v>9.976839</v>
      </c>
      <c r="D2571" s="125">
        <v>9.976839</v>
      </c>
      <c r="E2571" s="125">
        <v>3.7987799999999998</v>
      </c>
    </row>
    <row r="2572" spans="1:5" x14ac:dyDescent="0.25">
      <c r="A2572" s="124">
        <v>41459</v>
      </c>
      <c r="B2572" s="125">
        <v>28</v>
      </c>
      <c r="C2572" s="125">
        <v>9.9705220000000008</v>
      </c>
      <c r="D2572" s="125">
        <v>9.9705220000000008</v>
      </c>
      <c r="E2572" s="125">
        <v>3.801234</v>
      </c>
    </row>
    <row r="2573" spans="1:5" x14ac:dyDescent="0.25">
      <c r="A2573" s="124">
        <v>41460</v>
      </c>
      <c r="B2573" s="125">
        <v>27</v>
      </c>
      <c r="C2573" s="125">
        <v>9.9715000000000007</v>
      </c>
      <c r="D2573" s="125">
        <v>9.9715000000000007</v>
      </c>
      <c r="E2573" s="125">
        <v>3.8108610000000001</v>
      </c>
    </row>
    <row r="2574" spans="1:5" x14ac:dyDescent="0.25">
      <c r="A2574" s="124">
        <v>41463</v>
      </c>
      <c r="B2574" s="125">
        <v>24</v>
      </c>
      <c r="C2574" s="125">
        <v>9.9744670000000006</v>
      </c>
      <c r="D2574" s="125">
        <v>9.9744670000000006</v>
      </c>
      <c r="E2574" s="125">
        <v>3.8397540000000001</v>
      </c>
    </row>
    <row r="2575" spans="1:5" x14ac:dyDescent="0.25">
      <c r="A2575" s="124">
        <v>41464</v>
      </c>
      <c r="B2575" s="125">
        <v>23</v>
      </c>
      <c r="C2575" s="125">
        <v>9.9757219999999993</v>
      </c>
      <c r="D2575" s="125">
        <v>9.9757219999999993</v>
      </c>
      <c r="E2575" s="125">
        <v>3.8092830000000002</v>
      </c>
    </row>
    <row r="2576" spans="1:5" x14ac:dyDescent="0.25">
      <c r="A2576" s="124">
        <v>41465</v>
      </c>
      <c r="B2576" s="125">
        <v>22</v>
      </c>
      <c r="C2576" s="125">
        <v>9.9762889999999995</v>
      </c>
      <c r="D2576" s="125">
        <v>9.9762889999999995</v>
      </c>
      <c r="E2576" s="125">
        <v>3.8892039999999999</v>
      </c>
    </row>
    <row r="2577" spans="1:5" x14ac:dyDescent="0.25">
      <c r="A2577" s="124">
        <v>41466</v>
      </c>
      <c r="B2577" s="125">
        <v>28</v>
      </c>
      <c r="C2577" s="125">
        <v>9.9701330000000006</v>
      </c>
      <c r="D2577" s="125">
        <v>9.9701330000000006</v>
      </c>
      <c r="E2577" s="125">
        <v>3.8515459999999999</v>
      </c>
    </row>
    <row r="2578" spans="1:5" x14ac:dyDescent="0.25">
      <c r="A2578" s="124">
        <v>41467</v>
      </c>
      <c r="B2578" s="125">
        <v>27</v>
      </c>
      <c r="C2578" s="125">
        <v>9.9708249999999996</v>
      </c>
      <c r="D2578" s="125">
        <v>9.9708249999999996</v>
      </c>
      <c r="E2578" s="125">
        <v>3.9013819999999999</v>
      </c>
    </row>
    <row r="2579" spans="1:5" x14ac:dyDescent="0.25">
      <c r="A2579" s="124">
        <v>41470</v>
      </c>
      <c r="B2579" s="125">
        <v>24</v>
      </c>
      <c r="C2579" s="125">
        <v>9.9734669999999994</v>
      </c>
      <c r="D2579" s="125">
        <v>9.9734669999999994</v>
      </c>
      <c r="E2579" s="125">
        <v>3.9905379999999999</v>
      </c>
    </row>
    <row r="2580" spans="1:5" x14ac:dyDescent="0.25">
      <c r="A2580" s="124">
        <v>41471</v>
      </c>
      <c r="B2580" s="125">
        <v>23</v>
      </c>
      <c r="C2580" s="125">
        <v>9.9754670000000001</v>
      </c>
      <c r="D2580" s="125">
        <v>9.9754670000000001</v>
      </c>
      <c r="E2580" s="125">
        <v>3.8493919999999999</v>
      </c>
    </row>
    <row r="2581" spans="1:5" x14ac:dyDescent="0.25">
      <c r="A2581" s="124">
        <v>41472</v>
      </c>
      <c r="B2581" s="125">
        <v>22</v>
      </c>
      <c r="C2581" s="125">
        <v>9.9762280000000008</v>
      </c>
      <c r="D2581" s="125">
        <v>9.9762280000000008</v>
      </c>
      <c r="E2581" s="125">
        <v>3.8992330000000002</v>
      </c>
    </row>
    <row r="2582" spans="1:5" x14ac:dyDescent="0.25">
      <c r="A2582" s="124">
        <v>41473</v>
      </c>
      <c r="B2582" s="125">
        <v>28</v>
      </c>
      <c r="C2582" s="125">
        <v>9.9698220000000006</v>
      </c>
      <c r="D2582" s="125">
        <v>9.9698220000000006</v>
      </c>
      <c r="E2582" s="125">
        <v>3.8917730000000001</v>
      </c>
    </row>
    <row r="2583" spans="1:5" x14ac:dyDescent="0.25">
      <c r="A2583" s="124">
        <v>41474</v>
      </c>
      <c r="B2583" s="125">
        <v>27</v>
      </c>
      <c r="C2583" s="125">
        <v>9.9711250000000007</v>
      </c>
      <c r="D2583" s="125">
        <v>9.9711250000000007</v>
      </c>
      <c r="E2583" s="125">
        <v>3.8611490000000002</v>
      </c>
    </row>
    <row r="2584" spans="1:5" x14ac:dyDescent="0.25">
      <c r="A2584" s="124">
        <v>41477</v>
      </c>
      <c r="B2584" s="125">
        <v>24</v>
      </c>
      <c r="C2584" s="125">
        <v>9.9743329999999997</v>
      </c>
      <c r="D2584" s="125">
        <v>9.9743329999999997</v>
      </c>
      <c r="E2584" s="125">
        <v>3.8599570000000001</v>
      </c>
    </row>
    <row r="2585" spans="1:5" x14ac:dyDescent="0.25">
      <c r="A2585" s="124">
        <v>41478</v>
      </c>
      <c r="B2585" s="125">
        <v>23</v>
      </c>
      <c r="C2585" s="125">
        <v>9.9750189999999996</v>
      </c>
      <c r="D2585" s="125">
        <v>9.9750189999999996</v>
      </c>
      <c r="E2585" s="125">
        <v>3.9198620000000002</v>
      </c>
    </row>
    <row r="2586" spans="1:5" x14ac:dyDescent="0.25">
      <c r="A2586" s="124">
        <v>41479</v>
      </c>
      <c r="B2586" s="125">
        <v>22</v>
      </c>
      <c r="C2586" s="125">
        <v>9.9759829999999994</v>
      </c>
      <c r="D2586" s="125">
        <v>9.9759829999999994</v>
      </c>
      <c r="E2586" s="125">
        <v>3.9395159999999998</v>
      </c>
    </row>
    <row r="2587" spans="1:5" x14ac:dyDescent="0.25">
      <c r="A2587" s="124">
        <v>41480</v>
      </c>
      <c r="B2587" s="125">
        <v>28</v>
      </c>
      <c r="C2587" s="125">
        <v>9.9692000000000007</v>
      </c>
      <c r="D2587" s="125">
        <v>9.9692000000000007</v>
      </c>
      <c r="E2587" s="125">
        <v>3.9722339999999998</v>
      </c>
    </row>
    <row r="2588" spans="1:5" x14ac:dyDescent="0.25">
      <c r="A2588" s="124">
        <v>41481</v>
      </c>
      <c r="B2588" s="125">
        <v>27</v>
      </c>
      <c r="C2588" s="125">
        <v>9.9701500000000003</v>
      </c>
      <c r="D2588" s="125">
        <v>9.9701500000000003</v>
      </c>
      <c r="E2588" s="125">
        <v>3.9919159999999998</v>
      </c>
    </row>
    <row r="2589" spans="1:5" x14ac:dyDescent="0.25">
      <c r="A2589" s="124">
        <v>41484</v>
      </c>
      <c r="B2589" s="125">
        <v>24</v>
      </c>
      <c r="C2589" s="125">
        <v>9.9735999999999994</v>
      </c>
      <c r="D2589" s="125">
        <v>9.9735999999999994</v>
      </c>
      <c r="E2589" s="125">
        <v>3.9704820000000001</v>
      </c>
    </row>
    <row r="2590" spans="1:5" x14ac:dyDescent="0.25">
      <c r="A2590" s="124">
        <v>41485</v>
      </c>
      <c r="B2590" s="125">
        <v>23</v>
      </c>
      <c r="C2590" s="125">
        <v>9.9750829999999997</v>
      </c>
      <c r="D2590" s="125">
        <v>9.9750829999999997</v>
      </c>
      <c r="E2590" s="125">
        <v>3.9097940000000002</v>
      </c>
    </row>
    <row r="2591" spans="1:5" x14ac:dyDescent="0.25">
      <c r="A2591" s="124">
        <v>41486</v>
      </c>
      <c r="B2591" s="125">
        <v>22</v>
      </c>
      <c r="C2591" s="125">
        <v>9.9758610000000001</v>
      </c>
      <c r="D2591" s="125">
        <v>9.9758610000000001</v>
      </c>
      <c r="E2591" s="125">
        <v>3.9595760000000002</v>
      </c>
    </row>
    <row r="2592" spans="1:5" x14ac:dyDescent="0.25">
      <c r="A2592" s="124">
        <v>41487</v>
      </c>
      <c r="B2592" s="125">
        <v>28</v>
      </c>
      <c r="C2592" s="125">
        <v>9.9692000000000007</v>
      </c>
      <c r="D2592" s="125">
        <v>9.9692000000000007</v>
      </c>
      <c r="E2592" s="125">
        <v>3.9722339999999998</v>
      </c>
    </row>
    <row r="2593" spans="1:5" x14ac:dyDescent="0.25">
      <c r="A2593" s="124">
        <v>41488</v>
      </c>
      <c r="B2593" s="125">
        <v>27</v>
      </c>
      <c r="C2593" s="125">
        <v>9.9702249999999992</v>
      </c>
      <c r="D2593" s="125">
        <v>9.9702249999999992</v>
      </c>
      <c r="E2593" s="125">
        <v>3.9818560000000001</v>
      </c>
    </row>
    <row r="2594" spans="1:5" x14ac:dyDescent="0.25">
      <c r="A2594" s="124">
        <v>41491</v>
      </c>
      <c r="B2594" s="125">
        <v>24</v>
      </c>
      <c r="C2594" s="125">
        <v>9.9735329999999998</v>
      </c>
      <c r="D2594" s="125">
        <v>9.9735329999999998</v>
      </c>
      <c r="E2594" s="125">
        <v>3.980585</v>
      </c>
    </row>
    <row r="2595" spans="1:5" x14ac:dyDescent="0.25">
      <c r="A2595" s="124">
        <v>41492</v>
      </c>
      <c r="B2595" s="125">
        <v>23</v>
      </c>
      <c r="C2595" s="125">
        <v>9.975339</v>
      </c>
      <c r="D2595" s="125">
        <v>9.975339</v>
      </c>
      <c r="E2595" s="125">
        <v>3.8695249999999999</v>
      </c>
    </row>
    <row r="2596" spans="1:5" x14ac:dyDescent="0.25">
      <c r="A2596" s="124">
        <v>41493</v>
      </c>
      <c r="B2596" s="125">
        <v>22</v>
      </c>
      <c r="C2596" s="125">
        <v>9.9758610000000001</v>
      </c>
      <c r="D2596" s="125">
        <v>9.9758610000000001</v>
      </c>
      <c r="E2596" s="125">
        <v>3.9595760000000002</v>
      </c>
    </row>
    <row r="2597" spans="1:5" x14ac:dyDescent="0.25">
      <c r="A2597" s="124">
        <v>41494</v>
      </c>
      <c r="B2597" s="125">
        <v>28</v>
      </c>
      <c r="C2597" s="125">
        <v>9.9706779999999995</v>
      </c>
      <c r="D2597" s="125">
        <v>9.9706779999999995</v>
      </c>
      <c r="E2597" s="125">
        <v>3.7810579999999998</v>
      </c>
    </row>
    <row r="2598" spans="1:5" x14ac:dyDescent="0.25">
      <c r="A2598" s="124">
        <v>41495</v>
      </c>
      <c r="B2598" s="125">
        <v>27</v>
      </c>
      <c r="C2598" s="125">
        <v>9.9703750000000007</v>
      </c>
      <c r="D2598" s="125">
        <v>9.9703750000000007</v>
      </c>
      <c r="E2598" s="125">
        <v>3.9617369999999998</v>
      </c>
    </row>
    <row r="2599" spans="1:5" x14ac:dyDescent="0.25">
      <c r="A2599" s="124">
        <v>41498</v>
      </c>
      <c r="B2599" s="125">
        <v>24</v>
      </c>
      <c r="C2599" s="125">
        <v>9.9737329999999993</v>
      </c>
      <c r="D2599" s="125">
        <v>9.9737329999999993</v>
      </c>
      <c r="E2599" s="125">
        <v>3.9504269999999999</v>
      </c>
    </row>
    <row r="2600" spans="1:5" x14ac:dyDescent="0.25">
      <c r="A2600" s="124">
        <v>41499</v>
      </c>
      <c r="B2600" s="125">
        <v>23</v>
      </c>
      <c r="C2600" s="125">
        <v>9.9750829999999997</v>
      </c>
      <c r="D2600" s="125">
        <v>9.9750829999999997</v>
      </c>
      <c r="E2600" s="125">
        <v>3.9097940000000002</v>
      </c>
    </row>
    <row r="2601" spans="1:5" x14ac:dyDescent="0.25">
      <c r="A2601" s="124">
        <v>41500</v>
      </c>
      <c r="B2601" s="125">
        <v>22</v>
      </c>
      <c r="C2601" s="125">
        <v>9.9761059999999997</v>
      </c>
      <c r="D2601" s="125">
        <v>9.9761059999999997</v>
      </c>
      <c r="E2601" s="125">
        <v>3.919292</v>
      </c>
    </row>
    <row r="2602" spans="1:5" x14ac:dyDescent="0.25">
      <c r="A2602" s="124">
        <v>41501</v>
      </c>
      <c r="B2602" s="125">
        <v>28</v>
      </c>
      <c r="C2602" s="125">
        <v>9.9703669999999995</v>
      </c>
      <c r="D2602" s="125">
        <v>9.9703669999999995</v>
      </c>
      <c r="E2602" s="125">
        <v>3.8212809999999999</v>
      </c>
    </row>
    <row r="2603" spans="1:5" x14ac:dyDescent="0.25">
      <c r="A2603" s="124">
        <v>41502</v>
      </c>
      <c r="B2603" s="125">
        <v>27</v>
      </c>
      <c r="C2603" s="125">
        <v>9.9713499999999993</v>
      </c>
      <c r="D2603" s="125">
        <v>9.9713499999999993</v>
      </c>
      <c r="E2603" s="125">
        <v>3.8309760000000002</v>
      </c>
    </row>
    <row r="2604" spans="1:5" x14ac:dyDescent="0.25">
      <c r="A2604" s="124">
        <v>41505</v>
      </c>
      <c r="B2604" s="125">
        <v>24</v>
      </c>
      <c r="C2604" s="125">
        <v>9.9745329999999992</v>
      </c>
      <c r="D2604" s="125">
        <v>9.9745329999999992</v>
      </c>
      <c r="E2604" s="125">
        <v>3.8298030000000001</v>
      </c>
    </row>
    <row r="2605" spans="1:5" x14ac:dyDescent="0.25">
      <c r="A2605" s="124">
        <v>41506</v>
      </c>
      <c r="B2605" s="125">
        <v>23</v>
      </c>
      <c r="C2605" s="125">
        <v>9.9755939999999992</v>
      </c>
      <c r="D2605" s="125">
        <v>9.9755939999999992</v>
      </c>
      <c r="E2605" s="125">
        <v>3.8294160000000002</v>
      </c>
    </row>
    <row r="2606" spans="1:5" x14ac:dyDescent="0.25">
      <c r="A2606" s="124">
        <v>41507</v>
      </c>
      <c r="B2606" s="125">
        <v>22</v>
      </c>
      <c r="C2606" s="125">
        <v>9.9766560000000002</v>
      </c>
      <c r="D2606" s="125">
        <v>9.9766560000000002</v>
      </c>
      <c r="E2606" s="125">
        <v>3.828865</v>
      </c>
    </row>
    <row r="2607" spans="1:5" x14ac:dyDescent="0.25">
      <c r="A2607" s="124">
        <v>41508</v>
      </c>
      <c r="B2607" s="125">
        <v>28</v>
      </c>
      <c r="C2607" s="125">
        <v>9.9703669999999995</v>
      </c>
      <c r="D2607" s="125">
        <v>9.9703669999999995</v>
      </c>
      <c r="E2607" s="125">
        <v>3.8212809999999999</v>
      </c>
    </row>
    <row r="2608" spans="1:5" x14ac:dyDescent="0.25">
      <c r="A2608" s="124">
        <v>41509</v>
      </c>
      <c r="B2608" s="125">
        <v>27</v>
      </c>
      <c r="C2608" s="125">
        <v>9.971425</v>
      </c>
      <c r="D2608" s="125">
        <v>9.971425</v>
      </c>
      <c r="E2608" s="125">
        <v>3.8209179999999998</v>
      </c>
    </row>
    <row r="2609" spans="1:5" x14ac:dyDescent="0.25">
      <c r="A2609" s="124">
        <v>41512</v>
      </c>
      <c r="B2609" s="125">
        <v>24</v>
      </c>
      <c r="C2609" s="125">
        <v>9.9738000000000007</v>
      </c>
      <c r="D2609" s="125">
        <v>9.9738000000000007</v>
      </c>
      <c r="E2609" s="125">
        <v>3.9403239999999999</v>
      </c>
    </row>
    <row r="2610" spans="1:5" x14ac:dyDescent="0.25">
      <c r="A2610" s="124">
        <v>41513</v>
      </c>
      <c r="B2610" s="125">
        <v>23</v>
      </c>
      <c r="C2610" s="125">
        <v>9.9755310000000001</v>
      </c>
      <c r="D2610" s="125">
        <v>9.9755310000000001</v>
      </c>
      <c r="E2610" s="125">
        <v>3.8393250000000001</v>
      </c>
    </row>
    <row r="2611" spans="1:5" x14ac:dyDescent="0.25">
      <c r="A2611" s="124">
        <v>41514</v>
      </c>
      <c r="B2611" s="125">
        <v>22</v>
      </c>
      <c r="C2611" s="125">
        <v>9.9765940000000004</v>
      </c>
      <c r="D2611" s="125">
        <v>9.9765940000000004</v>
      </c>
      <c r="E2611" s="125">
        <v>3.8390580000000001</v>
      </c>
    </row>
    <row r="2612" spans="1:5" x14ac:dyDescent="0.25">
      <c r="A2612" s="124">
        <v>41515</v>
      </c>
      <c r="B2612" s="125">
        <v>28</v>
      </c>
      <c r="C2612" s="125">
        <v>9.9703669999999995</v>
      </c>
      <c r="D2612" s="125">
        <v>9.9703669999999995</v>
      </c>
      <c r="E2612" s="125">
        <v>3.8212809999999999</v>
      </c>
    </row>
    <row r="2613" spans="1:5" x14ac:dyDescent="0.25">
      <c r="A2613" s="124">
        <v>41516</v>
      </c>
      <c r="B2613" s="125">
        <v>27</v>
      </c>
      <c r="C2613" s="125">
        <v>9.971425</v>
      </c>
      <c r="D2613" s="125">
        <v>9.971425</v>
      </c>
      <c r="E2613" s="125">
        <v>3.8209179999999998</v>
      </c>
    </row>
    <row r="2614" spans="1:5" x14ac:dyDescent="0.25">
      <c r="A2614" s="124">
        <v>41519</v>
      </c>
      <c r="B2614" s="125">
        <v>24</v>
      </c>
      <c r="C2614" s="125">
        <v>9.9746000000000006</v>
      </c>
      <c r="D2614" s="125">
        <v>9.9746000000000006</v>
      </c>
      <c r="E2614" s="125">
        <v>3.8197019999999999</v>
      </c>
    </row>
    <row r="2615" spans="1:5" x14ac:dyDescent="0.25">
      <c r="A2615" s="124">
        <v>41520</v>
      </c>
      <c r="B2615" s="125">
        <v>23</v>
      </c>
      <c r="C2615" s="125">
        <v>9.9755939999999992</v>
      </c>
      <c r="D2615" s="125">
        <v>9.9755939999999992</v>
      </c>
      <c r="E2615" s="125">
        <v>3.8294160000000002</v>
      </c>
    </row>
    <row r="2616" spans="1:5" x14ac:dyDescent="0.25">
      <c r="A2616" s="124">
        <v>41521</v>
      </c>
      <c r="B2616" s="125">
        <v>22</v>
      </c>
      <c r="C2616" s="125">
        <v>9.9762280000000008</v>
      </c>
      <c r="D2616" s="125">
        <v>9.9762280000000008</v>
      </c>
      <c r="E2616" s="125">
        <v>3.8992330000000002</v>
      </c>
    </row>
    <row r="2617" spans="1:5" x14ac:dyDescent="0.25">
      <c r="A2617" s="124">
        <v>41522</v>
      </c>
      <c r="B2617" s="125">
        <v>28</v>
      </c>
      <c r="C2617" s="125">
        <v>9.9694330000000004</v>
      </c>
      <c r="D2617" s="125">
        <v>9.9694330000000004</v>
      </c>
      <c r="E2617" s="125">
        <v>3.9420929999999998</v>
      </c>
    </row>
    <row r="2618" spans="1:5" x14ac:dyDescent="0.25">
      <c r="A2618" s="124">
        <v>41523</v>
      </c>
      <c r="B2618" s="125">
        <v>27</v>
      </c>
      <c r="C2618" s="125">
        <v>9.9720250000000004</v>
      </c>
      <c r="D2618" s="125">
        <v>9.9720250000000004</v>
      </c>
      <c r="E2618" s="125">
        <v>3.7404639999999998</v>
      </c>
    </row>
    <row r="2619" spans="1:5" x14ac:dyDescent="0.25">
      <c r="A2619" s="124">
        <v>41526</v>
      </c>
      <c r="B2619" s="125">
        <v>24</v>
      </c>
      <c r="C2619" s="125">
        <v>9.9751999999999992</v>
      </c>
      <c r="D2619" s="125">
        <v>9.9751999999999992</v>
      </c>
      <c r="E2619" s="125">
        <v>3.7292489999999998</v>
      </c>
    </row>
    <row r="2620" spans="1:5" x14ac:dyDescent="0.25">
      <c r="A2620" s="124">
        <v>41527</v>
      </c>
      <c r="B2620" s="125">
        <v>23</v>
      </c>
      <c r="C2620" s="125">
        <v>9.9764250000000008</v>
      </c>
      <c r="D2620" s="125">
        <v>9.9764250000000008</v>
      </c>
      <c r="E2620" s="125">
        <v>3.6987199999999998</v>
      </c>
    </row>
    <row r="2621" spans="1:5" x14ac:dyDescent="0.25">
      <c r="A2621" s="124">
        <v>41528</v>
      </c>
      <c r="B2621" s="125">
        <v>22</v>
      </c>
      <c r="C2621" s="125">
        <v>9.9772669999999994</v>
      </c>
      <c r="D2621" s="125">
        <v>9.9772669999999994</v>
      </c>
      <c r="E2621" s="125">
        <v>3.728421</v>
      </c>
    </row>
    <row r="2622" spans="1:5" x14ac:dyDescent="0.25">
      <c r="A2622" s="124">
        <v>41529</v>
      </c>
      <c r="B2622" s="125">
        <v>28</v>
      </c>
      <c r="C2622" s="125">
        <v>9.9710669999999997</v>
      </c>
      <c r="D2622" s="125">
        <v>9.9710669999999997</v>
      </c>
      <c r="E2622" s="125">
        <v>3.7307510000000002</v>
      </c>
    </row>
    <row r="2623" spans="1:5" x14ac:dyDescent="0.25">
      <c r="A2623" s="124">
        <v>41530</v>
      </c>
      <c r="B2623" s="125">
        <v>27</v>
      </c>
      <c r="C2623" s="125">
        <v>9.9720999999999993</v>
      </c>
      <c r="D2623" s="125">
        <v>9.9720999999999993</v>
      </c>
      <c r="E2623" s="125">
        <v>3.7304080000000002</v>
      </c>
    </row>
    <row r="2624" spans="1:5" x14ac:dyDescent="0.25">
      <c r="A2624" s="124">
        <v>41534</v>
      </c>
      <c r="B2624" s="125">
        <v>23</v>
      </c>
      <c r="C2624" s="125">
        <v>9.9778310000000001</v>
      </c>
      <c r="D2624" s="125">
        <v>9.9778310000000001</v>
      </c>
      <c r="E2624" s="125">
        <v>3.4776400000000001</v>
      </c>
    </row>
    <row r="2625" spans="1:5" x14ac:dyDescent="0.25">
      <c r="A2625" s="124">
        <v>41535</v>
      </c>
      <c r="B2625" s="125">
        <v>22</v>
      </c>
      <c r="C2625" s="125">
        <v>9.9786110000000008</v>
      </c>
      <c r="D2625" s="125">
        <v>9.9786110000000008</v>
      </c>
      <c r="E2625" s="125">
        <v>3.50752</v>
      </c>
    </row>
    <row r="2626" spans="1:5" x14ac:dyDescent="0.25">
      <c r="A2626" s="124">
        <v>41536</v>
      </c>
      <c r="B2626" s="125">
        <v>28</v>
      </c>
      <c r="C2626" s="125">
        <v>9.9733999999999998</v>
      </c>
      <c r="D2626" s="125">
        <v>9.9733999999999998</v>
      </c>
      <c r="E2626" s="125">
        <v>3.4291209999999999</v>
      </c>
    </row>
    <row r="2627" spans="1:5" x14ac:dyDescent="0.25">
      <c r="A2627" s="124">
        <v>41537</v>
      </c>
      <c r="B2627" s="125">
        <v>27</v>
      </c>
      <c r="C2627" s="125">
        <v>9.9744250000000001</v>
      </c>
      <c r="D2627" s="125">
        <v>9.9744250000000001</v>
      </c>
      <c r="E2627" s="125">
        <v>3.4187430000000001</v>
      </c>
    </row>
    <row r="2628" spans="1:5" x14ac:dyDescent="0.25">
      <c r="A2628" s="124">
        <v>41540</v>
      </c>
      <c r="B2628" s="125">
        <v>24</v>
      </c>
      <c r="C2628" s="125">
        <v>9.9770669999999999</v>
      </c>
      <c r="D2628" s="125">
        <v>9.9770669999999999</v>
      </c>
      <c r="E2628" s="125">
        <v>3.4478569999999999</v>
      </c>
    </row>
    <row r="2629" spans="1:5" x14ac:dyDescent="0.25">
      <c r="A2629" s="124">
        <v>41541</v>
      </c>
      <c r="B2629" s="125">
        <v>23</v>
      </c>
      <c r="C2629" s="125">
        <v>9.9778310000000001</v>
      </c>
      <c r="D2629" s="125">
        <v>9.9778310000000001</v>
      </c>
      <c r="E2629" s="125">
        <v>3.4776400000000001</v>
      </c>
    </row>
    <row r="2630" spans="1:5" x14ac:dyDescent="0.25">
      <c r="A2630" s="124">
        <v>41542</v>
      </c>
      <c r="B2630" s="125">
        <v>22</v>
      </c>
      <c r="C2630" s="125">
        <v>9.9786719999999995</v>
      </c>
      <c r="D2630" s="125">
        <v>9.9786719999999995</v>
      </c>
      <c r="E2630" s="125">
        <v>3.4974959999999999</v>
      </c>
    </row>
    <row r="2631" spans="1:5" x14ac:dyDescent="0.25">
      <c r="A2631" s="124">
        <v>41543</v>
      </c>
      <c r="B2631" s="125">
        <v>28</v>
      </c>
      <c r="C2631" s="125">
        <v>9.972467</v>
      </c>
      <c r="D2631" s="125">
        <v>9.972467</v>
      </c>
      <c r="E2631" s="125">
        <v>3.549731</v>
      </c>
    </row>
    <row r="2632" spans="1:5" x14ac:dyDescent="0.25">
      <c r="A2632" s="124">
        <v>41544</v>
      </c>
      <c r="B2632" s="125">
        <v>27</v>
      </c>
      <c r="C2632" s="125">
        <v>9.9730000000000008</v>
      </c>
      <c r="D2632" s="125">
        <v>9.9730000000000008</v>
      </c>
      <c r="E2632" s="125">
        <v>3.6097459999999999</v>
      </c>
    </row>
    <row r="2633" spans="1:5" x14ac:dyDescent="0.25">
      <c r="A2633" s="124">
        <v>41547</v>
      </c>
      <c r="B2633" s="125">
        <v>24</v>
      </c>
      <c r="C2633" s="125">
        <v>9.9760670000000005</v>
      </c>
      <c r="D2633" s="125">
        <v>9.9760670000000005</v>
      </c>
      <c r="E2633" s="125">
        <v>3.5985619999999998</v>
      </c>
    </row>
    <row r="2634" spans="1:5" x14ac:dyDescent="0.25">
      <c r="A2634" s="124">
        <v>41548</v>
      </c>
      <c r="B2634" s="125">
        <v>23</v>
      </c>
      <c r="C2634" s="125">
        <v>9.9780859999999993</v>
      </c>
      <c r="D2634" s="125">
        <v>9.9780859999999993</v>
      </c>
      <c r="E2634" s="125">
        <v>3.4375499999999999</v>
      </c>
    </row>
    <row r="2635" spans="1:5" x14ac:dyDescent="0.25">
      <c r="A2635" s="124">
        <v>41549</v>
      </c>
      <c r="B2635" s="125">
        <v>22</v>
      </c>
      <c r="C2635" s="125">
        <v>9.9792830000000006</v>
      </c>
      <c r="D2635" s="125">
        <v>9.9792830000000006</v>
      </c>
      <c r="E2635" s="125">
        <v>3.3970919999999998</v>
      </c>
    </row>
    <row r="2636" spans="1:5" x14ac:dyDescent="0.25">
      <c r="A2636" s="124">
        <v>41550</v>
      </c>
      <c r="B2636" s="125">
        <v>28</v>
      </c>
      <c r="C2636" s="125">
        <v>9.9736329999999995</v>
      </c>
      <c r="D2636" s="125">
        <v>9.9736329999999995</v>
      </c>
      <c r="E2636" s="125">
        <v>3.3990049999999998</v>
      </c>
    </row>
    <row r="2637" spans="1:5" x14ac:dyDescent="0.25">
      <c r="A2637" s="124">
        <v>41551</v>
      </c>
      <c r="B2637" s="125">
        <v>27</v>
      </c>
      <c r="C2637" s="125">
        <v>9.9747249999999994</v>
      </c>
      <c r="D2637" s="125">
        <v>9.9747249999999994</v>
      </c>
      <c r="E2637" s="125">
        <v>3.378539</v>
      </c>
    </row>
    <row r="2638" spans="1:5" x14ac:dyDescent="0.25">
      <c r="A2638" s="124">
        <v>41554</v>
      </c>
      <c r="B2638" s="125">
        <v>24</v>
      </c>
      <c r="C2638" s="125">
        <v>9.9773329999999998</v>
      </c>
      <c r="D2638" s="125">
        <v>9.9773329999999998</v>
      </c>
      <c r="E2638" s="125">
        <v>3.4077739999999999</v>
      </c>
    </row>
    <row r="2639" spans="1:5" x14ac:dyDescent="0.25">
      <c r="A2639" s="124">
        <v>41555</v>
      </c>
      <c r="B2639" s="125">
        <v>23</v>
      </c>
      <c r="C2639" s="125">
        <v>9.9784059999999997</v>
      </c>
      <c r="D2639" s="125">
        <v>9.9784059999999997</v>
      </c>
      <c r="E2639" s="125">
        <v>3.3872450000000001</v>
      </c>
    </row>
    <row r="2640" spans="1:5" x14ac:dyDescent="0.25">
      <c r="A2640" s="124">
        <v>41556</v>
      </c>
      <c r="B2640" s="125">
        <v>22</v>
      </c>
      <c r="C2640" s="125">
        <v>9.9789779999999997</v>
      </c>
      <c r="D2640" s="125">
        <v>9.9789779999999997</v>
      </c>
      <c r="E2640" s="125">
        <v>3.4472100000000001</v>
      </c>
    </row>
    <row r="2641" spans="1:5" x14ac:dyDescent="0.25">
      <c r="A2641" s="124">
        <v>41557</v>
      </c>
      <c r="B2641" s="125">
        <v>28</v>
      </c>
      <c r="C2641" s="125">
        <v>9.9733999999999998</v>
      </c>
      <c r="D2641" s="125">
        <v>9.9733999999999998</v>
      </c>
      <c r="E2641" s="125">
        <v>3.4291209999999999</v>
      </c>
    </row>
    <row r="2642" spans="1:5" x14ac:dyDescent="0.25">
      <c r="A2642" s="124">
        <v>41558</v>
      </c>
      <c r="B2642" s="125">
        <v>27</v>
      </c>
      <c r="C2642" s="125">
        <v>9.9743499999999994</v>
      </c>
      <c r="D2642" s="125">
        <v>9.9743499999999994</v>
      </c>
      <c r="E2642" s="125">
        <v>3.428795</v>
      </c>
    </row>
    <row r="2643" spans="1:5" x14ac:dyDescent="0.25">
      <c r="A2643" s="124">
        <v>41561</v>
      </c>
      <c r="B2643" s="125">
        <v>24</v>
      </c>
      <c r="C2643" s="125">
        <v>9.9770669999999999</v>
      </c>
      <c r="D2643" s="125">
        <v>9.9770669999999999</v>
      </c>
      <c r="E2643" s="125">
        <v>3.4478569999999999</v>
      </c>
    </row>
    <row r="2644" spans="1:5" x14ac:dyDescent="0.25">
      <c r="A2644" s="124">
        <v>41562</v>
      </c>
      <c r="B2644" s="125">
        <v>23</v>
      </c>
      <c r="C2644" s="125">
        <v>9.9784690000000005</v>
      </c>
      <c r="D2644" s="125">
        <v>9.9784690000000005</v>
      </c>
      <c r="E2644" s="125">
        <v>3.3773409999999999</v>
      </c>
    </row>
    <row r="2645" spans="1:5" x14ac:dyDescent="0.25">
      <c r="A2645" s="124">
        <v>41563</v>
      </c>
      <c r="B2645" s="125">
        <v>22</v>
      </c>
      <c r="C2645" s="125">
        <v>9.9794669999999996</v>
      </c>
      <c r="D2645" s="125">
        <v>9.9794669999999996</v>
      </c>
      <c r="E2645" s="125">
        <v>3.3668589999999998</v>
      </c>
    </row>
    <row r="2646" spans="1:5" x14ac:dyDescent="0.25">
      <c r="A2646" s="124">
        <v>41564</v>
      </c>
      <c r="B2646" s="125">
        <v>28</v>
      </c>
      <c r="C2646" s="125">
        <v>9.9741</v>
      </c>
      <c r="D2646" s="125">
        <v>9.9741</v>
      </c>
      <c r="E2646" s="125">
        <v>3.3386469999999999</v>
      </c>
    </row>
    <row r="2647" spans="1:5" x14ac:dyDescent="0.25">
      <c r="A2647" s="124">
        <v>41565</v>
      </c>
      <c r="B2647" s="125">
        <v>27</v>
      </c>
      <c r="C2647" s="125">
        <v>9.9746500000000005</v>
      </c>
      <c r="D2647" s="125">
        <v>9.9746500000000005</v>
      </c>
      <c r="E2647" s="125">
        <v>3.3885900000000002</v>
      </c>
    </row>
    <row r="2648" spans="1:5" x14ac:dyDescent="0.25">
      <c r="A2648" s="124">
        <v>41568</v>
      </c>
      <c r="B2648" s="125">
        <v>24</v>
      </c>
      <c r="C2648" s="125">
        <v>9.9770669999999999</v>
      </c>
      <c r="D2648" s="125">
        <v>9.9770669999999999</v>
      </c>
      <c r="E2648" s="125">
        <v>3.4478569999999999</v>
      </c>
    </row>
    <row r="2649" spans="1:5" x14ac:dyDescent="0.25">
      <c r="A2649" s="124">
        <v>41569</v>
      </c>
      <c r="B2649" s="125">
        <v>23</v>
      </c>
      <c r="C2649" s="125">
        <v>9.9783419999999996</v>
      </c>
      <c r="D2649" s="125">
        <v>9.9783419999999996</v>
      </c>
      <c r="E2649" s="125">
        <v>3.3973059999999999</v>
      </c>
    </row>
    <row r="2650" spans="1:5" x14ac:dyDescent="0.25">
      <c r="A2650" s="124">
        <v>41570</v>
      </c>
      <c r="B2650" s="125">
        <v>22</v>
      </c>
      <c r="C2650" s="125">
        <v>9.9795280000000002</v>
      </c>
      <c r="D2650" s="125">
        <v>9.9795280000000002</v>
      </c>
      <c r="E2650" s="125">
        <v>3.3568359999999999</v>
      </c>
    </row>
    <row r="2651" spans="1:5" x14ac:dyDescent="0.25">
      <c r="A2651" s="124">
        <v>41571</v>
      </c>
      <c r="B2651" s="125">
        <v>28</v>
      </c>
      <c r="C2651" s="125">
        <v>9.9741780000000002</v>
      </c>
      <c r="D2651" s="125">
        <v>9.9741780000000002</v>
      </c>
      <c r="E2651" s="125">
        <v>3.3285659999999999</v>
      </c>
    </row>
    <row r="2652" spans="1:5" x14ac:dyDescent="0.25">
      <c r="A2652" s="124">
        <v>41572</v>
      </c>
      <c r="B2652" s="125">
        <v>27</v>
      </c>
      <c r="C2652" s="125">
        <v>9.9741999999999997</v>
      </c>
      <c r="D2652" s="125">
        <v>9.9741999999999997</v>
      </c>
      <c r="E2652" s="125">
        <v>3.4488979999999998</v>
      </c>
    </row>
    <row r="2653" spans="1:5" x14ac:dyDescent="0.25">
      <c r="A2653" s="124">
        <v>41575</v>
      </c>
      <c r="B2653" s="125">
        <v>24</v>
      </c>
      <c r="C2653" s="125">
        <v>9.9767329999999994</v>
      </c>
      <c r="D2653" s="125">
        <v>9.9767329999999994</v>
      </c>
      <c r="E2653" s="125">
        <v>3.498189</v>
      </c>
    </row>
    <row r="2654" spans="1:5" x14ac:dyDescent="0.25">
      <c r="A2654" s="124">
        <v>41576</v>
      </c>
      <c r="B2654" s="125">
        <v>23</v>
      </c>
      <c r="C2654" s="125">
        <v>9.9782139999999995</v>
      </c>
      <c r="D2654" s="125">
        <v>9.9782139999999995</v>
      </c>
      <c r="E2654" s="125">
        <v>3.4174280000000001</v>
      </c>
    </row>
    <row r="2655" spans="1:5" x14ac:dyDescent="0.25">
      <c r="A2655" s="124">
        <v>41577</v>
      </c>
      <c r="B2655" s="125">
        <v>22</v>
      </c>
      <c r="C2655" s="125">
        <v>9.9786719999999995</v>
      </c>
      <c r="D2655" s="125">
        <v>9.9786719999999995</v>
      </c>
      <c r="E2655" s="125">
        <v>3.4974959999999999</v>
      </c>
    </row>
    <row r="2656" spans="1:5" x14ac:dyDescent="0.25">
      <c r="A2656" s="124">
        <v>41578</v>
      </c>
      <c r="B2656" s="125">
        <v>28</v>
      </c>
      <c r="C2656" s="125">
        <v>9.9728560000000002</v>
      </c>
      <c r="D2656" s="125">
        <v>9.9728560000000002</v>
      </c>
      <c r="E2656" s="125">
        <v>3.4994420000000002</v>
      </c>
    </row>
    <row r="2657" spans="1:5" x14ac:dyDescent="0.25">
      <c r="A2657" s="124">
        <v>41579</v>
      </c>
      <c r="B2657" s="125">
        <v>27</v>
      </c>
      <c r="C2657" s="125">
        <v>9.9737500000000008</v>
      </c>
      <c r="D2657" s="125">
        <v>9.9737500000000008</v>
      </c>
      <c r="E2657" s="125">
        <v>3.5092120000000002</v>
      </c>
    </row>
    <row r="2658" spans="1:5" x14ac:dyDescent="0.25">
      <c r="A2658" s="124">
        <v>41582</v>
      </c>
      <c r="B2658" s="125">
        <v>24</v>
      </c>
      <c r="C2658" s="125">
        <v>9.9767329999999994</v>
      </c>
      <c r="D2658" s="125">
        <v>9.9767329999999994</v>
      </c>
      <c r="E2658" s="125">
        <v>3.498189</v>
      </c>
    </row>
    <row r="2659" spans="1:5" x14ac:dyDescent="0.25">
      <c r="A2659" s="124">
        <v>41583</v>
      </c>
      <c r="B2659" s="125">
        <v>23</v>
      </c>
      <c r="C2659" s="125">
        <v>9.9784690000000005</v>
      </c>
      <c r="D2659" s="125">
        <v>9.9784690000000005</v>
      </c>
      <c r="E2659" s="125">
        <v>3.3773409999999999</v>
      </c>
    </row>
    <row r="2660" spans="1:5" x14ac:dyDescent="0.25">
      <c r="A2660" s="124">
        <v>41584</v>
      </c>
      <c r="B2660" s="125">
        <v>22</v>
      </c>
      <c r="C2660" s="125">
        <v>9.9794060000000009</v>
      </c>
      <c r="D2660" s="125">
        <v>9.9794060000000009</v>
      </c>
      <c r="E2660" s="125">
        <v>3.3768820000000002</v>
      </c>
    </row>
    <row r="2661" spans="1:5" x14ac:dyDescent="0.25">
      <c r="A2661" s="124">
        <v>41585</v>
      </c>
      <c r="B2661" s="125">
        <v>28</v>
      </c>
      <c r="C2661" s="125">
        <v>9.9739439999999995</v>
      </c>
      <c r="D2661" s="125">
        <v>9.9739439999999995</v>
      </c>
      <c r="E2661" s="125">
        <v>3.3588089999999999</v>
      </c>
    </row>
    <row r="2662" spans="1:5" x14ac:dyDescent="0.25">
      <c r="A2662" s="124">
        <v>41586</v>
      </c>
      <c r="B2662" s="125">
        <v>27</v>
      </c>
      <c r="C2662" s="125">
        <v>9.9739000000000004</v>
      </c>
      <c r="D2662" s="125">
        <v>9.9739000000000004</v>
      </c>
      <c r="E2662" s="125">
        <v>3.4891070000000002</v>
      </c>
    </row>
    <row r="2663" spans="1:5" x14ac:dyDescent="0.25">
      <c r="A2663" s="124">
        <v>41589</v>
      </c>
      <c r="B2663" s="125">
        <v>24</v>
      </c>
      <c r="C2663" s="125">
        <v>9.9770000000000003</v>
      </c>
      <c r="D2663" s="125">
        <v>9.9770000000000003</v>
      </c>
      <c r="E2663" s="125">
        <v>3.4579529999999998</v>
      </c>
    </row>
    <row r="2664" spans="1:5" x14ac:dyDescent="0.25">
      <c r="A2664" s="124">
        <v>41590</v>
      </c>
      <c r="B2664" s="125">
        <v>23</v>
      </c>
      <c r="C2664" s="125">
        <v>9.9783419999999996</v>
      </c>
      <c r="D2664" s="125">
        <v>9.9783419999999996</v>
      </c>
      <c r="E2664" s="125">
        <v>3.3973059999999999</v>
      </c>
    </row>
    <row r="2665" spans="1:5" x14ac:dyDescent="0.25">
      <c r="A2665" s="124">
        <v>41591</v>
      </c>
      <c r="B2665" s="125">
        <v>22</v>
      </c>
      <c r="C2665" s="125">
        <v>9.9792830000000006</v>
      </c>
      <c r="D2665" s="125">
        <v>9.9792830000000006</v>
      </c>
      <c r="E2665" s="125">
        <v>3.3970919999999998</v>
      </c>
    </row>
    <row r="2666" spans="1:5" x14ac:dyDescent="0.25">
      <c r="A2666" s="124">
        <v>41592</v>
      </c>
      <c r="B2666" s="125">
        <v>27</v>
      </c>
      <c r="C2666" s="125">
        <v>9.9746500000000005</v>
      </c>
      <c r="D2666" s="125">
        <v>9.9746500000000005</v>
      </c>
      <c r="E2666" s="125">
        <v>3.3885900000000002</v>
      </c>
    </row>
    <row r="2667" spans="1:5" x14ac:dyDescent="0.25">
      <c r="A2667" s="124">
        <v>41593</v>
      </c>
      <c r="B2667" s="125">
        <v>26</v>
      </c>
      <c r="C2667" s="125">
        <v>9.9754439999999995</v>
      </c>
      <c r="D2667" s="125">
        <v>9.9754439999999995</v>
      </c>
      <c r="E2667" s="125">
        <v>3.4084310000000002</v>
      </c>
    </row>
    <row r="2668" spans="1:5" x14ac:dyDescent="0.25">
      <c r="A2668" s="124">
        <v>41597</v>
      </c>
      <c r="B2668" s="125">
        <v>22</v>
      </c>
      <c r="C2668" s="125">
        <v>9.9792830000000006</v>
      </c>
      <c r="D2668" s="125">
        <v>9.9792830000000006</v>
      </c>
      <c r="E2668" s="125">
        <v>3.3970919999999998</v>
      </c>
    </row>
    <row r="2669" spans="1:5" x14ac:dyDescent="0.25">
      <c r="A2669" s="124">
        <v>41598</v>
      </c>
      <c r="B2669" s="125">
        <v>21</v>
      </c>
      <c r="C2669" s="125">
        <v>9.9803420000000003</v>
      </c>
      <c r="D2669" s="125">
        <v>9.9803420000000003</v>
      </c>
      <c r="E2669" s="125">
        <v>3.3765809999999998</v>
      </c>
    </row>
    <row r="2670" spans="1:5" x14ac:dyDescent="0.25">
      <c r="A2670" s="124">
        <v>41599</v>
      </c>
      <c r="B2670" s="125">
        <v>28</v>
      </c>
      <c r="C2670" s="125">
        <v>9.973789</v>
      </c>
      <c r="D2670" s="125">
        <v>9.973789</v>
      </c>
      <c r="E2670" s="125">
        <v>3.3788420000000001</v>
      </c>
    </row>
    <row r="2671" spans="1:5" x14ac:dyDescent="0.25">
      <c r="A2671" s="124">
        <v>41600</v>
      </c>
      <c r="B2671" s="125">
        <v>27</v>
      </c>
      <c r="C2671" s="125">
        <v>9.9747249999999994</v>
      </c>
      <c r="D2671" s="125">
        <v>9.9747249999999994</v>
      </c>
      <c r="E2671" s="125">
        <v>3.378539</v>
      </c>
    </row>
    <row r="2672" spans="1:5" x14ac:dyDescent="0.25">
      <c r="A2672" s="124">
        <v>41603</v>
      </c>
      <c r="B2672" s="125">
        <v>24</v>
      </c>
      <c r="C2672" s="125">
        <v>9.9775329999999993</v>
      </c>
      <c r="D2672" s="125">
        <v>9.9775329999999993</v>
      </c>
      <c r="E2672" s="125">
        <v>3.3776389999999998</v>
      </c>
    </row>
    <row r="2673" spans="1:5" x14ac:dyDescent="0.25">
      <c r="A2673" s="124">
        <v>41604</v>
      </c>
      <c r="B2673" s="125">
        <v>23</v>
      </c>
      <c r="C2673" s="125">
        <v>9.9784059999999997</v>
      </c>
      <c r="D2673" s="125">
        <v>9.9784059999999997</v>
      </c>
      <c r="E2673" s="125">
        <v>3.3872450000000001</v>
      </c>
    </row>
    <row r="2674" spans="1:5" x14ac:dyDescent="0.25">
      <c r="A2674" s="124">
        <v>41605</v>
      </c>
      <c r="B2674" s="125">
        <v>22</v>
      </c>
      <c r="C2674" s="125">
        <v>9.9794060000000009</v>
      </c>
      <c r="D2674" s="125">
        <v>9.9794060000000009</v>
      </c>
      <c r="E2674" s="125">
        <v>3.3768820000000002</v>
      </c>
    </row>
    <row r="2675" spans="1:5" x14ac:dyDescent="0.25">
      <c r="A2675" s="124">
        <v>41606</v>
      </c>
      <c r="B2675" s="125">
        <v>28</v>
      </c>
      <c r="C2675" s="125">
        <v>9.9737109999999998</v>
      </c>
      <c r="D2675" s="125">
        <v>9.9737109999999998</v>
      </c>
      <c r="E2675" s="125">
        <v>3.3889230000000001</v>
      </c>
    </row>
    <row r="2676" spans="1:5" x14ac:dyDescent="0.25">
      <c r="A2676" s="124">
        <v>41607</v>
      </c>
      <c r="B2676" s="125">
        <v>27</v>
      </c>
      <c r="C2676" s="125">
        <v>9.9748000000000001</v>
      </c>
      <c r="D2676" s="125">
        <v>9.9748000000000001</v>
      </c>
      <c r="E2676" s="125">
        <v>3.3684889999999998</v>
      </c>
    </row>
    <row r="2677" spans="1:5" x14ac:dyDescent="0.25">
      <c r="A2677" s="124">
        <v>41610</v>
      </c>
      <c r="B2677" s="125">
        <v>24</v>
      </c>
      <c r="C2677" s="125">
        <v>9.9775329999999993</v>
      </c>
      <c r="D2677" s="125">
        <v>9.9775329999999993</v>
      </c>
      <c r="E2677" s="125">
        <v>3.3776389999999998</v>
      </c>
    </row>
    <row r="2678" spans="1:5" x14ac:dyDescent="0.25">
      <c r="A2678" s="124">
        <v>41611</v>
      </c>
      <c r="B2678" s="125">
        <v>23</v>
      </c>
      <c r="C2678" s="125">
        <v>9.9784690000000005</v>
      </c>
      <c r="D2678" s="125">
        <v>9.9784690000000005</v>
      </c>
      <c r="E2678" s="125">
        <v>3.3773409999999999</v>
      </c>
    </row>
    <row r="2679" spans="1:5" x14ac:dyDescent="0.25">
      <c r="A2679" s="124">
        <v>41612</v>
      </c>
      <c r="B2679" s="125">
        <v>22</v>
      </c>
      <c r="C2679" s="125">
        <v>9.9795280000000002</v>
      </c>
      <c r="D2679" s="125">
        <v>9.9795280000000002</v>
      </c>
      <c r="E2679" s="125">
        <v>3.3568359999999999</v>
      </c>
    </row>
    <row r="2680" spans="1:5" x14ac:dyDescent="0.25">
      <c r="A2680" s="124">
        <v>41613</v>
      </c>
      <c r="B2680" s="125">
        <v>28</v>
      </c>
      <c r="C2680" s="125">
        <v>9.9739439999999995</v>
      </c>
      <c r="D2680" s="125">
        <v>9.9739439999999995</v>
      </c>
      <c r="E2680" s="125">
        <v>3.3588089999999999</v>
      </c>
    </row>
    <row r="2681" spans="1:5" x14ac:dyDescent="0.25">
      <c r="A2681" s="124">
        <v>41614</v>
      </c>
      <c r="B2681" s="125">
        <v>27</v>
      </c>
      <c r="C2681" s="125">
        <v>9.9750250000000005</v>
      </c>
      <c r="D2681" s="125">
        <v>9.9750250000000005</v>
      </c>
      <c r="E2681" s="125">
        <v>3.3383370000000001</v>
      </c>
    </row>
    <row r="2682" spans="1:5" x14ac:dyDescent="0.25">
      <c r="A2682" s="124">
        <v>41617</v>
      </c>
      <c r="B2682" s="125">
        <v>24</v>
      </c>
      <c r="C2682" s="125">
        <v>9.9773999999999994</v>
      </c>
      <c r="D2682" s="125">
        <v>9.9773999999999994</v>
      </c>
      <c r="E2682" s="125">
        <v>3.3976790000000001</v>
      </c>
    </row>
    <row r="2683" spans="1:5" x14ac:dyDescent="0.25">
      <c r="A2683" s="124">
        <v>41618</v>
      </c>
      <c r="B2683" s="125">
        <v>23</v>
      </c>
      <c r="C2683" s="125">
        <v>9.9787890000000008</v>
      </c>
      <c r="D2683" s="125">
        <v>9.9787890000000008</v>
      </c>
      <c r="E2683" s="125">
        <v>3.3270400000000002</v>
      </c>
    </row>
    <row r="2684" spans="1:5" x14ac:dyDescent="0.25">
      <c r="A2684" s="124">
        <v>41619</v>
      </c>
      <c r="B2684" s="125">
        <v>29</v>
      </c>
      <c r="C2684" s="125">
        <v>9.9732559999999992</v>
      </c>
      <c r="D2684" s="125">
        <v>9.9732559999999992</v>
      </c>
      <c r="E2684" s="125">
        <v>3.3288470000000001</v>
      </c>
    </row>
    <row r="2685" spans="1:5" x14ac:dyDescent="0.25">
      <c r="A2685" s="124">
        <v>41621</v>
      </c>
      <c r="B2685" s="125">
        <v>27</v>
      </c>
      <c r="C2685" s="125">
        <v>9.9750999999999994</v>
      </c>
      <c r="D2685" s="125">
        <v>9.9750999999999994</v>
      </c>
      <c r="E2685" s="125">
        <v>3.328287</v>
      </c>
    </row>
    <row r="2686" spans="1:5" x14ac:dyDescent="0.25">
      <c r="A2686" s="124">
        <v>41624</v>
      </c>
      <c r="B2686" s="125">
        <v>24</v>
      </c>
      <c r="C2686" s="125">
        <v>9.9779330000000002</v>
      </c>
      <c r="D2686" s="125">
        <v>9.9779330000000002</v>
      </c>
      <c r="E2686" s="125">
        <v>3.3173699999999999</v>
      </c>
    </row>
    <row r="2687" spans="1:5" x14ac:dyDescent="0.25">
      <c r="A2687" s="124">
        <v>41625</v>
      </c>
      <c r="B2687" s="125">
        <v>23</v>
      </c>
      <c r="C2687" s="125">
        <v>9.9792360000000002</v>
      </c>
      <c r="D2687" s="125">
        <v>9.9792360000000002</v>
      </c>
      <c r="E2687" s="125">
        <v>3.25678</v>
      </c>
    </row>
    <row r="2688" spans="1:5" x14ac:dyDescent="0.25">
      <c r="A2688" s="124">
        <v>41626</v>
      </c>
      <c r="B2688" s="125">
        <v>22</v>
      </c>
      <c r="C2688" s="125">
        <v>9.9801389999999994</v>
      </c>
      <c r="D2688" s="125">
        <v>9.9801389999999994</v>
      </c>
      <c r="E2688" s="125">
        <v>3.2564489999999999</v>
      </c>
    </row>
    <row r="2689" spans="1:5" x14ac:dyDescent="0.25">
      <c r="A2689" s="124">
        <v>41627</v>
      </c>
      <c r="B2689" s="125">
        <v>28</v>
      </c>
      <c r="C2689" s="125">
        <v>9.9747219999999999</v>
      </c>
      <c r="D2689" s="125">
        <v>9.9747219999999999</v>
      </c>
      <c r="E2689" s="125">
        <v>3.2582650000000002</v>
      </c>
    </row>
    <row r="2690" spans="1:5" x14ac:dyDescent="0.25">
      <c r="A2690" s="124">
        <v>41628</v>
      </c>
      <c r="B2690" s="125">
        <v>27</v>
      </c>
      <c r="C2690" s="125">
        <v>9.9756999999999998</v>
      </c>
      <c r="D2690" s="125">
        <v>9.9756999999999998</v>
      </c>
      <c r="E2690" s="125">
        <v>3.2478919999999998</v>
      </c>
    </row>
    <row r="2691" spans="1:5" x14ac:dyDescent="0.25">
      <c r="A2691" s="124">
        <v>41631</v>
      </c>
      <c r="B2691" s="125">
        <v>24</v>
      </c>
      <c r="C2691" s="125">
        <v>9.9788669999999993</v>
      </c>
      <c r="D2691" s="125">
        <v>9.9788669999999993</v>
      </c>
      <c r="E2691" s="125">
        <v>3.176663</v>
      </c>
    </row>
    <row r="2692" spans="1:5" x14ac:dyDescent="0.25">
      <c r="A2692" s="124">
        <v>41632</v>
      </c>
      <c r="B2692" s="125">
        <v>23</v>
      </c>
      <c r="C2692" s="125">
        <v>9.9796189999999996</v>
      </c>
      <c r="D2692" s="125">
        <v>9.9796189999999996</v>
      </c>
      <c r="E2692" s="125">
        <v>3.1965849999999998</v>
      </c>
    </row>
    <row r="2693" spans="1:5" x14ac:dyDescent="0.25">
      <c r="A2693" s="124">
        <v>41634</v>
      </c>
      <c r="B2693" s="125">
        <v>28</v>
      </c>
      <c r="C2693" s="125">
        <v>9.9755000000000003</v>
      </c>
      <c r="D2693" s="125">
        <v>9.9755000000000003</v>
      </c>
      <c r="E2693" s="125">
        <v>3.1577359999999999</v>
      </c>
    </row>
    <row r="2694" spans="1:5" x14ac:dyDescent="0.25">
      <c r="A2694" s="124">
        <v>41635</v>
      </c>
      <c r="B2694" s="125">
        <v>27</v>
      </c>
      <c r="C2694" s="125">
        <v>9.9763000000000002</v>
      </c>
      <c r="D2694" s="125">
        <v>9.9763000000000002</v>
      </c>
      <c r="E2694" s="125">
        <v>3.1675070000000001</v>
      </c>
    </row>
    <row r="2695" spans="1:5" x14ac:dyDescent="0.25">
      <c r="A2695" s="124">
        <v>41638</v>
      </c>
      <c r="B2695" s="125">
        <v>24</v>
      </c>
      <c r="C2695" s="125">
        <v>9.9789999999999992</v>
      </c>
      <c r="D2695" s="125">
        <v>9.9789999999999992</v>
      </c>
      <c r="E2695" s="125">
        <v>3.1566290000000001</v>
      </c>
    </row>
    <row r="2696" spans="1:5" x14ac:dyDescent="0.25">
      <c r="A2696" s="124">
        <v>41639</v>
      </c>
      <c r="B2696" s="125">
        <v>23</v>
      </c>
      <c r="C2696" s="125">
        <v>9.9798109999999998</v>
      </c>
      <c r="D2696" s="125">
        <v>9.9798109999999998</v>
      </c>
      <c r="E2696" s="125">
        <v>3.1664099999999999</v>
      </c>
    </row>
    <row r="2697" spans="1:5" x14ac:dyDescent="0.25">
      <c r="A2697" s="124">
        <v>41641</v>
      </c>
      <c r="B2697" s="125">
        <v>28</v>
      </c>
      <c r="C2697" s="125">
        <v>9.9755000000000003</v>
      </c>
      <c r="D2697" s="125">
        <v>9.9755000000000003</v>
      </c>
      <c r="E2697" s="125">
        <v>3.1577359999999999</v>
      </c>
    </row>
    <row r="2698" spans="1:5" x14ac:dyDescent="0.25">
      <c r="A2698" s="124">
        <v>41642</v>
      </c>
      <c r="B2698" s="125">
        <v>27</v>
      </c>
      <c r="C2698" s="125">
        <v>9.9763000000000002</v>
      </c>
      <c r="D2698" s="125">
        <v>9.9763000000000002</v>
      </c>
      <c r="E2698" s="125">
        <v>3.1675070000000001</v>
      </c>
    </row>
    <row r="2699" spans="1:5" x14ac:dyDescent="0.25">
      <c r="A2699" s="124">
        <v>41645</v>
      </c>
      <c r="B2699" s="125">
        <v>24</v>
      </c>
      <c r="C2699" s="125">
        <v>9.9789329999999996</v>
      </c>
      <c r="D2699" s="125">
        <v>9.9789329999999996</v>
      </c>
      <c r="E2699" s="125">
        <v>3.1667209999999999</v>
      </c>
    </row>
    <row r="2700" spans="1:5" x14ac:dyDescent="0.25">
      <c r="A2700" s="124">
        <v>41646</v>
      </c>
      <c r="B2700" s="125">
        <v>23</v>
      </c>
      <c r="C2700" s="125">
        <v>9.980003</v>
      </c>
      <c r="D2700" s="125">
        <v>9.980003</v>
      </c>
      <c r="E2700" s="125">
        <v>3.1362369999999999</v>
      </c>
    </row>
    <row r="2701" spans="1:5" x14ac:dyDescent="0.25">
      <c r="A2701" s="124">
        <v>41647</v>
      </c>
      <c r="B2701" s="125">
        <v>22</v>
      </c>
      <c r="C2701" s="125">
        <v>9.9810560000000006</v>
      </c>
      <c r="D2701" s="125">
        <v>9.9810560000000006</v>
      </c>
      <c r="E2701" s="125">
        <v>3.1058110000000001</v>
      </c>
    </row>
    <row r="2702" spans="1:5" x14ac:dyDescent="0.25">
      <c r="A2702" s="124">
        <v>41648</v>
      </c>
      <c r="B2702" s="125">
        <v>28</v>
      </c>
      <c r="C2702" s="125">
        <v>9.9758890000000005</v>
      </c>
      <c r="D2702" s="125">
        <v>9.9758890000000005</v>
      </c>
      <c r="E2702" s="125">
        <v>3.107478</v>
      </c>
    </row>
    <row r="2703" spans="1:5" x14ac:dyDescent="0.25">
      <c r="A2703" s="124">
        <v>41649</v>
      </c>
      <c r="B2703" s="125">
        <v>27</v>
      </c>
      <c r="C2703" s="125">
        <v>9.9764499999999998</v>
      </c>
      <c r="D2703" s="125">
        <v>9.9764499999999998</v>
      </c>
      <c r="E2703" s="125">
        <v>3.1474120000000001</v>
      </c>
    </row>
    <row r="2704" spans="1:5" x14ac:dyDescent="0.25">
      <c r="A2704" s="124">
        <v>41652</v>
      </c>
      <c r="B2704" s="125">
        <v>24</v>
      </c>
      <c r="C2704" s="125">
        <v>9.9794669999999996</v>
      </c>
      <c r="D2704" s="125">
        <v>9.9794669999999996</v>
      </c>
      <c r="E2704" s="125">
        <v>3.086287</v>
      </c>
    </row>
    <row r="2705" spans="1:5" x14ac:dyDescent="0.25">
      <c r="A2705" s="124">
        <v>41653</v>
      </c>
      <c r="B2705" s="125">
        <v>23</v>
      </c>
      <c r="C2705" s="125">
        <v>9.9810890000000008</v>
      </c>
      <c r="D2705" s="125">
        <v>9.9810890000000008</v>
      </c>
      <c r="E2705" s="125">
        <v>2.9655909999999999</v>
      </c>
    </row>
    <row r="2706" spans="1:5" x14ac:dyDescent="0.25">
      <c r="A2706" s="124">
        <v>41654</v>
      </c>
      <c r="B2706" s="125">
        <v>22</v>
      </c>
      <c r="C2706" s="125">
        <v>9.9817280000000004</v>
      </c>
      <c r="D2706" s="125">
        <v>9.9817280000000004</v>
      </c>
      <c r="E2706" s="125">
        <v>2.9954369999999999</v>
      </c>
    </row>
    <row r="2707" spans="1:5" x14ac:dyDescent="0.25">
      <c r="A2707" s="124">
        <v>41655</v>
      </c>
      <c r="B2707" s="125">
        <v>28</v>
      </c>
      <c r="C2707" s="125">
        <v>9.9765890000000006</v>
      </c>
      <c r="D2707" s="125">
        <v>9.9765890000000006</v>
      </c>
      <c r="E2707" s="125">
        <v>3.0170490000000001</v>
      </c>
    </row>
    <row r="2708" spans="1:5" x14ac:dyDescent="0.25">
      <c r="A2708" s="124">
        <v>41656</v>
      </c>
      <c r="B2708" s="125">
        <v>27</v>
      </c>
      <c r="C2708" s="125">
        <v>9.9764499999999998</v>
      </c>
      <c r="D2708" s="125">
        <v>9.9764499999999998</v>
      </c>
      <c r="E2708" s="125">
        <v>3.1474120000000001</v>
      </c>
    </row>
    <row r="2709" spans="1:5" x14ac:dyDescent="0.25">
      <c r="A2709" s="124">
        <v>41659</v>
      </c>
      <c r="B2709" s="125">
        <v>24</v>
      </c>
      <c r="C2709" s="125">
        <v>9.9789999999999992</v>
      </c>
      <c r="D2709" s="125">
        <v>9.9789999999999992</v>
      </c>
      <c r="E2709" s="125">
        <v>3.1566290000000001</v>
      </c>
    </row>
    <row r="2710" spans="1:5" x14ac:dyDescent="0.25">
      <c r="A2710" s="124">
        <v>41660</v>
      </c>
      <c r="B2710" s="125">
        <v>23</v>
      </c>
      <c r="C2710" s="125">
        <v>9.9803219999999992</v>
      </c>
      <c r="D2710" s="125">
        <v>9.9803219999999992</v>
      </c>
      <c r="E2710" s="125">
        <v>3.0861079999999999</v>
      </c>
    </row>
    <row r="2711" spans="1:5" x14ac:dyDescent="0.25">
      <c r="A2711" s="124">
        <v>41661</v>
      </c>
      <c r="B2711" s="125">
        <v>22</v>
      </c>
      <c r="C2711" s="125">
        <v>9.9805060000000001</v>
      </c>
      <c r="D2711" s="125">
        <v>9.9805060000000001</v>
      </c>
      <c r="E2711" s="125">
        <v>3.1961580000000001</v>
      </c>
    </row>
    <row r="2712" spans="1:5" x14ac:dyDescent="0.25">
      <c r="A2712" s="124">
        <v>41662</v>
      </c>
      <c r="B2712" s="125">
        <v>28</v>
      </c>
      <c r="C2712" s="125">
        <v>9.9751890000000003</v>
      </c>
      <c r="D2712" s="125">
        <v>9.9751890000000003</v>
      </c>
      <c r="E2712" s="125">
        <v>3.1979199999999999</v>
      </c>
    </row>
    <row r="2713" spans="1:5" x14ac:dyDescent="0.25">
      <c r="A2713" s="124">
        <v>41663</v>
      </c>
      <c r="B2713" s="125">
        <v>27</v>
      </c>
      <c r="C2713" s="125">
        <v>9.9767499999999991</v>
      </c>
      <c r="D2713" s="125">
        <v>9.9767499999999991</v>
      </c>
      <c r="E2713" s="125">
        <v>3.107224</v>
      </c>
    </row>
    <row r="2714" spans="1:5" x14ac:dyDescent="0.25">
      <c r="A2714" s="124">
        <v>41666</v>
      </c>
      <c r="B2714" s="125">
        <v>24</v>
      </c>
      <c r="C2714" s="125">
        <v>9.9786669999999997</v>
      </c>
      <c r="D2714" s="125">
        <v>9.9786669999999997</v>
      </c>
      <c r="E2714" s="125">
        <v>3.2067909999999999</v>
      </c>
    </row>
    <row r="2715" spans="1:5" x14ac:dyDescent="0.25">
      <c r="A2715" s="124">
        <v>41667</v>
      </c>
      <c r="B2715" s="125">
        <v>23</v>
      </c>
      <c r="C2715" s="125">
        <v>9.9796189999999996</v>
      </c>
      <c r="D2715" s="125">
        <v>9.9796189999999996</v>
      </c>
      <c r="E2715" s="125">
        <v>3.1965849999999998</v>
      </c>
    </row>
    <row r="2716" spans="1:5" x14ac:dyDescent="0.25">
      <c r="A2716" s="124">
        <v>41668</v>
      </c>
      <c r="B2716" s="125">
        <v>22</v>
      </c>
      <c r="C2716" s="125">
        <v>9.9801389999999994</v>
      </c>
      <c r="D2716" s="125">
        <v>9.9801389999999994</v>
      </c>
      <c r="E2716" s="125">
        <v>3.2564489999999999</v>
      </c>
    </row>
    <row r="2717" spans="1:5" x14ac:dyDescent="0.25">
      <c r="A2717" s="124">
        <v>41669</v>
      </c>
      <c r="B2717" s="125">
        <v>28</v>
      </c>
      <c r="C2717" s="125">
        <v>9.9748000000000001</v>
      </c>
      <c r="D2717" s="125">
        <v>9.9748000000000001</v>
      </c>
      <c r="E2717" s="125">
        <v>3.2481849999999999</v>
      </c>
    </row>
    <row r="2718" spans="1:5" x14ac:dyDescent="0.25">
      <c r="A2718" s="124">
        <v>41670</v>
      </c>
      <c r="B2718" s="125">
        <v>27</v>
      </c>
      <c r="C2718" s="125">
        <v>9.9757750000000005</v>
      </c>
      <c r="D2718" s="125">
        <v>9.9757750000000005</v>
      </c>
      <c r="E2718" s="125">
        <v>3.2378439999999999</v>
      </c>
    </row>
    <row r="2719" spans="1:5" x14ac:dyDescent="0.25">
      <c r="A2719" s="124">
        <v>41674</v>
      </c>
      <c r="B2719" s="125">
        <v>23</v>
      </c>
      <c r="C2719" s="125">
        <v>9.9798109999999998</v>
      </c>
      <c r="D2719" s="125">
        <v>9.9798109999999998</v>
      </c>
      <c r="E2719" s="125">
        <v>3.1664099999999999</v>
      </c>
    </row>
    <row r="2720" spans="1:5" x14ac:dyDescent="0.25">
      <c r="A2720" s="124">
        <v>41675</v>
      </c>
      <c r="B2720" s="125">
        <v>22</v>
      </c>
      <c r="C2720" s="125">
        <v>9.9801389999999994</v>
      </c>
      <c r="D2720" s="125">
        <v>9.9801389999999994</v>
      </c>
      <c r="E2720" s="125">
        <v>3.2564489999999999</v>
      </c>
    </row>
    <row r="2721" spans="1:5" x14ac:dyDescent="0.25">
      <c r="A2721" s="124">
        <v>41676</v>
      </c>
      <c r="B2721" s="125">
        <v>28</v>
      </c>
      <c r="C2721" s="125">
        <v>9.9747219999999999</v>
      </c>
      <c r="D2721" s="125">
        <v>9.9747219999999999</v>
      </c>
      <c r="E2721" s="125">
        <v>3.2582650000000002</v>
      </c>
    </row>
    <row r="2722" spans="1:5" x14ac:dyDescent="0.25">
      <c r="A2722" s="124">
        <v>41677</v>
      </c>
      <c r="B2722" s="125">
        <v>27</v>
      </c>
      <c r="C2722" s="125">
        <v>9.9753249999999998</v>
      </c>
      <c r="D2722" s="125">
        <v>9.9753249999999998</v>
      </c>
      <c r="E2722" s="125">
        <v>3.2981379999999998</v>
      </c>
    </row>
    <row r="2723" spans="1:5" x14ac:dyDescent="0.25">
      <c r="A2723" s="124">
        <v>41680</v>
      </c>
      <c r="B2723" s="125">
        <v>24</v>
      </c>
      <c r="C2723" s="125">
        <v>9.9780669999999994</v>
      </c>
      <c r="D2723" s="125">
        <v>9.9780669999999994</v>
      </c>
      <c r="E2723" s="125">
        <v>3.2971819999999998</v>
      </c>
    </row>
    <row r="2724" spans="1:5" x14ac:dyDescent="0.25">
      <c r="A2724" s="124">
        <v>41681</v>
      </c>
      <c r="B2724" s="125">
        <v>23</v>
      </c>
      <c r="C2724" s="125">
        <v>9.9796829999999996</v>
      </c>
      <c r="D2724" s="125">
        <v>9.9796829999999996</v>
      </c>
      <c r="E2724" s="125">
        <v>3.1865260000000002</v>
      </c>
    </row>
    <row r="2725" spans="1:5" x14ac:dyDescent="0.25">
      <c r="A2725" s="124">
        <v>41682</v>
      </c>
      <c r="B2725" s="125">
        <v>22</v>
      </c>
      <c r="C2725" s="125">
        <v>9.9802610000000005</v>
      </c>
      <c r="D2725" s="125">
        <v>9.9802610000000005</v>
      </c>
      <c r="E2725" s="125">
        <v>3.2364069999999998</v>
      </c>
    </row>
    <row r="2726" spans="1:5" x14ac:dyDescent="0.25">
      <c r="A2726" s="124">
        <v>41683</v>
      </c>
      <c r="B2726" s="125">
        <v>28</v>
      </c>
      <c r="C2726" s="125">
        <v>9.9750329999999998</v>
      </c>
      <c r="D2726" s="125">
        <v>9.9750329999999998</v>
      </c>
      <c r="E2726" s="125">
        <v>3.2180770000000001</v>
      </c>
    </row>
    <row r="2727" spans="1:5" x14ac:dyDescent="0.25">
      <c r="A2727" s="124">
        <v>41684</v>
      </c>
      <c r="B2727" s="125">
        <v>27</v>
      </c>
      <c r="C2727" s="125">
        <v>9.9759250000000002</v>
      </c>
      <c r="D2727" s="125">
        <v>9.9759250000000002</v>
      </c>
      <c r="E2727" s="125">
        <v>3.2177470000000001</v>
      </c>
    </row>
    <row r="2728" spans="1:5" x14ac:dyDescent="0.25">
      <c r="A2728" s="124">
        <v>41687</v>
      </c>
      <c r="B2728" s="125">
        <v>24</v>
      </c>
      <c r="C2728" s="125">
        <v>9.9780669999999994</v>
      </c>
      <c r="D2728" s="125">
        <v>9.9780669999999994</v>
      </c>
      <c r="E2728" s="125">
        <v>3.2971819999999998</v>
      </c>
    </row>
    <row r="2729" spans="1:5" x14ac:dyDescent="0.25">
      <c r="A2729" s="124">
        <v>41688</v>
      </c>
      <c r="B2729" s="125">
        <v>23</v>
      </c>
      <c r="C2729" s="125">
        <v>9.980003</v>
      </c>
      <c r="D2729" s="125">
        <v>9.980003</v>
      </c>
      <c r="E2729" s="125">
        <v>3.1362369999999999</v>
      </c>
    </row>
    <row r="2730" spans="1:5" x14ac:dyDescent="0.25">
      <c r="A2730" s="124">
        <v>41689</v>
      </c>
      <c r="B2730" s="125">
        <v>22</v>
      </c>
      <c r="C2730" s="125">
        <v>9.9808719999999997</v>
      </c>
      <c r="D2730" s="125">
        <v>9.9808719999999997</v>
      </c>
      <c r="E2730" s="125">
        <v>3.1360350000000001</v>
      </c>
    </row>
    <row r="2731" spans="1:5" x14ac:dyDescent="0.25">
      <c r="A2731" s="124">
        <v>41690</v>
      </c>
      <c r="B2731" s="125">
        <v>28</v>
      </c>
      <c r="C2731" s="125">
        <v>9.9755780000000005</v>
      </c>
      <c r="D2731" s="125">
        <v>9.9755780000000005</v>
      </c>
      <c r="E2731" s="125">
        <v>3.147659</v>
      </c>
    </row>
    <row r="2732" spans="1:5" x14ac:dyDescent="0.25">
      <c r="A2732" s="124">
        <v>41691</v>
      </c>
      <c r="B2732" s="125">
        <v>27</v>
      </c>
      <c r="C2732" s="125">
        <v>9.9765250000000005</v>
      </c>
      <c r="D2732" s="125">
        <v>9.9765250000000005</v>
      </c>
      <c r="E2732" s="125">
        <v>3.137365</v>
      </c>
    </row>
    <row r="2733" spans="1:5" x14ac:dyDescent="0.25">
      <c r="A2733" s="124">
        <v>41694</v>
      </c>
      <c r="B2733" s="125">
        <v>24</v>
      </c>
      <c r="C2733" s="125">
        <v>9.9790670000000006</v>
      </c>
      <c r="D2733" s="125">
        <v>9.9790670000000006</v>
      </c>
      <c r="E2733" s="125">
        <v>3.1465369999999999</v>
      </c>
    </row>
    <row r="2734" spans="1:5" x14ac:dyDescent="0.25">
      <c r="A2734" s="124">
        <v>41695</v>
      </c>
      <c r="B2734" s="125">
        <v>23</v>
      </c>
      <c r="C2734" s="125">
        <v>9.980003</v>
      </c>
      <c r="D2734" s="125">
        <v>9.980003</v>
      </c>
      <c r="E2734" s="125">
        <v>3.1362369999999999</v>
      </c>
    </row>
    <row r="2735" spans="1:5" x14ac:dyDescent="0.25">
      <c r="A2735" s="124">
        <v>41696</v>
      </c>
      <c r="B2735" s="125">
        <v>22</v>
      </c>
      <c r="C2735" s="125">
        <v>9.9808719999999997</v>
      </c>
      <c r="D2735" s="125">
        <v>9.9808719999999997</v>
      </c>
      <c r="E2735" s="125">
        <v>3.1360350000000001</v>
      </c>
    </row>
    <row r="2736" spans="1:5" x14ac:dyDescent="0.25">
      <c r="A2736" s="124">
        <v>41697</v>
      </c>
      <c r="B2736" s="125">
        <v>28</v>
      </c>
      <c r="C2736" s="125">
        <v>9.9750329999999998</v>
      </c>
      <c r="D2736" s="125">
        <v>9.9750329999999998</v>
      </c>
      <c r="E2736" s="125">
        <v>3.2180770000000001</v>
      </c>
    </row>
    <row r="2737" spans="1:5" x14ac:dyDescent="0.25">
      <c r="A2737" s="124">
        <v>41698</v>
      </c>
      <c r="B2737" s="125">
        <v>27</v>
      </c>
      <c r="C2737" s="125">
        <v>9.9760000000000009</v>
      </c>
      <c r="D2737" s="125">
        <v>9.9760000000000009</v>
      </c>
      <c r="E2737" s="125">
        <v>3.2076980000000002</v>
      </c>
    </row>
    <row r="2738" spans="1:5" x14ac:dyDescent="0.25">
      <c r="A2738" s="124">
        <v>41701</v>
      </c>
      <c r="B2738" s="125">
        <v>24</v>
      </c>
      <c r="C2738" s="125">
        <v>9.9788669999999993</v>
      </c>
      <c r="D2738" s="125">
        <v>9.9788669999999993</v>
      </c>
      <c r="E2738" s="125">
        <v>3.176663</v>
      </c>
    </row>
    <row r="2739" spans="1:5" x14ac:dyDescent="0.25">
      <c r="A2739" s="124">
        <v>41702</v>
      </c>
      <c r="B2739" s="125">
        <v>23</v>
      </c>
      <c r="C2739" s="125">
        <v>9.9798109999999998</v>
      </c>
      <c r="D2739" s="125">
        <v>9.9798109999999998</v>
      </c>
      <c r="E2739" s="125">
        <v>3.1664099999999999</v>
      </c>
    </row>
    <row r="2740" spans="1:5" x14ac:dyDescent="0.25">
      <c r="A2740" s="124">
        <v>41703</v>
      </c>
      <c r="B2740" s="125">
        <v>22</v>
      </c>
      <c r="C2740" s="125">
        <v>9.9806279999999994</v>
      </c>
      <c r="D2740" s="125">
        <v>9.9806279999999994</v>
      </c>
      <c r="E2740" s="125">
        <v>3.1761159999999999</v>
      </c>
    </row>
    <row r="2741" spans="1:5" x14ac:dyDescent="0.25">
      <c r="A2741" s="124">
        <v>41704</v>
      </c>
      <c r="B2741" s="125">
        <v>28</v>
      </c>
      <c r="C2741" s="125">
        <v>9.9753439999999998</v>
      </c>
      <c r="D2741" s="125">
        <v>9.9753439999999998</v>
      </c>
      <c r="E2741" s="125">
        <v>3.1778930000000001</v>
      </c>
    </row>
    <row r="2742" spans="1:5" x14ac:dyDescent="0.25">
      <c r="A2742" s="124">
        <v>41705</v>
      </c>
      <c r="B2742" s="125">
        <v>27</v>
      </c>
      <c r="C2742" s="125">
        <v>9.9762249999999995</v>
      </c>
      <c r="D2742" s="125">
        <v>9.9762249999999995</v>
      </c>
      <c r="E2742" s="125">
        <v>3.1775549999999999</v>
      </c>
    </row>
    <row r="2743" spans="1:5" x14ac:dyDescent="0.25">
      <c r="A2743" s="124">
        <v>41708</v>
      </c>
      <c r="B2743" s="125">
        <v>24</v>
      </c>
      <c r="C2743" s="125">
        <v>9.9789329999999996</v>
      </c>
      <c r="D2743" s="125">
        <v>9.9789329999999996</v>
      </c>
      <c r="E2743" s="125">
        <v>3.1667209999999999</v>
      </c>
    </row>
    <row r="2744" spans="1:5" x14ac:dyDescent="0.25">
      <c r="A2744" s="124">
        <v>41709</v>
      </c>
      <c r="B2744" s="125">
        <v>23</v>
      </c>
      <c r="C2744" s="125">
        <v>9.9799389999999999</v>
      </c>
      <c r="D2744" s="125">
        <v>9.9799389999999999</v>
      </c>
      <c r="E2744" s="125">
        <v>3.1462940000000001</v>
      </c>
    </row>
    <row r="2745" spans="1:5" x14ac:dyDescent="0.25">
      <c r="A2745" s="124">
        <v>41710</v>
      </c>
      <c r="B2745" s="125">
        <v>22</v>
      </c>
      <c r="C2745" s="125">
        <v>9.9807500000000005</v>
      </c>
      <c r="D2745" s="125">
        <v>9.9807500000000005</v>
      </c>
      <c r="E2745" s="125">
        <v>3.156075</v>
      </c>
    </row>
    <row r="2746" spans="1:5" x14ac:dyDescent="0.25">
      <c r="A2746" s="124">
        <v>41711</v>
      </c>
      <c r="B2746" s="125">
        <v>28</v>
      </c>
      <c r="C2746" s="125">
        <v>9.9755780000000005</v>
      </c>
      <c r="D2746" s="125">
        <v>9.9755780000000005</v>
      </c>
      <c r="E2746" s="125">
        <v>3.147659</v>
      </c>
    </row>
    <row r="2747" spans="1:5" x14ac:dyDescent="0.25">
      <c r="A2747" s="124">
        <v>41712</v>
      </c>
      <c r="B2747" s="125">
        <v>27</v>
      </c>
      <c r="C2747" s="125">
        <v>9.9763750000000009</v>
      </c>
      <c r="D2747" s="125">
        <v>9.9763750000000009</v>
      </c>
      <c r="E2747" s="125">
        <v>3.1574589999999998</v>
      </c>
    </row>
    <row r="2748" spans="1:5" x14ac:dyDescent="0.25">
      <c r="A2748" s="124">
        <v>41716</v>
      </c>
      <c r="B2748" s="125">
        <v>23</v>
      </c>
      <c r="C2748" s="125">
        <v>9.9796829999999996</v>
      </c>
      <c r="D2748" s="125">
        <v>9.9796829999999996</v>
      </c>
      <c r="E2748" s="125">
        <v>3.1865260000000002</v>
      </c>
    </row>
    <row r="2749" spans="1:5" x14ac:dyDescent="0.25">
      <c r="A2749" s="124">
        <v>41717</v>
      </c>
      <c r="B2749" s="125">
        <v>22</v>
      </c>
      <c r="C2749" s="125">
        <v>9.9805060000000001</v>
      </c>
      <c r="D2749" s="125">
        <v>9.9805060000000001</v>
      </c>
      <c r="E2749" s="125">
        <v>3.1961580000000001</v>
      </c>
    </row>
    <row r="2750" spans="1:5" x14ac:dyDescent="0.25">
      <c r="A2750" s="124">
        <v>41718</v>
      </c>
      <c r="B2750" s="125">
        <v>27</v>
      </c>
      <c r="C2750" s="125">
        <v>9.9760000000000009</v>
      </c>
      <c r="D2750" s="125">
        <v>9.9760000000000009</v>
      </c>
      <c r="E2750" s="125">
        <v>3.2076980000000002</v>
      </c>
    </row>
    <row r="2751" spans="1:5" x14ac:dyDescent="0.25">
      <c r="A2751" s="124">
        <v>41719</v>
      </c>
      <c r="B2751" s="125">
        <v>26</v>
      </c>
      <c r="C2751" s="125">
        <v>9.9762389999999996</v>
      </c>
      <c r="D2751" s="125">
        <v>9.9762389999999996</v>
      </c>
      <c r="E2751" s="125">
        <v>3.2978209999999999</v>
      </c>
    </row>
    <row r="2752" spans="1:5" x14ac:dyDescent="0.25">
      <c r="A2752" s="124">
        <v>41722</v>
      </c>
      <c r="B2752" s="125">
        <v>23</v>
      </c>
      <c r="C2752" s="125">
        <v>9.9789809999999992</v>
      </c>
      <c r="D2752" s="125">
        <v>9.9789809999999992</v>
      </c>
      <c r="E2752" s="125">
        <v>3.2968600000000001</v>
      </c>
    </row>
    <row r="2753" spans="1:5" x14ac:dyDescent="0.25">
      <c r="A2753" s="124">
        <v>41723</v>
      </c>
      <c r="B2753" s="125">
        <v>22</v>
      </c>
      <c r="C2753" s="125">
        <v>9.9803829999999998</v>
      </c>
      <c r="D2753" s="125">
        <v>9.9803829999999998</v>
      </c>
      <c r="E2753" s="125">
        <v>3.216364</v>
      </c>
    </row>
    <row r="2754" spans="1:5" x14ac:dyDescent="0.25">
      <c r="A2754" s="124">
        <v>41724</v>
      </c>
      <c r="B2754" s="125">
        <v>21</v>
      </c>
      <c r="C2754" s="125">
        <v>9.9807500000000005</v>
      </c>
      <c r="D2754" s="125">
        <v>9.9807500000000005</v>
      </c>
      <c r="E2754" s="125">
        <v>3.306365</v>
      </c>
    </row>
    <row r="2755" spans="1:5" x14ac:dyDescent="0.25">
      <c r="A2755" s="124">
        <v>41725</v>
      </c>
      <c r="B2755" s="125">
        <v>28</v>
      </c>
      <c r="C2755" s="125">
        <v>9.973789</v>
      </c>
      <c r="D2755" s="125">
        <v>9.973789</v>
      </c>
      <c r="E2755" s="125">
        <v>3.3788420000000001</v>
      </c>
    </row>
    <row r="2756" spans="1:5" x14ac:dyDescent="0.25">
      <c r="A2756" s="124">
        <v>41726</v>
      </c>
      <c r="B2756" s="125">
        <v>27</v>
      </c>
      <c r="C2756" s="125">
        <v>9.9746500000000005</v>
      </c>
      <c r="D2756" s="125">
        <v>9.9746500000000005</v>
      </c>
      <c r="E2756" s="125">
        <v>3.3885900000000002</v>
      </c>
    </row>
    <row r="2757" spans="1:5" x14ac:dyDescent="0.25">
      <c r="A2757" s="124">
        <v>41729</v>
      </c>
      <c r="B2757" s="125">
        <v>24</v>
      </c>
      <c r="C2757" s="125">
        <v>9.9768000000000008</v>
      </c>
      <c r="D2757" s="125">
        <v>9.9768000000000008</v>
      </c>
      <c r="E2757" s="125">
        <v>3.488092</v>
      </c>
    </row>
    <row r="2758" spans="1:5" x14ac:dyDescent="0.25">
      <c r="A2758" s="124">
        <v>41730</v>
      </c>
      <c r="B2758" s="125">
        <v>23</v>
      </c>
      <c r="C2758" s="125">
        <v>9.9784690000000005</v>
      </c>
      <c r="D2758" s="125">
        <v>9.9784690000000005</v>
      </c>
      <c r="E2758" s="125">
        <v>3.3773409999999999</v>
      </c>
    </row>
    <row r="2759" spans="1:5" x14ac:dyDescent="0.25">
      <c r="A2759" s="124">
        <v>41731</v>
      </c>
      <c r="B2759" s="125">
        <v>22</v>
      </c>
      <c r="C2759" s="125">
        <v>9.9791000000000007</v>
      </c>
      <c r="D2759" s="125">
        <v>9.9791000000000007</v>
      </c>
      <c r="E2759" s="125">
        <v>3.4271630000000002</v>
      </c>
    </row>
    <row r="2760" spans="1:5" x14ac:dyDescent="0.25">
      <c r="A2760" s="124">
        <v>41732</v>
      </c>
      <c r="B2760" s="125">
        <v>27</v>
      </c>
      <c r="C2760" s="125">
        <v>9.9743499999999994</v>
      </c>
      <c r="D2760" s="125">
        <v>9.9743499999999994</v>
      </c>
      <c r="E2760" s="125">
        <v>3.428795</v>
      </c>
    </row>
    <row r="2761" spans="1:5" x14ac:dyDescent="0.25">
      <c r="A2761" s="124">
        <v>41733</v>
      </c>
      <c r="B2761" s="125">
        <v>26</v>
      </c>
      <c r="C2761" s="125">
        <v>9.9753000000000007</v>
      </c>
      <c r="D2761" s="125">
        <v>9.9753000000000007</v>
      </c>
      <c r="E2761" s="125">
        <v>3.4284680000000001</v>
      </c>
    </row>
    <row r="2762" spans="1:5" x14ac:dyDescent="0.25">
      <c r="A2762" s="124">
        <v>41736</v>
      </c>
      <c r="B2762" s="125">
        <v>23</v>
      </c>
      <c r="C2762" s="125">
        <v>9.9782779999999995</v>
      </c>
      <c r="D2762" s="125">
        <v>9.9782779999999995</v>
      </c>
      <c r="E2762" s="125">
        <v>3.4073669999999998</v>
      </c>
    </row>
    <row r="2763" spans="1:5" x14ac:dyDescent="0.25">
      <c r="A2763" s="124">
        <v>41737</v>
      </c>
      <c r="B2763" s="125">
        <v>22</v>
      </c>
      <c r="C2763" s="125">
        <v>9.9805060000000001</v>
      </c>
      <c r="D2763" s="125">
        <v>9.9805060000000001</v>
      </c>
      <c r="E2763" s="125">
        <v>3.1961580000000001</v>
      </c>
    </row>
    <row r="2764" spans="1:5" x14ac:dyDescent="0.25">
      <c r="A2764" s="124">
        <v>41738</v>
      </c>
      <c r="B2764" s="125">
        <v>21</v>
      </c>
      <c r="C2764" s="125">
        <v>9.9810999999999996</v>
      </c>
      <c r="D2764" s="125">
        <v>9.9810999999999996</v>
      </c>
      <c r="E2764" s="125">
        <v>3.2461350000000002</v>
      </c>
    </row>
    <row r="2765" spans="1:5" x14ac:dyDescent="0.25">
      <c r="A2765" s="124">
        <v>41739</v>
      </c>
      <c r="B2765" s="125">
        <v>28</v>
      </c>
      <c r="C2765" s="125">
        <v>9.9750329999999998</v>
      </c>
      <c r="D2765" s="125">
        <v>9.9750329999999998</v>
      </c>
      <c r="E2765" s="125">
        <v>3.2180770000000001</v>
      </c>
    </row>
    <row r="2766" spans="1:5" x14ac:dyDescent="0.25">
      <c r="A2766" s="124">
        <v>41740</v>
      </c>
      <c r="B2766" s="125">
        <v>27</v>
      </c>
      <c r="C2766" s="125">
        <v>9.9759250000000002</v>
      </c>
      <c r="D2766" s="125">
        <v>9.9759250000000002</v>
      </c>
      <c r="E2766" s="125">
        <v>3.2177470000000001</v>
      </c>
    </row>
    <row r="2767" spans="1:5" x14ac:dyDescent="0.25">
      <c r="A2767" s="124">
        <v>41743</v>
      </c>
      <c r="B2767" s="125">
        <v>24</v>
      </c>
      <c r="C2767" s="125">
        <v>9.9786000000000001</v>
      </c>
      <c r="D2767" s="125">
        <v>9.9786000000000001</v>
      </c>
      <c r="E2767" s="125">
        <v>3.2168839999999999</v>
      </c>
    </row>
    <row r="2768" spans="1:5" x14ac:dyDescent="0.25">
      <c r="A2768" s="124">
        <v>41744</v>
      </c>
      <c r="B2768" s="125">
        <v>23</v>
      </c>
      <c r="C2768" s="125">
        <v>9.9794920000000005</v>
      </c>
      <c r="D2768" s="125">
        <v>9.9794920000000005</v>
      </c>
      <c r="E2768" s="125">
        <v>3.2165439999999998</v>
      </c>
    </row>
    <row r="2769" spans="1:5" x14ac:dyDescent="0.25">
      <c r="A2769" s="124">
        <v>41745</v>
      </c>
      <c r="B2769" s="125">
        <v>29</v>
      </c>
      <c r="C2769" s="125">
        <v>9.9740610000000007</v>
      </c>
      <c r="D2769" s="125">
        <v>9.9740610000000007</v>
      </c>
      <c r="E2769" s="125">
        <v>3.2283879999999998</v>
      </c>
    </row>
    <row r="2770" spans="1:5" x14ac:dyDescent="0.25">
      <c r="A2770" s="124">
        <v>41750</v>
      </c>
      <c r="B2770" s="125">
        <v>24</v>
      </c>
      <c r="C2770" s="125">
        <v>9.9770669999999999</v>
      </c>
      <c r="D2770" s="125">
        <v>9.9770669999999999</v>
      </c>
      <c r="E2770" s="125">
        <v>3.4478569999999999</v>
      </c>
    </row>
    <row r="2771" spans="1:5" x14ac:dyDescent="0.25">
      <c r="A2771" s="124">
        <v>41751</v>
      </c>
      <c r="B2771" s="125">
        <v>23</v>
      </c>
      <c r="C2771" s="125">
        <v>9.9792360000000002</v>
      </c>
      <c r="D2771" s="125">
        <v>9.9792360000000002</v>
      </c>
      <c r="E2771" s="125">
        <v>3.25678</v>
      </c>
    </row>
    <row r="2772" spans="1:5" x14ac:dyDescent="0.25">
      <c r="A2772" s="124">
        <v>41752</v>
      </c>
      <c r="B2772" s="125">
        <v>22</v>
      </c>
      <c r="C2772" s="125">
        <v>9.9800170000000001</v>
      </c>
      <c r="D2772" s="125">
        <v>9.9800170000000001</v>
      </c>
      <c r="E2772" s="125">
        <v>3.2764929999999999</v>
      </c>
    </row>
    <row r="2773" spans="1:5" x14ac:dyDescent="0.25">
      <c r="A2773" s="124">
        <v>41753</v>
      </c>
      <c r="B2773" s="125">
        <v>28</v>
      </c>
      <c r="C2773" s="125">
        <v>9.9747219999999999</v>
      </c>
      <c r="D2773" s="125">
        <v>9.9747219999999999</v>
      </c>
      <c r="E2773" s="125">
        <v>3.2582650000000002</v>
      </c>
    </row>
    <row r="2774" spans="1:5" x14ac:dyDescent="0.25">
      <c r="A2774" s="124">
        <v>41754</v>
      </c>
      <c r="B2774" s="125">
        <v>27</v>
      </c>
      <c r="C2774" s="125">
        <v>9.9756999999999998</v>
      </c>
      <c r="D2774" s="125">
        <v>9.9756999999999998</v>
      </c>
      <c r="E2774" s="125">
        <v>3.2478919999999998</v>
      </c>
    </row>
    <row r="2775" spans="1:5" x14ac:dyDescent="0.25">
      <c r="A2775" s="124">
        <v>41757</v>
      </c>
      <c r="B2775" s="125">
        <v>24</v>
      </c>
      <c r="C2775" s="125">
        <v>9.9787330000000001</v>
      </c>
      <c r="D2775" s="125">
        <v>9.9787330000000001</v>
      </c>
      <c r="E2775" s="125">
        <v>3.1968489999999998</v>
      </c>
    </row>
    <row r="2776" spans="1:5" x14ac:dyDescent="0.25">
      <c r="A2776" s="124">
        <v>41758</v>
      </c>
      <c r="B2776" s="125">
        <v>23</v>
      </c>
      <c r="C2776" s="125">
        <v>9.9796189999999996</v>
      </c>
      <c r="D2776" s="125">
        <v>9.9796189999999996</v>
      </c>
      <c r="E2776" s="125">
        <v>3.1965849999999998</v>
      </c>
    </row>
    <row r="2777" spans="1:5" x14ac:dyDescent="0.25">
      <c r="A2777" s="124">
        <v>41759</v>
      </c>
      <c r="B2777" s="125">
        <v>29</v>
      </c>
      <c r="C2777" s="125">
        <v>9.9738190000000007</v>
      </c>
      <c r="D2777" s="125">
        <v>9.9738190000000007</v>
      </c>
      <c r="E2777" s="125">
        <v>3.2585860000000002</v>
      </c>
    </row>
    <row r="2778" spans="1:5" x14ac:dyDescent="0.25">
      <c r="A2778" s="124">
        <v>41761</v>
      </c>
      <c r="B2778" s="125">
        <v>27</v>
      </c>
      <c r="C2778" s="125">
        <v>9.9756999999999998</v>
      </c>
      <c r="D2778" s="125">
        <v>9.9756999999999998</v>
      </c>
      <c r="E2778" s="125">
        <v>3.2478919999999998</v>
      </c>
    </row>
    <row r="2779" spans="1:5" x14ac:dyDescent="0.25">
      <c r="A2779" s="124">
        <v>41764</v>
      </c>
      <c r="B2779" s="125">
        <v>24</v>
      </c>
      <c r="C2779" s="125">
        <v>9.9787330000000001</v>
      </c>
      <c r="D2779" s="125">
        <v>9.9787330000000001</v>
      </c>
      <c r="E2779" s="125">
        <v>3.1968489999999998</v>
      </c>
    </row>
    <row r="2780" spans="1:5" x14ac:dyDescent="0.25">
      <c r="A2780" s="124">
        <v>41765</v>
      </c>
      <c r="B2780" s="125">
        <v>23</v>
      </c>
      <c r="C2780" s="125">
        <v>9.9795560000000005</v>
      </c>
      <c r="D2780" s="125">
        <v>9.9795560000000005</v>
      </c>
      <c r="E2780" s="125">
        <v>3.2064859999999999</v>
      </c>
    </row>
    <row r="2781" spans="1:5" x14ac:dyDescent="0.25">
      <c r="A2781" s="124">
        <v>41766</v>
      </c>
      <c r="B2781" s="125">
        <v>22</v>
      </c>
      <c r="C2781" s="125">
        <v>9.9806279999999994</v>
      </c>
      <c r="D2781" s="125">
        <v>9.9806279999999994</v>
      </c>
      <c r="E2781" s="125">
        <v>3.1761159999999999</v>
      </c>
    </row>
    <row r="2782" spans="1:5" x14ac:dyDescent="0.25">
      <c r="A2782" s="124">
        <v>41767</v>
      </c>
      <c r="B2782" s="125">
        <v>28</v>
      </c>
      <c r="C2782" s="125">
        <v>9.9748000000000001</v>
      </c>
      <c r="D2782" s="125">
        <v>9.9748000000000001</v>
      </c>
      <c r="E2782" s="125">
        <v>3.2481849999999999</v>
      </c>
    </row>
    <row r="2783" spans="1:5" x14ac:dyDescent="0.25">
      <c r="A2783" s="124">
        <v>41768</v>
      </c>
      <c r="B2783" s="125">
        <v>27</v>
      </c>
      <c r="C2783" s="125">
        <v>9.9753249999999998</v>
      </c>
      <c r="D2783" s="125">
        <v>9.9753249999999998</v>
      </c>
      <c r="E2783" s="125">
        <v>3.2981379999999998</v>
      </c>
    </row>
    <row r="2784" spans="1:5" x14ac:dyDescent="0.25">
      <c r="A2784" s="124">
        <v>41771</v>
      </c>
      <c r="B2784" s="125">
        <v>24</v>
      </c>
      <c r="C2784" s="125">
        <v>9.9781999999999993</v>
      </c>
      <c r="D2784" s="125">
        <v>9.9781999999999993</v>
      </c>
      <c r="E2784" s="125">
        <v>3.2771439999999998</v>
      </c>
    </row>
    <row r="2785" spans="1:5" x14ac:dyDescent="0.25">
      <c r="A2785" s="124">
        <v>41772</v>
      </c>
      <c r="B2785" s="125">
        <v>23</v>
      </c>
      <c r="C2785" s="125">
        <v>9.9791720000000002</v>
      </c>
      <c r="D2785" s="125">
        <v>9.9791720000000002</v>
      </c>
      <c r="E2785" s="125">
        <v>3.266839</v>
      </c>
    </row>
    <row r="2786" spans="1:5" x14ac:dyDescent="0.25">
      <c r="A2786" s="124">
        <v>41773</v>
      </c>
      <c r="B2786" s="125">
        <v>22</v>
      </c>
      <c r="C2786" s="125">
        <v>9.9803219999999992</v>
      </c>
      <c r="D2786" s="125">
        <v>9.9803219999999992</v>
      </c>
      <c r="E2786" s="125">
        <v>3.2263850000000001</v>
      </c>
    </row>
    <row r="2787" spans="1:5" x14ac:dyDescent="0.25">
      <c r="A2787" s="124">
        <v>41774</v>
      </c>
      <c r="B2787" s="125">
        <v>28</v>
      </c>
      <c r="C2787" s="125">
        <v>9.9751110000000001</v>
      </c>
      <c r="D2787" s="125">
        <v>9.9751110000000001</v>
      </c>
      <c r="E2787" s="125">
        <v>3.207999</v>
      </c>
    </row>
    <row r="2788" spans="1:5" x14ac:dyDescent="0.25">
      <c r="A2788" s="124">
        <v>41775</v>
      </c>
      <c r="B2788" s="125">
        <v>27</v>
      </c>
      <c r="C2788" s="125">
        <v>9.9748750000000008</v>
      </c>
      <c r="D2788" s="125">
        <v>9.9748750000000008</v>
      </c>
      <c r="E2788" s="125">
        <v>3.358438</v>
      </c>
    </row>
    <row r="2789" spans="1:5" x14ac:dyDescent="0.25">
      <c r="A2789" s="124">
        <v>41778</v>
      </c>
      <c r="B2789" s="125">
        <v>24</v>
      </c>
      <c r="C2789" s="125">
        <v>9.9779999999999998</v>
      </c>
      <c r="D2789" s="125">
        <v>9.9779999999999998</v>
      </c>
      <c r="E2789" s="125">
        <v>3.3072759999999999</v>
      </c>
    </row>
    <row r="2790" spans="1:5" x14ac:dyDescent="0.25">
      <c r="A2790" s="124">
        <v>41779</v>
      </c>
      <c r="B2790" s="125">
        <v>23</v>
      </c>
      <c r="C2790" s="125">
        <v>9.9791080000000001</v>
      </c>
      <c r="D2790" s="125">
        <v>9.9791080000000001</v>
      </c>
      <c r="E2790" s="125">
        <v>3.2768980000000001</v>
      </c>
    </row>
    <row r="2791" spans="1:5" x14ac:dyDescent="0.25">
      <c r="A2791" s="124">
        <v>41780</v>
      </c>
      <c r="B2791" s="125">
        <v>22</v>
      </c>
      <c r="C2791" s="125">
        <v>9.9800780000000007</v>
      </c>
      <c r="D2791" s="125">
        <v>9.9800780000000007</v>
      </c>
      <c r="E2791" s="125">
        <v>3.2664710000000001</v>
      </c>
    </row>
    <row r="2792" spans="1:5" x14ac:dyDescent="0.25">
      <c r="A2792" s="124">
        <v>41781</v>
      </c>
      <c r="B2792" s="125">
        <v>28</v>
      </c>
      <c r="C2792" s="125">
        <v>9.9745670000000004</v>
      </c>
      <c r="D2792" s="125">
        <v>9.9745670000000004</v>
      </c>
      <c r="E2792" s="125">
        <v>3.278295</v>
      </c>
    </row>
    <row r="2793" spans="1:5" x14ac:dyDescent="0.25">
      <c r="A2793" s="124">
        <v>41782</v>
      </c>
      <c r="B2793" s="125">
        <v>27</v>
      </c>
      <c r="C2793" s="125">
        <v>9.9745749999999997</v>
      </c>
      <c r="D2793" s="125">
        <v>9.9745749999999997</v>
      </c>
      <c r="E2793" s="125">
        <v>3.398641</v>
      </c>
    </row>
    <row r="2794" spans="1:5" x14ac:dyDescent="0.25">
      <c r="A2794" s="124">
        <v>41785</v>
      </c>
      <c r="B2794" s="125">
        <v>24</v>
      </c>
      <c r="C2794" s="125">
        <v>9.9773999999999994</v>
      </c>
      <c r="D2794" s="125">
        <v>9.9773999999999994</v>
      </c>
      <c r="E2794" s="125">
        <v>3.3976790000000001</v>
      </c>
    </row>
    <row r="2795" spans="1:5" x14ac:dyDescent="0.25">
      <c r="A2795" s="124">
        <v>41786</v>
      </c>
      <c r="B2795" s="125">
        <v>23</v>
      </c>
      <c r="C2795" s="125">
        <v>9.9785970000000006</v>
      </c>
      <c r="D2795" s="125">
        <v>9.9785970000000006</v>
      </c>
      <c r="E2795" s="125">
        <v>3.3572199999999999</v>
      </c>
    </row>
    <row r="2796" spans="1:5" x14ac:dyDescent="0.25">
      <c r="A2796" s="124">
        <v>41787</v>
      </c>
      <c r="B2796" s="125">
        <v>22</v>
      </c>
      <c r="C2796" s="125">
        <v>9.9795280000000002</v>
      </c>
      <c r="D2796" s="125">
        <v>9.9795280000000002</v>
      </c>
      <c r="E2796" s="125">
        <v>3.3568359999999999</v>
      </c>
    </row>
    <row r="2797" spans="1:5" x14ac:dyDescent="0.25">
      <c r="A2797" s="124">
        <v>41788</v>
      </c>
      <c r="B2797" s="125">
        <v>28</v>
      </c>
      <c r="C2797" s="125">
        <v>9.9739439999999995</v>
      </c>
      <c r="D2797" s="125">
        <v>9.9739439999999995</v>
      </c>
      <c r="E2797" s="125">
        <v>3.3588089999999999</v>
      </c>
    </row>
    <row r="2798" spans="1:5" x14ac:dyDescent="0.25">
      <c r="A2798" s="124">
        <v>41789</v>
      </c>
      <c r="B2798" s="125">
        <v>27</v>
      </c>
      <c r="C2798" s="125">
        <v>9.9748000000000001</v>
      </c>
      <c r="D2798" s="125">
        <v>9.9748000000000001</v>
      </c>
      <c r="E2798" s="125">
        <v>3.3684889999999998</v>
      </c>
    </row>
    <row r="2799" spans="1:5" x14ac:dyDescent="0.25">
      <c r="A2799" s="124">
        <v>41792</v>
      </c>
      <c r="B2799" s="125">
        <v>24</v>
      </c>
      <c r="C2799" s="125">
        <v>9.9776670000000003</v>
      </c>
      <c r="D2799" s="125">
        <v>9.9776670000000003</v>
      </c>
      <c r="E2799" s="125">
        <v>3.3574480000000002</v>
      </c>
    </row>
    <row r="2800" spans="1:5" x14ac:dyDescent="0.25">
      <c r="A2800" s="124">
        <v>41793</v>
      </c>
      <c r="B2800" s="125">
        <v>23</v>
      </c>
      <c r="C2800" s="125">
        <v>9.9787890000000008</v>
      </c>
      <c r="D2800" s="125">
        <v>9.9787890000000008</v>
      </c>
      <c r="E2800" s="125">
        <v>3.3270400000000002</v>
      </c>
    </row>
    <row r="2801" spans="1:5" x14ac:dyDescent="0.25">
      <c r="A2801" s="124">
        <v>41794</v>
      </c>
      <c r="B2801" s="125">
        <v>22</v>
      </c>
      <c r="C2801" s="125">
        <v>9.9793439999999993</v>
      </c>
      <c r="D2801" s="125">
        <v>9.9793439999999993</v>
      </c>
      <c r="E2801" s="125">
        <v>3.3870689999999999</v>
      </c>
    </row>
    <row r="2802" spans="1:5" x14ac:dyDescent="0.25">
      <c r="A2802" s="124">
        <v>41795</v>
      </c>
      <c r="B2802" s="125">
        <v>28</v>
      </c>
      <c r="C2802" s="125">
        <v>9.9735560000000003</v>
      </c>
      <c r="D2802" s="125">
        <v>9.9735560000000003</v>
      </c>
      <c r="E2802" s="125">
        <v>3.4089580000000002</v>
      </c>
    </row>
    <row r="2803" spans="1:5" x14ac:dyDescent="0.25">
      <c r="A2803" s="124">
        <v>41796</v>
      </c>
      <c r="B2803" s="125">
        <v>27</v>
      </c>
      <c r="C2803" s="125">
        <v>9.9772750000000006</v>
      </c>
      <c r="D2803" s="125">
        <v>9.9772750000000006</v>
      </c>
      <c r="E2803" s="125">
        <v>3.0369009999999999</v>
      </c>
    </row>
    <row r="2804" spans="1:5" x14ac:dyDescent="0.25">
      <c r="A2804" s="124">
        <v>41799</v>
      </c>
      <c r="B2804" s="125">
        <v>24</v>
      </c>
      <c r="C2804" s="125">
        <v>9.98</v>
      </c>
      <c r="D2804" s="125">
        <v>9.98</v>
      </c>
      <c r="E2804" s="125">
        <v>3.0060120000000001</v>
      </c>
    </row>
    <row r="2805" spans="1:5" x14ac:dyDescent="0.25">
      <c r="A2805" s="124">
        <v>41800</v>
      </c>
      <c r="B2805" s="125">
        <v>23</v>
      </c>
      <c r="C2805" s="125">
        <v>9.9812169999999991</v>
      </c>
      <c r="D2805" s="125">
        <v>9.9812169999999991</v>
      </c>
      <c r="E2805" s="125">
        <v>2.9454799999999999</v>
      </c>
    </row>
    <row r="2806" spans="1:5" x14ac:dyDescent="0.25">
      <c r="A2806" s="124">
        <v>41801</v>
      </c>
      <c r="B2806" s="125">
        <v>22</v>
      </c>
      <c r="C2806" s="125">
        <v>9.9819110000000002</v>
      </c>
      <c r="D2806" s="125">
        <v>9.9819110000000002</v>
      </c>
      <c r="E2806" s="125">
        <v>2.965382</v>
      </c>
    </row>
    <row r="2807" spans="1:5" x14ac:dyDescent="0.25">
      <c r="A2807" s="124">
        <v>41802</v>
      </c>
      <c r="B2807" s="125">
        <v>28</v>
      </c>
      <c r="C2807" s="125">
        <v>9.9772890000000007</v>
      </c>
      <c r="D2807" s="125">
        <v>9.9772890000000007</v>
      </c>
      <c r="E2807" s="125">
        <v>2.9266320000000001</v>
      </c>
    </row>
    <row r="2808" spans="1:5" x14ac:dyDescent="0.25">
      <c r="A2808" s="124">
        <v>41803</v>
      </c>
      <c r="B2808" s="125">
        <v>27</v>
      </c>
      <c r="C2808" s="125">
        <v>9.9780250000000006</v>
      </c>
      <c r="D2808" s="125">
        <v>9.9780250000000006</v>
      </c>
      <c r="E2808" s="125">
        <v>2.9364530000000002</v>
      </c>
    </row>
    <row r="2809" spans="1:5" x14ac:dyDescent="0.25">
      <c r="A2809" s="124">
        <v>41806</v>
      </c>
      <c r="B2809" s="125">
        <v>24</v>
      </c>
      <c r="C2809" s="125">
        <v>9.9801330000000004</v>
      </c>
      <c r="D2809" s="125">
        <v>9.9801330000000004</v>
      </c>
      <c r="E2809" s="125">
        <v>2.9859819999999999</v>
      </c>
    </row>
    <row r="2810" spans="1:5" x14ac:dyDescent="0.25">
      <c r="A2810" s="124">
        <v>41807</v>
      </c>
      <c r="B2810" s="125">
        <v>23</v>
      </c>
      <c r="C2810" s="125">
        <v>9.9812169999999991</v>
      </c>
      <c r="D2810" s="125">
        <v>9.9812169999999991</v>
      </c>
      <c r="E2810" s="125">
        <v>2.9454799999999999</v>
      </c>
    </row>
    <row r="2811" spans="1:5" x14ac:dyDescent="0.25">
      <c r="A2811" s="124">
        <v>41808</v>
      </c>
      <c r="B2811" s="125">
        <v>22</v>
      </c>
      <c r="C2811" s="125">
        <v>9.9820329999999995</v>
      </c>
      <c r="D2811" s="125">
        <v>9.9820329999999995</v>
      </c>
      <c r="E2811" s="125">
        <v>2.9453459999999998</v>
      </c>
    </row>
    <row r="2812" spans="1:5" x14ac:dyDescent="0.25">
      <c r="A2812" s="124">
        <v>41809</v>
      </c>
      <c r="B2812" s="125">
        <v>28</v>
      </c>
      <c r="C2812" s="125">
        <v>9.9771330000000003</v>
      </c>
      <c r="D2812" s="125">
        <v>9.9771330000000003</v>
      </c>
      <c r="E2812" s="125">
        <v>2.9467810000000001</v>
      </c>
    </row>
    <row r="2813" spans="1:5" x14ac:dyDescent="0.25">
      <c r="A2813" s="124">
        <v>41810</v>
      </c>
      <c r="B2813" s="125">
        <v>27</v>
      </c>
      <c r="C2813" s="125">
        <v>9.9779499999999999</v>
      </c>
      <c r="D2813" s="125">
        <v>9.9779499999999999</v>
      </c>
      <c r="E2813" s="125">
        <v>2.9464969999999999</v>
      </c>
    </row>
    <row r="2814" spans="1:5" x14ac:dyDescent="0.25">
      <c r="A2814" s="124">
        <v>41813</v>
      </c>
      <c r="B2814" s="125">
        <v>24</v>
      </c>
      <c r="C2814" s="125">
        <v>9.9803999999999995</v>
      </c>
      <c r="D2814" s="125">
        <v>9.9803999999999995</v>
      </c>
      <c r="E2814" s="125">
        <v>2.9457740000000001</v>
      </c>
    </row>
    <row r="2815" spans="1:5" x14ac:dyDescent="0.25">
      <c r="A2815" s="124">
        <v>41814</v>
      </c>
      <c r="B2815" s="125">
        <v>23</v>
      </c>
      <c r="C2815" s="125">
        <v>9.9816640000000003</v>
      </c>
      <c r="D2815" s="125">
        <v>9.9816640000000003</v>
      </c>
      <c r="E2815" s="125">
        <v>2.8752550000000001</v>
      </c>
    </row>
    <row r="2816" spans="1:5" x14ac:dyDescent="0.25">
      <c r="A2816" s="124">
        <v>41815</v>
      </c>
      <c r="B2816" s="125">
        <v>22</v>
      </c>
      <c r="C2816" s="125">
        <v>9.9823389999999996</v>
      </c>
      <c r="D2816" s="125">
        <v>9.9823389999999996</v>
      </c>
      <c r="E2816" s="125">
        <v>2.895095</v>
      </c>
    </row>
    <row r="2817" spans="1:5" x14ac:dyDescent="0.25">
      <c r="A2817" s="124">
        <v>41816</v>
      </c>
      <c r="B2817" s="125">
        <v>28</v>
      </c>
      <c r="C2817" s="125">
        <v>9.9776779999999992</v>
      </c>
      <c r="D2817" s="125">
        <v>9.9776779999999992</v>
      </c>
      <c r="E2817" s="125">
        <v>2.8763920000000001</v>
      </c>
    </row>
    <row r="2818" spans="1:5" x14ac:dyDescent="0.25">
      <c r="A2818" s="124">
        <v>41817</v>
      </c>
      <c r="B2818" s="125">
        <v>27</v>
      </c>
      <c r="C2818" s="125">
        <v>9.9784749999999995</v>
      </c>
      <c r="D2818" s="125">
        <v>9.9784749999999995</v>
      </c>
      <c r="E2818" s="125">
        <v>2.8761909999999999</v>
      </c>
    </row>
    <row r="2819" spans="1:5" x14ac:dyDescent="0.25">
      <c r="A2819" s="124">
        <v>41820</v>
      </c>
      <c r="B2819" s="125">
        <v>24</v>
      </c>
      <c r="C2819" s="125">
        <v>9.9809330000000003</v>
      </c>
      <c r="D2819" s="125">
        <v>9.9809330000000003</v>
      </c>
      <c r="E2819" s="125">
        <v>2.8655140000000001</v>
      </c>
    </row>
    <row r="2820" spans="1:5" x14ac:dyDescent="0.25">
      <c r="A2820" s="124">
        <v>41821</v>
      </c>
      <c r="B2820" s="125">
        <v>23</v>
      </c>
      <c r="C2820" s="125">
        <v>9.9819189999999995</v>
      </c>
      <c r="D2820" s="125">
        <v>9.9819189999999995</v>
      </c>
      <c r="E2820" s="125">
        <v>2.8351959999999998</v>
      </c>
    </row>
    <row r="2821" spans="1:5" x14ac:dyDescent="0.25">
      <c r="A2821" s="124">
        <v>41822</v>
      </c>
      <c r="B2821" s="125">
        <v>22</v>
      </c>
      <c r="C2821" s="125">
        <v>9.9825219999999995</v>
      </c>
      <c r="D2821" s="125">
        <v>9.9825219999999995</v>
      </c>
      <c r="E2821" s="125">
        <v>2.8650440000000001</v>
      </c>
    </row>
    <row r="2822" spans="1:5" x14ac:dyDescent="0.25">
      <c r="A2822" s="124">
        <v>41823</v>
      </c>
      <c r="B2822" s="125">
        <v>28</v>
      </c>
      <c r="C2822" s="125">
        <v>9.9777559999999994</v>
      </c>
      <c r="D2822" s="125">
        <v>9.9777559999999994</v>
      </c>
      <c r="E2822" s="125">
        <v>2.8663189999999998</v>
      </c>
    </row>
    <row r="2823" spans="1:5" x14ac:dyDescent="0.25">
      <c r="A2823" s="124">
        <v>41824</v>
      </c>
      <c r="B2823" s="125">
        <v>27</v>
      </c>
      <c r="C2823" s="125">
        <v>9.9779499999999999</v>
      </c>
      <c r="D2823" s="125">
        <v>9.9779499999999999</v>
      </c>
      <c r="E2823" s="125">
        <v>2.9464969999999999</v>
      </c>
    </row>
    <row r="2824" spans="1:5" x14ac:dyDescent="0.25">
      <c r="A2824" s="124">
        <v>41827</v>
      </c>
      <c r="B2824" s="125">
        <v>24</v>
      </c>
      <c r="C2824" s="125">
        <v>9.9807330000000007</v>
      </c>
      <c r="D2824" s="125">
        <v>9.9807330000000007</v>
      </c>
      <c r="E2824" s="125">
        <v>2.895629</v>
      </c>
    </row>
    <row r="2825" spans="1:5" x14ac:dyDescent="0.25">
      <c r="A2825" s="124">
        <v>41828</v>
      </c>
      <c r="B2825" s="125">
        <v>23</v>
      </c>
      <c r="C2825" s="125">
        <v>9.9815360000000002</v>
      </c>
      <c r="D2825" s="125">
        <v>9.9815360000000002</v>
      </c>
      <c r="E2825" s="125">
        <v>2.8953630000000001</v>
      </c>
    </row>
    <row r="2826" spans="1:5" x14ac:dyDescent="0.25">
      <c r="A2826" s="124">
        <v>41829</v>
      </c>
      <c r="B2826" s="125">
        <v>22</v>
      </c>
      <c r="C2826" s="125">
        <v>9.9824610000000007</v>
      </c>
      <c r="D2826" s="125">
        <v>9.9824610000000007</v>
      </c>
      <c r="E2826" s="125">
        <v>2.8750610000000001</v>
      </c>
    </row>
    <row r="2827" spans="1:5" x14ac:dyDescent="0.25">
      <c r="A2827" s="124">
        <v>41830</v>
      </c>
      <c r="B2827" s="125">
        <v>28</v>
      </c>
      <c r="C2827" s="125">
        <v>9.9779890000000009</v>
      </c>
      <c r="D2827" s="125">
        <v>9.9779890000000009</v>
      </c>
      <c r="E2827" s="125">
        <v>2.8362289999999999</v>
      </c>
    </row>
    <row r="2828" spans="1:5" x14ac:dyDescent="0.25">
      <c r="A2828" s="124">
        <v>41831</v>
      </c>
      <c r="B2828" s="125">
        <v>27</v>
      </c>
      <c r="C2828" s="125">
        <v>9.9787750000000006</v>
      </c>
      <c r="D2828" s="125">
        <v>9.9787750000000006</v>
      </c>
      <c r="E2828" s="125">
        <v>2.8360189999999998</v>
      </c>
    </row>
    <row r="2829" spans="1:5" x14ac:dyDescent="0.25">
      <c r="A2829" s="124">
        <v>41834</v>
      </c>
      <c r="B2829" s="125">
        <v>24</v>
      </c>
      <c r="C2829" s="125">
        <v>9.9810669999999995</v>
      </c>
      <c r="D2829" s="125">
        <v>9.9810669999999995</v>
      </c>
      <c r="E2829" s="125">
        <v>2.8453369999999998</v>
      </c>
    </row>
    <row r="2830" spans="1:5" x14ac:dyDescent="0.25">
      <c r="A2830" s="124">
        <v>41835</v>
      </c>
      <c r="B2830" s="125">
        <v>23</v>
      </c>
      <c r="C2830" s="125">
        <v>9.9818560000000005</v>
      </c>
      <c r="D2830" s="125">
        <v>9.9818560000000005</v>
      </c>
      <c r="E2830" s="125">
        <v>2.8450929999999999</v>
      </c>
    </row>
    <row r="2831" spans="1:5" x14ac:dyDescent="0.25">
      <c r="A2831" s="124">
        <v>41836</v>
      </c>
      <c r="B2831" s="125">
        <v>22</v>
      </c>
      <c r="C2831" s="125">
        <v>9.9826440000000005</v>
      </c>
      <c r="D2831" s="125">
        <v>9.9826440000000005</v>
      </c>
      <c r="E2831" s="125">
        <v>2.845011</v>
      </c>
    </row>
    <row r="2832" spans="1:5" x14ac:dyDescent="0.25">
      <c r="A2832" s="124">
        <v>41837</v>
      </c>
      <c r="B2832" s="125">
        <v>28</v>
      </c>
      <c r="C2832" s="125">
        <v>9.9779890000000009</v>
      </c>
      <c r="D2832" s="125">
        <v>9.9779890000000009</v>
      </c>
      <c r="E2832" s="125">
        <v>2.8362289999999999</v>
      </c>
    </row>
    <row r="2833" spans="1:5" x14ac:dyDescent="0.25">
      <c r="A2833" s="124">
        <v>41838</v>
      </c>
      <c r="B2833" s="125">
        <v>27</v>
      </c>
      <c r="C2833" s="125">
        <v>9.9787750000000006</v>
      </c>
      <c r="D2833" s="125">
        <v>9.9787750000000006</v>
      </c>
      <c r="E2833" s="125">
        <v>2.8360189999999998</v>
      </c>
    </row>
    <row r="2834" spans="1:5" x14ac:dyDescent="0.25">
      <c r="A2834" s="124">
        <v>41841</v>
      </c>
      <c r="B2834" s="125">
        <v>24</v>
      </c>
      <c r="C2834" s="125">
        <v>9.9810669999999995</v>
      </c>
      <c r="D2834" s="125">
        <v>9.9810669999999995</v>
      </c>
      <c r="E2834" s="125">
        <v>2.8453369999999998</v>
      </c>
    </row>
    <row r="2835" spans="1:5" x14ac:dyDescent="0.25">
      <c r="A2835" s="124">
        <v>41842</v>
      </c>
      <c r="B2835" s="125">
        <v>23</v>
      </c>
      <c r="C2835" s="125">
        <v>9.9819189999999995</v>
      </c>
      <c r="D2835" s="125">
        <v>9.9819189999999995</v>
      </c>
      <c r="E2835" s="125">
        <v>2.8351959999999998</v>
      </c>
    </row>
    <row r="2836" spans="1:5" x14ac:dyDescent="0.25">
      <c r="A2836" s="124">
        <v>41843</v>
      </c>
      <c r="B2836" s="125">
        <v>22</v>
      </c>
      <c r="C2836" s="125">
        <v>9.9828890000000001</v>
      </c>
      <c r="D2836" s="125">
        <v>9.9828890000000001</v>
      </c>
      <c r="E2836" s="125">
        <v>2.8047810000000002</v>
      </c>
    </row>
    <row r="2837" spans="1:5" x14ac:dyDescent="0.25">
      <c r="A2837" s="124">
        <v>41844</v>
      </c>
      <c r="B2837" s="125">
        <v>28</v>
      </c>
      <c r="C2837" s="125">
        <v>9.9781440000000003</v>
      </c>
      <c r="D2837" s="125">
        <v>9.9781440000000003</v>
      </c>
      <c r="E2837" s="125">
        <v>2.8162120000000002</v>
      </c>
    </row>
    <row r="2838" spans="1:5" x14ac:dyDescent="0.25">
      <c r="A2838" s="124">
        <v>41845</v>
      </c>
      <c r="B2838" s="125">
        <v>27</v>
      </c>
      <c r="C2838" s="125">
        <v>9.9787750000000006</v>
      </c>
      <c r="D2838" s="125">
        <v>9.9787750000000006</v>
      </c>
      <c r="E2838" s="125">
        <v>2.8360189999999998</v>
      </c>
    </row>
    <row r="2839" spans="1:5" x14ac:dyDescent="0.25">
      <c r="A2839" s="124">
        <v>41848</v>
      </c>
      <c r="B2839" s="125">
        <v>24</v>
      </c>
      <c r="C2839" s="125">
        <v>9.9811999999999994</v>
      </c>
      <c r="D2839" s="125">
        <v>9.9811999999999994</v>
      </c>
      <c r="E2839" s="125">
        <v>2.8253119999999998</v>
      </c>
    </row>
    <row r="2840" spans="1:5" x14ac:dyDescent="0.25">
      <c r="A2840" s="124">
        <v>41849</v>
      </c>
      <c r="B2840" s="125">
        <v>23</v>
      </c>
      <c r="C2840" s="125">
        <v>9.9821749999999998</v>
      </c>
      <c r="D2840" s="125">
        <v>9.9821749999999998</v>
      </c>
      <c r="E2840" s="125">
        <v>2.7949820000000001</v>
      </c>
    </row>
    <row r="2841" spans="1:5" x14ac:dyDescent="0.25">
      <c r="A2841" s="124">
        <v>41850</v>
      </c>
      <c r="B2841" s="125">
        <v>22</v>
      </c>
      <c r="C2841" s="125">
        <v>9.9828279999999996</v>
      </c>
      <c r="D2841" s="125">
        <v>9.9828279999999996</v>
      </c>
      <c r="E2841" s="125">
        <v>2.814797</v>
      </c>
    </row>
    <row r="2842" spans="1:5" x14ac:dyDescent="0.25">
      <c r="A2842" s="124">
        <v>41851</v>
      </c>
      <c r="B2842" s="125">
        <v>28</v>
      </c>
      <c r="C2842" s="125">
        <v>9.9780669999999994</v>
      </c>
      <c r="D2842" s="125">
        <v>9.9780669999999994</v>
      </c>
      <c r="E2842" s="125">
        <v>2.8261560000000001</v>
      </c>
    </row>
    <row r="2843" spans="1:5" x14ac:dyDescent="0.25">
      <c r="A2843" s="124">
        <v>41852</v>
      </c>
      <c r="B2843" s="125">
        <v>27</v>
      </c>
      <c r="C2843" s="125">
        <v>9.9788499999999996</v>
      </c>
      <c r="D2843" s="125">
        <v>9.9788499999999996</v>
      </c>
      <c r="E2843" s="125">
        <v>2.825977</v>
      </c>
    </row>
    <row r="2844" spans="1:5" x14ac:dyDescent="0.25">
      <c r="A2844" s="124">
        <v>41855</v>
      </c>
      <c r="B2844" s="125">
        <v>24</v>
      </c>
      <c r="C2844" s="125">
        <v>9.9810669999999995</v>
      </c>
      <c r="D2844" s="125">
        <v>9.9810669999999995</v>
      </c>
      <c r="E2844" s="125">
        <v>2.8453369999999998</v>
      </c>
    </row>
    <row r="2845" spans="1:5" x14ac:dyDescent="0.25">
      <c r="A2845" s="124">
        <v>41856</v>
      </c>
      <c r="B2845" s="125">
        <v>23</v>
      </c>
      <c r="C2845" s="125">
        <v>9.9819829999999996</v>
      </c>
      <c r="D2845" s="125">
        <v>9.9819829999999996</v>
      </c>
      <c r="E2845" s="125">
        <v>2.825142</v>
      </c>
    </row>
    <row r="2846" spans="1:5" x14ac:dyDescent="0.25">
      <c r="A2846" s="124">
        <v>41857</v>
      </c>
      <c r="B2846" s="125">
        <v>22</v>
      </c>
      <c r="C2846" s="125">
        <v>9.9828890000000001</v>
      </c>
      <c r="D2846" s="125">
        <v>9.9828890000000001</v>
      </c>
      <c r="E2846" s="125">
        <v>2.8047810000000002</v>
      </c>
    </row>
    <row r="2847" spans="1:5" x14ac:dyDescent="0.25">
      <c r="A2847" s="124">
        <v>41858</v>
      </c>
      <c r="B2847" s="125">
        <v>28</v>
      </c>
      <c r="C2847" s="125">
        <v>9.9784559999999995</v>
      </c>
      <c r="D2847" s="125">
        <v>9.9784559999999995</v>
      </c>
      <c r="E2847" s="125">
        <v>2.7759230000000001</v>
      </c>
    </row>
    <row r="2848" spans="1:5" x14ac:dyDescent="0.25">
      <c r="A2848" s="124">
        <v>41859</v>
      </c>
      <c r="B2848" s="125">
        <v>27</v>
      </c>
      <c r="C2848" s="125">
        <v>9.9792249999999996</v>
      </c>
      <c r="D2848" s="125">
        <v>9.9792249999999996</v>
      </c>
      <c r="E2848" s="125">
        <v>2.7757670000000001</v>
      </c>
    </row>
    <row r="2849" spans="1:5" x14ac:dyDescent="0.25">
      <c r="A2849" s="124">
        <v>41862</v>
      </c>
      <c r="B2849" s="125">
        <v>24</v>
      </c>
      <c r="C2849" s="125">
        <v>9.9815330000000007</v>
      </c>
      <c r="D2849" s="125">
        <v>9.9815330000000007</v>
      </c>
      <c r="E2849" s="125">
        <v>2.7751749999999999</v>
      </c>
    </row>
    <row r="2850" spans="1:5" x14ac:dyDescent="0.25">
      <c r="A2850" s="124">
        <v>41863</v>
      </c>
      <c r="B2850" s="125">
        <v>23</v>
      </c>
      <c r="C2850" s="125">
        <v>9.9822389999999999</v>
      </c>
      <c r="D2850" s="125">
        <v>9.9822389999999999</v>
      </c>
      <c r="E2850" s="125">
        <v>2.784929</v>
      </c>
    </row>
    <row r="2851" spans="1:5" x14ac:dyDescent="0.25">
      <c r="A2851" s="124">
        <v>41864</v>
      </c>
      <c r="B2851" s="125">
        <v>22</v>
      </c>
      <c r="C2851" s="125">
        <v>9.9828890000000001</v>
      </c>
      <c r="D2851" s="125">
        <v>9.9828890000000001</v>
      </c>
      <c r="E2851" s="125">
        <v>2.8047810000000002</v>
      </c>
    </row>
    <row r="2852" spans="1:5" x14ac:dyDescent="0.25">
      <c r="A2852" s="124">
        <v>41865</v>
      </c>
      <c r="B2852" s="125">
        <v>28</v>
      </c>
      <c r="C2852" s="125">
        <v>9.9783779999999993</v>
      </c>
      <c r="D2852" s="125">
        <v>9.9783779999999993</v>
      </c>
      <c r="E2852" s="125">
        <v>2.7859950000000002</v>
      </c>
    </row>
    <row r="2853" spans="1:5" x14ac:dyDescent="0.25">
      <c r="A2853" s="124">
        <v>41866</v>
      </c>
      <c r="B2853" s="125">
        <v>27</v>
      </c>
      <c r="C2853" s="125">
        <v>9.9791500000000006</v>
      </c>
      <c r="D2853" s="125">
        <v>9.9791500000000006</v>
      </c>
      <c r="E2853" s="125">
        <v>2.7858079999999998</v>
      </c>
    </row>
    <row r="2854" spans="1:5" x14ac:dyDescent="0.25">
      <c r="A2854" s="124">
        <v>41869</v>
      </c>
      <c r="B2854" s="125">
        <v>24</v>
      </c>
      <c r="C2854" s="125">
        <v>9.9814670000000003</v>
      </c>
      <c r="D2854" s="125">
        <v>9.9814670000000003</v>
      </c>
      <c r="E2854" s="125">
        <v>2.7851119999999998</v>
      </c>
    </row>
    <row r="2855" spans="1:5" x14ac:dyDescent="0.25">
      <c r="A2855" s="124">
        <v>41870</v>
      </c>
      <c r="B2855" s="125">
        <v>23</v>
      </c>
      <c r="C2855" s="125">
        <v>9.982367</v>
      </c>
      <c r="D2855" s="125">
        <v>9.982367</v>
      </c>
      <c r="E2855" s="125">
        <v>2.7648229999999998</v>
      </c>
    </row>
    <row r="2856" spans="1:5" x14ac:dyDescent="0.25">
      <c r="A2856" s="124">
        <v>41871</v>
      </c>
      <c r="B2856" s="125">
        <v>22</v>
      </c>
      <c r="C2856" s="125">
        <v>9.9831330000000005</v>
      </c>
      <c r="D2856" s="125">
        <v>9.9831330000000005</v>
      </c>
      <c r="E2856" s="125">
        <v>2.7647179999999998</v>
      </c>
    </row>
    <row r="2857" spans="1:5" x14ac:dyDescent="0.25">
      <c r="A2857" s="124">
        <v>41872</v>
      </c>
      <c r="B2857" s="125">
        <v>28</v>
      </c>
      <c r="C2857" s="125">
        <v>9.9786110000000008</v>
      </c>
      <c r="D2857" s="125">
        <v>9.9786110000000008</v>
      </c>
      <c r="E2857" s="125">
        <v>2.7559089999999999</v>
      </c>
    </row>
    <row r="2858" spans="1:5" x14ac:dyDescent="0.25">
      <c r="A2858" s="124">
        <v>41873</v>
      </c>
      <c r="B2858" s="125">
        <v>27</v>
      </c>
      <c r="C2858" s="125">
        <v>9.9793000000000003</v>
      </c>
      <c r="D2858" s="125">
        <v>9.9793000000000003</v>
      </c>
      <c r="E2858" s="125">
        <v>2.7657250000000002</v>
      </c>
    </row>
    <row r="2859" spans="1:5" x14ac:dyDescent="0.25">
      <c r="A2859" s="124">
        <v>41876</v>
      </c>
      <c r="B2859" s="125">
        <v>24</v>
      </c>
      <c r="C2859" s="125">
        <v>9.9813329999999993</v>
      </c>
      <c r="D2859" s="125">
        <v>9.9813329999999993</v>
      </c>
      <c r="E2859" s="125">
        <v>2.8052869999999999</v>
      </c>
    </row>
    <row r="2860" spans="1:5" x14ac:dyDescent="0.25">
      <c r="A2860" s="124">
        <v>41877</v>
      </c>
      <c r="B2860" s="125">
        <v>23</v>
      </c>
      <c r="C2860" s="125">
        <v>9.9825579999999992</v>
      </c>
      <c r="D2860" s="125">
        <v>9.9825579999999992</v>
      </c>
      <c r="E2860" s="125">
        <v>2.7348219999999999</v>
      </c>
    </row>
    <row r="2861" spans="1:5" x14ac:dyDescent="0.25">
      <c r="A2861" s="124">
        <v>41878</v>
      </c>
      <c r="B2861" s="125">
        <v>22</v>
      </c>
      <c r="C2861" s="125">
        <v>9.9831330000000005</v>
      </c>
      <c r="D2861" s="125">
        <v>9.9831330000000005</v>
      </c>
      <c r="E2861" s="125">
        <v>2.7647179999999998</v>
      </c>
    </row>
    <row r="2862" spans="1:5" x14ac:dyDescent="0.25">
      <c r="A2862" s="124">
        <v>41879</v>
      </c>
      <c r="B2862" s="125">
        <v>28</v>
      </c>
      <c r="C2862" s="125">
        <v>9.9786110000000008</v>
      </c>
      <c r="D2862" s="125">
        <v>9.9786110000000008</v>
      </c>
      <c r="E2862" s="125">
        <v>2.7559089999999999</v>
      </c>
    </row>
    <row r="2863" spans="1:5" x14ac:dyDescent="0.25">
      <c r="A2863" s="124">
        <v>41880</v>
      </c>
      <c r="B2863" s="125">
        <v>27</v>
      </c>
      <c r="C2863" s="125">
        <v>9.9793749999999992</v>
      </c>
      <c r="D2863" s="125">
        <v>9.9793749999999992</v>
      </c>
      <c r="E2863" s="125">
        <v>2.755684</v>
      </c>
    </row>
    <row r="2864" spans="1:5" x14ac:dyDescent="0.25">
      <c r="A2864" s="124">
        <v>41883</v>
      </c>
      <c r="B2864" s="125">
        <v>24</v>
      </c>
      <c r="C2864" s="125">
        <v>9.9816669999999998</v>
      </c>
      <c r="D2864" s="125">
        <v>9.9816669999999998</v>
      </c>
      <c r="E2864" s="125">
        <v>2.755001</v>
      </c>
    </row>
    <row r="2865" spans="1:5" x14ac:dyDescent="0.25">
      <c r="A2865" s="124">
        <v>41884</v>
      </c>
      <c r="B2865" s="125">
        <v>23</v>
      </c>
      <c r="C2865" s="125">
        <v>9.9825579999999992</v>
      </c>
      <c r="D2865" s="125">
        <v>9.9825579999999992</v>
      </c>
      <c r="E2865" s="125">
        <v>2.7348219999999999</v>
      </c>
    </row>
    <row r="2866" spans="1:5" x14ac:dyDescent="0.25">
      <c r="A2866" s="124">
        <v>41885</v>
      </c>
      <c r="B2866" s="125">
        <v>22</v>
      </c>
      <c r="C2866" s="125">
        <v>9.9835609999999999</v>
      </c>
      <c r="D2866" s="125">
        <v>9.9835609999999999</v>
      </c>
      <c r="E2866" s="125">
        <v>2.694448</v>
      </c>
    </row>
    <row r="2867" spans="1:5" x14ac:dyDescent="0.25">
      <c r="A2867" s="124">
        <v>41886</v>
      </c>
      <c r="B2867" s="125">
        <v>28</v>
      </c>
      <c r="C2867" s="125">
        <v>9.9786110000000008</v>
      </c>
      <c r="D2867" s="125">
        <v>9.9786110000000008</v>
      </c>
      <c r="E2867" s="125">
        <v>2.7559089999999999</v>
      </c>
    </row>
    <row r="2868" spans="1:5" x14ac:dyDescent="0.25">
      <c r="A2868" s="124">
        <v>41887</v>
      </c>
      <c r="B2868" s="125">
        <v>27</v>
      </c>
      <c r="C2868" s="125">
        <v>9.9793000000000003</v>
      </c>
      <c r="D2868" s="125">
        <v>9.9793000000000003</v>
      </c>
      <c r="E2868" s="125">
        <v>2.7657250000000002</v>
      </c>
    </row>
    <row r="2869" spans="1:5" x14ac:dyDescent="0.25">
      <c r="A2869" s="124">
        <v>41890</v>
      </c>
      <c r="B2869" s="125">
        <v>24</v>
      </c>
      <c r="C2869" s="125">
        <v>9.9811999999999994</v>
      </c>
      <c r="D2869" s="125">
        <v>9.9811999999999994</v>
      </c>
      <c r="E2869" s="125">
        <v>2.8253119999999998</v>
      </c>
    </row>
    <row r="2870" spans="1:5" x14ac:dyDescent="0.25">
      <c r="A2870" s="124">
        <v>41891</v>
      </c>
      <c r="B2870" s="125">
        <v>23</v>
      </c>
      <c r="C2870" s="125">
        <v>9.9816640000000003</v>
      </c>
      <c r="D2870" s="125">
        <v>9.9816640000000003</v>
      </c>
      <c r="E2870" s="125">
        <v>2.8752550000000001</v>
      </c>
    </row>
    <row r="2871" spans="1:5" x14ac:dyDescent="0.25">
      <c r="A2871" s="124">
        <v>41892</v>
      </c>
      <c r="B2871" s="125">
        <v>22</v>
      </c>
      <c r="C2871" s="125">
        <v>9.9824610000000007</v>
      </c>
      <c r="D2871" s="125">
        <v>9.9824610000000007</v>
      </c>
      <c r="E2871" s="125">
        <v>2.8750610000000001</v>
      </c>
    </row>
    <row r="2872" spans="1:5" x14ac:dyDescent="0.25">
      <c r="A2872" s="124">
        <v>41893</v>
      </c>
      <c r="B2872" s="125">
        <v>28</v>
      </c>
      <c r="C2872" s="125">
        <v>9.9775220000000004</v>
      </c>
      <c r="D2872" s="125">
        <v>9.9775220000000004</v>
      </c>
      <c r="E2872" s="125">
        <v>2.8965390000000002</v>
      </c>
    </row>
    <row r="2873" spans="1:5" x14ac:dyDescent="0.25">
      <c r="A2873" s="124">
        <v>41894</v>
      </c>
      <c r="B2873" s="125">
        <v>27</v>
      </c>
      <c r="C2873" s="125">
        <v>9.9780250000000006</v>
      </c>
      <c r="D2873" s="125">
        <v>9.9780250000000006</v>
      </c>
      <c r="E2873" s="125">
        <v>2.9364530000000002</v>
      </c>
    </row>
    <row r="2874" spans="1:5" x14ac:dyDescent="0.25">
      <c r="A2874" s="124">
        <v>41897</v>
      </c>
      <c r="B2874" s="125">
        <v>24</v>
      </c>
      <c r="C2874" s="125">
        <v>9.9808000000000003</v>
      </c>
      <c r="D2874" s="125">
        <v>9.9808000000000003</v>
      </c>
      <c r="E2874" s="125">
        <v>2.8855400000000002</v>
      </c>
    </row>
    <row r="2875" spans="1:5" x14ac:dyDescent="0.25">
      <c r="A2875" s="124">
        <v>41899</v>
      </c>
      <c r="B2875" s="125">
        <v>22</v>
      </c>
      <c r="C2875" s="125">
        <v>9.9819720000000007</v>
      </c>
      <c r="D2875" s="125">
        <v>9.9819720000000007</v>
      </c>
      <c r="E2875" s="125">
        <v>2.9553639999999999</v>
      </c>
    </row>
    <row r="2876" spans="1:5" x14ac:dyDescent="0.25">
      <c r="A2876" s="124">
        <v>41900</v>
      </c>
      <c r="B2876" s="125">
        <v>28</v>
      </c>
      <c r="C2876" s="125">
        <v>9.9769000000000005</v>
      </c>
      <c r="D2876" s="125">
        <v>9.9769000000000005</v>
      </c>
      <c r="E2876" s="125">
        <v>2.976877</v>
      </c>
    </row>
    <row r="2877" spans="1:5" x14ac:dyDescent="0.25">
      <c r="A2877" s="124">
        <v>41901</v>
      </c>
      <c r="B2877" s="125">
        <v>27</v>
      </c>
      <c r="C2877" s="125">
        <v>9.9778749999999992</v>
      </c>
      <c r="D2877" s="125">
        <v>9.9778749999999992</v>
      </c>
      <c r="E2877" s="125">
        <v>2.9565410000000001</v>
      </c>
    </row>
    <row r="2878" spans="1:5" x14ac:dyDescent="0.25">
      <c r="A2878" s="124">
        <v>41904</v>
      </c>
      <c r="B2878" s="125">
        <v>24</v>
      </c>
      <c r="C2878" s="125">
        <v>9.9803329999999999</v>
      </c>
      <c r="D2878" s="125">
        <v>9.9803329999999999</v>
      </c>
      <c r="E2878" s="125">
        <v>2.9558629999999999</v>
      </c>
    </row>
    <row r="2879" spans="1:5" x14ac:dyDescent="0.25">
      <c r="A2879" s="124">
        <v>41905</v>
      </c>
      <c r="B2879" s="125">
        <v>23</v>
      </c>
      <c r="C2879" s="125">
        <v>9.9816000000000003</v>
      </c>
      <c r="D2879" s="125">
        <v>9.9816000000000003</v>
      </c>
      <c r="E2879" s="125">
        <v>2.8853089999999999</v>
      </c>
    </row>
    <row r="2880" spans="1:5" x14ac:dyDescent="0.25">
      <c r="A2880" s="124">
        <v>41906</v>
      </c>
      <c r="B2880" s="125">
        <v>22</v>
      </c>
      <c r="C2880" s="125">
        <v>9.9824610000000007</v>
      </c>
      <c r="D2880" s="125">
        <v>9.9824610000000007</v>
      </c>
      <c r="E2880" s="125">
        <v>2.8750610000000001</v>
      </c>
    </row>
    <row r="2881" spans="1:5" x14ac:dyDescent="0.25">
      <c r="A2881" s="124">
        <v>41907</v>
      </c>
      <c r="B2881" s="125">
        <v>28</v>
      </c>
      <c r="C2881" s="125">
        <v>9.9773669999999992</v>
      </c>
      <c r="D2881" s="125">
        <v>9.9773669999999992</v>
      </c>
      <c r="E2881" s="125">
        <v>2.9165580000000002</v>
      </c>
    </row>
    <row r="2882" spans="1:5" x14ac:dyDescent="0.25">
      <c r="A2882" s="124">
        <v>41908</v>
      </c>
      <c r="B2882" s="125">
        <v>27</v>
      </c>
      <c r="C2882" s="125">
        <v>9.9780999999999995</v>
      </c>
      <c r="D2882" s="125">
        <v>9.9780999999999995</v>
      </c>
      <c r="E2882" s="125">
        <v>2.926409</v>
      </c>
    </row>
    <row r="2883" spans="1:5" x14ac:dyDescent="0.25">
      <c r="A2883" s="124">
        <v>41911</v>
      </c>
      <c r="B2883" s="125">
        <v>24</v>
      </c>
      <c r="C2883" s="125">
        <v>9.9801330000000004</v>
      </c>
      <c r="D2883" s="125">
        <v>9.9801330000000004</v>
      </c>
      <c r="E2883" s="125">
        <v>2.9859819999999999</v>
      </c>
    </row>
    <row r="2884" spans="1:5" x14ac:dyDescent="0.25">
      <c r="A2884" s="124">
        <v>41912</v>
      </c>
      <c r="B2884" s="125">
        <v>23</v>
      </c>
      <c r="C2884" s="125">
        <v>9.9819189999999995</v>
      </c>
      <c r="D2884" s="125">
        <v>9.9819189999999995</v>
      </c>
      <c r="E2884" s="125">
        <v>2.8351959999999998</v>
      </c>
    </row>
    <row r="2885" spans="1:5" x14ac:dyDescent="0.25">
      <c r="A2885" s="124">
        <v>41913</v>
      </c>
      <c r="B2885" s="125">
        <v>22</v>
      </c>
      <c r="C2885" s="125">
        <v>9.9825219999999995</v>
      </c>
      <c r="D2885" s="125">
        <v>9.9825219999999995</v>
      </c>
      <c r="E2885" s="125">
        <v>2.8650440000000001</v>
      </c>
    </row>
    <row r="2886" spans="1:5" x14ac:dyDescent="0.25">
      <c r="A2886" s="124">
        <v>41914</v>
      </c>
      <c r="B2886" s="125">
        <v>28</v>
      </c>
      <c r="C2886" s="125">
        <v>9.9778330000000004</v>
      </c>
      <c r="D2886" s="125">
        <v>9.9778330000000004</v>
      </c>
      <c r="E2886" s="125">
        <v>2.8563749999999999</v>
      </c>
    </row>
    <row r="2887" spans="1:5" x14ac:dyDescent="0.25">
      <c r="A2887" s="124">
        <v>41915</v>
      </c>
      <c r="B2887" s="125">
        <v>27</v>
      </c>
      <c r="C2887" s="125">
        <v>9.9784000000000006</v>
      </c>
      <c r="D2887" s="125">
        <v>9.9784000000000006</v>
      </c>
      <c r="E2887" s="125">
        <v>2.886234</v>
      </c>
    </row>
    <row r="2888" spans="1:5" x14ac:dyDescent="0.25">
      <c r="A2888" s="124">
        <v>41918</v>
      </c>
      <c r="B2888" s="125">
        <v>24</v>
      </c>
      <c r="C2888" s="125">
        <v>9.9806670000000004</v>
      </c>
      <c r="D2888" s="125">
        <v>9.9806670000000004</v>
      </c>
      <c r="E2888" s="125">
        <v>2.905567</v>
      </c>
    </row>
    <row r="2889" spans="1:5" x14ac:dyDescent="0.25">
      <c r="A2889" s="124">
        <v>41919</v>
      </c>
      <c r="B2889" s="125">
        <v>23</v>
      </c>
      <c r="C2889" s="125">
        <v>9.9817920000000004</v>
      </c>
      <c r="D2889" s="125">
        <v>9.9817920000000004</v>
      </c>
      <c r="E2889" s="125">
        <v>2.855146</v>
      </c>
    </row>
    <row r="2890" spans="1:5" x14ac:dyDescent="0.25">
      <c r="A2890" s="124">
        <v>41920</v>
      </c>
      <c r="B2890" s="125">
        <v>22</v>
      </c>
      <c r="C2890" s="125">
        <v>9.9822170000000003</v>
      </c>
      <c r="D2890" s="125">
        <v>9.9822170000000003</v>
      </c>
      <c r="E2890" s="125">
        <v>2.9151289999999999</v>
      </c>
    </row>
    <row r="2891" spans="1:5" x14ac:dyDescent="0.25">
      <c r="A2891" s="124">
        <v>41921</v>
      </c>
      <c r="B2891" s="125">
        <v>28</v>
      </c>
      <c r="C2891" s="125">
        <v>9.9774440000000002</v>
      </c>
      <c r="D2891" s="125">
        <v>9.9774440000000002</v>
      </c>
      <c r="E2891" s="125">
        <v>2.9066130000000001</v>
      </c>
    </row>
    <row r="2892" spans="1:5" x14ac:dyDescent="0.25">
      <c r="A2892" s="124">
        <v>41922</v>
      </c>
      <c r="B2892" s="125">
        <v>27</v>
      </c>
      <c r="C2892" s="125">
        <v>9.9782499999999992</v>
      </c>
      <c r="D2892" s="125">
        <v>9.9782499999999992</v>
      </c>
      <c r="E2892" s="125">
        <v>2.9063210000000002</v>
      </c>
    </row>
    <row r="2893" spans="1:5" x14ac:dyDescent="0.25">
      <c r="A2893" s="124">
        <v>41925</v>
      </c>
      <c r="B2893" s="125">
        <v>24</v>
      </c>
      <c r="C2893" s="125">
        <v>9.9804670000000009</v>
      </c>
      <c r="D2893" s="125">
        <v>9.9804670000000009</v>
      </c>
      <c r="E2893" s="125">
        <v>2.9356840000000002</v>
      </c>
    </row>
    <row r="2894" spans="1:5" x14ac:dyDescent="0.25">
      <c r="A2894" s="124">
        <v>41926</v>
      </c>
      <c r="B2894" s="125">
        <v>23</v>
      </c>
      <c r="C2894" s="125">
        <v>9.9809610000000006</v>
      </c>
      <c r="D2894" s="125">
        <v>9.9809610000000006</v>
      </c>
      <c r="E2894" s="125">
        <v>2.9857019999999999</v>
      </c>
    </row>
    <row r="2895" spans="1:5" x14ac:dyDescent="0.25">
      <c r="A2895" s="124">
        <v>41927</v>
      </c>
      <c r="B2895" s="125">
        <v>22</v>
      </c>
      <c r="C2895" s="125">
        <v>9.9818499999999997</v>
      </c>
      <c r="D2895" s="125">
        <v>9.9818499999999997</v>
      </c>
      <c r="E2895" s="125">
        <v>2.9754</v>
      </c>
    </row>
    <row r="2896" spans="1:5" x14ac:dyDescent="0.25">
      <c r="A2896" s="124">
        <v>41928</v>
      </c>
      <c r="B2896" s="125">
        <v>28</v>
      </c>
      <c r="C2896" s="125">
        <v>9.9769780000000008</v>
      </c>
      <c r="D2896" s="125">
        <v>9.9769780000000008</v>
      </c>
      <c r="E2896" s="125">
        <v>2.9668019999999999</v>
      </c>
    </row>
    <row r="2897" spans="1:5" x14ac:dyDescent="0.25">
      <c r="A2897" s="124">
        <v>41929</v>
      </c>
      <c r="B2897" s="125">
        <v>27</v>
      </c>
      <c r="C2897" s="125">
        <v>9.9778000000000002</v>
      </c>
      <c r="D2897" s="125">
        <v>9.9778000000000002</v>
      </c>
      <c r="E2897" s="125">
        <v>2.9665859999999999</v>
      </c>
    </row>
    <row r="2898" spans="1:5" x14ac:dyDescent="0.25">
      <c r="A2898" s="124">
        <v>41932</v>
      </c>
      <c r="B2898" s="125">
        <v>24</v>
      </c>
      <c r="C2898" s="125">
        <v>9.9799330000000008</v>
      </c>
      <c r="D2898" s="125">
        <v>9.9799330000000008</v>
      </c>
      <c r="E2898" s="125">
        <v>3.0161020000000001</v>
      </c>
    </row>
    <row r="2899" spans="1:5" x14ac:dyDescent="0.25">
      <c r="A2899" s="124">
        <v>41933</v>
      </c>
      <c r="B2899" s="125">
        <v>23</v>
      </c>
      <c r="C2899" s="125">
        <v>9.9814720000000001</v>
      </c>
      <c r="D2899" s="125">
        <v>9.9814720000000001</v>
      </c>
      <c r="E2899" s="125">
        <v>2.9054180000000001</v>
      </c>
    </row>
    <row r="2900" spans="1:5" x14ac:dyDescent="0.25">
      <c r="A2900" s="124">
        <v>41934</v>
      </c>
      <c r="B2900" s="125">
        <v>22</v>
      </c>
      <c r="C2900" s="125">
        <v>9.9819110000000002</v>
      </c>
      <c r="D2900" s="125">
        <v>9.9819110000000002</v>
      </c>
      <c r="E2900" s="125">
        <v>2.965382</v>
      </c>
    </row>
    <row r="2901" spans="1:5" x14ac:dyDescent="0.25">
      <c r="A2901" s="124">
        <v>41935</v>
      </c>
      <c r="B2901" s="125">
        <v>28</v>
      </c>
      <c r="C2901" s="125">
        <v>9.9767440000000001</v>
      </c>
      <c r="D2901" s="125">
        <v>9.9767440000000001</v>
      </c>
      <c r="E2901" s="125">
        <v>2.9970270000000001</v>
      </c>
    </row>
    <row r="2902" spans="1:5" x14ac:dyDescent="0.25">
      <c r="A2902" s="124">
        <v>41936</v>
      </c>
      <c r="B2902" s="125">
        <v>27</v>
      </c>
      <c r="C2902" s="125">
        <v>9.9778749999999992</v>
      </c>
      <c r="D2902" s="125">
        <v>9.9778749999999992</v>
      </c>
      <c r="E2902" s="125">
        <v>2.9565410000000001</v>
      </c>
    </row>
    <row r="2903" spans="1:5" x14ac:dyDescent="0.25">
      <c r="A2903" s="124">
        <v>41939</v>
      </c>
      <c r="B2903" s="125">
        <v>24</v>
      </c>
      <c r="C2903" s="125">
        <v>9.9801330000000004</v>
      </c>
      <c r="D2903" s="125">
        <v>9.9801330000000004</v>
      </c>
      <c r="E2903" s="125">
        <v>2.9859819999999999</v>
      </c>
    </row>
    <row r="2904" spans="1:5" x14ac:dyDescent="0.25">
      <c r="A2904" s="124">
        <v>41940</v>
      </c>
      <c r="B2904" s="125">
        <v>23</v>
      </c>
      <c r="C2904" s="125">
        <v>9.9814720000000001</v>
      </c>
      <c r="D2904" s="125">
        <v>9.9814720000000001</v>
      </c>
      <c r="E2904" s="125">
        <v>2.9054180000000001</v>
      </c>
    </row>
    <row r="2905" spans="1:5" x14ac:dyDescent="0.25">
      <c r="A2905" s="124">
        <v>41941</v>
      </c>
      <c r="B2905" s="125">
        <v>22</v>
      </c>
      <c r="C2905" s="125">
        <v>9.9822780000000009</v>
      </c>
      <c r="D2905" s="125">
        <v>9.9822780000000009</v>
      </c>
      <c r="E2905" s="125">
        <v>2.9051119999999999</v>
      </c>
    </row>
    <row r="2906" spans="1:5" x14ac:dyDescent="0.25">
      <c r="A2906" s="124">
        <v>41942</v>
      </c>
      <c r="B2906" s="125">
        <v>28</v>
      </c>
      <c r="C2906" s="125">
        <v>9.9770559999999993</v>
      </c>
      <c r="D2906" s="125">
        <v>9.9770559999999993</v>
      </c>
      <c r="E2906" s="125">
        <v>2.9567269999999999</v>
      </c>
    </row>
    <row r="2907" spans="1:5" x14ac:dyDescent="0.25">
      <c r="A2907" s="124">
        <v>41943</v>
      </c>
      <c r="B2907" s="125">
        <v>27</v>
      </c>
      <c r="C2907" s="125">
        <v>9.9775749999999999</v>
      </c>
      <c r="D2907" s="125">
        <v>9.9775749999999999</v>
      </c>
      <c r="E2907" s="125">
        <v>2.9967199999999998</v>
      </c>
    </row>
    <row r="2908" spans="1:5" x14ac:dyDescent="0.25">
      <c r="A2908" s="124">
        <v>41946</v>
      </c>
      <c r="B2908" s="125">
        <v>24</v>
      </c>
      <c r="C2908" s="125">
        <v>9.980067</v>
      </c>
      <c r="D2908" s="125">
        <v>9.980067</v>
      </c>
      <c r="E2908" s="125">
        <v>2.9959220000000002</v>
      </c>
    </row>
    <row r="2909" spans="1:5" x14ac:dyDescent="0.25">
      <c r="A2909" s="124">
        <v>41947</v>
      </c>
      <c r="B2909" s="125">
        <v>23</v>
      </c>
      <c r="C2909" s="125">
        <v>9.9810250000000007</v>
      </c>
      <c r="D2909" s="125">
        <v>9.9810250000000007</v>
      </c>
      <c r="E2909" s="125">
        <v>2.9756459999999998</v>
      </c>
    </row>
    <row r="2910" spans="1:5" x14ac:dyDescent="0.25">
      <c r="A2910" s="124">
        <v>41948</v>
      </c>
      <c r="B2910" s="125">
        <v>22</v>
      </c>
      <c r="C2910" s="125">
        <v>9.9819110000000002</v>
      </c>
      <c r="D2910" s="125">
        <v>9.9819110000000002</v>
      </c>
      <c r="E2910" s="125">
        <v>2.965382</v>
      </c>
    </row>
    <row r="2911" spans="1:5" x14ac:dyDescent="0.25">
      <c r="A2911" s="124">
        <v>41949</v>
      </c>
      <c r="B2911" s="125">
        <v>28</v>
      </c>
      <c r="C2911" s="125">
        <v>9.9772890000000007</v>
      </c>
      <c r="D2911" s="125">
        <v>9.9772890000000007</v>
      </c>
      <c r="E2911" s="125">
        <v>2.9266320000000001</v>
      </c>
    </row>
    <row r="2912" spans="1:5" x14ac:dyDescent="0.25">
      <c r="A2912" s="124">
        <v>41950</v>
      </c>
      <c r="B2912" s="125">
        <v>27</v>
      </c>
      <c r="C2912" s="125">
        <v>9.9779499999999999</v>
      </c>
      <c r="D2912" s="125">
        <v>9.9779499999999999</v>
      </c>
      <c r="E2912" s="125">
        <v>2.9464969999999999</v>
      </c>
    </row>
    <row r="2913" spans="1:5" x14ac:dyDescent="0.25">
      <c r="A2913" s="124">
        <v>41953</v>
      </c>
      <c r="B2913" s="125">
        <v>24</v>
      </c>
      <c r="C2913" s="125">
        <v>9.9805329999999994</v>
      </c>
      <c r="D2913" s="125">
        <v>9.9805329999999994</v>
      </c>
      <c r="E2913" s="125">
        <v>2.9257460000000002</v>
      </c>
    </row>
    <row r="2914" spans="1:5" x14ac:dyDescent="0.25">
      <c r="A2914" s="124">
        <v>41954</v>
      </c>
      <c r="B2914" s="125">
        <v>23</v>
      </c>
      <c r="C2914" s="125">
        <v>9.9814720000000001</v>
      </c>
      <c r="D2914" s="125">
        <v>9.9814720000000001</v>
      </c>
      <c r="E2914" s="125">
        <v>2.9054180000000001</v>
      </c>
    </row>
    <row r="2915" spans="1:5" x14ac:dyDescent="0.25">
      <c r="A2915" s="124">
        <v>41955</v>
      </c>
      <c r="B2915" s="125">
        <v>22</v>
      </c>
      <c r="C2915" s="125">
        <v>9.9824000000000002</v>
      </c>
      <c r="D2915" s="125">
        <v>9.9824000000000002</v>
      </c>
      <c r="E2915" s="125">
        <v>2.885078</v>
      </c>
    </row>
    <row r="2916" spans="1:5" x14ac:dyDescent="0.25">
      <c r="A2916" s="124">
        <v>41956</v>
      </c>
      <c r="B2916" s="125">
        <v>28</v>
      </c>
      <c r="C2916" s="125">
        <v>9.9776000000000007</v>
      </c>
      <c r="D2916" s="125">
        <v>9.9776000000000007</v>
      </c>
      <c r="E2916" s="125">
        <v>2.886466</v>
      </c>
    </row>
    <row r="2917" spans="1:5" x14ac:dyDescent="0.25">
      <c r="A2917" s="124">
        <v>41957</v>
      </c>
      <c r="B2917" s="125">
        <v>27</v>
      </c>
      <c r="C2917" s="125">
        <v>9.9789999999999992</v>
      </c>
      <c r="D2917" s="125">
        <v>9.9789999999999992</v>
      </c>
      <c r="E2917" s="125">
        <v>2.8058920000000001</v>
      </c>
    </row>
    <row r="2918" spans="1:5" x14ac:dyDescent="0.25">
      <c r="A2918" s="124">
        <v>41961</v>
      </c>
      <c r="B2918" s="125">
        <v>23</v>
      </c>
      <c r="C2918" s="125">
        <v>9.9821109999999997</v>
      </c>
      <c r="D2918" s="125">
        <v>9.9821109999999997</v>
      </c>
      <c r="E2918" s="125">
        <v>2.8050350000000002</v>
      </c>
    </row>
    <row r="2919" spans="1:5" x14ac:dyDescent="0.25">
      <c r="A2919" s="124">
        <v>41962</v>
      </c>
      <c r="B2919" s="125">
        <v>22</v>
      </c>
      <c r="C2919" s="125">
        <v>9.9828279999999996</v>
      </c>
      <c r="D2919" s="125">
        <v>9.9828279999999996</v>
      </c>
      <c r="E2919" s="125">
        <v>2.814797</v>
      </c>
    </row>
    <row r="2920" spans="1:5" x14ac:dyDescent="0.25">
      <c r="A2920" s="124">
        <v>41963</v>
      </c>
      <c r="B2920" s="125">
        <v>28</v>
      </c>
      <c r="C2920" s="125">
        <v>9.9783779999999993</v>
      </c>
      <c r="D2920" s="125">
        <v>9.9783779999999993</v>
      </c>
      <c r="E2920" s="125">
        <v>2.7859950000000002</v>
      </c>
    </row>
    <row r="2921" spans="1:5" x14ac:dyDescent="0.25">
      <c r="A2921" s="124">
        <v>41964</v>
      </c>
      <c r="B2921" s="125">
        <v>27</v>
      </c>
      <c r="C2921" s="125">
        <v>9.9790749999999999</v>
      </c>
      <c r="D2921" s="125">
        <v>9.9790749999999999</v>
      </c>
      <c r="E2921" s="125">
        <v>2.7958500000000002</v>
      </c>
    </row>
    <row r="2922" spans="1:5" x14ac:dyDescent="0.25">
      <c r="A2922" s="124">
        <v>41967</v>
      </c>
      <c r="B2922" s="125">
        <v>24</v>
      </c>
      <c r="C2922" s="125">
        <v>9.9814670000000003</v>
      </c>
      <c r="D2922" s="125">
        <v>9.9814670000000003</v>
      </c>
      <c r="E2922" s="125">
        <v>2.7851119999999998</v>
      </c>
    </row>
    <row r="2923" spans="1:5" x14ac:dyDescent="0.25">
      <c r="A2923" s="124">
        <v>41968</v>
      </c>
      <c r="B2923" s="125">
        <v>23</v>
      </c>
      <c r="C2923" s="125">
        <v>9.9816000000000003</v>
      </c>
      <c r="D2923" s="125">
        <v>9.9816000000000003</v>
      </c>
      <c r="E2923" s="125">
        <v>2.8853089999999999</v>
      </c>
    </row>
    <row r="2924" spans="1:5" x14ac:dyDescent="0.25">
      <c r="A2924" s="124">
        <v>41969</v>
      </c>
      <c r="B2924" s="125">
        <v>22</v>
      </c>
      <c r="C2924" s="125">
        <v>9.9817280000000004</v>
      </c>
      <c r="D2924" s="125">
        <v>9.9817280000000004</v>
      </c>
      <c r="E2924" s="125">
        <v>2.9954369999999999</v>
      </c>
    </row>
    <row r="2925" spans="1:5" x14ac:dyDescent="0.25">
      <c r="A2925" s="124">
        <v>41970</v>
      </c>
      <c r="B2925" s="125">
        <v>27</v>
      </c>
      <c r="C2925" s="125">
        <v>9.9775749999999999</v>
      </c>
      <c r="D2925" s="125">
        <v>9.9775749999999999</v>
      </c>
      <c r="E2925" s="125">
        <v>2.9967199999999998</v>
      </c>
    </row>
    <row r="2926" spans="1:5" x14ac:dyDescent="0.25">
      <c r="A2926" s="124">
        <v>41971</v>
      </c>
      <c r="B2926" s="125">
        <v>26</v>
      </c>
      <c r="C2926" s="125">
        <v>9.9784059999999997</v>
      </c>
      <c r="D2926" s="125">
        <v>9.9784059999999997</v>
      </c>
      <c r="E2926" s="125">
        <v>2.9964089999999999</v>
      </c>
    </row>
    <row r="2927" spans="1:5" x14ac:dyDescent="0.25">
      <c r="A2927" s="124">
        <v>41974</v>
      </c>
      <c r="B2927" s="125">
        <v>23</v>
      </c>
      <c r="C2927" s="125">
        <v>9.9808970000000006</v>
      </c>
      <c r="D2927" s="125">
        <v>9.9808970000000006</v>
      </c>
      <c r="E2927" s="125">
        <v>2.9957579999999999</v>
      </c>
    </row>
    <row r="2928" spans="1:5" x14ac:dyDescent="0.25">
      <c r="A2928" s="124">
        <v>41975</v>
      </c>
      <c r="B2928" s="125">
        <v>22</v>
      </c>
      <c r="C2928" s="125">
        <v>9.9826440000000005</v>
      </c>
      <c r="D2928" s="125">
        <v>9.9826440000000005</v>
      </c>
      <c r="E2928" s="125">
        <v>2.845011</v>
      </c>
    </row>
    <row r="2929" spans="1:5" x14ac:dyDescent="0.25">
      <c r="A2929" s="124">
        <v>41976</v>
      </c>
      <c r="B2929" s="125">
        <v>21</v>
      </c>
      <c r="C2929" s="125">
        <v>9.9833750000000006</v>
      </c>
      <c r="D2929" s="125">
        <v>9.9833750000000006</v>
      </c>
      <c r="E2929" s="125">
        <v>2.854746</v>
      </c>
    </row>
    <row r="2930" spans="1:5" x14ac:dyDescent="0.25">
      <c r="A2930" s="124">
        <v>41977</v>
      </c>
      <c r="B2930" s="125">
        <v>27</v>
      </c>
      <c r="C2930" s="125">
        <v>9.9786999999999999</v>
      </c>
      <c r="D2930" s="125">
        <v>9.9786999999999999</v>
      </c>
      <c r="E2930" s="125">
        <v>2.8460619999999999</v>
      </c>
    </row>
    <row r="2931" spans="1:5" x14ac:dyDescent="0.25">
      <c r="A2931" s="124">
        <v>41978</v>
      </c>
      <c r="B2931" s="125">
        <v>26</v>
      </c>
      <c r="C2931" s="125">
        <v>9.9790559999999999</v>
      </c>
      <c r="D2931" s="125">
        <v>9.9790559999999999</v>
      </c>
      <c r="E2931" s="125">
        <v>2.9060250000000001</v>
      </c>
    </row>
    <row r="2932" spans="1:5" x14ac:dyDescent="0.25">
      <c r="A2932" s="124">
        <v>41981</v>
      </c>
      <c r="B2932" s="125">
        <v>23</v>
      </c>
      <c r="C2932" s="125">
        <v>9.9814720000000001</v>
      </c>
      <c r="D2932" s="125">
        <v>9.9814720000000001</v>
      </c>
      <c r="E2932" s="125">
        <v>2.9054180000000001</v>
      </c>
    </row>
    <row r="2933" spans="1:5" x14ac:dyDescent="0.25">
      <c r="A2933" s="124">
        <v>41982</v>
      </c>
      <c r="B2933" s="125">
        <v>22</v>
      </c>
      <c r="C2933" s="125">
        <v>9.9827060000000003</v>
      </c>
      <c r="D2933" s="125">
        <v>9.9827060000000003</v>
      </c>
      <c r="E2933" s="125">
        <v>2.8348300000000002</v>
      </c>
    </row>
    <row r="2934" spans="1:5" x14ac:dyDescent="0.25">
      <c r="A2934" s="124">
        <v>41983</v>
      </c>
      <c r="B2934" s="125">
        <v>21</v>
      </c>
      <c r="C2934" s="125">
        <v>9.9832579999999993</v>
      </c>
      <c r="D2934" s="125">
        <v>9.9832579999999993</v>
      </c>
      <c r="E2934" s="125">
        <v>2.87487</v>
      </c>
    </row>
    <row r="2935" spans="1:5" x14ac:dyDescent="0.25">
      <c r="A2935" s="124">
        <v>41984</v>
      </c>
      <c r="B2935" s="125">
        <v>28</v>
      </c>
      <c r="C2935" s="125">
        <v>9.9777559999999994</v>
      </c>
      <c r="D2935" s="125">
        <v>9.9777559999999994</v>
      </c>
      <c r="E2935" s="125">
        <v>2.8663189999999998</v>
      </c>
    </row>
    <row r="2936" spans="1:5" x14ac:dyDescent="0.25">
      <c r="A2936" s="124">
        <v>41988</v>
      </c>
      <c r="B2936" s="125">
        <v>24</v>
      </c>
      <c r="C2936" s="125">
        <v>9.9809999999999999</v>
      </c>
      <c r="D2936" s="125">
        <v>9.9809999999999999</v>
      </c>
      <c r="E2936" s="125">
        <v>2.8554249999999999</v>
      </c>
    </row>
    <row r="2937" spans="1:5" x14ac:dyDescent="0.25">
      <c r="A2937" s="124">
        <v>41989</v>
      </c>
      <c r="B2937" s="125">
        <v>23</v>
      </c>
      <c r="C2937" s="125">
        <v>9.9818560000000005</v>
      </c>
      <c r="D2937" s="125">
        <v>9.9818560000000005</v>
      </c>
      <c r="E2937" s="125">
        <v>2.8450929999999999</v>
      </c>
    </row>
    <row r="2938" spans="1:5" x14ac:dyDescent="0.25">
      <c r="A2938" s="124">
        <v>41990</v>
      </c>
      <c r="B2938" s="125">
        <v>22</v>
      </c>
      <c r="C2938" s="125">
        <v>9.9826440000000005</v>
      </c>
      <c r="D2938" s="125">
        <v>9.9826440000000005</v>
      </c>
      <c r="E2938" s="125">
        <v>2.845011</v>
      </c>
    </row>
    <row r="2939" spans="1:5" x14ac:dyDescent="0.25">
      <c r="A2939" s="124">
        <v>41991</v>
      </c>
      <c r="B2939" s="125">
        <v>28</v>
      </c>
      <c r="C2939" s="125">
        <v>9.9779110000000006</v>
      </c>
      <c r="D2939" s="125">
        <v>9.9779110000000006</v>
      </c>
      <c r="E2939" s="125">
        <v>2.846301</v>
      </c>
    </row>
    <row r="2940" spans="1:5" x14ac:dyDescent="0.25">
      <c r="A2940" s="124">
        <v>41992</v>
      </c>
      <c r="B2940" s="125">
        <v>27</v>
      </c>
      <c r="C2940" s="125">
        <v>9.9787750000000006</v>
      </c>
      <c r="D2940" s="125">
        <v>9.9787750000000006</v>
      </c>
      <c r="E2940" s="125">
        <v>2.8360189999999998</v>
      </c>
    </row>
    <row r="2941" spans="1:5" x14ac:dyDescent="0.25">
      <c r="A2941" s="124">
        <v>41995</v>
      </c>
      <c r="B2941" s="125">
        <v>24</v>
      </c>
      <c r="C2941" s="125">
        <v>9.9820670000000007</v>
      </c>
      <c r="D2941" s="125">
        <v>9.9820670000000007</v>
      </c>
      <c r="E2941" s="125">
        <v>2.6947830000000002</v>
      </c>
    </row>
    <row r="2942" spans="1:5" x14ac:dyDescent="0.25">
      <c r="A2942" s="124">
        <v>41996</v>
      </c>
      <c r="B2942" s="125">
        <v>23</v>
      </c>
      <c r="C2942" s="125">
        <v>9.9828779999999995</v>
      </c>
      <c r="D2942" s="125">
        <v>9.9828779999999995</v>
      </c>
      <c r="E2942" s="125">
        <v>2.6845620000000001</v>
      </c>
    </row>
    <row r="2943" spans="1:5" x14ac:dyDescent="0.25">
      <c r="A2943" s="124">
        <v>41997</v>
      </c>
      <c r="B2943" s="125">
        <v>29</v>
      </c>
      <c r="C2943" s="125">
        <v>9.9780080000000009</v>
      </c>
      <c r="D2943" s="125">
        <v>9.9780080000000009</v>
      </c>
      <c r="E2943" s="125">
        <v>2.736059</v>
      </c>
    </row>
    <row r="2944" spans="1:5" x14ac:dyDescent="0.25">
      <c r="A2944" s="124">
        <v>41999</v>
      </c>
      <c r="B2944" s="125">
        <v>27</v>
      </c>
      <c r="C2944" s="125">
        <v>9.9795999999999996</v>
      </c>
      <c r="D2944" s="125">
        <v>9.9795999999999996</v>
      </c>
      <c r="E2944" s="125">
        <v>2.7255600000000002</v>
      </c>
    </row>
    <row r="2945" spans="1:5" x14ac:dyDescent="0.25">
      <c r="A2945" s="124">
        <v>42002</v>
      </c>
      <c r="B2945" s="125">
        <v>24</v>
      </c>
      <c r="C2945" s="125">
        <v>9.9818669999999994</v>
      </c>
      <c r="D2945" s="125">
        <v>9.9818669999999994</v>
      </c>
      <c r="E2945" s="125">
        <v>2.724891</v>
      </c>
    </row>
    <row r="2946" spans="1:5" x14ac:dyDescent="0.25">
      <c r="A2946" s="124">
        <v>42003</v>
      </c>
      <c r="B2946" s="125">
        <v>23</v>
      </c>
      <c r="C2946" s="125">
        <v>9.9829419999999995</v>
      </c>
      <c r="D2946" s="125">
        <v>9.9829419999999995</v>
      </c>
      <c r="E2946" s="125">
        <v>2.6745100000000002</v>
      </c>
    </row>
    <row r="2947" spans="1:5" x14ac:dyDescent="0.25">
      <c r="A2947" s="124">
        <v>42004</v>
      </c>
      <c r="B2947" s="125">
        <v>29</v>
      </c>
      <c r="C2947" s="125">
        <v>9.9784919999999993</v>
      </c>
      <c r="D2947" s="125">
        <v>9.9784919999999993</v>
      </c>
      <c r="E2947" s="125">
        <v>2.6757140000000001</v>
      </c>
    </row>
    <row r="2948" spans="1:5" x14ac:dyDescent="0.25">
      <c r="A2948" s="124">
        <v>42006</v>
      </c>
      <c r="B2948" s="125">
        <v>27</v>
      </c>
      <c r="C2948" s="125">
        <v>9.9798249999999999</v>
      </c>
      <c r="D2948" s="125">
        <v>9.9798249999999999</v>
      </c>
      <c r="E2948" s="125">
        <v>2.6954379999999998</v>
      </c>
    </row>
    <row r="2949" spans="1:5" x14ac:dyDescent="0.25">
      <c r="A2949" s="124">
        <v>42009</v>
      </c>
      <c r="B2949" s="125">
        <v>24</v>
      </c>
      <c r="C2949" s="125">
        <v>9.9819999999999993</v>
      </c>
      <c r="D2949" s="125">
        <v>9.9819999999999993</v>
      </c>
      <c r="E2949" s="125">
        <v>2.704869</v>
      </c>
    </row>
    <row r="2950" spans="1:5" x14ac:dyDescent="0.25">
      <c r="A2950" s="124">
        <v>42010</v>
      </c>
      <c r="B2950" s="125">
        <v>23</v>
      </c>
      <c r="C2950" s="125">
        <v>9.9835170000000009</v>
      </c>
      <c r="D2950" s="125">
        <v>9.9835170000000009</v>
      </c>
      <c r="E2950" s="125">
        <v>2.5842070000000001</v>
      </c>
    </row>
    <row r="2951" spans="1:5" x14ac:dyDescent="0.25">
      <c r="A2951" s="124">
        <v>42011</v>
      </c>
      <c r="B2951" s="125">
        <v>22</v>
      </c>
      <c r="C2951" s="125">
        <v>9.9840499999999999</v>
      </c>
      <c r="D2951" s="125">
        <v>9.9840499999999999</v>
      </c>
      <c r="E2951" s="125">
        <v>2.6141700000000001</v>
      </c>
    </row>
    <row r="2952" spans="1:5" x14ac:dyDescent="0.25">
      <c r="A2952" s="124">
        <v>42012</v>
      </c>
      <c r="B2952" s="125">
        <v>28</v>
      </c>
      <c r="C2952" s="125">
        <v>9.9782220000000006</v>
      </c>
      <c r="D2952" s="125">
        <v>9.9782220000000006</v>
      </c>
      <c r="E2952" s="125">
        <v>2.8061400000000001</v>
      </c>
    </row>
    <row r="2953" spans="1:5" x14ac:dyDescent="0.25">
      <c r="A2953" s="124">
        <v>42013</v>
      </c>
      <c r="B2953" s="125">
        <v>27</v>
      </c>
      <c r="C2953" s="125">
        <v>9.9784000000000006</v>
      </c>
      <c r="D2953" s="125">
        <v>9.9784000000000006</v>
      </c>
      <c r="E2953" s="125">
        <v>2.886234</v>
      </c>
    </row>
    <row r="2954" spans="1:5" x14ac:dyDescent="0.25">
      <c r="A2954" s="124">
        <v>42016</v>
      </c>
      <c r="B2954" s="125">
        <v>24</v>
      </c>
      <c r="C2954" s="125">
        <v>9.9809959999999993</v>
      </c>
      <c r="D2954" s="125">
        <v>9.9809959999999993</v>
      </c>
      <c r="E2954" s="125">
        <v>2.8560279999999998</v>
      </c>
    </row>
    <row r="2955" spans="1:5" x14ac:dyDescent="0.25">
      <c r="A2955" s="124">
        <v>42017</v>
      </c>
      <c r="B2955" s="125">
        <v>23</v>
      </c>
      <c r="C2955" s="125">
        <v>9.9818470000000001</v>
      </c>
      <c r="D2955" s="125">
        <v>9.9818470000000001</v>
      </c>
      <c r="E2955" s="125">
        <v>2.8465060000000002</v>
      </c>
    </row>
    <row r="2956" spans="1:5" x14ac:dyDescent="0.25">
      <c r="A2956" s="124">
        <v>42018</v>
      </c>
      <c r="B2956" s="125">
        <v>22</v>
      </c>
      <c r="C2956" s="125">
        <v>9.9826960000000007</v>
      </c>
      <c r="D2956" s="125">
        <v>9.9826960000000007</v>
      </c>
      <c r="E2956" s="125">
        <v>2.8364720000000001</v>
      </c>
    </row>
    <row r="2957" spans="1:5" x14ac:dyDescent="0.25">
      <c r="A2957" s="124">
        <v>42019</v>
      </c>
      <c r="B2957" s="125">
        <v>28</v>
      </c>
      <c r="C2957" s="125">
        <v>9.9787119999999998</v>
      </c>
      <c r="D2957" s="125">
        <v>9.9787119999999998</v>
      </c>
      <c r="E2957" s="125">
        <v>2.7428680000000001</v>
      </c>
    </row>
    <row r="2958" spans="1:5" x14ac:dyDescent="0.25">
      <c r="A2958" s="124">
        <v>42020</v>
      </c>
      <c r="B2958" s="125">
        <v>27</v>
      </c>
      <c r="C2958" s="125">
        <v>9.9789689999999993</v>
      </c>
      <c r="D2958" s="125">
        <v>9.9789689999999993</v>
      </c>
      <c r="E2958" s="125">
        <v>2.8100429999999998</v>
      </c>
    </row>
    <row r="2959" spans="1:5" x14ac:dyDescent="0.25">
      <c r="A2959" s="124">
        <v>42023</v>
      </c>
      <c r="B2959" s="125">
        <v>24</v>
      </c>
      <c r="C2959" s="125">
        <v>9.9816800000000008</v>
      </c>
      <c r="D2959" s="125">
        <v>9.9816800000000008</v>
      </c>
      <c r="E2959" s="125">
        <v>2.753044</v>
      </c>
    </row>
    <row r="2960" spans="1:5" x14ac:dyDescent="0.25">
      <c r="A2960" s="124">
        <v>42024</v>
      </c>
      <c r="B2960" s="125">
        <v>23</v>
      </c>
      <c r="C2960" s="125">
        <v>9.9824970000000004</v>
      </c>
      <c r="D2960" s="125">
        <v>9.9824970000000004</v>
      </c>
      <c r="E2960" s="125">
        <v>2.7444039999999998</v>
      </c>
    </row>
    <row r="2961" spans="1:5" x14ac:dyDescent="0.25">
      <c r="A2961" s="124">
        <v>42025</v>
      </c>
      <c r="B2961" s="125">
        <v>22</v>
      </c>
      <c r="C2961" s="125">
        <v>9.9832830000000001</v>
      </c>
      <c r="D2961" s="125">
        <v>9.9832830000000001</v>
      </c>
      <c r="E2961" s="125">
        <v>2.7400899999999999</v>
      </c>
    </row>
    <row r="2962" spans="1:5" x14ac:dyDescent="0.25">
      <c r="A2962" s="124">
        <v>42026</v>
      </c>
      <c r="B2962" s="125">
        <v>28</v>
      </c>
      <c r="C2962" s="125">
        <v>9.9776810000000005</v>
      </c>
      <c r="D2962" s="125">
        <v>9.9776810000000005</v>
      </c>
      <c r="E2962" s="125">
        <v>2.8760050000000001</v>
      </c>
    </row>
    <row r="2963" spans="1:5" x14ac:dyDescent="0.25">
      <c r="A2963" s="124">
        <v>42027</v>
      </c>
      <c r="B2963" s="125">
        <v>27</v>
      </c>
      <c r="C2963" s="125">
        <v>9.9784740000000003</v>
      </c>
      <c r="D2963" s="125">
        <v>9.9784740000000003</v>
      </c>
      <c r="E2963" s="125">
        <v>2.876325</v>
      </c>
    </row>
    <row r="2964" spans="1:5" x14ac:dyDescent="0.25">
      <c r="A2964" s="124">
        <v>42030</v>
      </c>
      <c r="B2964" s="125">
        <v>24</v>
      </c>
      <c r="C2964" s="125">
        <v>9.9812530000000006</v>
      </c>
      <c r="D2964" s="125">
        <v>9.9812530000000006</v>
      </c>
      <c r="E2964" s="125">
        <v>2.8173319999999999</v>
      </c>
    </row>
    <row r="2965" spans="1:5" x14ac:dyDescent="0.25">
      <c r="A2965" s="124">
        <v>42031</v>
      </c>
      <c r="B2965" s="125">
        <v>23</v>
      </c>
      <c r="C2965" s="125">
        <v>9.9818049999999996</v>
      </c>
      <c r="D2965" s="125">
        <v>9.9818049999999996</v>
      </c>
      <c r="E2965" s="125">
        <v>2.8531040000000001</v>
      </c>
    </row>
    <row r="2966" spans="1:5" x14ac:dyDescent="0.25">
      <c r="A2966" s="124">
        <v>42032</v>
      </c>
      <c r="B2966" s="125">
        <v>22</v>
      </c>
      <c r="C2966" s="125">
        <v>9.9826049999999995</v>
      </c>
      <c r="D2966" s="125">
        <v>9.9826049999999995</v>
      </c>
      <c r="E2966" s="125">
        <v>2.8514149999999998</v>
      </c>
    </row>
    <row r="2967" spans="1:5" x14ac:dyDescent="0.25">
      <c r="A2967" s="124">
        <v>42033</v>
      </c>
      <c r="B2967" s="125">
        <v>28</v>
      </c>
      <c r="C2967" s="125">
        <v>9.9782349999999997</v>
      </c>
      <c r="D2967" s="125">
        <v>9.9782349999999997</v>
      </c>
      <c r="E2967" s="125">
        <v>2.8044609999999999</v>
      </c>
    </row>
    <row r="2968" spans="1:5" x14ac:dyDescent="0.25">
      <c r="A2968" s="124">
        <v>42034</v>
      </c>
      <c r="B2968" s="125">
        <v>27</v>
      </c>
      <c r="C2968" s="125">
        <v>9.9795069999999999</v>
      </c>
      <c r="D2968" s="125">
        <v>9.9795069999999999</v>
      </c>
      <c r="E2968" s="125">
        <v>2.7380110000000002</v>
      </c>
    </row>
    <row r="2969" spans="1:5" x14ac:dyDescent="0.25">
      <c r="A2969" s="124">
        <v>42038</v>
      </c>
      <c r="B2969" s="125">
        <v>23</v>
      </c>
      <c r="C2969" s="125">
        <v>9.9818169999999995</v>
      </c>
      <c r="D2969" s="125">
        <v>9.9818169999999995</v>
      </c>
      <c r="E2969" s="125">
        <v>2.8512189999999999</v>
      </c>
    </row>
    <row r="2970" spans="1:5" x14ac:dyDescent="0.25">
      <c r="A2970" s="124">
        <v>42039</v>
      </c>
      <c r="B2970" s="125">
        <v>22</v>
      </c>
      <c r="C2970" s="125">
        <v>9.9825549999999996</v>
      </c>
      <c r="D2970" s="125">
        <v>9.9825549999999996</v>
      </c>
      <c r="E2970" s="125">
        <v>2.8596249999999999</v>
      </c>
    </row>
    <row r="2971" spans="1:5" x14ac:dyDescent="0.25">
      <c r="A2971" s="124">
        <v>42040</v>
      </c>
      <c r="B2971" s="125">
        <v>28</v>
      </c>
      <c r="C2971" s="125">
        <v>9.9778710000000004</v>
      </c>
      <c r="D2971" s="125">
        <v>9.9778710000000004</v>
      </c>
      <c r="E2971" s="125">
        <v>2.851467</v>
      </c>
    </row>
    <row r="2972" spans="1:5" x14ac:dyDescent="0.25">
      <c r="A2972" s="124">
        <v>42041</v>
      </c>
      <c r="B2972" s="125">
        <v>27</v>
      </c>
      <c r="C2972" s="125">
        <v>9.9786780000000004</v>
      </c>
      <c r="D2972" s="125">
        <v>9.9786780000000004</v>
      </c>
      <c r="E2972" s="125">
        <v>2.849008</v>
      </c>
    </row>
    <row r="2973" spans="1:5" x14ac:dyDescent="0.25">
      <c r="A2973" s="124">
        <v>42044</v>
      </c>
      <c r="B2973" s="125">
        <v>24</v>
      </c>
      <c r="C2973" s="125">
        <v>9.9813139999999994</v>
      </c>
      <c r="D2973" s="125">
        <v>9.9813139999999994</v>
      </c>
      <c r="E2973" s="125">
        <v>2.8081469999999999</v>
      </c>
    </row>
    <row r="2974" spans="1:5" x14ac:dyDescent="0.25">
      <c r="A2974" s="124">
        <v>42045</v>
      </c>
      <c r="B2974" s="125">
        <v>23</v>
      </c>
      <c r="C2974" s="125">
        <v>9.9824289999999998</v>
      </c>
      <c r="D2974" s="125">
        <v>9.9824289999999998</v>
      </c>
      <c r="E2974" s="125">
        <v>2.7550840000000001</v>
      </c>
    </row>
    <row r="2975" spans="1:5" x14ac:dyDescent="0.25">
      <c r="A2975" s="124">
        <v>42046</v>
      </c>
      <c r="B2975" s="125">
        <v>22</v>
      </c>
      <c r="C2975" s="125">
        <v>9.9833680000000005</v>
      </c>
      <c r="D2975" s="125">
        <v>9.9833680000000005</v>
      </c>
      <c r="E2975" s="125">
        <v>2.7261340000000001</v>
      </c>
    </row>
    <row r="2976" spans="1:5" x14ac:dyDescent="0.25">
      <c r="A2976" s="124">
        <v>42047</v>
      </c>
      <c r="B2976" s="125">
        <v>28</v>
      </c>
      <c r="C2976" s="125">
        <v>9.9785260000000005</v>
      </c>
      <c r="D2976" s="125">
        <v>9.9785260000000005</v>
      </c>
      <c r="E2976" s="125">
        <v>2.7668840000000001</v>
      </c>
    </row>
    <row r="2977" spans="1:5" x14ac:dyDescent="0.25">
      <c r="A2977" s="124">
        <v>42048</v>
      </c>
      <c r="B2977" s="125">
        <v>27</v>
      </c>
      <c r="C2977" s="125">
        <v>9.9791779999999992</v>
      </c>
      <c r="D2977" s="125">
        <v>9.9791779999999992</v>
      </c>
      <c r="E2977" s="125">
        <v>2.7820589999999998</v>
      </c>
    </row>
    <row r="2978" spans="1:5" x14ac:dyDescent="0.25">
      <c r="A2978" s="124">
        <v>42051</v>
      </c>
      <c r="B2978" s="125">
        <v>24</v>
      </c>
      <c r="C2978" s="125">
        <v>9.9816269999999996</v>
      </c>
      <c r="D2978" s="125">
        <v>9.9816269999999996</v>
      </c>
      <c r="E2978" s="125">
        <v>2.7610229999999998</v>
      </c>
    </row>
    <row r="2979" spans="1:5" x14ac:dyDescent="0.25">
      <c r="A2979" s="124">
        <v>42052</v>
      </c>
      <c r="B2979" s="125">
        <v>23</v>
      </c>
      <c r="C2979" s="125">
        <v>9.9822860000000002</v>
      </c>
      <c r="D2979" s="125">
        <v>9.9822860000000002</v>
      </c>
      <c r="E2979" s="125">
        <v>2.7775460000000001</v>
      </c>
    </row>
    <row r="2980" spans="1:5" x14ac:dyDescent="0.25">
      <c r="A2980" s="124">
        <v>42053</v>
      </c>
      <c r="B2980" s="125">
        <v>22</v>
      </c>
      <c r="C2980" s="125">
        <v>9.9831859999999999</v>
      </c>
      <c r="D2980" s="125">
        <v>9.9831859999999999</v>
      </c>
      <c r="E2980" s="125">
        <v>2.7560159999999998</v>
      </c>
    </row>
    <row r="2981" spans="1:5" x14ac:dyDescent="0.25">
      <c r="A2981" s="124">
        <v>42054</v>
      </c>
      <c r="B2981" s="125">
        <v>28</v>
      </c>
      <c r="C2981" s="125">
        <v>9.9777950000000004</v>
      </c>
      <c r="D2981" s="125">
        <v>9.9777950000000004</v>
      </c>
      <c r="E2981" s="125">
        <v>2.8612820000000001</v>
      </c>
    </row>
    <row r="2982" spans="1:5" x14ac:dyDescent="0.25">
      <c r="A2982" s="124">
        <v>42055</v>
      </c>
      <c r="B2982" s="125">
        <v>27</v>
      </c>
      <c r="C2982" s="125">
        <v>9.9786850000000005</v>
      </c>
      <c r="D2982" s="125">
        <v>9.9786850000000005</v>
      </c>
      <c r="E2982" s="125">
        <v>2.848071</v>
      </c>
    </row>
    <row r="2983" spans="1:5" x14ac:dyDescent="0.25">
      <c r="A2983" s="124">
        <v>42058</v>
      </c>
      <c r="B2983" s="125">
        <v>24</v>
      </c>
      <c r="C2983" s="125">
        <v>9.9806919999999995</v>
      </c>
      <c r="D2983" s="125">
        <v>9.9806919999999995</v>
      </c>
      <c r="E2983" s="125">
        <v>2.9018030000000001</v>
      </c>
    </row>
    <row r="2984" spans="1:5" x14ac:dyDescent="0.25">
      <c r="A2984" s="124">
        <v>42059</v>
      </c>
      <c r="B2984" s="125">
        <v>23</v>
      </c>
      <c r="C2984" s="125">
        <v>9.9811689999999995</v>
      </c>
      <c r="D2984" s="125">
        <v>9.9811689999999995</v>
      </c>
      <c r="E2984" s="125">
        <v>2.9530219999999998</v>
      </c>
    </row>
    <row r="2985" spans="1:5" x14ac:dyDescent="0.25">
      <c r="A2985" s="124">
        <v>42060</v>
      </c>
      <c r="B2985" s="125">
        <v>22</v>
      </c>
      <c r="C2985" s="125">
        <v>9.9820100000000007</v>
      </c>
      <c r="D2985" s="125">
        <v>9.9820100000000007</v>
      </c>
      <c r="E2985" s="125">
        <v>2.9491239999999999</v>
      </c>
    </row>
    <row r="2986" spans="1:5" x14ac:dyDescent="0.25">
      <c r="A2986" s="124">
        <v>42061</v>
      </c>
      <c r="B2986" s="125">
        <v>28</v>
      </c>
      <c r="C2986" s="125">
        <v>9.9774709999999995</v>
      </c>
      <c r="D2986" s="125">
        <v>9.9774709999999995</v>
      </c>
      <c r="E2986" s="125">
        <v>2.9031259999999999</v>
      </c>
    </row>
    <row r="2987" spans="1:5" x14ac:dyDescent="0.25">
      <c r="A2987" s="124">
        <v>42062</v>
      </c>
      <c r="B2987" s="125">
        <v>27</v>
      </c>
      <c r="C2987" s="125">
        <v>9.9781390000000005</v>
      </c>
      <c r="D2987" s="125">
        <v>9.9781390000000005</v>
      </c>
      <c r="E2987" s="125">
        <v>2.9211860000000001</v>
      </c>
    </row>
    <row r="2988" spans="1:5" x14ac:dyDescent="0.25">
      <c r="A2988" s="124">
        <v>42065</v>
      </c>
      <c r="B2988" s="125">
        <v>24</v>
      </c>
      <c r="C2988" s="125">
        <v>9.9803680000000004</v>
      </c>
      <c r="D2988" s="125">
        <v>9.9803680000000004</v>
      </c>
      <c r="E2988" s="125">
        <v>2.950593</v>
      </c>
    </row>
    <row r="2989" spans="1:5" x14ac:dyDescent="0.25">
      <c r="A2989" s="124">
        <v>42066</v>
      </c>
      <c r="B2989" s="125">
        <v>23</v>
      </c>
      <c r="C2989" s="125">
        <v>9.9807690000000004</v>
      </c>
      <c r="D2989" s="125">
        <v>9.9807690000000004</v>
      </c>
      <c r="E2989" s="125">
        <v>3.0158689999999999</v>
      </c>
    </row>
    <row r="2990" spans="1:5" x14ac:dyDescent="0.25">
      <c r="A2990" s="124">
        <v>42067</v>
      </c>
      <c r="B2990" s="125">
        <v>22</v>
      </c>
      <c r="C2990" s="125">
        <v>9.9816040000000008</v>
      </c>
      <c r="D2990" s="125">
        <v>9.9816040000000008</v>
      </c>
      <c r="E2990" s="125">
        <v>3.0158019999999999</v>
      </c>
    </row>
    <row r="2991" spans="1:5" x14ac:dyDescent="0.25">
      <c r="A2991" s="124">
        <v>42068</v>
      </c>
      <c r="B2991" s="125">
        <v>27</v>
      </c>
      <c r="C2991" s="125">
        <v>9.9773239999999994</v>
      </c>
      <c r="D2991" s="125">
        <v>9.9773239999999994</v>
      </c>
      <c r="E2991" s="125">
        <v>3.030338</v>
      </c>
    </row>
    <row r="2992" spans="1:5" x14ac:dyDescent="0.25">
      <c r="A2992" s="124">
        <v>42069</v>
      </c>
      <c r="B2992" s="125">
        <v>26</v>
      </c>
      <c r="C2992" s="125">
        <v>9.9782069999999994</v>
      </c>
      <c r="D2992" s="125">
        <v>9.9782069999999994</v>
      </c>
      <c r="E2992" s="125">
        <v>3.0240830000000001</v>
      </c>
    </row>
    <row r="2993" spans="1:5" x14ac:dyDescent="0.25">
      <c r="A2993" s="124">
        <v>42072</v>
      </c>
      <c r="B2993" s="125">
        <v>23</v>
      </c>
      <c r="C2993" s="125">
        <v>9.9805250000000001</v>
      </c>
      <c r="D2993" s="125">
        <v>9.9805250000000001</v>
      </c>
      <c r="E2993" s="125">
        <v>3.0542090000000002</v>
      </c>
    </row>
    <row r="2994" spans="1:5" x14ac:dyDescent="0.25">
      <c r="A2994" s="124">
        <v>42073</v>
      </c>
      <c r="B2994" s="125">
        <v>22</v>
      </c>
      <c r="C2994" s="125">
        <v>9.9814129999999999</v>
      </c>
      <c r="D2994" s="125">
        <v>9.9814129999999999</v>
      </c>
      <c r="E2994" s="125">
        <v>3.0471729999999999</v>
      </c>
    </row>
    <row r="2995" spans="1:5" x14ac:dyDescent="0.25">
      <c r="A2995" s="124">
        <v>42074</v>
      </c>
      <c r="B2995" s="125">
        <v>21</v>
      </c>
      <c r="C2995" s="125">
        <v>9.9822260000000007</v>
      </c>
      <c r="D2995" s="125">
        <v>9.9822260000000007</v>
      </c>
      <c r="E2995" s="125">
        <v>3.052397</v>
      </c>
    </row>
    <row r="2996" spans="1:5" x14ac:dyDescent="0.25">
      <c r="A2996" s="124">
        <v>42075</v>
      </c>
      <c r="B2996" s="125">
        <v>28</v>
      </c>
      <c r="C2996" s="125">
        <v>9.9763950000000001</v>
      </c>
      <c r="D2996" s="125">
        <v>9.9763950000000001</v>
      </c>
      <c r="E2996" s="125">
        <v>3.042109</v>
      </c>
    </row>
    <row r="2997" spans="1:5" x14ac:dyDescent="0.25">
      <c r="A2997" s="124">
        <v>42076</v>
      </c>
      <c r="B2997" s="125">
        <v>27</v>
      </c>
      <c r="C2997" s="125">
        <v>9.9771699999999992</v>
      </c>
      <c r="D2997" s="125">
        <v>9.9771699999999992</v>
      </c>
      <c r="E2997" s="125">
        <v>3.0509650000000001</v>
      </c>
    </row>
    <row r="2998" spans="1:5" x14ac:dyDescent="0.25">
      <c r="A2998" s="124">
        <v>42080</v>
      </c>
      <c r="B2998" s="125">
        <v>23</v>
      </c>
      <c r="C2998" s="125">
        <v>9.9804899999999996</v>
      </c>
      <c r="D2998" s="125">
        <v>9.9804899999999996</v>
      </c>
      <c r="E2998" s="125">
        <v>3.0597089999999998</v>
      </c>
    </row>
    <row r="2999" spans="1:5" x14ac:dyDescent="0.25">
      <c r="A2999" s="124">
        <v>42081</v>
      </c>
      <c r="B2999" s="125">
        <v>22</v>
      </c>
      <c r="C2999" s="125">
        <v>9.9817</v>
      </c>
      <c r="D2999" s="125">
        <v>9.9817</v>
      </c>
      <c r="E2999" s="125">
        <v>3.0000360000000001</v>
      </c>
    </row>
    <row r="3000" spans="1:5" x14ac:dyDescent="0.25">
      <c r="A3000" s="124">
        <v>42082</v>
      </c>
      <c r="B3000" s="125">
        <v>28</v>
      </c>
      <c r="C3000" s="125">
        <v>9.9771079999999994</v>
      </c>
      <c r="D3000" s="125">
        <v>9.9771079999999994</v>
      </c>
      <c r="E3000" s="125">
        <v>2.9500099999999998</v>
      </c>
    </row>
    <row r="3001" spans="1:5" x14ac:dyDescent="0.25">
      <c r="A3001" s="124">
        <v>42083</v>
      </c>
      <c r="B3001" s="125">
        <v>27</v>
      </c>
      <c r="C3001" s="125">
        <v>9.9780099999999994</v>
      </c>
      <c r="D3001" s="125">
        <v>9.9780099999999994</v>
      </c>
      <c r="E3001" s="125">
        <v>2.9384619999999999</v>
      </c>
    </row>
    <row r="3002" spans="1:5" x14ac:dyDescent="0.25">
      <c r="A3002" s="124">
        <v>42086</v>
      </c>
      <c r="B3002" s="125">
        <v>24</v>
      </c>
      <c r="C3002" s="125">
        <v>9.9803719999999991</v>
      </c>
      <c r="D3002" s="125">
        <v>9.9803719999999991</v>
      </c>
      <c r="E3002" s="125">
        <v>2.9499900000000001</v>
      </c>
    </row>
    <row r="3003" spans="1:5" x14ac:dyDescent="0.25">
      <c r="A3003" s="124">
        <v>42087</v>
      </c>
      <c r="B3003" s="125">
        <v>23</v>
      </c>
      <c r="C3003" s="125">
        <v>9.9805019999999995</v>
      </c>
      <c r="D3003" s="125">
        <v>9.9805019999999995</v>
      </c>
      <c r="E3003" s="125">
        <v>3.057823</v>
      </c>
    </row>
    <row r="3004" spans="1:5" x14ac:dyDescent="0.25">
      <c r="A3004" s="124">
        <v>42088</v>
      </c>
      <c r="B3004" s="125">
        <v>22</v>
      </c>
      <c r="C3004" s="125">
        <v>9.981287</v>
      </c>
      <c r="D3004" s="125">
        <v>9.981287</v>
      </c>
      <c r="E3004" s="125">
        <v>3.0678679999999998</v>
      </c>
    </row>
    <row r="3005" spans="1:5" x14ac:dyDescent="0.25">
      <c r="A3005" s="124">
        <v>42089</v>
      </c>
      <c r="B3005" s="125">
        <v>28</v>
      </c>
      <c r="C3005" s="125">
        <v>9.9761970000000009</v>
      </c>
      <c r="D3005" s="125">
        <v>9.9761970000000009</v>
      </c>
      <c r="E3005" s="125">
        <v>3.067688</v>
      </c>
    </row>
    <row r="3006" spans="1:5" x14ac:dyDescent="0.25">
      <c r="A3006" s="124">
        <v>42090</v>
      </c>
      <c r="B3006" s="125">
        <v>27</v>
      </c>
      <c r="C3006" s="125">
        <v>9.977195</v>
      </c>
      <c r="D3006" s="125">
        <v>9.977195</v>
      </c>
      <c r="E3006" s="125">
        <v>3.0476169999999998</v>
      </c>
    </row>
    <row r="3007" spans="1:5" x14ac:dyDescent="0.25">
      <c r="A3007" s="124">
        <v>42093</v>
      </c>
      <c r="B3007" s="125">
        <v>24</v>
      </c>
      <c r="C3007" s="125">
        <v>9.9798469999999995</v>
      </c>
      <c r="D3007" s="125">
        <v>9.9798469999999995</v>
      </c>
      <c r="E3007" s="125">
        <v>3.0290539999999999</v>
      </c>
    </row>
    <row r="3008" spans="1:5" x14ac:dyDescent="0.25">
      <c r="A3008" s="124">
        <v>42094</v>
      </c>
      <c r="B3008" s="125">
        <v>23</v>
      </c>
      <c r="C3008" s="125">
        <v>9.9806100000000004</v>
      </c>
      <c r="D3008" s="125">
        <v>9.9806100000000004</v>
      </c>
      <c r="E3008" s="125">
        <v>3.0408529999999998</v>
      </c>
    </row>
    <row r="3009" spans="1:5" x14ac:dyDescent="0.25">
      <c r="A3009" s="124">
        <v>42095</v>
      </c>
      <c r="B3009" s="125">
        <v>29</v>
      </c>
      <c r="C3009" s="125">
        <v>9.9756809999999998</v>
      </c>
      <c r="D3009" s="125">
        <v>9.9756809999999998</v>
      </c>
      <c r="E3009" s="125">
        <v>3.0262699999999998</v>
      </c>
    </row>
    <row r="3010" spans="1:5" x14ac:dyDescent="0.25">
      <c r="A3010" s="124">
        <v>42100</v>
      </c>
      <c r="B3010" s="125">
        <v>24</v>
      </c>
      <c r="C3010" s="125">
        <v>9.9797159999999998</v>
      </c>
      <c r="D3010" s="125">
        <v>9.9797159999999998</v>
      </c>
      <c r="E3010" s="125">
        <v>3.0487839999999999</v>
      </c>
    </row>
    <row r="3011" spans="1:5" x14ac:dyDescent="0.25">
      <c r="A3011" s="124">
        <v>42101</v>
      </c>
      <c r="B3011" s="125">
        <v>23</v>
      </c>
      <c r="C3011" s="125">
        <v>9.9807279999999992</v>
      </c>
      <c r="D3011" s="125">
        <v>9.9807279999999992</v>
      </c>
      <c r="E3011" s="125">
        <v>3.0223119999999999</v>
      </c>
    </row>
    <row r="3012" spans="1:5" x14ac:dyDescent="0.25">
      <c r="A3012" s="124">
        <v>42102</v>
      </c>
      <c r="B3012" s="125">
        <v>22</v>
      </c>
      <c r="C3012" s="125">
        <v>9.9815780000000007</v>
      </c>
      <c r="D3012" s="125">
        <v>9.9815780000000007</v>
      </c>
      <c r="E3012" s="125">
        <v>3.020073</v>
      </c>
    </row>
    <row r="3013" spans="1:5" x14ac:dyDescent="0.25">
      <c r="A3013" s="124">
        <v>42103</v>
      </c>
      <c r="B3013" s="125">
        <v>28</v>
      </c>
      <c r="C3013" s="125">
        <v>9.9766440000000003</v>
      </c>
      <c r="D3013" s="125">
        <v>9.9766440000000003</v>
      </c>
      <c r="E3013" s="125">
        <v>3.009944</v>
      </c>
    </row>
    <row r="3014" spans="1:5" x14ac:dyDescent="0.25">
      <c r="A3014" s="124">
        <v>42104</v>
      </c>
      <c r="B3014" s="125">
        <v>27</v>
      </c>
      <c r="C3014" s="125">
        <v>9.9774039999999999</v>
      </c>
      <c r="D3014" s="125">
        <v>9.9774039999999999</v>
      </c>
      <c r="E3014" s="125">
        <v>3.0196230000000002</v>
      </c>
    </row>
    <row r="3015" spans="1:5" x14ac:dyDescent="0.25">
      <c r="A3015" s="124">
        <v>42107</v>
      </c>
      <c r="B3015" s="125">
        <v>24</v>
      </c>
      <c r="C3015" s="125">
        <v>9.979908</v>
      </c>
      <c r="D3015" s="125">
        <v>9.979908</v>
      </c>
      <c r="E3015" s="125">
        <v>3.0198680000000002</v>
      </c>
    </row>
    <row r="3016" spans="1:5" x14ac:dyDescent="0.25">
      <c r="A3016" s="124">
        <v>42108</v>
      </c>
      <c r="B3016" s="125">
        <v>23</v>
      </c>
      <c r="C3016" s="125">
        <v>9.9808880000000002</v>
      </c>
      <c r="D3016" s="125">
        <v>9.9808880000000002</v>
      </c>
      <c r="E3016" s="125">
        <v>2.9971719999999999</v>
      </c>
    </row>
    <row r="3017" spans="1:5" x14ac:dyDescent="0.25">
      <c r="A3017" s="124">
        <v>42109</v>
      </c>
      <c r="B3017" s="125">
        <v>22</v>
      </c>
      <c r="C3017" s="125">
        <v>9.9820360000000008</v>
      </c>
      <c r="D3017" s="125">
        <v>9.9820360000000008</v>
      </c>
      <c r="E3017" s="125">
        <v>2.9448539999999999</v>
      </c>
    </row>
    <row r="3018" spans="1:5" x14ac:dyDescent="0.25">
      <c r="A3018" s="124">
        <v>42110</v>
      </c>
      <c r="B3018" s="125">
        <v>28</v>
      </c>
      <c r="C3018" s="125">
        <v>9.9771020000000004</v>
      </c>
      <c r="D3018" s="125">
        <v>9.9771020000000004</v>
      </c>
      <c r="E3018" s="125">
        <v>2.9507850000000002</v>
      </c>
    </row>
    <row r="3019" spans="1:5" x14ac:dyDescent="0.25">
      <c r="A3019" s="124">
        <v>42111</v>
      </c>
      <c r="B3019" s="125">
        <v>27</v>
      </c>
      <c r="C3019" s="125">
        <v>9.9780270000000009</v>
      </c>
      <c r="D3019" s="125">
        <v>9.9780270000000009</v>
      </c>
      <c r="E3019" s="125">
        <v>2.936185</v>
      </c>
    </row>
    <row r="3020" spans="1:5" x14ac:dyDescent="0.25">
      <c r="A3020" s="124">
        <v>42114</v>
      </c>
      <c r="B3020" s="125">
        <v>24</v>
      </c>
      <c r="C3020" s="125">
        <v>9.9805709999999994</v>
      </c>
      <c r="D3020" s="125">
        <v>9.9805709999999994</v>
      </c>
      <c r="E3020" s="125">
        <v>2.920023</v>
      </c>
    </row>
    <row r="3021" spans="1:5" x14ac:dyDescent="0.25">
      <c r="A3021" s="124">
        <v>42115</v>
      </c>
      <c r="B3021" s="125">
        <v>23</v>
      </c>
      <c r="C3021" s="125">
        <v>9.9812370000000001</v>
      </c>
      <c r="D3021" s="125">
        <v>9.9812370000000001</v>
      </c>
      <c r="E3021" s="125">
        <v>2.9423379999999999</v>
      </c>
    </row>
    <row r="3022" spans="1:5" x14ac:dyDescent="0.25">
      <c r="A3022" s="124">
        <v>42116</v>
      </c>
      <c r="B3022" s="125">
        <v>22</v>
      </c>
      <c r="C3022" s="125">
        <v>9.9820049999999991</v>
      </c>
      <c r="D3022" s="125">
        <v>9.9820049999999991</v>
      </c>
      <c r="E3022" s="125">
        <v>2.949945</v>
      </c>
    </row>
    <row r="3023" spans="1:5" x14ac:dyDescent="0.25">
      <c r="A3023" s="124">
        <v>42117</v>
      </c>
      <c r="B3023" s="125">
        <v>28</v>
      </c>
      <c r="C3023" s="125">
        <v>9.9771730000000005</v>
      </c>
      <c r="D3023" s="125">
        <v>9.9771730000000005</v>
      </c>
      <c r="E3023" s="125">
        <v>2.9416150000000001</v>
      </c>
    </row>
    <row r="3024" spans="1:5" x14ac:dyDescent="0.25">
      <c r="A3024" s="124">
        <v>42118</v>
      </c>
      <c r="B3024" s="125">
        <v>27</v>
      </c>
      <c r="C3024" s="125">
        <v>9.9780080000000009</v>
      </c>
      <c r="D3024" s="125">
        <v>9.9780080000000009</v>
      </c>
      <c r="E3024" s="125">
        <v>2.9387300000000001</v>
      </c>
    </row>
    <row r="3025" spans="1:5" x14ac:dyDescent="0.25">
      <c r="A3025" s="124">
        <v>42121</v>
      </c>
      <c r="B3025" s="125">
        <v>24</v>
      </c>
      <c r="C3025" s="125">
        <v>9.9804519999999997</v>
      </c>
      <c r="D3025" s="125">
        <v>9.9804519999999997</v>
      </c>
      <c r="E3025" s="125">
        <v>2.9379430000000002</v>
      </c>
    </row>
    <row r="3026" spans="1:5" x14ac:dyDescent="0.25">
      <c r="A3026" s="124">
        <v>42122</v>
      </c>
      <c r="B3026" s="125">
        <v>23</v>
      </c>
      <c r="C3026" s="125">
        <v>9.9811879999999995</v>
      </c>
      <c r="D3026" s="125">
        <v>9.9811879999999995</v>
      </c>
      <c r="E3026" s="125">
        <v>2.950037</v>
      </c>
    </row>
    <row r="3027" spans="1:5" x14ac:dyDescent="0.25">
      <c r="A3027" s="124">
        <v>42123</v>
      </c>
      <c r="B3027" s="125">
        <v>22</v>
      </c>
      <c r="C3027" s="125">
        <v>9.9820410000000006</v>
      </c>
      <c r="D3027" s="125">
        <v>9.9820410000000006</v>
      </c>
      <c r="E3027" s="125">
        <v>2.9440330000000001</v>
      </c>
    </row>
    <row r="3028" spans="1:5" x14ac:dyDescent="0.25">
      <c r="A3028" s="124">
        <v>42124</v>
      </c>
      <c r="B3028" s="125">
        <v>28</v>
      </c>
      <c r="C3028" s="125">
        <v>9.9768760000000007</v>
      </c>
      <c r="D3028" s="125">
        <v>9.9768760000000007</v>
      </c>
      <c r="E3028" s="125">
        <v>2.9799769999999999</v>
      </c>
    </row>
    <row r="3029" spans="1:5" x14ac:dyDescent="0.25">
      <c r="A3029" s="124">
        <v>42128</v>
      </c>
      <c r="B3029" s="125">
        <v>24</v>
      </c>
      <c r="C3029" s="125">
        <v>9.9800780000000007</v>
      </c>
      <c r="D3029" s="125">
        <v>9.9800780000000007</v>
      </c>
      <c r="E3029" s="125">
        <v>2.994265</v>
      </c>
    </row>
    <row r="3030" spans="1:5" x14ac:dyDescent="0.25">
      <c r="A3030" s="124">
        <v>42129</v>
      </c>
      <c r="B3030" s="125">
        <v>23</v>
      </c>
      <c r="C3030" s="125">
        <v>9.9805519999999994</v>
      </c>
      <c r="D3030" s="125">
        <v>9.9805519999999994</v>
      </c>
      <c r="E3030" s="125">
        <v>3.049966</v>
      </c>
    </row>
    <row r="3031" spans="1:5" x14ac:dyDescent="0.25">
      <c r="A3031" s="124">
        <v>42130</v>
      </c>
      <c r="B3031" s="125">
        <v>22</v>
      </c>
      <c r="C3031" s="125">
        <v>9.9814229999999995</v>
      </c>
      <c r="D3031" s="125">
        <v>9.9814229999999995</v>
      </c>
      <c r="E3031" s="125">
        <v>3.0455299999999998</v>
      </c>
    </row>
    <row r="3032" spans="1:5" x14ac:dyDescent="0.25">
      <c r="A3032" s="124">
        <v>42131</v>
      </c>
      <c r="B3032" s="125">
        <v>28</v>
      </c>
      <c r="C3032" s="125">
        <v>9.9767089999999996</v>
      </c>
      <c r="D3032" s="125">
        <v>9.9767089999999996</v>
      </c>
      <c r="E3032" s="125">
        <v>3.0015480000000001</v>
      </c>
    </row>
    <row r="3033" spans="1:5" x14ac:dyDescent="0.25">
      <c r="A3033" s="124">
        <v>42132</v>
      </c>
      <c r="B3033" s="125">
        <v>27</v>
      </c>
      <c r="C3033" s="125">
        <v>9.9778129999999994</v>
      </c>
      <c r="D3033" s="125">
        <v>9.9778129999999994</v>
      </c>
      <c r="E3033" s="125">
        <v>2.964845</v>
      </c>
    </row>
    <row r="3034" spans="1:5" x14ac:dyDescent="0.25">
      <c r="A3034" s="124">
        <v>42135</v>
      </c>
      <c r="B3034" s="125">
        <v>24</v>
      </c>
      <c r="C3034" s="125">
        <v>9.9802839999999993</v>
      </c>
      <c r="D3034" s="125">
        <v>9.9802839999999993</v>
      </c>
      <c r="E3034" s="125">
        <v>2.9632420000000002</v>
      </c>
    </row>
    <row r="3035" spans="1:5" x14ac:dyDescent="0.25">
      <c r="A3035" s="124">
        <v>42136</v>
      </c>
      <c r="B3035" s="125">
        <v>23</v>
      </c>
      <c r="C3035" s="125">
        <v>9.9808699999999995</v>
      </c>
      <c r="D3035" s="125">
        <v>9.9808699999999995</v>
      </c>
      <c r="E3035" s="125">
        <v>3</v>
      </c>
    </row>
    <row r="3036" spans="1:5" x14ac:dyDescent="0.25">
      <c r="A3036" s="124">
        <v>42137</v>
      </c>
      <c r="B3036" s="125">
        <v>22</v>
      </c>
      <c r="C3036" s="125">
        <v>9.9816909999999996</v>
      </c>
      <c r="D3036" s="125">
        <v>9.9816909999999996</v>
      </c>
      <c r="E3036" s="125">
        <v>3.0015139999999998</v>
      </c>
    </row>
    <row r="3037" spans="1:5" x14ac:dyDescent="0.25">
      <c r="A3037" s="124">
        <v>42138</v>
      </c>
      <c r="B3037" s="125">
        <v>28</v>
      </c>
      <c r="C3037" s="125">
        <v>9.9771059999999991</v>
      </c>
      <c r="D3037" s="125">
        <v>9.9771059999999991</v>
      </c>
      <c r="E3037" s="125">
        <v>2.950269</v>
      </c>
    </row>
    <row r="3038" spans="1:5" x14ac:dyDescent="0.25">
      <c r="A3038" s="124">
        <v>42139</v>
      </c>
      <c r="B3038" s="125">
        <v>27</v>
      </c>
      <c r="C3038" s="125">
        <v>9.9779180000000007</v>
      </c>
      <c r="D3038" s="125">
        <v>9.9779180000000007</v>
      </c>
      <c r="E3038" s="125">
        <v>2.9507829999999999</v>
      </c>
    </row>
    <row r="3039" spans="1:5" x14ac:dyDescent="0.25">
      <c r="A3039" s="124">
        <v>42142</v>
      </c>
      <c r="B3039" s="125">
        <v>24</v>
      </c>
      <c r="C3039" s="125">
        <v>9.9801459999999995</v>
      </c>
      <c r="D3039" s="125">
        <v>9.9801459999999995</v>
      </c>
      <c r="E3039" s="125">
        <v>2.9840239999999998</v>
      </c>
    </row>
    <row r="3040" spans="1:5" x14ac:dyDescent="0.25">
      <c r="A3040" s="124">
        <v>42143</v>
      </c>
      <c r="B3040" s="125">
        <v>23</v>
      </c>
      <c r="C3040" s="125">
        <v>9.9808109999999992</v>
      </c>
      <c r="D3040" s="125">
        <v>9.9808109999999992</v>
      </c>
      <c r="E3040" s="125">
        <v>3.0092699999999999</v>
      </c>
    </row>
    <row r="3041" spans="1:5" x14ac:dyDescent="0.25">
      <c r="A3041" s="124">
        <v>42144</v>
      </c>
      <c r="B3041" s="125">
        <v>22</v>
      </c>
      <c r="C3041" s="125">
        <v>9.9818040000000003</v>
      </c>
      <c r="D3041" s="125">
        <v>9.9818040000000003</v>
      </c>
      <c r="E3041" s="125">
        <v>2.982955</v>
      </c>
    </row>
    <row r="3042" spans="1:5" x14ac:dyDescent="0.25">
      <c r="A3042" s="124">
        <v>42145</v>
      </c>
      <c r="B3042" s="125">
        <v>28</v>
      </c>
      <c r="C3042" s="125">
        <v>9.9767430000000008</v>
      </c>
      <c r="D3042" s="125">
        <v>9.9767430000000008</v>
      </c>
      <c r="E3042" s="125">
        <v>2.9971559999999999</v>
      </c>
    </row>
    <row r="3043" spans="1:5" x14ac:dyDescent="0.25">
      <c r="A3043" s="124">
        <v>42146</v>
      </c>
      <c r="B3043" s="125">
        <v>27</v>
      </c>
      <c r="C3043" s="125">
        <v>9.9776179999999997</v>
      </c>
      <c r="D3043" s="125">
        <v>9.9776179999999997</v>
      </c>
      <c r="E3043" s="125">
        <v>2.990961</v>
      </c>
    </row>
    <row r="3044" spans="1:5" x14ac:dyDescent="0.25">
      <c r="A3044" s="124">
        <v>42149</v>
      </c>
      <c r="B3044" s="125">
        <v>24</v>
      </c>
      <c r="C3044" s="125">
        <v>9.9800579999999997</v>
      </c>
      <c r="D3044" s="125">
        <v>9.9800579999999997</v>
      </c>
      <c r="E3044" s="125">
        <v>2.997277</v>
      </c>
    </row>
    <row r="3045" spans="1:5" x14ac:dyDescent="0.25">
      <c r="A3045" s="124">
        <v>42150</v>
      </c>
      <c r="B3045" s="125">
        <v>23</v>
      </c>
      <c r="C3045" s="125">
        <v>9.9808839999999996</v>
      </c>
      <c r="D3045" s="125">
        <v>9.9808839999999996</v>
      </c>
      <c r="E3045" s="125">
        <v>2.9977999999999998</v>
      </c>
    </row>
    <row r="3046" spans="1:5" x14ac:dyDescent="0.25">
      <c r="A3046" s="124">
        <v>42151</v>
      </c>
      <c r="B3046" s="125">
        <v>22</v>
      </c>
      <c r="C3046" s="125">
        <v>9.9816920000000007</v>
      </c>
      <c r="D3046" s="125">
        <v>9.9816920000000007</v>
      </c>
      <c r="E3046" s="125">
        <v>3.0013489999999998</v>
      </c>
    </row>
    <row r="3047" spans="1:5" x14ac:dyDescent="0.25">
      <c r="A3047" s="124">
        <v>42152</v>
      </c>
      <c r="B3047" s="125">
        <v>28</v>
      </c>
      <c r="C3047" s="125">
        <v>9.976661</v>
      </c>
      <c r="D3047" s="125">
        <v>9.976661</v>
      </c>
      <c r="E3047" s="125">
        <v>3.0077479999999999</v>
      </c>
    </row>
    <row r="3048" spans="1:5" x14ac:dyDescent="0.25">
      <c r="A3048" s="124">
        <v>42153</v>
      </c>
      <c r="B3048" s="125">
        <v>27</v>
      </c>
      <c r="C3048" s="125">
        <v>9.9775849999999995</v>
      </c>
      <c r="D3048" s="125">
        <v>9.9775849999999995</v>
      </c>
      <c r="E3048" s="125">
        <v>2.9953810000000001</v>
      </c>
    </row>
    <row r="3049" spans="1:5" x14ac:dyDescent="0.25">
      <c r="A3049" s="124">
        <v>42156</v>
      </c>
      <c r="B3049" s="125">
        <v>24</v>
      </c>
      <c r="C3049" s="125">
        <v>9.9799740000000003</v>
      </c>
      <c r="D3049" s="125">
        <v>9.9799740000000003</v>
      </c>
      <c r="E3049" s="125">
        <v>3.0099279999999999</v>
      </c>
    </row>
    <row r="3050" spans="1:5" x14ac:dyDescent="0.25">
      <c r="A3050" s="124">
        <v>42157</v>
      </c>
      <c r="B3050" s="125">
        <v>23</v>
      </c>
      <c r="C3050" s="125">
        <v>9.981033</v>
      </c>
      <c r="D3050" s="125">
        <v>9.981033</v>
      </c>
      <c r="E3050" s="125">
        <v>2.9743889999999999</v>
      </c>
    </row>
    <row r="3051" spans="1:5" x14ac:dyDescent="0.25">
      <c r="A3051" s="124">
        <v>42158</v>
      </c>
      <c r="B3051" s="125">
        <v>22</v>
      </c>
      <c r="C3051" s="125">
        <v>9.9817660000000004</v>
      </c>
      <c r="D3051" s="125">
        <v>9.9817660000000004</v>
      </c>
      <c r="E3051" s="125">
        <v>2.9891960000000002</v>
      </c>
    </row>
    <row r="3052" spans="1:5" x14ac:dyDescent="0.25">
      <c r="A3052" s="124">
        <v>42159</v>
      </c>
      <c r="B3052" s="125">
        <v>28</v>
      </c>
      <c r="C3052" s="125">
        <v>9.9763339999999996</v>
      </c>
      <c r="D3052" s="125">
        <v>9.9763339999999996</v>
      </c>
      <c r="E3052" s="125">
        <v>3.0499900000000002</v>
      </c>
    </row>
    <row r="3053" spans="1:5" x14ac:dyDescent="0.25">
      <c r="A3053" s="124">
        <v>42160</v>
      </c>
      <c r="B3053" s="125">
        <v>27</v>
      </c>
      <c r="C3053" s="125">
        <v>9.9771570000000001</v>
      </c>
      <c r="D3053" s="125">
        <v>9.9771570000000001</v>
      </c>
      <c r="E3053" s="125">
        <v>3.0527069999999998</v>
      </c>
    </row>
    <row r="3054" spans="1:5" x14ac:dyDescent="0.25">
      <c r="A3054" s="124">
        <v>42163</v>
      </c>
      <c r="B3054" s="125">
        <v>24</v>
      </c>
      <c r="C3054" s="125">
        <v>9.9796019999999999</v>
      </c>
      <c r="D3054" s="125">
        <v>9.9796019999999999</v>
      </c>
      <c r="E3054" s="125">
        <v>3.0659540000000001</v>
      </c>
    </row>
    <row r="3055" spans="1:5" x14ac:dyDescent="0.25">
      <c r="A3055" s="124">
        <v>42164</v>
      </c>
      <c r="B3055" s="125">
        <v>23</v>
      </c>
      <c r="C3055" s="125">
        <v>9.9811029999999992</v>
      </c>
      <c r="D3055" s="125">
        <v>9.9811029999999992</v>
      </c>
      <c r="E3055" s="125">
        <v>2.9633910000000001</v>
      </c>
    </row>
    <row r="3056" spans="1:5" x14ac:dyDescent="0.25">
      <c r="A3056" s="124">
        <v>42165</v>
      </c>
      <c r="B3056" s="125">
        <v>22</v>
      </c>
      <c r="C3056" s="125">
        <v>9.9817979999999995</v>
      </c>
      <c r="D3056" s="125">
        <v>9.9817979999999995</v>
      </c>
      <c r="E3056" s="125">
        <v>2.98394</v>
      </c>
    </row>
    <row r="3057" spans="1:5" x14ac:dyDescent="0.25">
      <c r="A3057" s="124">
        <v>42166</v>
      </c>
      <c r="B3057" s="125">
        <v>28</v>
      </c>
      <c r="C3057" s="125">
        <v>9.9771079999999994</v>
      </c>
      <c r="D3057" s="125">
        <v>9.9771079999999994</v>
      </c>
      <c r="E3057" s="125">
        <v>2.9500099999999998</v>
      </c>
    </row>
    <row r="3058" spans="1:5" x14ac:dyDescent="0.25">
      <c r="A3058" s="124">
        <v>42167</v>
      </c>
      <c r="B3058" s="125">
        <v>27</v>
      </c>
      <c r="C3058" s="125">
        <v>9.9778690000000001</v>
      </c>
      <c r="D3058" s="125">
        <v>9.9778690000000001</v>
      </c>
      <c r="E3058" s="125">
        <v>2.9573450000000001</v>
      </c>
    </row>
    <row r="3059" spans="1:5" x14ac:dyDescent="0.25">
      <c r="A3059" s="124">
        <v>42170</v>
      </c>
      <c r="B3059" s="125">
        <v>24</v>
      </c>
      <c r="C3059" s="125">
        <v>9.9802160000000004</v>
      </c>
      <c r="D3059" s="125">
        <v>9.9802160000000004</v>
      </c>
      <c r="E3059" s="125">
        <v>2.9734829999999999</v>
      </c>
    </row>
    <row r="3060" spans="1:5" x14ac:dyDescent="0.25">
      <c r="A3060" s="124">
        <v>42171</v>
      </c>
      <c r="B3060" s="125">
        <v>23</v>
      </c>
      <c r="C3060" s="125">
        <v>9.9814109999999996</v>
      </c>
      <c r="D3060" s="125">
        <v>9.9814109999999996</v>
      </c>
      <c r="E3060" s="125">
        <v>2.9150010000000002</v>
      </c>
    </row>
    <row r="3061" spans="1:5" x14ac:dyDescent="0.25">
      <c r="A3061" s="124">
        <v>42172</v>
      </c>
      <c r="B3061" s="125">
        <v>22</v>
      </c>
      <c r="C3061" s="125">
        <v>9.9821770000000001</v>
      </c>
      <c r="D3061" s="125">
        <v>9.9821770000000001</v>
      </c>
      <c r="E3061" s="125">
        <v>2.9216980000000001</v>
      </c>
    </row>
    <row r="3062" spans="1:5" x14ac:dyDescent="0.25">
      <c r="A3062" s="124">
        <v>42173</v>
      </c>
      <c r="B3062" s="125">
        <v>28</v>
      </c>
      <c r="C3062" s="125">
        <v>9.9772020000000001</v>
      </c>
      <c r="D3062" s="125">
        <v>9.9772020000000001</v>
      </c>
      <c r="E3062" s="125">
        <v>2.9378690000000001</v>
      </c>
    </row>
    <row r="3063" spans="1:5" x14ac:dyDescent="0.25">
      <c r="A3063" s="124">
        <v>42174</v>
      </c>
      <c r="B3063" s="125">
        <v>27</v>
      </c>
      <c r="C3063" s="125">
        <v>9.9781180000000003</v>
      </c>
      <c r="D3063" s="125">
        <v>9.9781180000000003</v>
      </c>
      <c r="E3063" s="125">
        <v>2.9239980000000001</v>
      </c>
    </row>
    <row r="3064" spans="1:5" x14ac:dyDescent="0.25">
      <c r="A3064" s="124">
        <v>42177</v>
      </c>
      <c r="B3064" s="125">
        <v>24</v>
      </c>
      <c r="C3064" s="125">
        <v>9.9805670000000006</v>
      </c>
      <c r="D3064" s="125">
        <v>9.9805670000000006</v>
      </c>
      <c r="E3064" s="125">
        <v>2.9206259999999999</v>
      </c>
    </row>
    <row r="3065" spans="1:5" x14ac:dyDescent="0.25">
      <c r="A3065" s="124">
        <v>42178</v>
      </c>
      <c r="B3065" s="125">
        <v>23</v>
      </c>
      <c r="C3065" s="125">
        <v>9.9811619999999994</v>
      </c>
      <c r="D3065" s="125">
        <v>9.9811619999999994</v>
      </c>
      <c r="E3065" s="125">
        <v>2.9541210000000002</v>
      </c>
    </row>
    <row r="3066" spans="1:5" x14ac:dyDescent="0.25">
      <c r="A3066" s="124">
        <v>42179</v>
      </c>
      <c r="B3066" s="125">
        <v>22</v>
      </c>
      <c r="C3066" s="125">
        <v>9.9817820000000008</v>
      </c>
      <c r="D3066" s="125">
        <v>9.9817820000000008</v>
      </c>
      <c r="E3066" s="125">
        <v>2.9865680000000001</v>
      </c>
    </row>
    <row r="3067" spans="1:5" x14ac:dyDescent="0.25">
      <c r="A3067" s="124">
        <v>42180</v>
      </c>
      <c r="B3067" s="125">
        <v>28</v>
      </c>
      <c r="C3067" s="125">
        <v>9.9766790000000007</v>
      </c>
      <c r="D3067" s="125">
        <v>9.9766790000000007</v>
      </c>
      <c r="E3067" s="125">
        <v>3.005423</v>
      </c>
    </row>
    <row r="3068" spans="1:5" x14ac:dyDescent="0.25">
      <c r="A3068" s="124">
        <v>42181</v>
      </c>
      <c r="B3068" s="125">
        <v>27</v>
      </c>
      <c r="C3068" s="125">
        <v>9.9776889999999998</v>
      </c>
      <c r="D3068" s="125">
        <v>9.9776889999999998</v>
      </c>
      <c r="E3068" s="125">
        <v>2.981452</v>
      </c>
    </row>
    <row r="3069" spans="1:5" x14ac:dyDescent="0.25">
      <c r="A3069" s="124">
        <v>42184</v>
      </c>
      <c r="B3069" s="125">
        <v>24</v>
      </c>
      <c r="C3069" s="125">
        <v>9.9802789999999995</v>
      </c>
      <c r="D3069" s="125">
        <v>9.9802789999999995</v>
      </c>
      <c r="E3069" s="125">
        <v>2.9639950000000002</v>
      </c>
    </row>
    <row r="3070" spans="1:5" x14ac:dyDescent="0.25">
      <c r="A3070" s="124">
        <v>42185</v>
      </c>
      <c r="B3070" s="125">
        <v>23</v>
      </c>
      <c r="C3070" s="125">
        <v>9.9810099999999995</v>
      </c>
      <c r="D3070" s="125">
        <v>9.9810099999999995</v>
      </c>
      <c r="E3070" s="125">
        <v>2.9780030000000002</v>
      </c>
    </row>
    <row r="3071" spans="1:5" x14ac:dyDescent="0.25">
      <c r="A3071" s="124">
        <v>42186</v>
      </c>
      <c r="B3071" s="125">
        <v>22</v>
      </c>
      <c r="C3071" s="125">
        <v>9.9814570000000007</v>
      </c>
      <c r="D3071" s="125">
        <v>9.9814570000000007</v>
      </c>
      <c r="E3071" s="125">
        <v>3.039946</v>
      </c>
    </row>
    <row r="3072" spans="1:5" x14ac:dyDescent="0.25">
      <c r="A3072" s="124">
        <v>42187</v>
      </c>
      <c r="B3072" s="125">
        <v>28</v>
      </c>
      <c r="C3072" s="125">
        <v>9.9767209999999995</v>
      </c>
      <c r="D3072" s="125">
        <v>9.9767209999999995</v>
      </c>
      <c r="E3072" s="125">
        <v>2.9999980000000002</v>
      </c>
    </row>
    <row r="3073" spans="1:5" x14ac:dyDescent="0.25">
      <c r="A3073" s="124">
        <v>42188</v>
      </c>
      <c r="B3073" s="125">
        <v>27</v>
      </c>
      <c r="C3073" s="125">
        <v>9.977582</v>
      </c>
      <c r="D3073" s="125">
        <v>9.977582</v>
      </c>
      <c r="E3073" s="125">
        <v>2.9957829999999999</v>
      </c>
    </row>
    <row r="3074" spans="1:5" x14ac:dyDescent="0.25">
      <c r="A3074" s="124">
        <v>42191</v>
      </c>
      <c r="B3074" s="125">
        <v>24</v>
      </c>
      <c r="C3074" s="125">
        <v>9.9800400000000007</v>
      </c>
      <c r="D3074" s="125">
        <v>9.9800400000000007</v>
      </c>
      <c r="E3074" s="125">
        <v>2.9999880000000001</v>
      </c>
    </row>
    <row r="3075" spans="1:5" x14ac:dyDescent="0.25">
      <c r="A3075" s="124">
        <v>42192</v>
      </c>
      <c r="B3075" s="125">
        <v>23</v>
      </c>
      <c r="C3075" s="125">
        <v>9.9812340000000006</v>
      </c>
      <c r="D3075" s="125">
        <v>9.9812340000000006</v>
      </c>
      <c r="E3075" s="125">
        <v>2.942809</v>
      </c>
    </row>
    <row r="3076" spans="1:5" x14ac:dyDescent="0.25">
      <c r="A3076" s="124">
        <v>42193</v>
      </c>
      <c r="B3076" s="125">
        <v>22</v>
      </c>
      <c r="C3076" s="125">
        <v>9.9818280000000001</v>
      </c>
      <c r="D3076" s="125">
        <v>9.9818280000000001</v>
      </c>
      <c r="E3076" s="125">
        <v>2.9790130000000001</v>
      </c>
    </row>
    <row r="3077" spans="1:5" x14ac:dyDescent="0.25">
      <c r="A3077" s="124">
        <v>42194</v>
      </c>
      <c r="B3077" s="125">
        <v>28</v>
      </c>
      <c r="C3077" s="125">
        <v>9.9766980000000007</v>
      </c>
      <c r="D3077" s="125">
        <v>9.9766980000000007</v>
      </c>
      <c r="E3077" s="125">
        <v>3.0029690000000002</v>
      </c>
    </row>
    <row r="3078" spans="1:5" x14ac:dyDescent="0.25">
      <c r="A3078" s="124">
        <v>42195</v>
      </c>
      <c r="B3078" s="125">
        <v>27</v>
      </c>
      <c r="C3078" s="125">
        <v>9.9775019999999994</v>
      </c>
      <c r="D3078" s="125">
        <v>9.9775019999999994</v>
      </c>
      <c r="E3078" s="125">
        <v>3.006497</v>
      </c>
    </row>
    <row r="3079" spans="1:5" x14ac:dyDescent="0.25">
      <c r="A3079" s="124">
        <v>42198</v>
      </c>
      <c r="B3079" s="125">
        <v>24</v>
      </c>
      <c r="C3079" s="125">
        <v>9.9800339999999998</v>
      </c>
      <c r="D3079" s="125">
        <v>9.9800339999999998</v>
      </c>
      <c r="E3079" s="125">
        <v>3.0008919999999999</v>
      </c>
    </row>
    <row r="3080" spans="1:5" x14ac:dyDescent="0.25">
      <c r="A3080" s="124">
        <v>42199</v>
      </c>
      <c r="B3080" s="125">
        <v>23</v>
      </c>
      <c r="C3080" s="125">
        <v>9.9811379999999996</v>
      </c>
      <c r="D3080" s="125">
        <v>9.9811379999999996</v>
      </c>
      <c r="E3080" s="125">
        <v>2.9578920000000002</v>
      </c>
    </row>
    <row r="3081" spans="1:5" x14ac:dyDescent="0.25">
      <c r="A3081" s="124">
        <v>42200</v>
      </c>
      <c r="B3081" s="125">
        <v>22</v>
      </c>
      <c r="C3081" s="125">
        <v>9.9819569999999995</v>
      </c>
      <c r="D3081" s="125">
        <v>9.9819569999999995</v>
      </c>
      <c r="E3081" s="125">
        <v>2.9578280000000001</v>
      </c>
    </row>
    <row r="3082" spans="1:5" x14ac:dyDescent="0.25">
      <c r="A3082" s="124">
        <v>42201</v>
      </c>
      <c r="B3082" s="125">
        <v>28</v>
      </c>
      <c r="C3082" s="125">
        <v>9.9769229999999993</v>
      </c>
      <c r="D3082" s="125">
        <v>9.9769229999999993</v>
      </c>
      <c r="E3082" s="125">
        <v>2.9739059999999999</v>
      </c>
    </row>
    <row r="3083" spans="1:5" x14ac:dyDescent="0.25">
      <c r="A3083" s="124">
        <v>42202</v>
      </c>
      <c r="B3083" s="125">
        <v>27</v>
      </c>
      <c r="C3083" s="125">
        <v>9.9778280000000006</v>
      </c>
      <c r="D3083" s="125">
        <v>9.9778280000000006</v>
      </c>
      <c r="E3083" s="125">
        <v>2.9628359999999998</v>
      </c>
    </row>
    <row r="3084" spans="1:5" x14ac:dyDescent="0.25">
      <c r="A3084" s="124">
        <v>42205</v>
      </c>
      <c r="B3084" s="125">
        <v>24</v>
      </c>
      <c r="C3084" s="125">
        <v>9.9801590000000004</v>
      </c>
      <c r="D3084" s="125">
        <v>9.9801590000000004</v>
      </c>
      <c r="E3084" s="125">
        <v>2.9820669999999998</v>
      </c>
    </row>
    <row r="3085" spans="1:5" x14ac:dyDescent="0.25">
      <c r="A3085" s="124">
        <v>42206</v>
      </c>
      <c r="B3085" s="125">
        <v>23</v>
      </c>
      <c r="C3085" s="125">
        <v>9.9808059999999994</v>
      </c>
      <c r="D3085" s="125">
        <v>9.9808059999999994</v>
      </c>
      <c r="E3085" s="125">
        <v>3.0100560000000001</v>
      </c>
    </row>
    <row r="3086" spans="1:5" x14ac:dyDescent="0.25">
      <c r="A3086" s="124">
        <v>42207</v>
      </c>
      <c r="B3086" s="125">
        <v>22</v>
      </c>
      <c r="C3086" s="125">
        <v>9.9816389999999995</v>
      </c>
      <c r="D3086" s="125">
        <v>9.9816389999999995</v>
      </c>
      <c r="E3086" s="125">
        <v>3.0100539999999998</v>
      </c>
    </row>
    <row r="3087" spans="1:5" x14ac:dyDescent="0.25">
      <c r="A3087" s="124">
        <v>42208</v>
      </c>
      <c r="B3087" s="125">
        <v>28</v>
      </c>
      <c r="C3087" s="125">
        <v>9.9766329999999996</v>
      </c>
      <c r="D3087" s="125">
        <v>9.9766329999999996</v>
      </c>
      <c r="E3087" s="125">
        <v>3.0113650000000001</v>
      </c>
    </row>
    <row r="3088" spans="1:5" x14ac:dyDescent="0.25">
      <c r="A3088" s="124">
        <v>42209</v>
      </c>
      <c r="B3088" s="125">
        <v>27</v>
      </c>
      <c r="C3088" s="125">
        <v>9.9773790000000009</v>
      </c>
      <c r="D3088" s="125">
        <v>9.9773790000000009</v>
      </c>
      <c r="E3088" s="125">
        <v>3.0229720000000002</v>
      </c>
    </row>
    <row r="3089" spans="1:5" x14ac:dyDescent="0.25">
      <c r="A3089" s="124">
        <v>42212</v>
      </c>
      <c r="B3089" s="125">
        <v>24</v>
      </c>
      <c r="C3089" s="125">
        <v>9.9799720000000001</v>
      </c>
      <c r="D3089" s="125">
        <v>9.9799720000000001</v>
      </c>
      <c r="E3089" s="125">
        <v>3.0102289999999998</v>
      </c>
    </row>
    <row r="3090" spans="1:5" x14ac:dyDescent="0.25">
      <c r="A3090" s="124">
        <v>42213</v>
      </c>
      <c r="B3090" s="125">
        <v>23</v>
      </c>
      <c r="C3090" s="125">
        <v>9.980817</v>
      </c>
      <c r="D3090" s="125">
        <v>9.980817</v>
      </c>
      <c r="E3090" s="125">
        <v>3.008327</v>
      </c>
    </row>
    <row r="3091" spans="1:5" x14ac:dyDescent="0.25">
      <c r="A3091" s="124">
        <v>42214</v>
      </c>
      <c r="B3091" s="125">
        <v>22</v>
      </c>
      <c r="C3091" s="125">
        <v>9.9818239999999996</v>
      </c>
      <c r="D3091" s="125">
        <v>9.9818239999999996</v>
      </c>
      <c r="E3091" s="125">
        <v>2.97967</v>
      </c>
    </row>
    <row r="3092" spans="1:5" x14ac:dyDescent="0.25">
      <c r="A3092" s="124">
        <v>42215</v>
      </c>
      <c r="B3092" s="125">
        <v>28</v>
      </c>
      <c r="C3092" s="125">
        <v>9.9767100000000006</v>
      </c>
      <c r="D3092" s="125">
        <v>9.9767100000000006</v>
      </c>
      <c r="E3092" s="125">
        <v>3.0014189999999998</v>
      </c>
    </row>
    <row r="3093" spans="1:5" x14ac:dyDescent="0.25">
      <c r="A3093" s="124">
        <v>42216</v>
      </c>
      <c r="B3093" s="125">
        <v>27</v>
      </c>
      <c r="C3093" s="125">
        <v>9.9774589999999996</v>
      </c>
      <c r="D3093" s="125">
        <v>9.9774589999999996</v>
      </c>
      <c r="E3093" s="125">
        <v>3.012257</v>
      </c>
    </row>
    <row r="3094" spans="1:5" x14ac:dyDescent="0.25">
      <c r="A3094" s="124">
        <v>42219</v>
      </c>
      <c r="B3094" s="125">
        <v>24</v>
      </c>
      <c r="C3094" s="125">
        <v>9.9800020000000007</v>
      </c>
      <c r="D3094" s="125">
        <v>9.9800020000000007</v>
      </c>
      <c r="E3094" s="125">
        <v>3.0057109999999998</v>
      </c>
    </row>
    <row r="3095" spans="1:5" x14ac:dyDescent="0.25">
      <c r="A3095" s="124">
        <v>42220</v>
      </c>
      <c r="B3095" s="125">
        <v>23</v>
      </c>
      <c r="C3095" s="125">
        <v>9.9807760000000005</v>
      </c>
      <c r="D3095" s="125">
        <v>9.9807760000000005</v>
      </c>
      <c r="E3095" s="125">
        <v>3.0147699999999999</v>
      </c>
    </row>
    <row r="3096" spans="1:5" x14ac:dyDescent="0.25">
      <c r="A3096" s="124">
        <v>42221</v>
      </c>
      <c r="B3096" s="125">
        <v>22</v>
      </c>
      <c r="C3096" s="125">
        <v>9.9815290000000001</v>
      </c>
      <c r="D3096" s="125">
        <v>9.9815290000000001</v>
      </c>
      <c r="E3096" s="125">
        <v>3.0281210000000001</v>
      </c>
    </row>
    <row r="3097" spans="1:5" x14ac:dyDescent="0.25">
      <c r="A3097" s="124">
        <v>42222</v>
      </c>
      <c r="B3097" s="125">
        <v>28</v>
      </c>
      <c r="C3097" s="125">
        <v>9.9765680000000003</v>
      </c>
      <c r="D3097" s="125">
        <v>9.9765680000000003</v>
      </c>
      <c r="E3097" s="125">
        <v>3.0197620000000001</v>
      </c>
    </row>
    <row r="3098" spans="1:5" x14ac:dyDescent="0.25">
      <c r="A3098" s="124">
        <v>42223</v>
      </c>
      <c r="B3098" s="125">
        <v>27</v>
      </c>
      <c r="C3098" s="125">
        <v>9.9773759999999996</v>
      </c>
      <c r="D3098" s="125">
        <v>9.9773759999999996</v>
      </c>
      <c r="E3098" s="125">
        <v>3.0233729999999999</v>
      </c>
    </row>
    <row r="3099" spans="1:5" x14ac:dyDescent="0.25">
      <c r="A3099" s="124">
        <v>42226</v>
      </c>
      <c r="B3099" s="125">
        <v>24</v>
      </c>
      <c r="C3099" s="125">
        <v>9.9797750000000001</v>
      </c>
      <c r="D3099" s="125">
        <v>9.9797750000000001</v>
      </c>
      <c r="E3099" s="125">
        <v>3.039898</v>
      </c>
    </row>
    <row r="3100" spans="1:5" x14ac:dyDescent="0.25">
      <c r="A3100" s="124">
        <v>42227</v>
      </c>
      <c r="B3100" s="125">
        <v>23</v>
      </c>
      <c r="C3100" s="125">
        <v>9.9809009999999994</v>
      </c>
      <c r="D3100" s="125">
        <v>9.9809009999999994</v>
      </c>
      <c r="E3100" s="125">
        <v>2.9951289999999999</v>
      </c>
    </row>
    <row r="3101" spans="1:5" x14ac:dyDescent="0.25">
      <c r="A3101" s="124">
        <v>42228</v>
      </c>
      <c r="B3101" s="125">
        <v>22</v>
      </c>
      <c r="C3101" s="125">
        <v>9.9817699999999991</v>
      </c>
      <c r="D3101" s="125">
        <v>9.9817699999999991</v>
      </c>
      <c r="E3101" s="125">
        <v>2.9885389999999998</v>
      </c>
    </row>
    <row r="3102" spans="1:5" x14ac:dyDescent="0.25">
      <c r="A3102" s="124">
        <v>42229</v>
      </c>
      <c r="B3102" s="125">
        <v>28</v>
      </c>
      <c r="C3102" s="125">
        <v>9.9768530000000002</v>
      </c>
      <c r="D3102" s="125">
        <v>9.9768530000000002</v>
      </c>
      <c r="E3102" s="125">
        <v>2.9829469999999998</v>
      </c>
    </row>
    <row r="3103" spans="1:5" x14ac:dyDescent="0.25">
      <c r="A3103" s="124">
        <v>42230</v>
      </c>
      <c r="B3103" s="125">
        <v>27</v>
      </c>
      <c r="C3103" s="125">
        <v>9.9777319999999996</v>
      </c>
      <c r="D3103" s="125">
        <v>9.9777319999999996</v>
      </c>
      <c r="E3103" s="125">
        <v>2.9756930000000001</v>
      </c>
    </row>
    <row r="3104" spans="1:5" x14ac:dyDescent="0.25">
      <c r="A3104" s="124">
        <v>42233</v>
      </c>
      <c r="B3104" s="125">
        <v>24</v>
      </c>
      <c r="C3104" s="125">
        <v>9.9800210000000007</v>
      </c>
      <c r="D3104" s="125">
        <v>9.9800210000000007</v>
      </c>
      <c r="E3104" s="125">
        <v>3.0028489999999999</v>
      </c>
    </row>
    <row r="3105" spans="1:5" x14ac:dyDescent="0.25">
      <c r="A3105" s="124">
        <v>42234</v>
      </c>
      <c r="B3105" s="125">
        <v>23</v>
      </c>
      <c r="C3105" s="125">
        <v>9.9807430000000004</v>
      </c>
      <c r="D3105" s="125">
        <v>9.9807430000000004</v>
      </c>
      <c r="E3105" s="125">
        <v>3.0199549999999999</v>
      </c>
    </row>
    <row r="3106" spans="1:5" x14ac:dyDescent="0.25">
      <c r="A3106" s="124">
        <v>42235</v>
      </c>
      <c r="B3106" s="125">
        <v>22</v>
      </c>
      <c r="C3106" s="125">
        <v>9.981643</v>
      </c>
      <c r="D3106" s="125">
        <v>9.981643</v>
      </c>
      <c r="E3106" s="125">
        <v>3.0093969999999999</v>
      </c>
    </row>
    <row r="3107" spans="1:5" x14ac:dyDescent="0.25">
      <c r="A3107" s="124">
        <v>42236</v>
      </c>
      <c r="B3107" s="125">
        <v>28</v>
      </c>
      <c r="C3107" s="125">
        <v>9.9771570000000001</v>
      </c>
      <c r="D3107" s="125">
        <v>9.9771570000000001</v>
      </c>
      <c r="E3107" s="125">
        <v>2.9436810000000002</v>
      </c>
    </row>
    <row r="3108" spans="1:5" x14ac:dyDescent="0.25">
      <c r="A3108" s="124">
        <v>42237</v>
      </c>
      <c r="B3108" s="125">
        <v>27</v>
      </c>
      <c r="C3108" s="125">
        <v>9.9766539999999999</v>
      </c>
      <c r="D3108" s="125">
        <v>9.9766539999999999</v>
      </c>
      <c r="E3108" s="125">
        <v>3.1200839999999999</v>
      </c>
    </row>
    <row r="3109" spans="1:5" x14ac:dyDescent="0.25">
      <c r="A3109" s="124">
        <v>42240</v>
      </c>
      <c r="B3109" s="125">
        <v>24</v>
      </c>
      <c r="C3109" s="125">
        <v>9.9804379999999995</v>
      </c>
      <c r="D3109" s="125">
        <v>9.9804379999999995</v>
      </c>
      <c r="E3109" s="125">
        <v>2.940051</v>
      </c>
    </row>
    <row r="3110" spans="1:5" x14ac:dyDescent="0.25">
      <c r="A3110" s="124">
        <v>42241</v>
      </c>
      <c r="B3110" s="125">
        <v>23</v>
      </c>
      <c r="C3110" s="125">
        <v>9.980162</v>
      </c>
      <c r="D3110" s="125">
        <v>9.980162</v>
      </c>
      <c r="E3110" s="125">
        <v>3.1112500000000001</v>
      </c>
    </row>
    <row r="3111" spans="1:5" x14ac:dyDescent="0.25">
      <c r="A3111" s="124">
        <v>42242</v>
      </c>
      <c r="B3111" s="125">
        <v>22</v>
      </c>
      <c r="C3111" s="125">
        <v>9.9809920000000005</v>
      </c>
      <c r="D3111" s="125">
        <v>9.9809920000000005</v>
      </c>
      <c r="E3111" s="125">
        <v>3.1163240000000001</v>
      </c>
    </row>
    <row r="3112" spans="1:5" x14ac:dyDescent="0.25">
      <c r="A3112" s="124">
        <v>42243</v>
      </c>
      <c r="B3112" s="125">
        <v>28</v>
      </c>
      <c r="C3112" s="125">
        <v>9.9759469999999997</v>
      </c>
      <c r="D3112" s="125">
        <v>9.9759469999999997</v>
      </c>
      <c r="E3112" s="125">
        <v>3.0999850000000002</v>
      </c>
    </row>
    <row r="3113" spans="1:5" x14ac:dyDescent="0.25">
      <c r="A3113" s="124">
        <v>42244</v>
      </c>
      <c r="B3113" s="125">
        <v>27</v>
      </c>
      <c r="C3113" s="125">
        <v>9.9769679999999994</v>
      </c>
      <c r="D3113" s="125">
        <v>9.9769679999999994</v>
      </c>
      <c r="E3113" s="125">
        <v>3.078023</v>
      </c>
    </row>
    <row r="3114" spans="1:5" x14ac:dyDescent="0.25">
      <c r="A3114" s="124">
        <v>42247</v>
      </c>
      <c r="B3114" s="125">
        <v>24</v>
      </c>
      <c r="C3114" s="125">
        <v>9.9801780000000004</v>
      </c>
      <c r="D3114" s="125">
        <v>9.9801780000000004</v>
      </c>
      <c r="E3114" s="125">
        <v>2.9792049999999999</v>
      </c>
    </row>
    <row r="3115" spans="1:5" x14ac:dyDescent="0.25">
      <c r="A3115" s="124">
        <v>42248</v>
      </c>
      <c r="B3115" s="125">
        <v>23</v>
      </c>
      <c r="C3115" s="125">
        <v>9.9802339999999994</v>
      </c>
      <c r="D3115" s="125">
        <v>9.9802339999999994</v>
      </c>
      <c r="E3115" s="125">
        <v>3.099936</v>
      </c>
    </row>
    <row r="3116" spans="1:5" x14ac:dyDescent="0.25">
      <c r="A3116" s="124">
        <v>42249</v>
      </c>
      <c r="B3116" s="125">
        <v>22</v>
      </c>
      <c r="C3116" s="125">
        <v>9.9809420000000006</v>
      </c>
      <c r="D3116" s="125">
        <v>9.9809420000000006</v>
      </c>
      <c r="E3116" s="125">
        <v>3.1245370000000001</v>
      </c>
    </row>
    <row r="3117" spans="1:5" x14ac:dyDescent="0.25">
      <c r="A3117" s="124">
        <v>42250</v>
      </c>
      <c r="B3117" s="125">
        <v>28</v>
      </c>
      <c r="C3117" s="125">
        <v>9.9757429999999996</v>
      </c>
      <c r="D3117" s="125">
        <v>9.9757429999999996</v>
      </c>
      <c r="E3117" s="125">
        <v>3.126341</v>
      </c>
    </row>
    <row r="3118" spans="1:5" x14ac:dyDescent="0.25">
      <c r="A3118" s="124">
        <v>42251</v>
      </c>
      <c r="B3118" s="125">
        <v>27</v>
      </c>
      <c r="C3118" s="125">
        <v>9.976699</v>
      </c>
      <c r="D3118" s="125">
        <v>9.976699</v>
      </c>
      <c r="E3118" s="125">
        <v>3.1140560000000002</v>
      </c>
    </row>
    <row r="3119" spans="1:5" x14ac:dyDescent="0.25">
      <c r="A3119" s="124">
        <v>42254</v>
      </c>
      <c r="B3119" s="125">
        <v>24</v>
      </c>
      <c r="C3119" s="125">
        <v>9.9793009999999995</v>
      </c>
      <c r="D3119" s="125">
        <v>9.9793009999999995</v>
      </c>
      <c r="E3119" s="125">
        <v>3.1112899999999999</v>
      </c>
    </row>
    <row r="3120" spans="1:5" x14ac:dyDescent="0.25">
      <c r="A3120" s="124">
        <v>42255</v>
      </c>
      <c r="B3120" s="125">
        <v>23</v>
      </c>
      <c r="C3120" s="125">
        <v>9.9801219999999997</v>
      </c>
      <c r="D3120" s="125">
        <v>9.9801219999999997</v>
      </c>
      <c r="E3120" s="125">
        <v>3.1175359999999999</v>
      </c>
    </row>
    <row r="3121" spans="1:5" x14ac:dyDescent="0.25">
      <c r="A3121" s="124">
        <v>42256</v>
      </c>
      <c r="B3121" s="125">
        <v>22</v>
      </c>
      <c r="C3121" s="125">
        <v>9.9810879999999997</v>
      </c>
      <c r="D3121" s="125">
        <v>9.9810879999999997</v>
      </c>
      <c r="E3121" s="125">
        <v>3.1005549999999999</v>
      </c>
    </row>
    <row r="3122" spans="1:5" x14ac:dyDescent="0.25">
      <c r="A3122" s="124">
        <v>42257</v>
      </c>
      <c r="B3122" s="125">
        <v>28</v>
      </c>
      <c r="C3122" s="125">
        <v>9.9758569999999995</v>
      </c>
      <c r="D3122" s="125">
        <v>9.9758569999999995</v>
      </c>
      <c r="E3122" s="125">
        <v>3.111612</v>
      </c>
    </row>
    <row r="3123" spans="1:5" x14ac:dyDescent="0.25">
      <c r="A3123" s="124">
        <v>42258</v>
      </c>
      <c r="B3123" s="125">
        <v>27</v>
      </c>
      <c r="C3123" s="125">
        <v>9.9765800000000002</v>
      </c>
      <c r="D3123" s="125">
        <v>9.9765800000000002</v>
      </c>
      <c r="E3123" s="125">
        <v>3.1299969999999999</v>
      </c>
    </row>
    <row r="3124" spans="1:5" x14ac:dyDescent="0.25">
      <c r="A3124" s="124">
        <v>42261</v>
      </c>
      <c r="B3124" s="125">
        <v>24</v>
      </c>
      <c r="C3124" s="125">
        <v>9.9788599999999992</v>
      </c>
      <c r="D3124" s="125">
        <v>9.9788599999999992</v>
      </c>
      <c r="E3124" s="125">
        <v>3.177718</v>
      </c>
    </row>
    <row r="3125" spans="1:5" x14ac:dyDescent="0.25">
      <c r="A3125" s="124">
        <v>42262</v>
      </c>
      <c r="B3125" s="125">
        <v>23</v>
      </c>
      <c r="C3125" s="125">
        <v>9.9798740000000006</v>
      </c>
      <c r="D3125" s="125">
        <v>9.9798740000000006</v>
      </c>
      <c r="E3125" s="125">
        <v>3.1565089999999998</v>
      </c>
    </row>
    <row r="3126" spans="1:5" x14ac:dyDescent="0.25">
      <c r="A3126" s="124">
        <v>42264</v>
      </c>
      <c r="B3126" s="125">
        <v>28</v>
      </c>
      <c r="C3126" s="125">
        <v>9.9757840000000009</v>
      </c>
      <c r="D3126" s="125">
        <v>9.9757840000000009</v>
      </c>
      <c r="E3126" s="125">
        <v>3.1210439999999999</v>
      </c>
    </row>
    <row r="3127" spans="1:5" x14ac:dyDescent="0.25">
      <c r="A3127" s="124">
        <v>42265</v>
      </c>
      <c r="B3127" s="125">
        <v>27</v>
      </c>
      <c r="C3127" s="125">
        <v>9.9764429999999997</v>
      </c>
      <c r="D3127" s="125">
        <v>9.9764429999999997</v>
      </c>
      <c r="E3127" s="125">
        <v>3.1483500000000002</v>
      </c>
    </row>
    <row r="3128" spans="1:5" x14ac:dyDescent="0.25">
      <c r="A3128" s="124">
        <v>42268</v>
      </c>
      <c r="B3128" s="125">
        <v>24</v>
      </c>
      <c r="C3128" s="125">
        <v>9.9793859999999999</v>
      </c>
      <c r="D3128" s="125">
        <v>9.9793859999999999</v>
      </c>
      <c r="E3128" s="125">
        <v>3.098487</v>
      </c>
    </row>
    <row r="3129" spans="1:5" x14ac:dyDescent="0.25">
      <c r="A3129" s="124">
        <v>42269</v>
      </c>
      <c r="B3129" s="125">
        <v>23</v>
      </c>
      <c r="C3129" s="125">
        <v>9.9811259999999997</v>
      </c>
      <c r="D3129" s="125">
        <v>9.9811259999999997</v>
      </c>
      <c r="E3129" s="125">
        <v>2.959778</v>
      </c>
    </row>
    <row r="3130" spans="1:5" x14ac:dyDescent="0.25">
      <c r="A3130" s="124">
        <v>42270</v>
      </c>
      <c r="B3130" s="125">
        <v>22</v>
      </c>
      <c r="C3130" s="125">
        <v>9.9817169999999997</v>
      </c>
      <c r="D3130" s="125">
        <v>9.9817169999999997</v>
      </c>
      <c r="E3130" s="125">
        <v>2.9972430000000001</v>
      </c>
    </row>
    <row r="3131" spans="1:5" x14ac:dyDescent="0.25">
      <c r="A3131" s="124">
        <v>42271</v>
      </c>
      <c r="B3131" s="125">
        <v>28</v>
      </c>
      <c r="C3131" s="125">
        <v>9.9764970000000002</v>
      </c>
      <c r="D3131" s="125">
        <v>9.9764970000000002</v>
      </c>
      <c r="E3131" s="125">
        <v>3.0289329999999999</v>
      </c>
    </row>
    <row r="3132" spans="1:5" x14ac:dyDescent="0.25">
      <c r="A3132" s="124">
        <v>42272</v>
      </c>
      <c r="B3132" s="125">
        <v>27</v>
      </c>
      <c r="C3132" s="125">
        <v>9.9774010000000004</v>
      </c>
      <c r="D3132" s="125">
        <v>9.9774010000000004</v>
      </c>
      <c r="E3132" s="125">
        <v>3.020025</v>
      </c>
    </row>
    <row r="3133" spans="1:5" x14ac:dyDescent="0.25">
      <c r="A3133" s="124">
        <v>42275</v>
      </c>
      <c r="B3133" s="125">
        <v>24</v>
      </c>
      <c r="C3133" s="125">
        <v>9.9799710000000008</v>
      </c>
      <c r="D3133" s="125">
        <v>9.9799710000000008</v>
      </c>
      <c r="E3133" s="125">
        <v>3.0103789999999999</v>
      </c>
    </row>
    <row r="3134" spans="1:5" x14ac:dyDescent="0.25">
      <c r="A3134" s="124">
        <v>42276</v>
      </c>
      <c r="B3134" s="125">
        <v>23</v>
      </c>
      <c r="C3134" s="125">
        <v>9.980817</v>
      </c>
      <c r="D3134" s="125">
        <v>9.980817</v>
      </c>
      <c r="E3134" s="125">
        <v>3.008327</v>
      </c>
    </row>
    <row r="3135" spans="1:5" x14ac:dyDescent="0.25">
      <c r="A3135" s="124">
        <v>42277</v>
      </c>
      <c r="B3135" s="125">
        <v>22</v>
      </c>
      <c r="C3135" s="125">
        <v>9.9821259999999992</v>
      </c>
      <c r="D3135" s="125">
        <v>9.9821259999999992</v>
      </c>
      <c r="E3135" s="125">
        <v>2.9300739999999998</v>
      </c>
    </row>
    <row r="3136" spans="1:5" x14ac:dyDescent="0.25">
      <c r="A3136" s="124">
        <v>42278</v>
      </c>
      <c r="B3136" s="125">
        <v>28</v>
      </c>
      <c r="C3136" s="125">
        <v>9.976585</v>
      </c>
      <c r="D3136" s="125">
        <v>9.976585</v>
      </c>
      <c r="E3136" s="125">
        <v>3.017566</v>
      </c>
    </row>
    <row r="3137" spans="1:5" x14ac:dyDescent="0.25">
      <c r="A3137" s="124">
        <v>42279</v>
      </c>
      <c r="B3137" s="125">
        <v>27</v>
      </c>
      <c r="C3137" s="125">
        <v>9.9776249999999997</v>
      </c>
      <c r="D3137" s="125">
        <v>9.9776249999999997</v>
      </c>
      <c r="E3137" s="125">
        <v>2.990024</v>
      </c>
    </row>
    <row r="3138" spans="1:5" x14ac:dyDescent="0.25">
      <c r="A3138" s="124">
        <v>42282</v>
      </c>
      <c r="B3138" s="125">
        <v>24</v>
      </c>
      <c r="C3138" s="125">
        <v>9.9800850000000008</v>
      </c>
      <c r="D3138" s="125">
        <v>9.9800850000000008</v>
      </c>
      <c r="E3138" s="125">
        <v>2.9932110000000001</v>
      </c>
    </row>
    <row r="3139" spans="1:5" x14ac:dyDescent="0.25">
      <c r="A3139" s="124">
        <v>42283</v>
      </c>
      <c r="B3139" s="125">
        <v>23</v>
      </c>
      <c r="C3139" s="125">
        <v>9.9809970000000003</v>
      </c>
      <c r="D3139" s="125">
        <v>9.9809970000000003</v>
      </c>
      <c r="E3139" s="125">
        <v>2.9800460000000002</v>
      </c>
    </row>
    <row r="3140" spans="1:5" x14ac:dyDescent="0.25">
      <c r="A3140" s="124">
        <v>42284</v>
      </c>
      <c r="B3140" s="125">
        <v>22</v>
      </c>
      <c r="C3140" s="125">
        <v>9.9817999999999998</v>
      </c>
      <c r="D3140" s="125">
        <v>9.9817999999999998</v>
      </c>
      <c r="E3140" s="125">
        <v>2.9836119999999999</v>
      </c>
    </row>
    <row r="3141" spans="1:5" x14ac:dyDescent="0.25">
      <c r="A3141" s="124">
        <v>42285</v>
      </c>
      <c r="B3141" s="125">
        <v>28</v>
      </c>
      <c r="C3141" s="125">
        <v>9.9768570000000008</v>
      </c>
      <c r="D3141" s="125">
        <v>9.9768570000000008</v>
      </c>
      <c r="E3141" s="125">
        <v>2.9824310000000001</v>
      </c>
    </row>
    <row r="3142" spans="1:5" x14ac:dyDescent="0.25">
      <c r="A3142" s="124">
        <v>42286</v>
      </c>
      <c r="B3142" s="125">
        <v>27</v>
      </c>
      <c r="C3142" s="125">
        <v>9.9777159999999991</v>
      </c>
      <c r="D3142" s="125">
        <v>9.9777159999999991</v>
      </c>
      <c r="E3142" s="125">
        <v>2.9778359999999999</v>
      </c>
    </row>
    <row r="3143" spans="1:5" x14ac:dyDescent="0.25">
      <c r="A3143" s="124">
        <v>42289</v>
      </c>
      <c r="B3143" s="125">
        <v>24</v>
      </c>
      <c r="C3143" s="125">
        <v>9.9802730000000004</v>
      </c>
      <c r="D3143" s="125">
        <v>9.9802730000000004</v>
      </c>
      <c r="E3143" s="125">
        <v>2.964899</v>
      </c>
    </row>
    <row r="3144" spans="1:5" x14ac:dyDescent="0.25">
      <c r="A3144" s="124">
        <v>42290</v>
      </c>
      <c r="B3144" s="125">
        <v>23</v>
      </c>
      <c r="C3144" s="125">
        <v>9.9809970000000003</v>
      </c>
      <c r="D3144" s="125">
        <v>9.9809970000000003</v>
      </c>
      <c r="E3144" s="125">
        <v>2.9800460000000002</v>
      </c>
    </row>
    <row r="3145" spans="1:5" x14ac:dyDescent="0.25">
      <c r="A3145" s="124">
        <v>42291</v>
      </c>
      <c r="B3145" s="125">
        <v>22</v>
      </c>
      <c r="C3145" s="125">
        <v>9.9818219999999993</v>
      </c>
      <c r="D3145" s="125">
        <v>9.9818219999999993</v>
      </c>
      <c r="E3145" s="125">
        <v>2.9799989999999998</v>
      </c>
    </row>
    <row r="3146" spans="1:5" x14ac:dyDescent="0.25">
      <c r="A3146" s="124">
        <v>42292</v>
      </c>
      <c r="B3146" s="125">
        <v>28</v>
      </c>
      <c r="C3146" s="125">
        <v>9.9767209999999995</v>
      </c>
      <c r="D3146" s="125">
        <v>9.9767209999999995</v>
      </c>
      <c r="E3146" s="125">
        <v>2.9999980000000002</v>
      </c>
    </row>
    <row r="3147" spans="1:5" x14ac:dyDescent="0.25">
      <c r="A3147" s="124">
        <v>42293</v>
      </c>
      <c r="B3147" s="125">
        <v>27</v>
      </c>
      <c r="C3147" s="125">
        <v>9.9774410000000007</v>
      </c>
      <c r="D3147" s="125">
        <v>9.9774410000000007</v>
      </c>
      <c r="E3147" s="125">
        <v>3.0146670000000002</v>
      </c>
    </row>
    <row r="3148" spans="1:5" x14ac:dyDescent="0.25">
      <c r="A3148" s="124">
        <v>42296</v>
      </c>
      <c r="B3148" s="125">
        <v>24</v>
      </c>
      <c r="C3148" s="125">
        <v>9.9799950000000006</v>
      </c>
      <c r="D3148" s="125">
        <v>9.9799950000000006</v>
      </c>
      <c r="E3148" s="125">
        <v>3.0067650000000001</v>
      </c>
    </row>
    <row r="3149" spans="1:5" x14ac:dyDescent="0.25">
      <c r="A3149" s="124">
        <v>42297</v>
      </c>
      <c r="B3149" s="125">
        <v>23</v>
      </c>
      <c r="C3149" s="125">
        <v>9.9807430000000004</v>
      </c>
      <c r="D3149" s="125">
        <v>9.9807430000000004</v>
      </c>
      <c r="E3149" s="125">
        <v>3.0199549999999999</v>
      </c>
    </row>
    <row r="3150" spans="1:5" x14ac:dyDescent="0.25">
      <c r="A3150" s="124">
        <v>42298</v>
      </c>
      <c r="B3150" s="125">
        <v>22</v>
      </c>
      <c r="C3150" s="125">
        <v>9.9815330000000007</v>
      </c>
      <c r="D3150" s="125">
        <v>9.9815330000000007</v>
      </c>
      <c r="E3150" s="125">
        <v>3.0274640000000002</v>
      </c>
    </row>
    <row r="3151" spans="1:5" x14ac:dyDescent="0.25">
      <c r="A3151" s="124">
        <v>42299</v>
      </c>
      <c r="B3151" s="125">
        <v>28</v>
      </c>
      <c r="C3151" s="125">
        <v>9.9765099999999993</v>
      </c>
      <c r="D3151" s="125">
        <v>9.9765099999999993</v>
      </c>
      <c r="E3151" s="125">
        <v>3.0272540000000001</v>
      </c>
    </row>
    <row r="3152" spans="1:5" x14ac:dyDescent="0.25">
      <c r="A3152" s="124">
        <v>42300</v>
      </c>
      <c r="B3152" s="125">
        <v>27</v>
      </c>
      <c r="C3152" s="125">
        <v>9.9773700000000005</v>
      </c>
      <c r="D3152" s="125">
        <v>9.9773700000000005</v>
      </c>
      <c r="E3152" s="125">
        <v>3.0241769999999999</v>
      </c>
    </row>
    <row r="3153" spans="1:5" x14ac:dyDescent="0.25">
      <c r="A3153" s="124">
        <v>42303</v>
      </c>
      <c r="B3153" s="125">
        <v>24</v>
      </c>
      <c r="C3153" s="125">
        <v>9.9799070000000007</v>
      </c>
      <c r="D3153" s="125">
        <v>9.9799070000000007</v>
      </c>
      <c r="E3153" s="125">
        <v>3.0200179999999999</v>
      </c>
    </row>
    <row r="3154" spans="1:5" x14ac:dyDescent="0.25">
      <c r="A3154" s="124">
        <v>42304</v>
      </c>
      <c r="B3154" s="125">
        <v>23</v>
      </c>
      <c r="C3154" s="125">
        <v>9.9804379999999995</v>
      </c>
      <c r="D3154" s="125">
        <v>9.9804379999999995</v>
      </c>
      <c r="E3154" s="125">
        <v>3.0678800000000002</v>
      </c>
    </row>
    <row r="3155" spans="1:5" x14ac:dyDescent="0.25">
      <c r="A3155" s="124">
        <v>42305</v>
      </c>
      <c r="B3155" s="125">
        <v>22</v>
      </c>
      <c r="C3155" s="125">
        <v>9.9815860000000001</v>
      </c>
      <c r="D3155" s="125">
        <v>9.9815860000000001</v>
      </c>
      <c r="E3155" s="125">
        <v>3.0187590000000002</v>
      </c>
    </row>
    <row r="3156" spans="1:5" x14ac:dyDescent="0.25">
      <c r="A3156" s="124">
        <v>42306</v>
      </c>
      <c r="B3156" s="125">
        <v>28</v>
      </c>
      <c r="C3156" s="125">
        <v>9.9766759999999994</v>
      </c>
      <c r="D3156" s="125">
        <v>9.9766759999999994</v>
      </c>
      <c r="E3156" s="125">
        <v>3.005811</v>
      </c>
    </row>
    <row r="3157" spans="1:5" x14ac:dyDescent="0.25">
      <c r="A3157" s="124">
        <v>42307</v>
      </c>
      <c r="B3157" s="125">
        <v>27</v>
      </c>
      <c r="C3157" s="125">
        <v>9.9775399999999994</v>
      </c>
      <c r="D3157" s="125">
        <v>9.9775399999999994</v>
      </c>
      <c r="E3157" s="125">
        <v>3.0014080000000001</v>
      </c>
    </row>
    <row r="3158" spans="1:5" x14ac:dyDescent="0.25">
      <c r="A3158" s="124">
        <v>42311</v>
      </c>
      <c r="B3158" s="125">
        <v>23</v>
      </c>
      <c r="C3158" s="125">
        <v>9.9810140000000001</v>
      </c>
      <c r="D3158" s="125">
        <v>9.9810140000000001</v>
      </c>
      <c r="E3158" s="125">
        <v>2.9773749999999999</v>
      </c>
    </row>
    <row r="3159" spans="1:5" x14ac:dyDescent="0.25">
      <c r="A3159" s="124">
        <v>42312</v>
      </c>
      <c r="B3159" s="125">
        <v>22</v>
      </c>
      <c r="C3159" s="125">
        <v>9.9820860000000007</v>
      </c>
      <c r="D3159" s="125">
        <v>9.9820860000000007</v>
      </c>
      <c r="E3159" s="125">
        <v>2.9366430000000001</v>
      </c>
    </row>
    <row r="3160" spans="1:5" x14ac:dyDescent="0.25">
      <c r="A3160" s="124">
        <v>42313</v>
      </c>
      <c r="B3160" s="125">
        <v>28</v>
      </c>
      <c r="C3160" s="125">
        <v>9.9767259999999993</v>
      </c>
      <c r="D3160" s="125">
        <v>9.9767259999999993</v>
      </c>
      <c r="E3160" s="125">
        <v>2.999352</v>
      </c>
    </row>
    <row r="3161" spans="1:5" x14ac:dyDescent="0.25">
      <c r="A3161" s="124">
        <v>42314</v>
      </c>
      <c r="B3161" s="125">
        <v>27</v>
      </c>
      <c r="C3161" s="125">
        <v>9.9777120000000004</v>
      </c>
      <c r="D3161" s="125">
        <v>9.9777120000000004</v>
      </c>
      <c r="E3161" s="125">
        <v>2.9783719999999998</v>
      </c>
    </row>
    <row r="3162" spans="1:5" x14ac:dyDescent="0.25">
      <c r="A3162" s="124">
        <v>42317</v>
      </c>
      <c r="B3162" s="125">
        <v>24</v>
      </c>
      <c r="C3162" s="125">
        <v>9.9801629999999992</v>
      </c>
      <c r="D3162" s="125">
        <v>9.9801629999999992</v>
      </c>
      <c r="E3162" s="125">
        <v>2.9814639999999999</v>
      </c>
    </row>
    <row r="3163" spans="1:5" x14ac:dyDescent="0.25">
      <c r="A3163" s="124">
        <v>42318</v>
      </c>
      <c r="B3163" s="125">
        <v>23</v>
      </c>
      <c r="C3163" s="125">
        <v>9.9809020000000004</v>
      </c>
      <c r="D3163" s="125">
        <v>9.9809020000000004</v>
      </c>
      <c r="E3163" s="125">
        <v>2.9949720000000002</v>
      </c>
    </row>
    <row r="3164" spans="1:5" x14ac:dyDescent="0.25">
      <c r="A3164" s="124">
        <v>42319</v>
      </c>
      <c r="B3164" s="125">
        <v>22</v>
      </c>
      <c r="C3164" s="125">
        <v>9.9817820000000008</v>
      </c>
      <c r="D3164" s="125">
        <v>9.9817820000000008</v>
      </c>
      <c r="E3164" s="125">
        <v>2.9865680000000001</v>
      </c>
    </row>
    <row r="3165" spans="1:5" x14ac:dyDescent="0.25">
      <c r="A3165" s="124">
        <v>42320</v>
      </c>
      <c r="B3165" s="125">
        <v>28</v>
      </c>
      <c r="C3165" s="125">
        <v>9.9763819999999992</v>
      </c>
      <c r="D3165" s="125">
        <v>9.9763819999999992</v>
      </c>
      <c r="E3165" s="125">
        <v>3.0437889999999999</v>
      </c>
    </row>
    <row r="3166" spans="1:5" x14ac:dyDescent="0.25">
      <c r="A3166" s="124">
        <v>42321</v>
      </c>
      <c r="B3166" s="125">
        <v>27</v>
      </c>
      <c r="C3166" s="125">
        <v>9.9776129999999998</v>
      </c>
      <c r="D3166" s="125">
        <v>9.9776129999999998</v>
      </c>
      <c r="E3166" s="125">
        <v>2.9916309999999999</v>
      </c>
    </row>
    <row r="3167" spans="1:5" x14ac:dyDescent="0.25">
      <c r="A3167" s="124">
        <v>42325</v>
      </c>
      <c r="B3167" s="125">
        <v>23</v>
      </c>
      <c r="C3167" s="125">
        <v>9.9808699999999995</v>
      </c>
      <c r="D3167" s="125">
        <v>9.9808699999999995</v>
      </c>
      <c r="E3167" s="125">
        <v>3</v>
      </c>
    </row>
    <row r="3168" spans="1:5" x14ac:dyDescent="0.25">
      <c r="A3168" s="124">
        <v>42326</v>
      </c>
      <c r="B3168" s="125">
        <v>22</v>
      </c>
      <c r="C3168" s="125">
        <v>9.9817049999999998</v>
      </c>
      <c r="D3168" s="125">
        <v>9.9817049999999998</v>
      </c>
      <c r="E3168" s="125">
        <v>2.9992139999999998</v>
      </c>
    </row>
    <row r="3169" spans="1:5" x14ac:dyDescent="0.25">
      <c r="A3169" s="124">
        <v>42327</v>
      </c>
      <c r="B3169" s="125">
        <v>28</v>
      </c>
      <c r="C3169" s="125">
        <v>9.9767759999999992</v>
      </c>
      <c r="D3169" s="125">
        <v>9.9767759999999992</v>
      </c>
      <c r="E3169" s="125">
        <v>2.9928940000000002</v>
      </c>
    </row>
    <row r="3170" spans="1:5" x14ac:dyDescent="0.25">
      <c r="A3170" s="124">
        <v>42328</v>
      </c>
      <c r="B3170" s="125">
        <v>27</v>
      </c>
      <c r="C3170" s="125">
        <v>9.9776150000000001</v>
      </c>
      <c r="D3170" s="125">
        <v>9.9776150000000001</v>
      </c>
      <c r="E3170" s="125">
        <v>2.9913630000000002</v>
      </c>
    </row>
    <row r="3171" spans="1:5" x14ac:dyDescent="0.25">
      <c r="A3171" s="124">
        <v>42331</v>
      </c>
      <c r="B3171" s="125">
        <v>24</v>
      </c>
      <c r="C3171" s="125">
        <v>9.9801300000000008</v>
      </c>
      <c r="D3171" s="125">
        <v>9.9801300000000008</v>
      </c>
      <c r="E3171" s="125">
        <v>2.986434</v>
      </c>
    </row>
    <row r="3172" spans="1:5" x14ac:dyDescent="0.25">
      <c r="A3172" s="124">
        <v>42332</v>
      </c>
      <c r="B3172" s="125">
        <v>23</v>
      </c>
      <c r="C3172" s="125">
        <v>9.9807679999999994</v>
      </c>
      <c r="D3172" s="125">
        <v>9.9807679999999994</v>
      </c>
      <c r="E3172" s="125">
        <v>3.0160269999999998</v>
      </c>
    </row>
    <row r="3173" spans="1:5" x14ac:dyDescent="0.25">
      <c r="A3173" s="124">
        <v>42333</v>
      </c>
      <c r="B3173" s="125">
        <v>22</v>
      </c>
      <c r="C3173" s="125">
        <v>9.9816219999999998</v>
      </c>
      <c r="D3173" s="125">
        <v>9.9816219999999998</v>
      </c>
      <c r="E3173" s="125">
        <v>3.0128460000000001</v>
      </c>
    </row>
    <row r="3174" spans="1:5" x14ac:dyDescent="0.25">
      <c r="A3174" s="124">
        <v>42334</v>
      </c>
      <c r="B3174" s="125">
        <v>28</v>
      </c>
      <c r="C3174" s="125">
        <v>9.9764859999999995</v>
      </c>
      <c r="D3174" s="125">
        <v>9.9764859999999995</v>
      </c>
      <c r="E3174" s="125">
        <v>3.030354</v>
      </c>
    </row>
    <row r="3175" spans="1:5" x14ac:dyDescent="0.25">
      <c r="A3175" s="124">
        <v>42335</v>
      </c>
      <c r="B3175" s="125">
        <v>27</v>
      </c>
      <c r="C3175" s="125">
        <v>9.9781300000000002</v>
      </c>
      <c r="D3175" s="125">
        <v>9.9781300000000002</v>
      </c>
      <c r="E3175" s="125">
        <v>2.9223910000000002</v>
      </c>
    </row>
    <row r="3176" spans="1:5" x14ac:dyDescent="0.25">
      <c r="A3176" s="124">
        <v>42338</v>
      </c>
      <c r="B3176" s="125">
        <v>24</v>
      </c>
      <c r="C3176" s="125">
        <v>9.9807140000000008</v>
      </c>
      <c r="D3176" s="125">
        <v>9.9807140000000008</v>
      </c>
      <c r="E3176" s="125">
        <v>2.8984899999999998</v>
      </c>
    </row>
    <row r="3177" spans="1:5" x14ac:dyDescent="0.25">
      <c r="A3177" s="124">
        <v>42339</v>
      </c>
      <c r="B3177" s="125">
        <v>23</v>
      </c>
      <c r="C3177" s="125">
        <v>9.9803540000000002</v>
      </c>
      <c r="D3177" s="125">
        <v>9.9803540000000002</v>
      </c>
      <c r="E3177" s="125">
        <v>3.0810789999999999</v>
      </c>
    </row>
    <row r="3178" spans="1:5" x14ac:dyDescent="0.25">
      <c r="A3178" s="124">
        <v>42340</v>
      </c>
      <c r="B3178" s="125">
        <v>22</v>
      </c>
      <c r="C3178" s="125">
        <v>9.9814330000000009</v>
      </c>
      <c r="D3178" s="125">
        <v>9.9814330000000009</v>
      </c>
      <c r="E3178" s="125">
        <v>3.0438879999999999</v>
      </c>
    </row>
    <row r="3179" spans="1:5" x14ac:dyDescent="0.25">
      <c r="A3179" s="124">
        <v>42341</v>
      </c>
      <c r="B3179" s="125">
        <v>28</v>
      </c>
      <c r="C3179" s="125">
        <v>9.9755450000000003</v>
      </c>
      <c r="D3179" s="125">
        <v>9.9755450000000003</v>
      </c>
      <c r="E3179" s="125">
        <v>3.1519219999999999</v>
      </c>
    </row>
    <row r="3180" spans="1:5" x14ac:dyDescent="0.25">
      <c r="A3180" s="124">
        <v>42342</v>
      </c>
      <c r="B3180" s="125">
        <v>27</v>
      </c>
      <c r="C3180" s="125">
        <v>9.9763549999999999</v>
      </c>
      <c r="D3180" s="125">
        <v>9.9763549999999999</v>
      </c>
      <c r="E3180" s="125">
        <v>3.160139</v>
      </c>
    </row>
    <row r="3181" spans="1:5" x14ac:dyDescent="0.25">
      <c r="A3181" s="124">
        <v>42345</v>
      </c>
      <c r="B3181" s="125">
        <v>24</v>
      </c>
      <c r="C3181" s="125">
        <v>9.9787079999999992</v>
      </c>
      <c r="D3181" s="125">
        <v>9.9787079999999992</v>
      </c>
      <c r="E3181" s="125">
        <v>3.200615</v>
      </c>
    </row>
    <row r="3182" spans="1:5" x14ac:dyDescent="0.25">
      <c r="A3182" s="124">
        <v>42346</v>
      </c>
      <c r="B3182" s="125">
        <v>23</v>
      </c>
      <c r="C3182" s="125">
        <v>9.9795979999999993</v>
      </c>
      <c r="D3182" s="125">
        <v>9.9795979999999993</v>
      </c>
      <c r="E3182" s="125">
        <v>3.1998850000000001</v>
      </c>
    </row>
    <row r="3183" spans="1:5" x14ac:dyDescent="0.25">
      <c r="A3183" s="124">
        <v>42347</v>
      </c>
      <c r="B3183" s="125">
        <v>22</v>
      </c>
      <c r="C3183" s="125">
        <v>9.9805240000000008</v>
      </c>
      <c r="D3183" s="125">
        <v>9.9805240000000008</v>
      </c>
      <c r="E3183" s="125">
        <v>3.1932010000000002</v>
      </c>
    </row>
    <row r="3184" spans="1:5" x14ac:dyDescent="0.25">
      <c r="A3184" s="124">
        <v>42348</v>
      </c>
      <c r="B3184" s="125">
        <v>28</v>
      </c>
      <c r="C3184" s="125">
        <v>9.9751729999999998</v>
      </c>
      <c r="D3184" s="125">
        <v>9.9751729999999998</v>
      </c>
      <c r="E3184" s="125">
        <v>3.1999870000000001</v>
      </c>
    </row>
    <row r="3185" spans="1:5" x14ac:dyDescent="0.25">
      <c r="A3185" s="124">
        <v>42349</v>
      </c>
      <c r="B3185" s="125">
        <v>27</v>
      </c>
      <c r="C3185" s="125">
        <v>9.9760109999999997</v>
      </c>
      <c r="D3185" s="125">
        <v>9.9760109999999997</v>
      </c>
      <c r="E3185" s="125">
        <v>3.2062249999999999</v>
      </c>
    </row>
    <row r="3186" spans="1:5" x14ac:dyDescent="0.25">
      <c r="A3186" s="124">
        <v>42352</v>
      </c>
      <c r="B3186" s="125">
        <v>24</v>
      </c>
      <c r="C3186" s="125">
        <v>9.978688</v>
      </c>
      <c r="D3186" s="125">
        <v>9.978688</v>
      </c>
      <c r="E3186" s="125">
        <v>3.2036280000000001</v>
      </c>
    </row>
    <row r="3187" spans="1:5" x14ac:dyDescent="0.25">
      <c r="A3187" s="124">
        <v>42353</v>
      </c>
      <c r="B3187" s="125">
        <v>23</v>
      </c>
      <c r="C3187" s="125">
        <v>9.9798620000000007</v>
      </c>
      <c r="D3187" s="125">
        <v>9.9798620000000007</v>
      </c>
      <c r="E3187" s="125">
        <v>3.1583950000000001</v>
      </c>
    </row>
    <row r="3188" spans="1:5" x14ac:dyDescent="0.25">
      <c r="A3188" s="124">
        <v>42354</v>
      </c>
      <c r="B3188" s="125">
        <v>22</v>
      </c>
      <c r="C3188" s="125">
        <v>9.9802389999999992</v>
      </c>
      <c r="D3188" s="125">
        <v>9.9802389999999992</v>
      </c>
      <c r="E3188" s="125">
        <v>3.240021</v>
      </c>
    </row>
    <row r="3189" spans="1:5" x14ac:dyDescent="0.25">
      <c r="A3189" s="124">
        <v>42355</v>
      </c>
      <c r="B3189" s="125">
        <v>28</v>
      </c>
      <c r="C3189" s="125">
        <v>9.9750080000000008</v>
      </c>
      <c r="D3189" s="125">
        <v>9.9750080000000008</v>
      </c>
      <c r="E3189" s="125">
        <v>3.2213080000000001</v>
      </c>
    </row>
    <row r="3190" spans="1:5" x14ac:dyDescent="0.25">
      <c r="A3190" s="124">
        <v>42356</v>
      </c>
      <c r="B3190" s="125">
        <v>27</v>
      </c>
      <c r="C3190" s="125">
        <v>9.975759</v>
      </c>
      <c r="D3190" s="125">
        <v>9.975759</v>
      </c>
      <c r="E3190" s="125">
        <v>3.2399870000000002</v>
      </c>
    </row>
    <row r="3191" spans="1:5" x14ac:dyDescent="0.25">
      <c r="A3191" s="124">
        <v>42359</v>
      </c>
      <c r="B3191" s="125">
        <v>24</v>
      </c>
      <c r="C3191" s="125">
        <v>9.9784469999999992</v>
      </c>
      <c r="D3191" s="125">
        <v>9.9784469999999992</v>
      </c>
      <c r="E3191" s="125">
        <v>3.2399330000000002</v>
      </c>
    </row>
    <row r="3192" spans="1:5" x14ac:dyDescent="0.25">
      <c r="A3192" s="124">
        <v>42360</v>
      </c>
      <c r="B3192" s="125">
        <v>23</v>
      </c>
      <c r="C3192" s="125">
        <v>9.9799240000000005</v>
      </c>
      <c r="D3192" s="125">
        <v>9.9799240000000005</v>
      </c>
      <c r="E3192" s="125">
        <v>3.1486519999999998</v>
      </c>
    </row>
    <row r="3193" spans="1:5" x14ac:dyDescent="0.25">
      <c r="A3193" s="124">
        <v>42361</v>
      </c>
      <c r="B3193" s="125">
        <v>22</v>
      </c>
      <c r="C3193" s="125">
        <v>9.9808459999999997</v>
      </c>
      <c r="D3193" s="125">
        <v>9.9808459999999997</v>
      </c>
      <c r="E3193" s="125">
        <v>3.1403059999999998</v>
      </c>
    </row>
    <row r="3194" spans="1:5" x14ac:dyDescent="0.25">
      <c r="A3194" s="124">
        <v>42362</v>
      </c>
      <c r="B3194" s="125">
        <v>28</v>
      </c>
      <c r="C3194" s="125">
        <v>9.9759770000000003</v>
      </c>
      <c r="D3194" s="125">
        <v>9.9759770000000003</v>
      </c>
      <c r="E3194" s="125">
        <v>3.0961090000000002</v>
      </c>
    </row>
    <row r="3195" spans="1:5" x14ac:dyDescent="0.25">
      <c r="A3195" s="124">
        <v>42366</v>
      </c>
      <c r="B3195" s="125">
        <v>24</v>
      </c>
      <c r="C3195" s="125">
        <v>9.9793710000000004</v>
      </c>
      <c r="D3195" s="125">
        <v>9.9793710000000004</v>
      </c>
      <c r="E3195" s="125">
        <v>3.1007470000000001</v>
      </c>
    </row>
    <row r="3196" spans="1:5" x14ac:dyDescent="0.25">
      <c r="A3196" s="124">
        <v>42367</v>
      </c>
      <c r="B3196" s="125">
        <v>23</v>
      </c>
      <c r="C3196" s="125">
        <v>9.9808699999999995</v>
      </c>
      <c r="D3196" s="125">
        <v>9.9808699999999995</v>
      </c>
      <c r="E3196" s="125">
        <v>3</v>
      </c>
    </row>
    <row r="3197" spans="1:5" x14ac:dyDescent="0.25">
      <c r="A3197" s="124">
        <v>42368</v>
      </c>
      <c r="B3197" s="125">
        <v>22</v>
      </c>
      <c r="C3197" s="125">
        <v>9.9817389999999993</v>
      </c>
      <c r="D3197" s="125">
        <v>9.9817389999999993</v>
      </c>
      <c r="E3197" s="125">
        <v>2.99363</v>
      </c>
    </row>
    <row r="3198" spans="1:5" x14ac:dyDescent="0.25">
      <c r="A3198" s="124">
        <v>42369</v>
      </c>
      <c r="B3198" s="125">
        <v>28</v>
      </c>
      <c r="C3198" s="125">
        <v>9.9769909999999999</v>
      </c>
      <c r="D3198" s="125">
        <v>9.9769909999999999</v>
      </c>
      <c r="E3198" s="125">
        <v>2.965122</v>
      </c>
    </row>
    <row r="3199" spans="1:5" x14ac:dyDescent="0.25">
      <c r="A3199" s="124">
        <v>42373</v>
      </c>
      <c r="B3199" s="125">
        <v>24</v>
      </c>
      <c r="C3199" s="125">
        <v>9.9804600000000008</v>
      </c>
      <c r="D3199" s="125">
        <v>9.9804600000000008</v>
      </c>
      <c r="E3199" s="125">
        <v>2.9367380000000001</v>
      </c>
    </row>
    <row r="3200" spans="1:5" x14ac:dyDescent="0.25">
      <c r="A3200" s="124">
        <v>42374</v>
      </c>
      <c r="B3200" s="125">
        <v>23</v>
      </c>
      <c r="C3200" s="125">
        <v>9.9814290000000003</v>
      </c>
      <c r="D3200" s="125">
        <v>9.9814290000000003</v>
      </c>
      <c r="E3200" s="125">
        <v>2.9121730000000001</v>
      </c>
    </row>
    <row r="3201" spans="1:5" x14ac:dyDescent="0.25">
      <c r="A3201" s="124">
        <v>42375</v>
      </c>
      <c r="B3201" s="125">
        <v>22</v>
      </c>
      <c r="C3201" s="125">
        <v>9.9817970000000003</v>
      </c>
      <c r="D3201" s="125">
        <v>9.9817970000000003</v>
      </c>
      <c r="E3201" s="125">
        <v>2.984105</v>
      </c>
    </row>
    <row r="3202" spans="1:5" x14ac:dyDescent="0.25">
      <c r="A3202" s="124">
        <v>42376</v>
      </c>
      <c r="B3202" s="125">
        <v>28</v>
      </c>
      <c r="C3202" s="125">
        <v>9.9772470000000002</v>
      </c>
      <c r="D3202" s="125">
        <v>9.9772470000000002</v>
      </c>
      <c r="E3202" s="125">
        <v>2.9320569999999999</v>
      </c>
    </row>
    <row r="3203" spans="1:5" x14ac:dyDescent="0.25">
      <c r="A3203" s="124">
        <v>42377</v>
      </c>
      <c r="B3203" s="125">
        <v>27</v>
      </c>
      <c r="C3203" s="125">
        <v>9.9773359999999993</v>
      </c>
      <c r="D3203" s="125">
        <v>9.9773359999999993</v>
      </c>
      <c r="E3203" s="125">
        <v>3.0287310000000001</v>
      </c>
    </row>
    <row r="3204" spans="1:5" x14ac:dyDescent="0.25">
      <c r="A3204" s="124">
        <v>42380</v>
      </c>
      <c r="B3204" s="125">
        <v>24</v>
      </c>
      <c r="C3204" s="125">
        <v>9.9794739999999997</v>
      </c>
      <c r="D3204" s="125">
        <v>9.9794739999999997</v>
      </c>
      <c r="E3204" s="125">
        <v>3.0852330000000001</v>
      </c>
    </row>
    <row r="3205" spans="1:5" x14ac:dyDescent="0.25">
      <c r="A3205" s="124">
        <v>42381</v>
      </c>
      <c r="B3205" s="125">
        <v>23</v>
      </c>
      <c r="C3205" s="125">
        <v>9.9806790000000003</v>
      </c>
      <c r="D3205" s="125">
        <v>9.9806790000000003</v>
      </c>
      <c r="E3205" s="125">
        <v>3.030011</v>
      </c>
    </row>
    <row r="3206" spans="1:5" x14ac:dyDescent="0.25">
      <c r="A3206" s="124">
        <v>42382</v>
      </c>
      <c r="B3206" s="125">
        <v>22</v>
      </c>
      <c r="C3206" s="125">
        <v>9.9815850000000008</v>
      </c>
      <c r="D3206" s="125">
        <v>9.9815850000000008</v>
      </c>
      <c r="E3206" s="125">
        <v>3.018923</v>
      </c>
    </row>
    <row r="3207" spans="1:5" x14ac:dyDescent="0.25">
      <c r="A3207" s="124">
        <v>42383</v>
      </c>
      <c r="B3207" s="125">
        <v>28</v>
      </c>
      <c r="C3207" s="125">
        <v>9.9763839999999995</v>
      </c>
      <c r="D3207" s="125">
        <v>9.9763839999999995</v>
      </c>
      <c r="E3207" s="125">
        <v>3.0435300000000001</v>
      </c>
    </row>
    <row r="3208" spans="1:5" x14ac:dyDescent="0.25">
      <c r="A3208" s="124">
        <v>42384</v>
      </c>
      <c r="B3208" s="125">
        <v>27</v>
      </c>
      <c r="C3208" s="125">
        <v>9.9767150000000004</v>
      </c>
      <c r="D3208" s="125">
        <v>9.9767150000000004</v>
      </c>
      <c r="E3208" s="125">
        <v>3.1119129999999999</v>
      </c>
    </row>
    <row r="3209" spans="1:5" x14ac:dyDescent="0.25">
      <c r="A3209" s="124">
        <v>42387</v>
      </c>
      <c r="B3209" s="125">
        <v>24</v>
      </c>
      <c r="C3209" s="125">
        <v>9.9793210000000006</v>
      </c>
      <c r="D3209" s="125">
        <v>9.9793210000000006</v>
      </c>
      <c r="E3209" s="125">
        <v>3.1082779999999999</v>
      </c>
    </row>
    <row r="3210" spans="1:5" x14ac:dyDescent="0.25">
      <c r="A3210" s="124">
        <v>42388</v>
      </c>
      <c r="B3210" s="125">
        <v>23</v>
      </c>
      <c r="C3210" s="125">
        <v>9.9801699999999993</v>
      </c>
      <c r="D3210" s="125">
        <v>9.9801699999999993</v>
      </c>
      <c r="E3210" s="125">
        <v>3.1099929999999998</v>
      </c>
    </row>
    <row r="3211" spans="1:5" x14ac:dyDescent="0.25">
      <c r="A3211" s="124">
        <v>42389</v>
      </c>
      <c r="B3211" s="125">
        <v>22</v>
      </c>
      <c r="C3211" s="125">
        <v>9.9805829999999993</v>
      </c>
      <c r="D3211" s="125">
        <v>9.9805829999999993</v>
      </c>
      <c r="E3211" s="125">
        <v>3.1835089999999999</v>
      </c>
    </row>
    <row r="3212" spans="1:5" x14ac:dyDescent="0.25">
      <c r="A3212" s="124">
        <v>42390</v>
      </c>
      <c r="B3212" s="125">
        <v>28</v>
      </c>
      <c r="C3212" s="125">
        <v>9.9759969999999996</v>
      </c>
      <c r="D3212" s="125">
        <v>9.9759969999999996</v>
      </c>
      <c r="E3212" s="125">
        <v>3.0935250000000001</v>
      </c>
    </row>
    <row r="3213" spans="1:5" x14ac:dyDescent="0.25">
      <c r="A3213" s="124">
        <v>42391</v>
      </c>
      <c r="B3213" s="125">
        <v>27</v>
      </c>
      <c r="C3213" s="125">
        <v>9.9767910000000004</v>
      </c>
      <c r="D3213" s="125">
        <v>9.9767910000000004</v>
      </c>
      <c r="E3213" s="125">
        <v>3.1017320000000002</v>
      </c>
    </row>
    <row r="3214" spans="1:5" x14ac:dyDescent="0.25">
      <c r="A3214" s="124">
        <v>42394</v>
      </c>
      <c r="B3214" s="125">
        <v>24</v>
      </c>
      <c r="C3214" s="125">
        <v>9.9793950000000002</v>
      </c>
      <c r="D3214" s="125">
        <v>9.9793950000000002</v>
      </c>
      <c r="E3214" s="125">
        <v>3.0971320000000002</v>
      </c>
    </row>
    <row r="3215" spans="1:5" x14ac:dyDescent="0.25">
      <c r="A3215" s="124">
        <v>42395</v>
      </c>
      <c r="B3215" s="125">
        <v>23</v>
      </c>
      <c r="C3215" s="125">
        <v>9.9795940000000005</v>
      </c>
      <c r="D3215" s="125">
        <v>9.9795940000000005</v>
      </c>
      <c r="E3215" s="125">
        <v>3.2005140000000001</v>
      </c>
    </row>
    <row r="3216" spans="1:5" x14ac:dyDescent="0.25">
      <c r="A3216" s="124">
        <v>42396</v>
      </c>
      <c r="B3216" s="125">
        <v>22</v>
      </c>
      <c r="C3216" s="125">
        <v>9.9804379999999995</v>
      </c>
      <c r="D3216" s="125">
        <v>9.9804379999999995</v>
      </c>
      <c r="E3216" s="125">
        <v>3.2073290000000001</v>
      </c>
    </row>
    <row r="3217" spans="1:5" x14ac:dyDescent="0.25">
      <c r="A3217" s="124">
        <v>42397</v>
      </c>
      <c r="B3217" s="125">
        <v>28</v>
      </c>
      <c r="C3217" s="125">
        <v>9.9754529999999999</v>
      </c>
      <c r="D3217" s="125">
        <v>9.9754529999999999</v>
      </c>
      <c r="E3217" s="125">
        <v>3.1638090000000001</v>
      </c>
    </row>
    <row r="3218" spans="1:5" x14ac:dyDescent="0.25">
      <c r="A3218" s="124">
        <v>42398</v>
      </c>
      <c r="B3218" s="125">
        <v>27</v>
      </c>
      <c r="C3218" s="125">
        <v>9.9763859999999998</v>
      </c>
      <c r="D3218" s="125">
        <v>9.9763859999999998</v>
      </c>
      <c r="E3218" s="125">
        <v>3.155986</v>
      </c>
    </row>
    <row r="3219" spans="1:5" x14ac:dyDescent="0.25">
      <c r="A3219" s="124">
        <v>42402</v>
      </c>
      <c r="B3219" s="125">
        <v>23</v>
      </c>
      <c r="C3219" s="125">
        <v>9.9799070000000007</v>
      </c>
      <c r="D3219" s="125">
        <v>9.9799070000000007</v>
      </c>
      <c r="E3219" s="125">
        <v>3.1513230000000001</v>
      </c>
    </row>
    <row r="3220" spans="1:5" x14ac:dyDescent="0.25">
      <c r="A3220" s="124">
        <v>42403</v>
      </c>
      <c r="B3220" s="125">
        <v>22</v>
      </c>
      <c r="C3220" s="125">
        <v>9.9807830000000006</v>
      </c>
      <c r="D3220" s="125">
        <v>9.9807830000000006</v>
      </c>
      <c r="E3220" s="125">
        <v>3.150655</v>
      </c>
    </row>
    <row r="3221" spans="1:5" x14ac:dyDescent="0.25">
      <c r="A3221" s="124">
        <v>42404</v>
      </c>
      <c r="B3221" s="125">
        <v>28</v>
      </c>
      <c r="C3221" s="125">
        <v>9.9751010000000004</v>
      </c>
      <c r="D3221" s="125">
        <v>9.9751010000000004</v>
      </c>
      <c r="E3221" s="125">
        <v>3.2092909999999999</v>
      </c>
    </row>
    <row r="3222" spans="1:5" x14ac:dyDescent="0.25">
      <c r="A3222" s="124">
        <v>42405</v>
      </c>
      <c r="B3222" s="125">
        <v>27</v>
      </c>
      <c r="C3222" s="125">
        <v>9.9760299999999997</v>
      </c>
      <c r="D3222" s="125">
        <v>9.9760299999999997</v>
      </c>
      <c r="E3222" s="125">
        <v>3.2036790000000002</v>
      </c>
    </row>
    <row r="3223" spans="1:5" x14ac:dyDescent="0.25">
      <c r="A3223" s="124">
        <v>42408</v>
      </c>
      <c r="B3223" s="125">
        <v>24</v>
      </c>
      <c r="C3223" s="125">
        <v>9.9787020000000002</v>
      </c>
      <c r="D3223" s="125">
        <v>9.9787020000000002</v>
      </c>
      <c r="E3223" s="125">
        <v>3.2015189999999998</v>
      </c>
    </row>
    <row r="3224" spans="1:5" x14ac:dyDescent="0.25">
      <c r="A3224" s="124">
        <v>42409</v>
      </c>
      <c r="B3224" s="125">
        <v>23</v>
      </c>
      <c r="C3224" s="125">
        <v>9.9796379999999996</v>
      </c>
      <c r="D3224" s="125">
        <v>9.9796379999999996</v>
      </c>
      <c r="E3224" s="125">
        <v>3.1935980000000002</v>
      </c>
    </row>
    <row r="3225" spans="1:5" x14ac:dyDescent="0.25">
      <c r="A3225" s="124">
        <v>42410</v>
      </c>
      <c r="B3225" s="125">
        <v>22</v>
      </c>
      <c r="C3225" s="125">
        <v>9.9803259999999998</v>
      </c>
      <c r="D3225" s="125">
        <v>9.9803259999999998</v>
      </c>
      <c r="E3225" s="125">
        <v>3.2257280000000002</v>
      </c>
    </row>
    <row r="3226" spans="1:5" x14ac:dyDescent="0.25">
      <c r="A3226" s="124">
        <v>42411</v>
      </c>
      <c r="B3226" s="125">
        <v>28</v>
      </c>
      <c r="C3226" s="125">
        <v>9.9753279999999993</v>
      </c>
      <c r="D3226" s="125">
        <v>9.9753279999999993</v>
      </c>
      <c r="E3226" s="125">
        <v>3.1799599999999999</v>
      </c>
    </row>
    <row r="3227" spans="1:5" x14ac:dyDescent="0.25">
      <c r="A3227" s="124">
        <v>42412</v>
      </c>
      <c r="B3227" s="125">
        <v>27</v>
      </c>
      <c r="C3227" s="125">
        <v>9.9762070000000005</v>
      </c>
      <c r="D3227" s="125">
        <v>9.9762070000000005</v>
      </c>
      <c r="E3227" s="125">
        <v>3.1799659999999998</v>
      </c>
    </row>
    <row r="3228" spans="1:5" x14ac:dyDescent="0.25">
      <c r="A3228" s="124">
        <v>42415</v>
      </c>
      <c r="B3228" s="125">
        <v>24</v>
      </c>
      <c r="C3228" s="125">
        <v>9.9788460000000008</v>
      </c>
      <c r="D3228" s="125">
        <v>9.9788460000000008</v>
      </c>
      <c r="E3228" s="125">
        <v>3.179827</v>
      </c>
    </row>
    <row r="3229" spans="1:5" x14ac:dyDescent="0.25">
      <c r="A3229" s="124">
        <v>42416</v>
      </c>
      <c r="B3229" s="125">
        <v>23</v>
      </c>
      <c r="C3229" s="125">
        <v>9.9792819999999995</v>
      </c>
      <c r="D3229" s="125">
        <v>9.9792819999999995</v>
      </c>
      <c r="E3229" s="125">
        <v>3.2495500000000002</v>
      </c>
    </row>
    <row r="3230" spans="1:5" x14ac:dyDescent="0.25">
      <c r="A3230" s="124">
        <v>42417</v>
      </c>
      <c r="B3230" s="125">
        <v>22</v>
      </c>
      <c r="C3230" s="125">
        <v>9.9772599999999994</v>
      </c>
      <c r="D3230" s="125">
        <v>9.9772599999999994</v>
      </c>
      <c r="E3230" s="125">
        <v>3.7295720000000001</v>
      </c>
    </row>
    <row r="3231" spans="1:5" x14ac:dyDescent="0.25">
      <c r="A3231" s="124">
        <v>42418</v>
      </c>
      <c r="B3231" s="125">
        <v>28</v>
      </c>
      <c r="C3231" s="125">
        <v>9.9707760000000007</v>
      </c>
      <c r="D3231" s="125">
        <v>9.9707760000000007</v>
      </c>
      <c r="E3231" s="125">
        <v>3.7683840000000002</v>
      </c>
    </row>
    <row r="3232" spans="1:5" x14ac:dyDescent="0.25">
      <c r="A3232" s="124">
        <v>42419</v>
      </c>
      <c r="B3232" s="125">
        <v>27</v>
      </c>
      <c r="C3232" s="125">
        <v>9.9730729999999994</v>
      </c>
      <c r="D3232" s="125">
        <v>9.9730729999999994</v>
      </c>
      <c r="E3232" s="125">
        <v>3.5999599999999998</v>
      </c>
    </row>
    <row r="3233" spans="1:5" x14ac:dyDescent="0.25">
      <c r="A3233" s="124">
        <v>42422</v>
      </c>
      <c r="B3233" s="125">
        <v>24</v>
      </c>
      <c r="C3233" s="125">
        <v>9.9748800000000006</v>
      </c>
      <c r="D3233" s="125">
        <v>9.9748800000000006</v>
      </c>
      <c r="E3233" s="125">
        <v>3.7774890000000001</v>
      </c>
    </row>
    <row r="3234" spans="1:5" x14ac:dyDescent="0.25">
      <c r="A3234" s="124">
        <v>42423</v>
      </c>
      <c r="B3234" s="125">
        <v>23</v>
      </c>
      <c r="C3234" s="125">
        <v>9.9757259999999999</v>
      </c>
      <c r="D3234" s="125">
        <v>9.9757259999999999</v>
      </c>
      <c r="E3234" s="125">
        <v>3.8086540000000002</v>
      </c>
    </row>
    <row r="3235" spans="1:5" x14ac:dyDescent="0.25">
      <c r="A3235" s="124">
        <v>42424</v>
      </c>
      <c r="B3235" s="125">
        <v>22</v>
      </c>
      <c r="C3235" s="125">
        <v>9.9768209999999993</v>
      </c>
      <c r="D3235" s="125">
        <v>9.9768209999999993</v>
      </c>
      <c r="E3235" s="125">
        <v>3.801739</v>
      </c>
    </row>
    <row r="3236" spans="1:5" x14ac:dyDescent="0.25">
      <c r="A3236" s="124">
        <v>42425</v>
      </c>
      <c r="B3236" s="125">
        <v>27</v>
      </c>
      <c r="C3236" s="125">
        <v>9.9713550000000009</v>
      </c>
      <c r="D3236" s="125">
        <v>9.9713550000000009</v>
      </c>
      <c r="E3236" s="125">
        <v>3.8303050000000001</v>
      </c>
    </row>
    <row r="3237" spans="1:5" x14ac:dyDescent="0.25">
      <c r="A3237" s="124">
        <v>42426</v>
      </c>
      <c r="B3237" s="125">
        <v>26</v>
      </c>
      <c r="C3237" s="125">
        <v>9.9713550000000009</v>
      </c>
      <c r="D3237" s="125">
        <v>9.9713550000000009</v>
      </c>
      <c r="E3237" s="125">
        <v>3.9776250000000002</v>
      </c>
    </row>
    <row r="3238" spans="1:5" x14ac:dyDescent="0.25">
      <c r="A3238" s="124">
        <v>42429</v>
      </c>
      <c r="B3238" s="125">
        <v>23</v>
      </c>
      <c r="C3238" s="125">
        <v>9.9753609999999995</v>
      </c>
      <c r="D3238" s="125">
        <v>9.9753609999999995</v>
      </c>
      <c r="E3238" s="125">
        <v>3.8660649999999999</v>
      </c>
    </row>
    <row r="3239" spans="1:5" x14ac:dyDescent="0.25">
      <c r="A3239" s="124">
        <v>42430</v>
      </c>
      <c r="B3239" s="125">
        <v>22</v>
      </c>
      <c r="C3239" s="125">
        <v>9.9763859999999998</v>
      </c>
      <c r="D3239" s="125">
        <v>9.9763859999999998</v>
      </c>
      <c r="E3239" s="125">
        <v>3.8732549999999999</v>
      </c>
    </row>
    <row r="3240" spans="1:5" x14ac:dyDescent="0.25">
      <c r="A3240" s="124">
        <v>42431</v>
      </c>
      <c r="B3240" s="125">
        <v>21</v>
      </c>
      <c r="C3240" s="125">
        <v>9.9776969999999992</v>
      </c>
      <c r="D3240" s="125">
        <v>9.9776969999999992</v>
      </c>
      <c r="E3240" s="125">
        <v>3.8319179999999999</v>
      </c>
    </row>
    <row r="3241" spans="1:5" x14ac:dyDescent="0.25">
      <c r="A3241" s="124">
        <v>42432</v>
      </c>
      <c r="B3241" s="125">
        <v>28</v>
      </c>
      <c r="C3241" s="125">
        <v>9.9704540000000001</v>
      </c>
      <c r="D3241" s="125">
        <v>9.9704540000000001</v>
      </c>
      <c r="E3241" s="125">
        <v>3.8100290000000001</v>
      </c>
    </row>
    <row r="3242" spans="1:5" x14ac:dyDescent="0.25">
      <c r="A3242" s="124">
        <v>42433</v>
      </c>
      <c r="B3242" s="125">
        <v>27</v>
      </c>
      <c r="C3242" s="125">
        <v>9.9714410000000004</v>
      </c>
      <c r="D3242" s="125">
        <v>9.9714410000000004</v>
      </c>
      <c r="E3242" s="125">
        <v>3.8187730000000002</v>
      </c>
    </row>
    <row r="3243" spans="1:5" x14ac:dyDescent="0.25">
      <c r="A3243" s="124">
        <v>42436</v>
      </c>
      <c r="B3243" s="125">
        <v>24</v>
      </c>
      <c r="C3243" s="125">
        <v>9.9745620000000006</v>
      </c>
      <c r="D3243" s="125">
        <v>9.9745620000000006</v>
      </c>
      <c r="E3243" s="125">
        <v>3.825431</v>
      </c>
    </row>
    <row r="3244" spans="1:5" x14ac:dyDescent="0.25">
      <c r="A3244" s="124">
        <v>42437</v>
      </c>
      <c r="B3244" s="125">
        <v>23</v>
      </c>
      <c r="C3244" s="125">
        <v>9.9757540000000002</v>
      </c>
      <c r="D3244" s="125">
        <v>9.9757540000000002</v>
      </c>
      <c r="E3244" s="125">
        <v>3.8042500000000001</v>
      </c>
    </row>
    <row r="3245" spans="1:5" x14ac:dyDescent="0.25">
      <c r="A3245" s="124">
        <v>42438</v>
      </c>
      <c r="B3245" s="125">
        <v>22</v>
      </c>
      <c r="C3245" s="125">
        <v>9.9767790000000005</v>
      </c>
      <c r="D3245" s="125">
        <v>9.9767790000000005</v>
      </c>
      <c r="E3245" s="125">
        <v>3.8086440000000001</v>
      </c>
    </row>
    <row r="3246" spans="1:5" x14ac:dyDescent="0.25">
      <c r="A3246" s="124">
        <v>42439</v>
      </c>
      <c r="B3246" s="125">
        <v>28</v>
      </c>
      <c r="C3246" s="125">
        <v>9.97058</v>
      </c>
      <c r="D3246" s="125">
        <v>9.97058</v>
      </c>
      <c r="E3246" s="125">
        <v>3.793733</v>
      </c>
    </row>
    <row r="3247" spans="1:5" x14ac:dyDescent="0.25">
      <c r="A3247" s="124">
        <v>42440</v>
      </c>
      <c r="B3247" s="125">
        <v>27</v>
      </c>
      <c r="C3247" s="125">
        <v>9.9715810000000005</v>
      </c>
      <c r="D3247" s="125">
        <v>9.9715810000000005</v>
      </c>
      <c r="E3247" s="125">
        <v>3.7999990000000001</v>
      </c>
    </row>
    <row r="3248" spans="1:5" x14ac:dyDescent="0.25">
      <c r="A3248" s="124">
        <v>42443</v>
      </c>
      <c r="B3248" s="125">
        <v>24</v>
      </c>
      <c r="C3248" s="125">
        <v>9.9748490000000007</v>
      </c>
      <c r="D3248" s="125">
        <v>9.9748490000000007</v>
      </c>
      <c r="E3248" s="125">
        <v>3.7821630000000002</v>
      </c>
    </row>
    <row r="3249" spans="1:5" x14ac:dyDescent="0.25">
      <c r="A3249" s="124">
        <v>42444</v>
      </c>
      <c r="B3249" s="125">
        <v>23</v>
      </c>
      <c r="C3249" s="125">
        <v>9.9758230000000001</v>
      </c>
      <c r="D3249" s="125">
        <v>9.9758230000000001</v>
      </c>
      <c r="E3249" s="125">
        <v>3.7933970000000001</v>
      </c>
    </row>
    <row r="3250" spans="1:5" x14ac:dyDescent="0.25">
      <c r="A3250" s="124">
        <v>42445</v>
      </c>
      <c r="B3250" s="125">
        <v>22</v>
      </c>
      <c r="C3250" s="125">
        <v>9.9769089999999991</v>
      </c>
      <c r="D3250" s="125">
        <v>9.9769089999999991</v>
      </c>
      <c r="E3250" s="125">
        <v>3.7872720000000002</v>
      </c>
    </row>
    <row r="3251" spans="1:5" x14ac:dyDescent="0.25">
      <c r="A3251" s="124">
        <v>42446</v>
      </c>
      <c r="B3251" s="125">
        <v>28</v>
      </c>
      <c r="C3251" s="125">
        <v>9.9707059999999998</v>
      </c>
      <c r="D3251" s="125">
        <v>9.9707059999999998</v>
      </c>
      <c r="E3251" s="125">
        <v>3.7774369999999999</v>
      </c>
    </row>
    <row r="3252" spans="1:5" x14ac:dyDescent="0.25">
      <c r="A3252" s="124">
        <v>42447</v>
      </c>
      <c r="B3252" s="125">
        <v>27</v>
      </c>
      <c r="C3252" s="125">
        <v>9.9718370000000007</v>
      </c>
      <c r="D3252" s="125">
        <v>9.9718370000000007</v>
      </c>
      <c r="E3252" s="125">
        <v>3.7656719999999999</v>
      </c>
    </row>
    <row r="3253" spans="1:5" x14ac:dyDescent="0.25">
      <c r="A3253" s="124">
        <v>42451</v>
      </c>
      <c r="B3253" s="125">
        <v>23</v>
      </c>
      <c r="C3253" s="125">
        <v>9.9760089999999995</v>
      </c>
      <c r="D3253" s="125">
        <v>9.9760089999999995</v>
      </c>
      <c r="E3253" s="125">
        <v>3.7641439999999999</v>
      </c>
    </row>
    <row r="3254" spans="1:5" x14ac:dyDescent="0.25">
      <c r="A3254" s="124">
        <v>42452</v>
      </c>
      <c r="B3254" s="125">
        <v>29</v>
      </c>
      <c r="C3254" s="125">
        <v>9.9697960000000005</v>
      </c>
      <c r="D3254" s="125">
        <v>9.9697960000000005</v>
      </c>
      <c r="E3254" s="125">
        <v>3.760821</v>
      </c>
    </row>
    <row r="3255" spans="1:5" x14ac:dyDescent="0.25">
      <c r="A3255" s="124">
        <v>42457</v>
      </c>
      <c r="B3255" s="125">
        <v>24</v>
      </c>
      <c r="C3255" s="125">
        <v>9.975123</v>
      </c>
      <c r="D3255" s="125">
        <v>9.975123</v>
      </c>
      <c r="E3255" s="125">
        <v>3.740856</v>
      </c>
    </row>
    <row r="3256" spans="1:5" x14ac:dyDescent="0.25">
      <c r="A3256" s="124">
        <v>42458</v>
      </c>
      <c r="B3256" s="125">
        <v>23</v>
      </c>
      <c r="C3256" s="125">
        <v>9.9762260000000005</v>
      </c>
      <c r="D3256" s="125">
        <v>9.9762260000000005</v>
      </c>
      <c r="E3256" s="125">
        <v>3.730016</v>
      </c>
    </row>
    <row r="3257" spans="1:5" x14ac:dyDescent="0.25">
      <c r="A3257" s="124">
        <v>42459</v>
      </c>
      <c r="B3257" s="125">
        <v>22</v>
      </c>
      <c r="C3257" s="125">
        <v>9.9772700000000007</v>
      </c>
      <c r="D3257" s="125">
        <v>9.9772700000000007</v>
      </c>
      <c r="E3257" s="125">
        <v>3.7279279999999999</v>
      </c>
    </row>
    <row r="3258" spans="1:5" x14ac:dyDescent="0.25">
      <c r="A3258" s="124">
        <v>42460</v>
      </c>
      <c r="B3258" s="125">
        <v>28</v>
      </c>
      <c r="C3258" s="125">
        <v>9.9709079999999997</v>
      </c>
      <c r="D3258" s="125">
        <v>9.9709079999999997</v>
      </c>
      <c r="E3258" s="125">
        <v>3.7513130000000001</v>
      </c>
    </row>
    <row r="3259" spans="1:5" x14ac:dyDescent="0.25">
      <c r="A3259" s="124">
        <v>42461</v>
      </c>
      <c r="B3259" s="125">
        <v>27</v>
      </c>
      <c r="C3259" s="125">
        <v>9.9720089999999999</v>
      </c>
      <c r="D3259" s="125">
        <v>9.9720089999999999</v>
      </c>
      <c r="E3259" s="125">
        <v>3.7426089999999999</v>
      </c>
    </row>
    <row r="3260" spans="1:5" x14ac:dyDescent="0.25">
      <c r="A3260" s="124">
        <v>42464</v>
      </c>
      <c r="B3260" s="125">
        <v>24</v>
      </c>
      <c r="C3260" s="125">
        <v>9.9751250000000002</v>
      </c>
      <c r="D3260" s="125">
        <v>9.9751250000000002</v>
      </c>
      <c r="E3260" s="125">
        <v>3.7405550000000001</v>
      </c>
    </row>
    <row r="3261" spans="1:5" x14ac:dyDescent="0.25">
      <c r="A3261" s="124">
        <v>42465</v>
      </c>
      <c r="B3261" s="125">
        <v>23</v>
      </c>
      <c r="C3261" s="125">
        <v>9.9761629999999997</v>
      </c>
      <c r="D3261" s="125">
        <v>9.9761629999999997</v>
      </c>
      <c r="E3261" s="125">
        <v>3.7399239999999998</v>
      </c>
    </row>
    <row r="3262" spans="1:5" x14ac:dyDescent="0.25">
      <c r="A3262" s="124">
        <v>42466</v>
      </c>
      <c r="B3262" s="125">
        <v>22</v>
      </c>
      <c r="C3262" s="125">
        <v>9.9773119999999995</v>
      </c>
      <c r="D3262" s="125">
        <v>9.9773119999999995</v>
      </c>
      <c r="E3262" s="125">
        <v>3.7210239999999999</v>
      </c>
    </row>
    <row r="3263" spans="1:5" x14ac:dyDescent="0.25">
      <c r="A3263" s="124">
        <v>42467</v>
      </c>
      <c r="B3263" s="125">
        <v>28</v>
      </c>
      <c r="C3263" s="125">
        <v>9.9712200000000006</v>
      </c>
      <c r="D3263" s="125">
        <v>9.9712200000000006</v>
      </c>
      <c r="E3263" s="125">
        <v>3.710966</v>
      </c>
    </row>
    <row r="3264" spans="1:5" x14ac:dyDescent="0.25">
      <c r="A3264" s="124">
        <v>42468</v>
      </c>
      <c r="B3264" s="125">
        <v>27</v>
      </c>
      <c r="C3264" s="125">
        <v>9.9723450000000007</v>
      </c>
      <c r="D3264" s="125">
        <v>9.9723450000000007</v>
      </c>
      <c r="E3264" s="125">
        <v>3.697559</v>
      </c>
    </row>
    <row r="3265" spans="1:5" x14ac:dyDescent="0.25">
      <c r="A3265" s="124">
        <v>42471</v>
      </c>
      <c r="B3265" s="125">
        <v>24</v>
      </c>
      <c r="C3265" s="125">
        <v>9.9753279999999993</v>
      </c>
      <c r="D3265" s="125">
        <v>9.9753279999999993</v>
      </c>
      <c r="E3265" s="125">
        <v>3.7099530000000001</v>
      </c>
    </row>
    <row r="3266" spans="1:5" x14ac:dyDescent="0.25">
      <c r="A3266" s="124">
        <v>42472</v>
      </c>
      <c r="B3266" s="125">
        <v>23</v>
      </c>
      <c r="C3266" s="125">
        <v>9.9762590000000007</v>
      </c>
      <c r="D3266" s="125">
        <v>9.9762590000000007</v>
      </c>
      <c r="E3266" s="125">
        <v>3.7248260000000002</v>
      </c>
    </row>
    <row r="3267" spans="1:5" x14ac:dyDescent="0.25">
      <c r="A3267" s="124">
        <v>42473</v>
      </c>
      <c r="B3267" s="125">
        <v>22</v>
      </c>
      <c r="C3267" s="125">
        <v>9.9772719999999993</v>
      </c>
      <c r="D3267" s="125">
        <v>9.9772719999999993</v>
      </c>
      <c r="E3267" s="125">
        <v>3.7275990000000001</v>
      </c>
    </row>
    <row r="3268" spans="1:5" x14ac:dyDescent="0.25">
      <c r="A3268" s="124">
        <v>42474</v>
      </c>
      <c r="B3268" s="125">
        <v>28</v>
      </c>
      <c r="C3268" s="125">
        <v>9.971311</v>
      </c>
      <c r="D3268" s="125">
        <v>9.971311</v>
      </c>
      <c r="E3268" s="125">
        <v>3.699198</v>
      </c>
    </row>
    <row r="3269" spans="1:5" x14ac:dyDescent="0.25">
      <c r="A3269" s="124">
        <v>42475</v>
      </c>
      <c r="B3269" s="125">
        <v>27</v>
      </c>
      <c r="C3269" s="125">
        <v>9.9723030000000001</v>
      </c>
      <c r="D3269" s="125">
        <v>9.9723030000000001</v>
      </c>
      <c r="E3269" s="125">
        <v>3.7031900000000002</v>
      </c>
    </row>
    <row r="3270" spans="1:5" x14ac:dyDescent="0.25">
      <c r="A3270" s="124">
        <v>42478</v>
      </c>
      <c r="B3270" s="125">
        <v>24</v>
      </c>
      <c r="C3270" s="125">
        <v>9.9752369999999999</v>
      </c>
      <c r="D3270" s="125">
        <v>9.9752369999999999</v>
      </c>
      <c r="E3270" s="125">
        <v>3.723671</v>
      </c>
    </row>
    <row r="3271" spans="1:5" x14ac:dyDescent="0.25">
      <c r="A3271" s="124">
        <v>42479</v>
      </c>
      <c r="B3271" s="125">
        <v>23</v>
      </c>
      <c r="C3271" s="125">
        <v>9.9764149999999994</v>
      </c>
      <c r="D3271" s="125">
        <v>9.9764149999999994</v>
      </c>
      <c r="E3271" s="125">
        <v>3.7002920000000001</v>
      </c>
    </row>
    <row r="3272" spans="1:5" x14ac:dyDescent="0.25">
      <c r="A3272" s="124">
        <v>42480</v>
      </c>
      <c r="B3272" s="125">
        <v>22</v>
      </c>
      <c r="C3272" s="125">
        <v>9.97743</v>
      </c>
      <c r="D3272" s="125">
        <v>9.97743</v>
      </c>
      <c r="E3272" s="125">
        <v>3.7016269999999998</v>
      </c>
    </row>
    <row r="3273" spans="1:5" x14ac:dyDescent="0.25">
      <c r="A3273" s="124">
        <v>42481</v>
      </c>
      <c r="B3273" s="125">
        <v>28</v>
      </c>
      <c r="C3273" s="125">
        <v>9.9713049999999992</v>
      </c>
      <c r="D3273" s="125">
        <v>9.9713049999999992</v>
      </c>
      <c r="E3273" s="125">
        <v>3.6999740000000001</v>
      </c>
    </row>
    <row r="3274" spans="1:5" x14ac:dyDescent="0.25">
      <c r="A3274" s="124">
        <v>42482</v>
      </c>
      <c r="B3274" s="125">
        <v>27</v>
      </c>
      <c r="C3274" s="125">
        <v>9.9722840000000001</v>
      </c>
      <c r="D3274" s="125">
        <v>9.9722840000000001</v>
      </c>
      <c r="E3274" s="125">
        <v>3.7057370000000001</v>
      </c>
    </row>
    <row r="3275" spans="1:5" x14ac:dyDescent="0.25">
      <c r="A3275" s="124">
        <v>42485</v>
      </c>
      <c r="B3275" s="125">
        <v>24</v>
      </c>
      <c r="C3275" s="125">
        <v>9.9751619999999992</v>
      </c>
      <c r="D3275" s="125">
        <v>9.9751619999999992</v>
      </c>
      <c r="E3275" s="125">
        <v>3.7349770000000002</v>
      </c>
    </row>
    <row r="3276" spans="1:5" x14ac:dyDescent="0.25">
      <c r="A3276" s="124">
        <v>42486</v>
      </c>
      <c r="B3276" s="125">
        <v>23</v>
      </c>
      <c r="C3276" s="125">
        <v>9.9760659999999994</v>
      </c>
      <c r="D3276" s="125">
        <v>9.9760659999999994</v>
      </c>
      <c r="E3276" s="125">
        <v>3.755179</v>
      </c>
    </row>
    <row r="3277" spans="1:5" x14ac:dyDescent="0.25">
      <c r="A3277" s="124">
        <v>42487</v>
      </c>
      <c r="B3277" s="125">
        <v>22</v>
      </c>
      <c r="C3277" s="125">
        <v>9.9770280000000007</v>
      </c>
      <c r="D3277" s="125">
        <v>9.9770280000000007</v>
      </c>
      <c r="E3277" s="125">
        <v>3.7677100000000001</v>
      </c>
    </row>
    <row r="3278" spans="1:5" x14ac:dyDescent="0.25">
      <c r="A3278" s="124">
        <v>42488</v>
      </c>
      <c r="B3278" s="125">
        <v>28</v>
      </c>
      <c r="C3278" s="125">
        <v>9.9707279999999994</v>
      </c>
      <c r="D3278" s="125">
        <v>9.9707279999999994</v>
      </c>
      <c r="E3278" s="125">
        <v>3.7745920000000002</v>
      </c>
    </row>
    <row r="3279" spans="1:5" x14ac:dyDescent="0.25">
      <c r="A3279" s="124">
        <v>42489</v>
      </c>
      <c r="B3279" s="125">
        <v>27</v>
      </c>
      <c r="C3279" s="125">
        <v>9.9718789999999995</v>
      </c>
      <c r="D3279" s="125">
        <v>9.9718789999999995</v>
      </c>
      <c r="E3279" s="125">
        <v>3.76004</v>
      </c>
    </row>
    <row r="3280" spans="1:5" x14ac:dyDescent="0.25">
      <c r="A3280" s="124">
        <v>42492</v>
      </c>
      <c r="B3280" s="125">
        <v>24</v>
      </c>
      <c r="C3280" s="125">
        <v>9.9749940000000006</v>
      </c>
      <c r="D3280" s="125">
        <v>9.9749940000000006</v>
      </c>
      <c r="E3280" s="125">
        <v>3.760303</v>
      </c>
    </row>
    <row r="3281" spans="1:5" x14ac:dyDescent="0.25">
      <c r="A3281" s="124">
        <v>42493</v>
      </c>
      <c r="B3281" s="125">
        <v>23</v>
      </c>
      <c r="C3281" s="125">
        <v>9.9760679999999997</v>
      </c>
      <c r="D3281" s="125">
        <v>9.9760679999999997</v>
      </c>
      <c r="E3281" s="125">
        <v>3.754864</v>
      </c>
    </row>
    <row r="3282" spans="1:5" x14ac:dyDescent="0.25">
      <c r="A3282" s="124">
        <v>42494</v>
      </c>
      <c r="B3282" s="125">
        <v>22</v>
      </c>
      <c r="C3282" s="125">
        <v>9.9771610000000006</v>
      </c>
      <c r="D3282" s="125">
        <v>9.9771610000000006</v>
      </c>
      <c r="E3282" s="125">
        <v>3.7458459999999998</v>
      </c>
    </row>
    <row r="3283" spans="1:5" x14ac:dyDescent="0.25">
      <c r="A3283" s="124">
        <v>42495</v>
      </c>
      <c r="B3283" s="125">
        <v>28</v>
      </c>
      <c r="C3283" s="125">
        <v>9.9708410000000001</v>
      </c>
      <c r="D3283" s="125">
        <v>9.9708410000000001</v>
      </c>
      <c r="E3283" s="125">
        <v>3.7599779999999998</v>
      </c>
    </row>
    <row r="3284" spans="1:5" x14ac:dyDescent="0.25">
      <c r="A3284" s="124">
        <v>42496</v>
      </c>
      <c r="B3284" s="125">
        <v>27</v>
      </c>
      <c r="C3284" s="125">
        <v>9.9717760000000002</v>
      </c>
      <c r="D3284" s="125">
        <v>9.9717760000000002</v>
      </c>
      <c r="E3284" s="125">
        <v>3.7738510000000001</v>
      </c>
    </row>
    <row r="3285" spans="1:5" x14ac:dyDescent="0.25">
      <c r="A3285" s="124">
        <v>42499</v>
      </c>
      <c r="B3285" s="125">
        <v>24</v>
      </c>
      <c r="C3285" s="125">
        <v>9.9748439999999992</v>
      </c>
      <c r="D3285" s="125">
        <v>9.9748439999999992</v>
      </c>
      <c r="E3285" s="125">
        <v>3.7829160000000002</v>
      </c>
    </row>
    <row r="3286" spans="1:5" x14ac:dyDescent="0.25">
      <c r="A3286" s="124">
        <v>42500</v>
      </c>
      <c r="B3286" s="125">
        <v>23</v>
      </c>
      <c r="C3286" s="125">
        <v>9.9759639999999994</v>
      </c>
      <c r="D3286" s="125">
        <v>9.9759639999999994</v>
      </c>
      <c r="E3286" s="125">
        <v>3.7712210000000002</v>
      </c>
    </row>
    <row r="3287" spans="1:5" x14ac:dyDescent="0.25">
      <c r="A3287" s="124">
        <v>42501</v>
      </c>
      <c r="B3287" s="125">
        <v>22</v>
      </c>
      <c r="C3287" s="125">
        <v>9.9769860000000001</v>
      </c>
      <c r="D3287" s="125">
        <v>9.9769860000000001</v>
      </c>
      <c r="E3287" s="125">
        <v>3.7746140000000001</v>
      </c>
    </row>
    <row r="3288" spans="1:5" x14ac:dyDescent="0.25">
      <c r="A3288" s="124">
        <v>42502</v>
      </c>
      <c r="B3288" s="125">
        <v>28</v>
      </c>
      <c r="C3288" s="125">
        <v>9.9707399999999993</v>
      </c>
      <c r="D3288" s="125">
        <v>9.9707399999999993</v>
      </c>
      <c r="E3288" s="125">
        <v>3.7730399999999999</v>
      </c>
    </row>
    <row r="3289" spans="1:5" x14ac:dyDescent="0.25">
      <c r="A3289" s="124">
        <v>42503</v>
      </c>
      <c r="B3289" s="125">
        <v>27</v>
      </c>
      <c r="C3289" s="125">
        <v>9.9717020000000005</v>
      </c>
      <c r="D3289" s="125">
        <v>9.9717020000000005</v>
      </c>
      <c r="E3289" s="125">
        <v>3.7837740000000002</v>
      </c>
    </row>
    <row r="3290" spans="1:5" x14ac:dyDescent="0.25">
      <c r="A3290" s="124">
        <v>42506</v>
      </c>
      <c r="B3290" s="125">
        <v>24</v>
      </c>
      <c r="C3290" s="125">
        <v>9.9747909999999997</v>
      </c>
      <c r="D3290" s="125">
        <v>9.9747909999999997</v>
      </c>
      <c r="E3290" s="125">
        <v>3.7909060000000001</v>
      </c>
    </row>
    <row r="3291" spans="1:5" x14ac:dyDescent="0.25">
      <c r="A3291" s="124">
        <v>42507</v>
      </c>
      <c r="B3291" s="125">
        <v>23</v>
      </c>
      <c r="C3291" s="125">
        <v>9.9759720000000005</v>
      </c>
      <c r="D3291" s="125">
        <v>9.9759720000000005</v>
      </c>
      <c r="E3291" s="125">
        <v>3.7699630000000002</v>
      </c>
    </row>
    <row r="3292" spans="1:5" x14ac:dyDescent="0.25">
      <c r="A3292" s="124">
        <v>42508</v>
      </c>
      <c r="B3292" s="125">
        <v>22</v>
      </c>
      <c r="C3292" s="125">
        <v>9.9769889999999997</v>
      </c>
      <c r="D3292" s="125">
        <v>9.9769889999999997</v>
      </c>
      <c r="E3292" s="125">
        <v>3.7741210000000001</v>
      </c>
    </row>
    <row r="3293" spans="1:5" x14ac:dyDescent="0.25">
      <c r="A3293" s="124">
        <v>42509</v>
      </c>
      <c r="B3293" s="125">
        <v>28</v>
      </c>
      <c r="C3293" s="125">
        <v>9.9704060000000005</v>
      </c>
      <c r="D3293" s="125">
        <v>9.9704060000000005</v>
      </c>
      <c r="E3293" s="125">
        <v>3.8162370000000001</v>
      </c>
    </row>
    <row r="3294" spans="1:5" x14ac:dyDescent="0.25">
      <c r="A3294" s="124">
        <v>42510</v>
      </c>
      <c r="B3294" s="125">
        <v>27</v>
      </c>
      <c r="C3294" s="125">
        <v>9.9714919999999996</v>
      </c>
      <c r="D3294" s="125">
        <v>9.9714919999999996</v>
      </c>
      <c r="E3294" s="125">
        <v>3.8119339999999999</v>
      </c>
    </row>
    <row r="3295" spans="1:5" x14ac:dyDescent="0.25">
      <c r="A3295" s="124">
        <v>42513</v>
      </c>
      <c r="B3295" s="125">
        <v>24</v>
      </c>
      <c r="C3295" s="125">
        <v>9.9743739999999992</v>
      </c>
      <c r="D3295" s="125">
        <v>9.9743739999999992</v>
      </c>
      <c r="E3295" s="125">
        <v>3.8537759999999999</v>
      </c>
    </row>
    <row r="3296" spans="1:5" x14ac:dyDescent="0.25">
      <c r="A3296" s="124">
        <v>42514</v>
      </c>
      <c r="B3296" s="125">
        <v>23</v>
      </c>
      <c r="C3296" s="125">
        <v>9.9754140000000007</v>
      </c>
      <c r="D3296" s="125">
        <v>9.9754140000000007</v>
      </c>
      <c r="E3296" s="125">
        <v>3.8577279999999998</v>
      </c>
    </row>
    <row r="3297" spans="1:5" x14ac:dyDescent="0.25">
      <c r="A3297" s="124">
        <v>42515</v>
      </c>
      <c r="B3297" s="125">
        <v>22</v>
      </c>
      <c r="C3297" s="125">
        <v>9.9765099999999993</v>
      </c>
      <c r="D3297" s="125">
        <v>9.9765099999999993</v>
      </c>
      <c r="E3297" s="125">
        <v>3.8528690000000001</v>
      </c>
    </row>
    <row r="3298" spans="1:5" x14ac:dyDescent="0.25">
      <c r="A3298" s="124">
        <v>42516</v>
      </c>
      <c r="B3298" s="125">
        <v>28</v>
      </c>
      <c r="C3298" s="125">
        <v>9.9709669999999999</v>
      </c>
      <c r="D3298" s="125">
        <v>9.9709669999999999</v>
      </c>
      <c r="E3298" s="125">
        <v>3.7436829999999999</v>
      </c>
    </row>
    <row r="3299" spans="1:5" x14ac:dyDescent="0.25">
      <c r="A3299" s="124">
        <v>42517</v>
      </c>
      <c r="B3299" s="125">
        <v>27</v>
      </c>
      <c r="C3299" s="125">
        <v>9.9722690000000007</v>
      </c>
      <c r="D3299" s="125">
        <v>9.9722690000000007</v>
      </c>
      <c r="E3299" s="125">
        <v>3.7077490000000002</v>
      </c>
    </row>
    <row r="3300" spans="1:5" x14ac:dyDescent="0.25">
      <c r="A3300" s="124">
        <v>42520</v>
      </c>
      <c r="B3300" s="125">
        <v>24</v>
      </c>
      <c r="C3300" s="125">
        <v>9.9747319999999995</v>
      </c>
      <c r="D3300" s="125">
        <v>9.9747319999999995</v>
      </c>
      <c r="E3300" s="125">
        <v>3.799801</v>
      </c>
    </row>
    <row r="3301" spans="1:5" x14ac:dyDescent="0.25">
      <c r="A3301" s="124">
        <v>42521</v>
      </c>
      <c r="B3301" s="125">
        <v>23</v>
      </c>
      <c r="C3301" s="125">
        <v>9.9757230000000003</v>
      </c>
      <c r="D3301" s="125">
        <v>9.9757230000000003</v>
      </c>
      <c r="E3301" s="125">
        <v>3.809126</v>
      </c>
    </row>
    <row r="3302" spans="1:5" x14ac:dyDescent="0.25">
      <c r="A3302" s="124">
        <v>42522</v>
      </c>
      <c r="B3302" s="125">
        <v>22</v>
      </c>
      <c r="C3302" s="125">
        <v>9.9767659999999996</v>
      </c>
      <c r="D3302" s="125">
        <v>9.9767659999999996</v>
      </c>
      <c r="E3302" s="125">
        <v>3.810781</v>
      </c>
    </row>
    <row r="3303" spans="1:5" x14ac:dyDescent="0.25">
      <c r="A3303" s="124">
        <v>42523</v>
      </c>
      <c r="B3303" s="125">
        <v>28</v>
      </c>
      <c r="C3303" s="125">
        <v>9.9705320000000004</v>
      </c>
      <c r="D3303" s="125">
        <v>9.9705320000000004</v>
      </c>
      <c r="E3303" s="125">
        <v>3.799941</v>
      </c>
    </row>
    <row r="3304" spans="1:5" x14ac:dyDescent="0.25">
      <c r="A3304" s="124">
        <v>42524</v>
      </c>
      <c r="B3304" s="125">
        <v>27</v>
      </c>
      <c r="C3304" s="125">
        <v>9.971565</v>
      </c>
      <c r="D3304" s="125">
        <v>9.971565</v>
      </c>
      <c r="E3304" s="125">
        <v>3.8021449999999999</v>
      </c>
    </row>
    <row r="3305" spans="1:5" x14ac:dyDescent="0.25">
      <c r="A3305" s="124">
        <v>42527</v>
      </c>
      <c r="B3305" s="125">
        <v>24</v>
      </c>
      <c r="C3305" s="125">
        <v>9.9747310000000002</v>
      </c>
      <c r="D3305" s="125">
        <v>9.9747310000000002</v>
      </c>
      <c r="E3305" s="125">
        <v>3.7999520000000002</v>
      </c>
    </row>
    <row r="3306" spans="1:5" x14ac:dyDescent="0.25">
      <c r="A3306" s="124">
        <v>42528</v>
      </c>
      <c r="B3306" s="125">
        <v>23</v>
      </c>
      <c r="C3306" s="125">
        <v>9.9758600000000008</v>
      </c>
      <c r="D3306" s="125">
        <v>9.9758600000000008</v>
      </c>
      <c r="E3306" s="125">
        <v>3.7875779999999999</v>
      </c>
    </row>
    <row r="3307" spans="1:5" x14ac:dyDescent="0.25">
      <c r="A3307" s="124">
        <v>42529</v>
      </c>
      <c r="B3307" s="125">
        <v>22</v>
      </c>
      <c r="C3307" s="125">
        <v>9.9768150000000002</v>
      </c>
      <c r="D3307" s="125">
        <v>9.9768150000000002</v>
      </c>
      <c r="E3307" s="125">
        <v>3.8027259999999998</v>
      </c>
    </row>
    <row r="3308" spans="1:5" x14ac:dyDescent="0.25">
      <c r="A3308" s="124">
        <v>42530</v>
      </c>
      <c r="B3308" s="125">
        <v>28</v>
      </c>
      <c r="C3308" s="125">
        <v>9.9711409999999994</v>
      </c>
      <c r="D3308" s="125">
        <v>9.9711409999999994</v>
      </c>
      <c r="E3308" s="125">
        <v>3.7211820000000002</v>
      </c>
    </row>
    <row r="3309" spans="1:5" x14ac:dyDescent="0.25">
      <c r="A3309" s="124">
        <v>42531</v>
      </c>
      <c r="B3309" s="125">
        <v>27</v>
      </c>
      <c r="C3309" s="125">
        <v>9.971781</v>
      </c>
      <c r="D3309" s="125">
        <v>9.971781</v>
      </c>
      <c r="E3309" s="125">
        <v>3.7731810000000001</v>
      </c>
    </row>
    <row r="3310" spans="1:5" x14ac:dyDescent="0.25">
      <c r="A3310" s="124">
        <v>42534</v>
      </c>
      <c r="B3310" s="125">
        <v>24</v>
      </c>
      <c r="C3310" s="125">
        <v>9.9743739999999992</v>
      </c>
      <c r="D3310" s="125">
        <v>9.9743739999999992</v>
      </c>
      <c r="E3310" s="125">
        <v>3.8537759999999999</v>
      </c>
    </row>
    <row r="3311" spans="1:5" x14ac:dyDescent="0.25">
      <c r="A3311" s="124">
        <v>42535</v>
      </c>
      <c r="B3311" s="125">
        <v>23</v>
      </c>
      <c r="C3311" s="125">
        <v>9.9754120000000004</v>
      </c>
      <c r="D3311" s="125">
        <v>9.9754120000000004</v>
      </c>
      <c r="E3311" s="125">
        <v>3.8580429999999999</v>
      </c>
    </row>
    <row r="3312" spans="1:5" x14ac:dyDescent="0.25">
      <c r="A3312" s="124">
        <v>42536</v>
      </c>
      <c r="B3312" s="125">
        <v>22</v>
      </c>
      <c r="C3312" s="125">
        <v>9.9766429999999993</v>
      </c>
      <c r="D3312" s="125">
        <v>9.9766429999999993</v>
      </c>
      <c r="E3312" s="125">
        <v>3.8310029999999999</v>
      </c>
    </row>
    <row r="3313" spans="1:5" x14ac:dyDescent="0.25">
      <c r="A3313" s="124">
        <v>42537</v>
      </c>
      <c r="B3313" s="125">
        <v>28</v>
      </c>
      <c r="C3313" s="125">
        <v>9.9706089999999996</v>
      </c>
      <c r="D3313" s="125">
        <v>9.9706089999999996</v>
      </c>
      <c r="E3313" s="125">
        <v>3.7899820000000002</v>
      </c>
    </row>
    <row r="3314" spans="1:5" x14ac:dyDescent="0.25">
      <c r="A3314" s="124">
        <v>42538</v>
      </c>
      <c r="B3314" s="125">
        <v>27</v>
      </c>
      <c r="C3314" s="125">
        <v>9.9715910000000001</v>
      </c>
      <c r="D3314" s="125">
        <v>9.9715910000000001</v>
      </c>
      <c r="E3314" s="125">
        <v>3.7986580000000001</v>
      </c>
    </row>
    <row r="3315" spans="1:5" x14ac:dyDescent="0.25">
      <c r="A3315" s="124">
        <v>42541</v>
      </c>
      <c r="B3315" s="125">
        <v>24</v>
      </c>
      <c r="C3315" s="125">
        <v>9.974399</v>
      </c>
      <c r="D3315" s="125">
        <v>9.974399</v>
      </c>
      <c r="E3315" s="125">
        <v>3.850006</v>
      </c>
    </row>
    <row r="3316" spans="1:5" x14ac:dyDescent="0.25">
      <c r="A3316" s="124">
        <v>42542</v>
      </c>
      <c r="B3316" s="125">
        <v>23</v>
      </c>
      <c r="C3316" s="125">
        <v>9.9760150000000003</v>
      </c>
      <c r="D3316" s="125">
        <v>9.9760150000000003</v>
      </c>
      <c r="E3316" s="125">
        <v>3.7631999999999999</v>
      </c>
    </row>
    <row r="3317" spans="1:5" x14ac:dyDescent="0.25">
      <c r="A3317" s="124">
        <v>42543</v>
      </c>
      <c r="B3317" s="125">
        <v>22</v>
      </c>
      <c r="C3317" s="125">
        <v>9.9771359999999998</v>
      </c>
      <c r="D3317" s="125">
        <v>9.9771359999999998</v>
      </c>
      <c r="E3317" s="125">
        <v>3.7499560000000001</v>
      </c>
    </row>
    <row r="3318" spans="1:5" x14ac:dyDescent="0.25">
      <c r="A3318" s="124">
        <v>42544</v>
      </c>
      <c r="B3318" s="125">
        <v>28</v>
      </c>
      <c r="C3318" s="125">
        <v>9.9710409999999996</v>
      </c>
      <c r="D3318" s="125">
        <v>9.9710409999999996</v>
      </c>
      <c r="E3318" s="125">
        <v>3.7341139999999999</v>
      </c>
    </row>
    <row r="3319" spans="1:5" x14ac:dyDescent="0.25">
      <c r="A3319" s="124">
        <v>42545</v>
      </c>
      <c r="B3319" s="125">
        <v>27</v>
      </c>
      <c r="C3319" s="125">
        <v>9.9717690000000001</v>
      </c>
      <c r="D3319" s="125">
        <v>9.9717690000000001</v>
      </c>
      <c r="E3319" s="125">
        <v>3.7747899999999999</v>
      </c>
    </row>
    <row r="3320" spans="1:5" x14ac:dyDescent="0.25">
      <c r="A3320" s="124">
        <v>42548</v>
      </c>
      <c r="B3320" s="125">
        <v>24</v>
      </c>
      <c r="C3320" s="125">
        <v>9.9749719999999993</v>
      </c>
      <c r="D3320" s="125">
        <v>9.9749719999999993</v>
      </c>
      <c r="E3320" s="125">
        <v>3.76362</v>
      </c>
    </row>
    <row r="3321" spans="1:5" x14ac:dyDescent="0.25">
      <c r="A3321" s="124">
        <v>42549</v>
      </c>
      <c r="B3321" s="125">
        <v>23</v>
      </c>
      <c r="C3321" s="125">
        <v>9.9752720000000004</v>
      </c>
      <c r="D3321" s="125">
        <v>9.9752720000000004</v>
      </c>
      <c r="E3321" s="125">
        <v>3.880064</v>
      </c>
    </row>
    <row r="3322" spans="1:5" x14ac:dyDescent="0.25">
      <c r="A3322" s="124">
        <v>42550</v>
      </c>
      <c r="B3322" s="125">
        <v>22</v>
      </c>
      <c r="C3322" s="125">
        <v>9.9765429999999995</v>
      </c>
      <c r="D3322" s="125">
        <v>9.9765429999999995</v>
      </c>
      <c r="E3322" s="125">
        <v>3.8474430000000002</v>
      </c>
    </row>
    <row r="3323" spans="1:5" x14ac:dyDescent="0.25">
      <c r="A3323" s="124">
        <v>42551</v>
      </c>
      <c r="B3323" s="125">
        <v>28</v>
      </c>
      <c r="C3323" s="125">
        <v>9.9680780000000002</v>
      </c>
      <c r="D3323" s="125">
        <v>9.9680780000000002</v>
      </c>
      <c r="E3323" s="125">
        <v>4.1174010000000001</v>
      </c>
    </row>
    <row r="3324" spans="1:5" x14ac:dyDescent="0.25">
      <c r="A3324" s="124">
        <v>42552</v>
      </c>
      <c r="B3324" s="125">
        <v>27</v>
      </c>
      <c r="C3324" s="125">
        <v>9.9681960000000007</v>
      </c>
      <c r="D3324" s="125">
        <v>9.9681960000000007</v>
      </c>
      <c r="E3324" s="125">
        <v>4.2540630000000004</v>
      </c>
    </row>
    <row r="3325" spans="1:5" x14ac:dyDescent="0.25">
      <c r="A3325" s="124">
        <v>42555</v>
      </c>
      <c r="B3325" s="125">
        <v>24</v>
      </c>
      <c r="C3325" s="125">
        <v>9.9717000000000002</v>
      </c>
      <c r="D3325" s="125">
        <v>9.9717000000000002</v>
      </c>
      <c r="E3325" s="125">
        <v>4.257047</v>
      </c>
    </row>
    <row r="3326" spans="1:5" x14ac:dyDescent="0.25">
      <c r="A3326" s="124">
        <v>42556</v>
      </c>
      <c r="B3326" s="125">
        <v>23</v>
      </c>
      <c r="C3326" s="125">
        <v>9.9726130000000008</v>
      </c>
      <c r="D3326" s="125">
        <v>9.9726130000000008</v>
      </c>
      <c r="E3326" s="125">
        <v>4.2984330000000002</v>
      </c>
    </row>
    <row r="3327" spans="1:5" x14ac:dyDescent="0.25">
      <c r="A3327" s="124">
        <v>42557</v>
      </c>
      <c r="B3327" s="125">
        <v>22</v>
      </c>
      <c r="C3327" s="125">
        <v>9.9744519999999994</v>
      </c>
      <c r="D3327" s="125">
        <v>9.9744519999999994</v>
      </c>
      <c r="E3327" s="125">
        <v>4.1912900000000004</v>
      </c>
    </row>
    <row r="3328" spans="1:5" x14ac:dyDescent="0.25">
      <c r="A3328" s="124">
        <v>42558</v>
      </c>
      <c r="B3328" s="125">
        <v>28</v>
      </c>
      <c r="C3328" s="125">
        <v>9.9678210000000007</v>
      </c>
      <c r="D3328" s="125">
        <v>9.9678210000000007</v>
      </c>
      <c r="E3328" s="125">
        <v>4.1506559999999997</v>
      </c>
    </row>
    <row r="3329" spans="1:5" x14ac:dyDescent="0.25">
      <c r="A3329" s="124">
        <v>42559</v>
      </c>
      <c r="B3329" s="125">
        <v>27</v>
      </c>
      <c r="C3329" s="125">
        <v>9.9687479999999997</v>
      </c>
      <c r="D3329" s="125">
        <v>9.9687479999999997</v>
      </c>
      <c r="E3329" s="125">
        <v>4.1799970000000002</v>
      </c>
    </row>
    <row r="3330" spans="1:5" x14ac:dyDescent="0.25">
      <c r="A3330" s="124">
        <v>42562</v>
      </c>
      <c r="B3330" s="125">
        <v>24</v>
      </c>
      <c r="C3330" s="125">
        <v>9.9721980000000006</v>
      </c>
      <c r="D3330" s="125">
        <v>9.9721980000000006</v>
      </c>
      <c r="E3330" s="125">
        <v>4.1819269999999999</v>
      </c>
    </row>
    <row r="3331" spans="1:5" x14ac:dyDescent="0.25">
      <c r="A3331" s="124">
        <v>42563</v>
      </c>
      <c r="B3331" s="125">
        <v>23</v>
      </c>
      <c r="C3331" s="125">
        <v>9.9733660000000004</v>
      </c>
      <c r="D3331" s="125">
        <v>9.9733660000000004</v>
      </c>
      <c r="E3331" s="125">
        <v>4.1799330000000001</v>
      </c>
    </row>
    <row r="3332" spans="1:5" x14ac:dyDescent="0.25">
      <c r="A3332" s="124">
        <v>42564</v>
      </c>
      <c r="B3332" s="125">
        <v>22</v>
      </c>
      <c r="C3332" s="125">
        <v>9.9746769999999998</v>
      </c>
      <c r="D3332" s="125">
        <v>9.9746769999999998</v>
      </c>
      <c r="E3332" s="125">
        <v>4.1542839999999996</v>
      </c>
    </row>
    <row r="3333" spans="1:5" x14ac:dyDescent="0.25">
      <c r="A3333" s="124">
        <v>42565</v>
      </c>
      <c r="B3333" s="125">
        <v>28</v>
      </c>
      <c r="C3333" s="125">
        <v>9.9679339999999996</v>
      </c>
      <c r="D3333" s="125">
        <v>9.9679339999999996</v>
      </c>
      <c r="E3333" s="125">
        <v>4.1360340000000004</v>
      </c>
    </row>
    <row r="3334" spans="1:5" x14ac:dyDescent="0.25">
      <c r="A3334" s="124">
        <v>42566</v>
      </c>
      <c r="B3334" s="125">
        <v>27</v>
      </c>
      <c r="C3334" s="125">
        <v>9.9690779999999997</v>
      </c>
      <c r="D3334" s="125">
        <v>9.9690779999999997</v>
      </c>
      <c r="E3334" s="125">
        <v>4.1357220000000003</v>
      </c>
    </row>
    <row r="3335" spans="1:5" x14ac:dyDescent="0.25">
      <c r="A3335" s="124">
        <v>42569</v>
      </c>
      <c r="B3335" s="125">
        <v>24</v>
      </c>
      <c r="C3335" s="125">
        <v>9.9722109999999997</v>
      </c>
      <c r="D3335" s="125">
        <v>9.9722109999999997</v>
      </c>
      <c r="E3335" s="125">
        <v>4.1799660000000003</v>
      </c>
    </row>
    <row r="3336" spans="1:5" x14ac:dyDescent="0.25">
      <c r="A3336" s="124">
        <v>42570</v>
      </c>
      <c r="B3336" s="125">
        <v>23</v>
      </c>
      <c r="C3336" s="125">
        <v>9.9735309999999995</v>
      </c>
      <c r="D3336" s="125">
        <v>9.9735309999999995</v>
      </c>
      <c r="E3336" s="125">
        <v>4.153969</v>
      </c>
    </row>
    <row r="3337" spans="1:5" x14ac:dyDescent="0.25">
      <c r="A3337" s="124">
        <v>42571</v>
      </c>
      <c r="B3337" s="125">
        <v>22</v>
      </c>
      <c r="C3337" s="125">
        <v>9.9745799999999996</v>
      </c>
      <c r="D3337" s="125">
        <v>9.9745799999999996</v>
      </c>
      <c r="E3337" s="125">
        <v>4.1702370000000002</v>
      </c>
    </row>
    <row r="3338" spans="1:5" x14ac:dyDescent="0.25">
      <c r="A3338" s="124">
        <v>42572</v>
      </c>
      <c r="B3338" s="125">
        <v>28</v>
      </c>
      <c r="C3338" s="125">
        <v>9.9675360000000008</v>
      </c>
      <c r="D3338" s="125">
        <v>9.9675360000000008</v>
      </c>
      <c r="E3338" s="125">
        <v>4.1875369999999998</v>
      </c>
    </row>
    <row r="3339" spans="1:5" x14ac:dyDescent="0.25">
      <c r="A3339" s="124">
        <v>42573</v>
      </c>
      <c r="B3339" s="125">
        <v>27</v>
      </c>
      <c r="C3339" s="125">
        <v>9.9686769999999996</v>
      </c>
      <c r="D3339" s="125">
        <v>9.9686769999999996</v>
      </c>
      <c r="E3339" s="125">
        <v>4.1895230000000003</v>
      </c>
    </row>
    <row r="3340" spans="1:5" x14ac:dyDescent="0.25">
      <c r="A3340" s="124">
        <v>42576</v>
      </c>
      <c r="B3340" s="125">
        <v>24</v>
      </c>
      <c r="C3340" s="125">
        <v>9.9721290000000007</v>
      </c>
      <c r="D3340" s="125">
        <v>9.9721290000000007</v>
      </c>
      <c r="E3340" s="125">
        <v>4.1923339999999998</v>
      </c>
    </row>
    <row r="3341" spans="1:5" x14ac:dyDescent="0.25">
      <c r="A3341" s="124">
        <v>42577</v>
      </c>
      <c r="B3341" s="125">
        <v>23</v>
      </c>
      <c r="C3341" s="125">
        <v>9.9732380000000003</v>
      </c>
      <c r="D3341" s="125">
        <v>9.9732380000000003</v>
      </c>
      <c r="E3341" s="125">
        <v>4.200075</v>
      </c>
    </row>
    <row r="3342" spans="1:5" x14ac:dyDescent="0.25">
      <c r="A3342" s="124">
        <v>42578</v>
      </c>
      <c r="B3342" s="125">
        <v>22</v>
      </c>
      <c r="C3342" s="125">
        <v>9.9740929999999999</v>
      </c>
      <c r="D3342" s="125">
        <v>9.9740929999999999</v>
      </c>
      <c r="E3342" s="125">
        <v>4.2503390000000003</v>
      </c>
    </row>
    <row r="3343" spans="1:5" x14ac:dyDescent="0.25">
      <c r="A3343" s="124">
        <v>42579</v>
      </c>
      <c r="B3343" s="125">
        <v>28</v>
      </c>
      <c r="C3343" s="125">
        <v>9.966825</v>
      </c>
      <c r="D3343" s="125">
        <v>9.966825</v>
      </c>
      <c r="E3343" s="125">
        <v>4.2795550000000002</v>
      </c>
    </row>
    <row r="3344" spans="1:5" x14ac:dyDescent="0.25">
      <c r="A3344" s="124">
        <v>42580</v>
      </c>
      <c r="B3344" s="125">
        <v>27</v>
      </c>
      <c r="C3344" s="125">
        <v>9.9684469999999994</v>
      </c>
      <c r="D3344" s="125">
        <v>9.9684469999999994</v>
      </c>
      <c r="E3344" s="125">
        <v>4.220383</v>
      </c>
    </row>
    <row r="3345" spans="1:5" x14ac:dyDescent="0.25">
      <c r="A3345" s="124">
        <v>42583</v>
      </c>
      <c r="B3345" s="125">
        <v>24</v>
      </c>
      <c r="C3345" s="125">
        <v>9.9716609999999992</v>
      </c>
      <c r="D3345" s="125">
        <v>9.9716609999999992</v>
      </c>
      <c r="E3345" s="125">
        <v>4.262931</v>
      </c>
    </row>
    <row r="3346" spans="1:5" x14ac:dyDescent="0.25">
      <c r="A3346" s="124">
        <v>42584</v>
      </c>
      <c r="B3346" s="125">
        <v>23</v>
      </c>
      <c r="C3346" s="125">
        <v>9.9728960000000004</v>
      </c>
      <c r="D3346" s="125">
        <v>9.9728960000000004</v>
      </c>
      <c r="E3346" s="125">
        <v>4.253895</v>
      </c>
    </row>
    <row r="3347" spans="1:5" x14ac:dyDescent="0.25">
      <c r="A3347" s="124">
        <v>42585</v>
      </c>
      <c r="B3347" s="125">
        <v>22</v>
      </c>
      <c r="C3347" s="125">
        <v>9.9738989999999994</v>
      </c>
      <c r="D3347" s="125">
        <v>9.9738989999999994</v>
      </c>
      <c r="E3347" s="125">
        <v>4.2822500000000003</v>
      </c>
    </row>
    <row r="3348" spans="1:5" x14ac:dyDescent="0.25">
      <c r="A3348" s="124">
        <v>42586</v>
      </c>
      <c r="B3348" s="125">
        <v>28</v>
      </c>
      <c r="C3348" s="125">
        <v>9.9655609999999992</v>
      </c>
      <c r="D3348" s="125">
        <v>9.9655609999999992</v>
      </c>
      <c r="E3348" s="125">
        <v>4.4431729999999998</v>
      </c>
    </row>
    <row r="3349" spans="1:5" x14ac:dyDescent="0.25">
      <c r="A3349" s="124">
        <v>42587</v>
      </c>
      <c r="B3349" s="125">
        <v>27</v>
      </c>
      <c r="C3349" s="125">
        <v>9.9684139999999992</v>
      </c>
      <c r="D3349" s="125">
        <v>9.9684139999999992</v>
      </c>
      <c r="E3349" s="125">
        <v>4.2248109999999999</v>
      </c>
    </row>
    <row r="3350" spans="1:5" x14ac:dyDescent="0.25">
      <c r="A3350" s="124">
        <v>42590</v>
      </c>
      <c r="B3350" s="125">
        <v>24</v>
      </c>
      <c r="C3350" s="125">
        <v>9.9715469999999993</v>
      </c>
      <c r="D3350" s="125">
        <v>9.9715469999999993</v>
      </c>
      <c r="E3350" s="125">
        <v>4.2801280000000004</v>
      </c>
    </row>
    <row r="3351" spans="1:5" x14ac:dyDescent="0.25">
      <c r="A3351" s="124">
        <v>42591</v>
      </c>
      <c r="B3351" s="125">
        <v>23</v>
      </c>
      <c r="C3351" s="125">
        <v>9.9729620000000008</v>
      </c>
      <c r="D3351" s="125">
        <v>9.9729620000000008</v>
      </c>
      <c r="E3351" s="125">
        <v>4.2435080000000003</v>
      </c>
    </row>
    <row r="3352" spans="1:5" x14ac:dyDescent="0.25">
      <c r="A3352" s="124">
        <v>42592</v>
      </c>
      <c r="B3352" s="125">
        <v>22</v>
      </c>
      <c r="C3352" s="125">
        <v>9.9740730000000006</v>
      </c>
      <c r="D3352" s="125">
        <v>9.9740730000000006</v>
      </c>
      <c r="E3352" s="125">
        <v>4.253628</v>
      </c>
    </row>
    <row r="3353" spans="1:5" x14ac:dyDescent="0.25">
      <c r="A3353" s="124">
        <v>42593</v>
      </c>
      <c r="B3353" s="125">
        <v>28</v>
      </c>
      <c r="C3353" s="125">
        <v>9.9670850000000009</v>
      </c>
      <c r="D3353" s="125">
        <v>9.9670850000000009</v>
      </c>
      <c r="E3353" s="125">
        <v>4.2459040000000003</v>
      </c>
    </row>
    <row r="3354" spans="1:5" x14ac:dyDescent="0.25">
      <c r="A3354" s="124">
        <v>42594</v>
      </c>
      <c r="B3354" s="125">
        <v>27</v>
      </c>
      <c r="C3354" s="125">
        <v>9.9680490000000006</v>
      </c>
      <c r="D3354" s="125">
        <v>9.9680490000000006</v>
      </c>
      <c r="E3354" s="125">
        <v>4.2737889999999998</v>
      </c>
    </row>
    <row r="3355" spans="1:5" x14ac:dyDescent="0.25">
      <c r="A3355" s="124">
        <v>42597</v>
      </c>
      <c r="B3355" s="125">
        <v>24</v>
      </c>
      <c r="C3355" s="125">
        <v>9.9716799999999992</v>
      </c>
      <c r="D3355" s="125">
        <v>9.9716799999999992</v>
      </c>
      <c r="E3355" s="125">
        <v>4.260065</v>
      </c>
    </row>
    <row r="3356" spans="1:5" x14ac:dyDescent="0.25">
      <c r="A3356" s="124">
        <v>42598</v>
      </c>
      <c r="B3356" s="125">
        <v>23</v>
      </c>
      <c r="C3356" s="125">
        <v>9.9730480000000004</v>
      </c>
      <c r="D3356" s="125">
        <v>9.9730480000000004</v>
      </c>
      <c r="E3356" s="125">
        <v>4.2299749999999996</v>
      </c>
    </row>
    <row r="3357" spans="1:5" x14ac:dyDescent="0.25">
      <c r="A3357" s="124">
        <v>42599</v>
      </c>
      <c r="B3357" s="125">
        <v>22</v>
      </c>
      <c r="C3357" s="125">
        <v>9.9739869999999993</v>
      </c>
      <c r="D3357" s="125">
        <v>9.9739869999999993</v>
      </c>
      <c r="E3357" s="125">
        <v>4.2677740000000002</v>
      </c>
    </row>
    <row r="3358" spans="1:5" x14ac:dyDescent="0.25">
      <c r="A3358" s="124">
        <v>42600</v>
      </c>
      <c r="B3358" s="125">
        <v>28</v>
      </c>
      <c r="C3358" s="125">
        <v>9.9670529999999999</v>
      </c>
      <c r="D3358" s="125">
        <v>9.9670529999999999</v>
      </c>
      <c r="E3358" s="125">
        <v>4.2500450000000001</v>
      </c>
    </row>
    <row r="3359" spans="1:5" x14ac:dyDescent="0.25">
      <c r="A3359" s="124">
        <v>42601</v>
      </c>
      <c r="B3359" s="125">
        <v>27</v>
      </c>
      <c r="C3359" s="125">
        <v>9.9681390000000007</v>
      </c>
      <c r="D3359" s="125">
        <v>9.9681390000000007</v>
      </c>
      <c r="E3359" s="125">
        <v>4.2617120000000002</v>
      </c>
    </row>
    <row r="3360" spans="1:5" x14ac:dyDescent="0.25">
      <c r="A3360" s="124">
        <v>42604</v>
      </c>
      <c r="B3360" s="125">
        <v>24</v>
      </c>
      <c r="C3360" s="125">
        <v>9.9715430000000005</v>
      </c>
      <c r="D3360" s="125">
        <v>9.9715430000000005</v>
      </c>
      <c r="E3360" s="125">
        <v>4.2807320000000004</v>
      </c>
    </row>
    <row r="3361" spans="1:5" x14ac:dyDescent="0.25">
      <c r="A3361" s="124">
        <v>42605</v>
      </c>
      <c r="B3361" s="125">
        <v>23</v>
      </c>
      <c r="C3361" s="125">
        <v>9.9727969999999999</v>
      </c>
      <c r="D3361" s="125">
        <v>9.9727969999999999</v>
      </c>
      <c r="E3361" s="125">
        <v>4.2694749999999999</v>
      </c>
    </row>
    <row r="3362" spans="1:5" x14ac:dyDescent="0.25">
      <c r="A3362" s="124">
        <v>42606</v>
      </c>
      <c r="B3362" s="125">
        <v>22</v>
      </c>
      <c r="C3362" s="125">
        <v>9.9741859999999996</v>
      </c>
      <c r="D3362" s="125">
        <v>9.9741859999999996</v>
      </c>
      <c r="E3362" s="125">
        <v>4.2350409999999998</v>
      </c>
    </row>
    <row r="3363" spans="1:5" x14ac:dyDescent="0.25">
      <c r="A3363" s="124">
        <v>42607</v>
      </c>
      <c r="B3363" s="125">
        <v>28</v>
      </c>
      <c r="C3363" s="125">
        <v>9.9671620000000001</v>
      </c>
      <c r="D3363" s="125">
        <v>9.9671620000000001</v>
      </c>
      <c r="E3363" s="125">
        <v>4.2359390000000001</v>
      </c>
    </row>
    <row r="3364" spans="1:5" x14ac:dyDescent="0.25">
      <c r="A3364" s="124">
        <v>42608</v>
      </c>
      <c r="B3364" s="125">
        <v>27</v>
      </c>
      <c r="C3364" s="125">
        <v>9.9680610000000005</v>
      </c>
      <c r="D3364" s="125">
        <v>9.9680610000000005</v>
      </c>
      <c r="E3364" s="125">
        <v>4.2721780000000003</v>
      </c>
    </row>
    <row r="3365" spans="1:5" x14ac:dyDescent="0.25">
      <c r="A3365" s="124">
        <v>42611</v>
      </c>
      <c r="B3365" s="125">
        <v>24</v>
      </c>
      <c r="C3365" s="125">
        <v>9.9716620000000002</v>
      </c>
      <c r="D3365" s="125">
        <v>9.9716620000000002</v>
      </c>
      <c r="E3365" s="125">
        <v>4.2627800000000002</v>
      </c>
    </row>
    <row r="3366" spans="1:5" x14ac:dyDescent="0.25">
      <c r="A3366" s="124">
        <v>42612</v>
      </c>
      <c r="B3366" s="125">
        <v>23</v>
      </c>
      <c r="C3366" s="125">
        <v>9.9726479999999995</v>
      </c>
      <c r="D3366" s="125">
        <v>9.9726479999999995</v>
      </c>
      <c r="E3366" s="125">
        <v>4.2929250000000003</v>
      </c>
    </row>
    <row r="3367" spans="1:5" x14ac:dyDescent="0.25">
      <c r="A3367" s="124">
        <v>42613</v>
      </c>
      <c r="B3367" s="125">
        <v>22</v>
      </c>
      <c r="C3367" s="125">
        <v>9.9737910000000003</v>
      </c>
      <c r="D3367" s="125">
        <v>9.9737910000000003</v>
      </c>
      <c r="E3367" s="125">
        <v>4.3000150000000001</v>
      </c>
    </row>
    <row r="3368" spans="1:5" x14ac:dyDescent="0.25">
      <c r="A3368" s="124">
        <v>42614</v>
      </c>
      <c r="B3368" s="125">
        <v>28</v>
      </c>
      <c r="C3368" s="125">
        <v>9.9669869999999996</v>
      </c>
      <c r="D3368" s="125">
        <v>9.9669869999999996</v>
      </c>
      <c r="E3368" s="125">
        <v>4.2585870000000003</v>
      </c>
    </row>
    <row r="3369" spans="1:5" x14ac:dyDescent="0.25">
      <c r="A3369" s="124">
        <v>42615</v>
      </c>
      <c r="B3369" s="125">
        <v>27</v>
      </c>
      <c r="C3369" s="125">
        <v>9.9679479999999998</v>
      </c>
      <c r="D3369" s="125">
        <v>9.9679479999999998</v>
      </c>
      <c r="E3369" s="125">
        <v>4.2873419999999998</v>
      </c>
    </row>
    <row r="3370" spans="1:5" x14ac:dyDescent="0.25">
      <c r="A3370" s="124">
        <v>42618</v>
      </c>
      <c r="B3370" s="125">
        <v>24</v>
      </c>
      <c r="C3370" s="125">
        <v>9.9714919999999996</v>
      </c>
      <c r="D3370" s="125">
        <v>9.9714919999999996</v>
      </c>
      <c r="E3370" s="125">
        <v>4.2884250000000002</v>
      </c>
    </row>
    <row r="3371" spans="1:5" x14ac:dyDescent="0.25">
      <c r="A3371" s="124">
        <v>42619</v>
      </c>
      <c r="B3371" s="125">
        <v>23</v>
      </c>
      <c r="C3371" s="125">
        <v>9.9726579999999991</v>
      </c>
      <c r="D3371" s="125">
        <v>9.9726579999999991</v>
      </c>
      <c r="E3371" s="125">
        <v>4.2913509999999997</v>
      </c>
    </row>
    <row r="3372" spans="1:5" x14ac:dyDescent="0.25">
      <c r="A3372" s="124">
        <v>42620</v>
      </c>
      <c r="B3372" s="125">
        <v>22</v>
      </c>
      <c r="C3372" s="125">
        <v>9.9741060000000008</v>
      </c>
      <c r="D3372" s="125">
        <v>9.9741060000000008</v>
      </c>
      <c r="E3372" s="125">
        <v>4.2481999999999998</v>
      </c>
    </row>
    <row r="3373" spans="1:5" x14ac:dyDescent="0.25">
      <c r="A3373" s="124">
        <v>42621</v>
      </c>
      <c r="B3373" s="125">
        <v>28</v>
      </c>
      <c r="C3373" s="125">
        <v>9.966761</v>
      </c>
      <c r="D3373" s="125">
        <v>9.966761</v>
      </c>
      <c r="E3373" s="125">
        <v>4.2878379999999998</v>
      </c>
    </row>
    <row r="3374" spans="1:5" x14ac:dyDescent="0.25">
      <c r="A3374" s="124">
        <v>42622</v>
      </c>
      <c r="B3374" s="125">
        <v>27</v>
      </c>
      <c r="C3374" s="125">
        <v>9.9682619999999993</v>
      </c>
      <c r="D3374" s="125">
        <v>9.9682619999999993</v>
      </c>
      <c r="E3374" s="125">
        <v>4.2452069999999997</v>
      </c>
    </row>
    <row r="3375" spans="1:5" x14ac:dyDescent="0.25">
      <c r="A3375" s="124">
        <v>42625</v>
      </c>
      <c r="B3375" s="125">
        <v>24</v>
      </c>
      <c r="C3375" s="125">
        <v>9.9715030000000002</v>
      </c>
      <c r="D3375" s="125">
        <v>9.9715030000000002</v>
      </c>
      <c r="E3375" s="125">
        <v>4.2867660000000001</v>
      </c>
    </row>
    <row r="3376" spans="1:5" x14ac:dyDescent="0.25">
      <c r="A3376" s="124">
        <v>42626</v>
      </c>
      <c r="B3376" s="125">
        <v>23</v>
      </c>
      <c r="C3376" s="125">
        <v>9.9732210000000006</v>
      </c>
      <c r="D3376" s="125">
        <v>9.9732210000000006</v>
      </c>
      <c r="E3376" s="125">
        <v>4.20275</v>
      </c>
    </row>
    <row r="3377" spans="1:5" x14ac:dyDescent="0.25">
      <c r="A3377" s="124">
        <v>42627</v>
      </c>
      <c r="B3377" s="125">
        <v>22</v>
      </c>
      <c r="C3377" s="125">
        <v>9.9737559999999998</v>
      </c>
      <c r="D3377" s="125">
        <v>9.9737559999999998</v>
      </c>
      <c r="E3377" s="125">
        <v>4.3057730000000003</v>
      </c>
    </row>
    <row r="3378" spans="1:5" x14ac:dyDescent="0.25">
      <c r="A3378" s="124">
        <v>42628</v>
      </c>
      <c r="B3378" s="125">
        <v>28</v>
      </c>
      <c r="C3378" s="125">
        <v>9.9666720000000009</v>
      </c>
      <c r="D3378" s="125">
        <v>9.9666720000000009</v>
      </c>
      <c r="E3378" s="125">
        <v>4.2993569999999997</v>
      </c>
    </row>
    <row r="3379" spans="1:5" x14ac:dyDescent="0.25">
      <c r="A3379" s="124">
        <v>42632</v>
      </c>
      <c r="B3379" s="125">
        <v>24</v>
      </c>
      <c r="C3379" s="125">
        <v>9.9712779999999999</v>
      </c>
      <c r="D3379" s="125">
        <v>9.9712779999999999</v>
      </c>
      <c r="E3379" s="125">
        <v>4.3207100000000001</v>
      </c>
    </row>
    <row r="3380" spans="1:5" x14ac:dyDescent="0.25">
      <c r="A3380" s="124">
        <v>42633</v>
      </c>
      <c r="B3380" s="125">
        <v>23</v>
      </c>
      <c r="C3380" s="125">
        <v>9.9727940000000004</v>
      </c>
      <c r="D3380" s="125">
        <v>9.9727940000000004</v>
      </c>
      <c r="E3380" s="125">
        <v>4.2699470000000002</v>
      </c>
    </row>
    <row r="3381" spans="1:5" x14ac:dyDescent="0.25">
      <c r="A3381" s="124">
        <v>42634</v>
      </c>
      <c r="B3381" s="125">
        <v>22</v>
      </c>
      <c r="C3381" s="125">
        <v>9.9739730000000009</v>
      </c>
      <c r="D3381" s="125">
        <v>9.9739730000000009</v>
      </c>
      <c r="E3381" s="125">
        <v>4.2700769999999997</v>
      </c>
    </row>
    <row r="3382" spans="1:5" x14ac:dyDescent="0.25">
      <c r="A3382" s="124">
        <v>42635</v>
      </c>
      <c r="B3382" s="125">
        <v>28</v>
      </c>
      <c r="C3382" s="125">
        <v>9.9668519999999994</v>
      </c>
      <c r="D3382" s="125">
        <v>9.9668519999999994</v>
      </c>
      <c r="E3382" s="125">
        <v>4.2760600000000002</v>
      </c>
    </row>
    <row r="3383" spans="1:5" x14ac:dyDescent="0.25">
      <c r="A3383" s="124">
        <v>42636</v>
      </c>
      <c r="B3383" s="125">
        <v>27</v>
      </c>
      <c r="C3383" s="125">
        <v>9.9676130000000001</v>
      </c>
      <c r="D3383" s="125">
        <v>9.9676130000000001</v>
      </c>
      <c r="E3383" s="125">
        <v>4.3322979999999998</v>
      </c>
    </row>
    <row r="3384" spans="1:5" x14ac:dyDescent="0.25">
      <c r="A3384" s="124">
        <v>42639</v>
      </c>
      <c r="B3384" s="125">
        <v>24</v>
      </c>
      <c r="C3384" s="125">
        <v>9.9701310000000003</v>
      </c>
      <c r="D3384" s="125">
        <v>9.9701310000000003</v>
      </c>
      <c r="E3384" s="125">
        <v>4.4937719999999999</v>
      </c>
    </row>
    <row r="3385" spans="1:5" x14ac:dyDescent="0.25">
      <c r="A3385" s="124">
        <v>42640</v>
      </c>
      <c r="B3385" s="125">
        <v>23</v>
      </c>
      <c r="C3385" s="125">
        <v>9.9725070000000002</v>
      </c>
      <c r="D3385" s="125">
        <v>9.9725070000000002</v>
      </c>
      <c r="E3385" s="125">
        <v>4.3151159999999997</v>
      </c>
    </row>
    <row r="3386" spans="1:5" x14ac:dyDescent="0.25">
      <c r="A3386" s="124">
        <v>42641</v>
      </c>
      <c r="B3386" s="125">
        <v>22</v>
      </c>
      <c r="C3386" s="125">
        <v>9.9739100000000001</v>
      </c>
      <c r="D3386" s="125">
        <v>9.9739100000000001</v>
      </c>
      <c r="E3386" s="125">
        <v>4.2804399999999996</v>
      </c>
    </row>
    <row r="3387" spans="1:5" x14ac:dyDescent="0.25">
      <c r="A3387" s="124">
        <v>42642</v>
      </c>
      <c r="B3387" s="125">
        <v>28</v>
      </c>
      <c r="C3387" s="125">
        <v>9.9635829999999999</v>
      </c>
      <c r="D3387" s="125">
        <v>9.9635829999999999</v>
      </c>
      <c r="E3387" s="125">
        <v>4.6992989999999999</v>
      </c>
    </row>
    <row r="3388" spans="1:5" x14ac:dyDescent="0.25">
      <c r="A3388" s="124">
        <v>42643</v>
      </c>
      <c r="B3388" s="125">
        <v>27</v>
      </c>
      <c r="C3388" s="125">
        <v>9.9649809999999999</v>
      </c>
      <c r="D3388" s="125">
        <v>9.9649809999999999</v>
      </c>
      <c r="E3388" s="125">
        <v>4.6856090000000004</v>
      </c>
    </row>
    <row r="3389" spans="1:5" x14ac:dyDescent="0.25">
      <c r="A3389" s="124">
        <v>42646</v>
      </c>
      <c r="B3389" s="125">
        <v>24</v>
      </c>
      <c r="C3389" s="125">
        <v>9.9688239999999997</v>
      </c>
      <c r="D3389" s="125">
        <v>9.9688239999999997</v>
      </c>
      <c r="E3389" s="125">
        <v>4.6910249999999998</v>
      </c>
    </row>
    <row r="3390" spans="1:5" x14ac:dyDescent="0.25">
      <c r="A3390" s="124">
        <v>42647</v>
      </c>
      <c r="B3390" s="125">
        <v>23</v>
      </c>
      <c r="C3390" s="125">
        <v>9.9704859999999993</v>
      </c>
      <c r="D3390" s="125">
        <v>9.9704859999999993</v>
      </c>
      <c r="E3390" s="125">
        <v>4.6332570000000004</v>
      </c>
    </row>
    <row r="3391" spans="1:5" x14ac:dyDescent="0.25">
      <c r="A3391" s="124">
        <v>42648</v>
      </c>
      <c r="B3391" s="125">
        <v>22</v>
      </c>
      <c r="C3391" s="125">
        <v>9.9717730000000007</v>
      </c>
      <c r="D3391" s="125">
        <v>9.9717730000000007</v>
      </c>
      <c r="E3391" s="125">
        <v>4.6320379999999997</v>
      </c>
    </row>
    <row r="3392" spans="1:5" x14ac:dyDescent="0.25">
      <c r="A3392" s="124">
        <v>42649</v>
      </c>
      <c r="B3392" s="125">
        <v>28</v>
      </c>
      <c r="C3392" s="125">
        <v>9.9636440000000004</v>
      </c>
      <c r="D3392" s="125">
        <v>9.9636440000000004</v>
      </c>
      <c r="E3392" s="125">
        <v>4.6913989999999997</v>
      </c>
    </row>
    <row r="3393" spans="1:5" x14ac:dyDescent="0.25">
      <c r="A3393" s="124">
        <v>42650</v>
      </c>
      <c r="B3393" s="125">
        <v>27</v>
      </c>
      <c r="C3393" s="125">
        <v>9.9648749999999993</v>
      </c>
      <c r="D3393" s="125">
        <v>9.9648749999999993</v>
      </c>
      <c r="E3393" s="125">
        <v>4.6998420000000003</v>
      </c>
    </row>
    <row r="3394" spans="1:5" x14ac:dyDescent="0.25">
      <c r="A3394" s="124">
        <v>42653</v>
      </c>
      <c r="B3394" s="125">
        <v>24</v>
      </c>
      <c r="C3394" s="125">
        <v>9.9688090000000003</v>
      </c>
      <c r="D3394" s="125">
        <v>9.9688090000000003</v>
      </c>
      <c r="E3394" s="125">
        <v>4.693289</v>
      </c>
    </row>
    <row r="3395" spans="1:5" x14ac:dyDescent="0.25">
      <c r="A3395" s="124">
        <v>42654</v>
      </c>
      <c r="B3395" s="125">
        <v>23</v>
      </c>
      <c r="C3395" s="125">
        <v>9.9700699999999998</v>
      </c>
      <c r="D3395" s="125">
        <v>9.9700699999999998</v>
      </c>
      <c r="E3395" s="125">
        <v>4.6987589999999999</v>
      </c>
    </row>
    <row r="3396" spans="1:5" x14ac:dyDescent="0.25">
      <c r="A3396" s="124">
        <v>42655</v>
      </c>
      <c r="B3396" s="125">
        <v>22</v>
      </c>
      <c r="C3396" s="125">
        <v>9.9714589999999994</v>
      </c>
      <c r="D3396" s="125">
        <v>9.9714589999999994</v>
      </c>
      <c r="E3396" s="125">
        <v>4.683713</v>
      </c>
    </row>
    <row r="3397" spans="1:5" x14ac:dyDescent="0.25">
      <c r="A3397" s="124">
        <v>42656</v>
      </c>
      <c r="B3397" s="125">
        <v>28</v>
      </c>
      <c r="C3397" s="125">
        <v>9.9634970000000003</v>
      </c>
      <c r="D3397" s="125">
        <v>9.9634970000000003</v>
      </c>
      <c r="E3397" s="125">
        <v>4.7104369999999998</v>
      </c>
    </row>
    <row r="3398" spans="1:5" x14ac:dyDescent="0.25">
      <c r="A3398" s="124">
        <v>42657</v>
      </c>
      <c r="B3398" s="125">
        <v>27</v>
      </c>
      <c r="C3398" s="125">
        <v>9.9646500000000007</v>
      </c>
      <c r="D3398" s="125">
        <v>9.9646500000000007</v>
      </c>
      <c r="E3398" s="125">
        <v>4.730054</v>
      </c>
    </row>
    <row r="3399" spans="1:5" x14ac:dyDescent="0.25">
      <c r="A3399" s="124">
        <v>42660</v>
      </c>
      <c r="B3399" s="125">
        <v>24</v>
      </c>
      <c r="C3399" s="125">
        <v>9.9686369999999993</v>
      </c>
      <c r="D3399" s="125">
        <v>9.9686369999999993</v>
      </c>
      <c r="E3399" s="125">
        <v>4.7192509999999999</v>
      </c>
    </row>
    <row r="3400" spans="1:5" x14ac:dyDescent="0.25">
      <c r="A3400" s="124">
        <v>42661</v>
      </c>
      <c r="B3400" s="125">
        <v>23</v>
      </c>
      <c r="C3400" s="125">
        <v>9.9702439999999992</v>
      </c>
      <c r="D3400" s="125">
        <v>9.9702439999999992</v>
      </c>
      <c r="E3400" s="125">
        <v>4.6713610000000001</v>
      </c>
    </row>
    <row r="3401" spans="1:5" x14ac:dyDescent="0.25">
      <c r="A3401" s="124">
        <v>42662</v>
      </c>
      <c r="B3401" s="125">
        <v>22</v>
      </c>
      <c r="C3401" s="125">
        <v>9.9715419999999995</v>
      </c>
      <c r="D3401" s="125">
        <v>9.9715419999999995</v>
      </c>
      <c r="E3401" s="125">
        <v>4.6700540000000004</v>
      </c>
    </row>
    <row r="3402" spans="1:5" x14ac:dyDescent="0.25">
      <c r="A3402" s="124">
        <v>42663</v>
      </c>
      <c r="B3402" s="125">
        <v>28</v>
      </c>
      <c r="C3402" s="125">
        <v>9.9638860000000005</v>
      </c>
      <c r="D3402" s="125">
        <v>9.9638860000000005</v>
      </c>
      <c r="E3402" s="125">
        <v>4.6600580000000003</v>
      </c>
    </row>
    <row r="3403" spans="1:5" x14ac:dyDescent="0.25">
      <c r="A3403" s="124">
        <v>42664</v>
      </c>
      <c r="B3403" s="125">
        <v>27</v>
      </c>
      <c r="C3403" s="125">
        <v>9.9653039999999997</v>
      </c>
      <c r="D3403" s="125">
        <v>9.9653039999999997</v>
      </c>
      <c r="E3403" s="125">
        <v>4.6422400000000001</v>
      </c>
    </row>
    <row r="3404" spans="1:5" x14ac:dyDescent="0.25">
      <c r="A3404" s="124">
        <v>42667</v>
      </c>
      <c r="B3404" s="125">
        <v>24</v>
      </c>
      <c r="C3404" s="125">
        <v>9.9690960000000004</v>
      </c>
      <c r="D3404" s="125">
        <v>9.9690960000000004</v>
      </c>
      <c r="E3404" s="125">
        <v>4.6499699999999997</v>
      </c>
    </row>
    <row r="3405" spans="1:5" x14ac:dyDescent="0.25">
      <c r="A3405" s="124">
        <v>42668</v>
      </c>
      <c r="B3405" s="125">
        <v>23</v>
      </c>
      <c r="C3405" s="125">
        <v>9.9703800000000005</v>
      </c>
      <c r="D3405" s="125">
        <v>9.9703800000000005</v>
      </c>
      <c r="E3405" s="125">
        <v>4.6499470000000001</v>
      </c>
    </row>
    <row r="3406" spans="1:5" x14ac:dyDescent="0.25">
      <c r="A3406" s="124">
        <v>42669</v>
      </c>
      <c r="B3406" s="125">
        <v>22</v>
      </c>
      <c r="C3406" s="125">
        <v>9.9715880000000006</v>
      </c>
      <c r="D3406" s="125">
        <v>9.9715880000000006</v>
      </c>
      <c r="E3406" s="125">
        <v>4.6624829999999999</v>
      </c>
    </row>
    <row r="3407" spans="1:5" x14ac:dyDescent="0.25">
      <c r="A3407" s="124">
        <v>42670</v>
      </c>
      <c r="B3407" s="125">
        <v>28</v>
      </c>
      <c r="C3407" s="125">
        <v>9.9640489999999993</v>
      </c>
      <c r="D3407" s="125">
        <v>9.9640489999999993</v>
      </c>
      <c r="E3407" s="125">
        <v>4.6389490000000002</v>
      </c>
    </row>
    <row r="3408" spans="1:5" x14ac:dyDescent="0.25">
      <c r="A3408" s="124">
        <v>42671</v>
      </c>
      <c r="B3408" s="125">
        <v>27</v>
      </c>
      <c r="C3408" s="125">
        <v>9.9649769999999993</v>
      </c>
      <c r="D3408" s="125">
        <v>9.9649769999999993</v>
      </c>
      <c r="E3408" s="125">
        <v>4.6861459999999999</v>
      </c>
    </row>
    <row r="3409" spans="1:5" x14ac:dyDescent="0.25">
      <c r="A3409" s="124">
        <v>42674</v>
      </c>
      <c r="B3409" s="125">
        <v>24</v>
      </c>
      <c r="C3409" s="125">
        <v>9.9686059999999994</v>
      </c>
      <c r="D3409" s="125">
        <v>9.9686059999999994</v>
      </c>
      <c r="E3409" s="125">
        <v>4.7239300000000002</v>
      </c>
    </row>
    <row r="3410" spans="1:5" x14ac:dyDescent="0.25">
      <c r="A3410" s="124">
        <v>42675</v>
      </c>
      <c r="B3410" s="125">
        <v>23</v>
      </c>
      <c r="C3410" s="125">
        <v>9.9694420000000008</v>
      </c>
      <c r="D3410" s="125">
        <v>9.9694420000000008</v>
      </c>
      <c r="E3410" s="125">
        <v>4.7976520000000002</v>
      </c>
    </row>
    <row r="3411" spans="1:5" x14ac:dyDescent="0.25">
      <c r="A3411" s="124">
        <v>42677</v>
      </c>
      <c r="B3411" s="125">
        <v>28</v>
      </c>
      <c r="C3411" s="125">
        <v>9.9625990000000009</v>
      </c>
      <c r="D3411" s="125">
        <v>9.9625990000000009</v>
      </c>
      <c r="E3411" s="125">
        <v>4.8267530000000001</v>
      </c>
    </row>
    <row r="3412" spans="1:5" x14ac:dyDescent="0.25">
      <c r="A3412" s="124">
        <v>42678</v>
      </c>
      <c r="B3412" s="125">
        <v>27</v>
      </c>
      <c r="C3412" s="125">
        <v>9.9642859999999995</v>
      </c>
      <c r="D3412" s="125">
        <v>9.9642859999999995</v>
      </c>
      <c r="E3412" s="125">
        <v>4.7789339999999996</v>
      </c>
    </row>
    <row r="3413" spans="1:5" x14ac:dyDescent="0.25">
      <c r="A3413" s="124">
        <v>42681</v>
      </c>
      <c r="B3413" s="125">
        <v>24</v>
      </c>
      <c r="C3413" s="125">
        <v>9.9683779999999995</v>
      </c>
      <c r="D3413" s="125">
        <v>9.9683779999999995</v>
      </c>
      <c r="E3413" s="125">
        <v>4.7583469999999997</v>
      </c>
    </row>
    <row r="3414" spans="1:5" x14ac:dyDescent="0.25">
      <c r="A3414" s="124">
        <v>42682</v>
      </c>
      <c r="B3414" s="125">
        <v>23</v>
      </c>
      <c r="C3414" s="125">
        <v>9.9695800000000006</v>
      </c>
      <c r="D3414" s="125">
        <v>9.9695800000000006</v>
      </c>
      <c r="E3414" s="125">
        <v>4.7759200000000002</v>
      </c>
    </row>
    <row r="3415" spans="1:5" x14ac:dyDescent="0.25">
      <c r="A3415" s="124">
        <v>42683</v>
      </c>
      <c r="B3415" s="125">
        <v>22</v>
      </c>
      <c r="C3415" s="125">
        <v>9.9700589999999991</v>
      </c>
      <c r="D3415" s="125">
        <v>9.9700589999999991</v>
      </c>
      <c r="E3415" s="125">
        <v>4.9141500000000002</v>
      </c>
    </row>
    <row r="3416" spans="1:5" x14ac:dyDescent="0.25">
      <c r="A3416" s="124">
        <v>42684</v>
      </c>
      <c r="B3416" s="125">
        <v>28</v>
      </c>
      <c r="C3416" s="125">
        <v>9.9592840000000002</v>
      </c>
      <c r="D3416" s="125">
        <v>9.9592840000000002</v>
      </c>
      <c r="E3416" s="125">
        <v>5.256316</v>
      </c>
    </row>
    <row r="3417" spans="1:5" x14ac:dyDescent="0.25">
      <c r="A3417" s="124">
        <v>42685</v>
      </c>
      <c r="B3417" s="125">
        <v>27</v>
      </c>
      <c r="C3417" s="125">
        <v>9.9600310000000007</v>
      </c>
      <c r="D3417" s="125">
        <v>9.9600310000000007</v>
      </c>
      <c r="E3417" s="125">
        <v>5.3505859999999998</v>
      </c>
    </row>
    <row r="3418" spans="1:5" x14ac:dyDescent="0.25">
      <c r="A3418" s="124">
        <v>42688</v>
      </c>
      <c r="B3418" s="125">
        <v>24</v>
      </c>
      <c r="C3418" s="125">
        <v>9.9681449999999998</v>
      </c>
      <c r="D3418" s="125">
        <v>9.9681449999999998</v>
      </c>
      <c r="E3418" s="125">
        <v>4.79352</v>
      </c>
    </row>
    <row r="3419" spans="1:5" x14ac:dyDescent="0.25">
      <c r="A3419" s="124">
        <v>42689</v>
      </c>
      <c r="B3419" s="125">
        <v>23</v>
      </c>
      <c r="C3419" s="125">
        <v>9.9648760000000003</v>
      </c>
      <c r="D3419" s="125">
        <v>9.9648760000000003</v>
      </c>
      <c r="E3419" s="125">
        <v>5.517048</v>
      </c>
    </row>
    <row r="3420" spans="1:5" x14ac:dyDescent="0.25">
      <c r="A3420" s="124">
        <v>42690</v>
      </c>
      <c r="B3420" s="125">
        <v>22</v>
      </c>
      <c r="C3420" s="125">
        <v>9.9661439999999999</v>
      </c>
      <c r="D3420" s="125">
        <v>9.9661439999999999</v>
      </c>
      <c r="E3420" s="125">
        <v>5.5588930000000003</v>
      </c>
    </row>
    <row r="3421" spans="1:5" x14ac:dyDescent="0.25">
      <c r="A3421" s="124">
        <v>42691</v>
      </c>
      <c r="B3421" s="125">
        <v>28</v>
      </c>
      <c r="C3421" s="125">
        <v>9.9592980000000004</v>
      </c>
      <c r="D3421" s="125">
        <v>9.9592980000000004</v>
      </c>
      <c r="E3421" s="125">
        <v>5.2545010000000003</v>
      </c>
    </row>
    <row r="3422" spans="1:5" x14ac:dyDescent="0.25">
      <c r="A3422" s="124">
        <v>42692</v>
      </c>
      <c r="B3422" s="125">
        <v>27</v>
      </c>
      <c r="C3422" s="125">
        <v>9.9605399999999999</v>
      </c>
      <c r="D3422" s="125">
        <v>9.9605399999999999</v>
      </c>
      <c r="E3422" s="125">
        <v>5.2821769999999999</v>
      </c>
    </row>
    <row r="3423" spans="1:5" x14ac:dyDescent="0.25">
      <c r="A3423" s="124">
        <v>42696</v>
      </c>
      <c r="B3423" s="125">
        <v>23</v>
      </c>
      <c r="C3423" s="125">
        <v>9.9650219999999994</v>
      </c>
      <c r="D3423" s="125">
        <v>9.9650219999999994</v>
      </c>
      <c r="E3423" s="125">
        <v>5.4940340000000001</v>
      </c>
    </row>
    <row r="3424" spans="1:5" x14ac:dyDescent="0.25">
      <c r="A3424" s="124">
        <v>42697</v>
      </c>
      <c r="B3424" s="125">
        <v>22</v>
      </c>
      <c r="C3424" s="125">
        <v>9.966564</v>
      </c>
      <c r="D3424" s="125">
        <v>9.966564</v>
      </c>
      <c r="E3424" s="125">
        <v>5.4897010000000002</v>
      </c>
    </row>
    <row r="3425" spans="1:5" x14ac:dyDescent="0.25">
      <c r="A3425" s="124">
        <v>42698</v>
      </c>
      <c r="B3425" s="125">
        <v>28</v>
      </c>
      <c r="C3425" s="125">
        <v>9.9575589999999998</v>
      </c>
      <c r="D3425" s="125">
        <v>9.9575589999999998</v>
      </c>
      <c r="E3425" s="125">
        <v>5.4799569999999997</v>
      </c>
    </row>
    <row r="3426" spans="1:5" x14ac:dyDescent="0.25">
      <c r="A3426" s="124">
        <v>42699</v>
      </c>
      <c r="B3426" s="125">
        <v>27</v>
      </c>
      <c r="C3426" s="125">
        <v>9.9590899999999998</v>
      </c>
      <c r="D3426" s="125">
        <v>9.9590899999999998</v>
      </c>
      <c r="E3426" s="125">
        <v>5.4770729999999999</v>
      </c>
    </row>
    <row r="3427" spans="1:5" x14ac:dyDescent="0.25">
      <c r="A3427" s="124">
        <v>42702</v>
      </c>
      <c r="B3427" s="125">
        <v>24</v>
      </c>
      <c r="C3427" s="125">
        <v>9.9635409999999993</v>
      </c>
      <c r="D3427" s="125">
        <v>9.9635409999999993</v>
      </c>
      <c r="E3427" s="125">
        <v>5.4888620000000001</v>
      </c>
    </row>
    <row r="3428" spans="1:5" x14ac:dyDescent="0.25">
      <c r="A3428" s="124">
        <v>42703</v>
      </c>
      <c r="B3428" s="125">
        <v>23</v>
      </c>
      <c r="C3428" s="125">
        <v>9.9650409999999994</v>
      </c>
      <c r="D3428" s="125">
        <v>9.9650409999999994</v>
      </c>
      <c r="E3428" s="125">
        <v>5.4910399999999999</v>
      </c>
    </row>
    <row r="3429" spans="1:5" x14ac:dyDescent="0.25">
      <c r="A3429" s="124">
        <v>42704</v>
      </c>
      <c r="B3429" s="125">
        <v>22</v>
      </c>
      <c r="C3429" s="125">
        <v>9.9664289999999998</v>
      </c>
      <c r="D3429" s="125">
        <v>9.9664289999999998</v>
      </c>
      <c r="E3429" s="125">
        <v>5.5119400000000001</v>
      </c>
    </row>
    <row r="3430" spans="1:5" x14ac:dyDescent="0.25">
      <c r="A3430" s="124">
        <v>42705</v>
      </c>
      <c r="B3430" s="125">
        <v>28</v>
      </c>
      <c r="C3430" s="125">
        <v>9.9569910000000004</v>
      </c>
      <c r="D3430" s="125">
        <v>9.9569910000000004</v>
      </c>
      <c r="E3430" s="125">
        <v>5.5536139999999996</v>
      </c>
    </row>
    <row r="3431" spans="1:5" x14ac:dyDescent="0.25">
      <c r="A3431" s="124">
        <v>42706</v>
      </c>
      <c r="B3431" s="125">
        <v>27</v>
      </c>
      <c r="C3431" s="125">
        <v>9.9585749999999997</v>
      </c>
      <c r="D3431" s="125">
        <v>9.9585749999999997</v>
      </c>
      <c r="E3431" s="125">
        <v>5.5463089999999999</v>
      </c>
    </row>
    <row r="3432" spans="1:5" x14ac:dyDescent="0.25">
      <c r="A3432" s="124">
        <v>42709</v>
      </c>
      <c r="B3432" s="125">
        <v>24</v>
      </c>
      <c r="C3432" s="125">
        <v>9.9630969999999994</v>
      </c>
      <c r="D3432" s="125">
        <v>9.9630969999999994</v>
      </c>
      <c r="E3432" s="125">
        <v>5.5559529999999997</v>
      </c>
    </row>
    <row r="3433" spans="1:5" x14ac:dyDescent="0.25">
      <c r="A3433" s="124">
        <v>42710</v>
      </c>
      <c r="B3433" s="125">
        <v>23</v>
      </c>
      <c r="C3433" s="125">
        <v>9.9647299999999994</v>
      </c>
      <c r="D3433" s="125">
        <v>9.9647299999999994</v>
      </c>
      <c r="E3433" s="125">
        <v>5.5400619999999998</v>
      </c>
    </row>
    <row r="3434" spans="1:5" x14ac:dyDescent="0.25">
      <c r="A3434" s="124">
        <v>42711</v>
      </c>
      <c r="B3434" s="125">
        <v>22</v>
      </c>
      <c r="C3434" s="125">
        <v>9.9662690000000005</v>
      </c>
      <c r="D3434" s="125">
        <v>9.9662690000000005</v>
      </c>
      <c r="E3434" s="125">
        <v>5.5382990000000003</v>
      </c>
    </row>
    <row r="3435" spans="1:5" x14ac:dyDescent="0.25">
      <c r="A3435" s="124">
        <v>42712</v>
      </c>
      <c r="B3435" s="125">
        <v>28</v>
      </c>
      <c r="C3435" s="125">
        <v>9.9569360000000007</v>
      </c>
      <c r="D3435" s="125">
        <v>9.9569360000000007</v>
      </c>
      <c r="E3435" s="125">
        <v>5.5607470000000001</v>
      </c>
    </row>
    <row r="3436" spans="1:5" x14ac:dyDescent="0.25">
      <c r="A3436" s="124">
        <v>42713</v>
      </c>
      <c r="B3436" s="125">
        <v>27</v>
      </c>
      <c r="C3436" s="125">
        <v>9.9585430000000006</v>
      </c>
      <c r="D3436" s="125">
        <v>9.9585430000000006</v>
      </c>
      <c r="E3436" s="125">
        <v>5.550611</v>
      </c>
    </row>
    <row r="3437" spans="1:5" x14ac:dyDescent="0.25">
      <c r="A3437" s="124">
        <v>42717</v>
      </c>
      <c r="B3437" s="125">
        <v>23</v>
      </c>
      <c r="C3437" s="125">
        <v>9.9652600000000007</v>
      </c>
      <c r="D3437" s="125">
        <v>9.9652600000000007</v>
      </c>
      <c r="E3437" s="125">
        <v>5.4565210000000004</v>
      </c>
    </row>
    <row r="3438" spans="1:5" x14ac:dyDescent="0.25">
      <c r="A3438" s="124">
        <v>42718</v>
      </c>
      <c r="B3438" s="125">
        <v>22</v>
      </c>
      <c r="C3438" s="125">
        <v>9.9669039999999995</v>
      </c>
      <c r="D3438" s="125">
        <v>9.9669039999999995</v>
      </c>
      <c r="E3438" s="125">
        <v>5.4336919999999997</v>
      </c>
    </row>
    <row r="3439" spans="1:5" x14ac:dyDescent="0.25">
      <c r="A3439" s="124">
        <v>42719</v>
      </c>
      <c r="B3439" s="125">
        <v>28</v>
      </c>
      <c r="C3439" s="125">
        <v>9.9564819999999994</v>
      </c>
      <c r="D3439" s="125">
        <v>9.9564819999999994</v>
      </c>
      <c r="E3439" s="125">
        <v>5.6196270000000004</v>
      </c>
    </row>
    <row r="3440" spans="1:5" x14ac:dyDescent="0.25">
      <c r="A3440" s="124">
        <v>42720</v>
      </c>
      <c r="B3440" s="125">
        <v>27</v>
      </c>
      <c r="C3440" s="125">
        <v>9.9571380000000005</v>
      </c>
      <c r="D3440" s="125">
        <v>9.9571380000000005</v>
      </c>
      <c r="E3440" s="125">
        <v>5.7395339999999999</v>
      </c>
    </row>
    <row r="3441" spans="1:5" x14ac:dyDescent="0.25">
      <c r="A3441" s="124">
        <v>42723</v>
      </c>
      <c r="B3441" s="125">
        <v>24</v>
      </c>
      <c r="C3441" s="125">
        <v>9.9619470000000003</v>
      </c>
      <c r="D3441" s="125">
        <v>9.9619470000000003</v>
      </c>
      <c r="E3441" s="125">
        <v>5.7297529999999997</v>
      </c>
    </row>
    <row r="3442" spans="1:5" x14ac:dyDescent="0.25">
      <c r="A3442" s="124">
        <v>42724</v>
      </c>
      <c r="B3442" s="125">
        <v>23</v>
      </c>
      <c r="C3442" s="125">
        <v>9.9637919999999998</v>
      </c>
      <c r="D3442" s="125">
        <v>9.9637919999999998</v>
      </c>
      <c r="E3442" s="125">
        <v>5.6879340000000003</v>
      </c>
    </row>
    <row r="3443" spans="1:5" x14ac:dyDescent="0.25">
      <c r="A3443" s="124">
        <v>42725</v>
      </c>
      <c r="B3443" s="125">
        <v>22</v>
      </c>
      <c r="C3443" s="125">
        <v>9.9655299999999993</v>
      </c>
      <c r="D3443" s="125">
        <v>9.9655299999999993</v>
      </c>
      <c r="E3443" s="125">
        <v>5.660056</v>
      </c>
    </row>
    <row r="3444" spans="1:5" x14ac:dyDescent="0.25">
      <c r="A3444" s="124">
        <v>42726</v>
      </c>
      <c r="B3444" s="125">
        <v>28</v>
      </c>
      <c r="C3444" s="125">
        <v>9.9562720000000002</v>
      </c>
      <c r="D3444" s="125">
        <v>9.9562720000000002</v>
      </c>
      <c r="E3444" s="125">
        <v>5.6468639999999999</v>
      </c>
    </row>
    <row r="3445" spans="1:5" x14ac:dyDescent="0.25">
      <c r="A3445" s="124">
        <v>42727</v>
      </c>
      <c r="B3445" s="125">
        <v>27</v>
      </c>
      <c r="C3445" s="125">
        <v>9.9574549999999995</v>
      </c>
      <c r="D3445" s="125">
        <v>9.9574549999999995</v>
      </c>
      <c r="E3445" s="125">
        <v>5.696904</v>
      </c>
    </row>
    <row r="3446" spans="1:5" x14ac:dyDescent="0.25">
      <c r="A3446" s="124">
        <v>42730</v>
      </c>
      <c r="B3446" s="125">
        <v>24</v>
      </c>
      <c r="C3446" s="125">
        <v>9.9625179999999993</v>
      </c>
      <c r="D3446" s="125">
        <v>9.9625179999999993</v>
      </c>
      <c r="E3446" s="125">
        <v>5.6434530000000001</v>
      </c>
    </row>
    <row r="3447" spans="1:5" x14ac:dyDescent="0.25">
      <c r="A3447" s="124">
        <v>42731</v>
      </c>
      <c r="B3447" s="125">
        <v>23</v>
      </c>
      <c r="C3447" s="125">
        <v>9.9638299999999997</v>
      </c>
      <c r="D3447" s="125">
        <v>9.9638299999999997</v>
      </c>
      <c r="E3447" s="125">
        <v>5.6819430000000004</v>
      </c>
    </row>
    <row r="3448" spans="1:5" x14ac:dyDescent="0.25">
      <c r="A3448" s="124">
        <v>42732</v>
      </c>
      <c r="B3448" s="125">
        <v>22</v>
      </c>
      <c r="C3448" s="125">
        <v>9.9648020000000006</v>
      </c>
      <c r="D3448" s="125">
        <v>9.9648020000000006</v>
      </c>
      <c r="E3448" s="125">
        <v>5.780017</v>
      </c>
    </row>
    <row r="3449" spans="1:5" x14ac:dyDescent="0.25">
      <c r="A3449" s="124">
        <v>42733</v>
      </c>
      <c r="B3449" s="125">
        <v>28</v>
      </c>
      <c r="C3449" s="125">
        <v>9.9552709999999998</v>
      </c>
      <c r="D3449" s="125">
        <v>9.9552709999999998</v>
      </c>
      <c r="E3449" s="125">
        <v>5.7767099999999996</v>
      </c>
    </row>
    <row r="3450" spans="1:5" x14ac:dyDescent="0.25">
      <c r="A3450" s="124">
        <v>42734</v>
      </c>
      <c r="B3450" s="125">
        <v>27</v>
      </c>
      <c r="C3450" s="125">
        <v>9.9570699999999999</v>
      </c>
      <c r="D3450" s="125">
        <v>9.9570699999999999</v>
      </c>
      <c r="E3450" s="125">
        <v>5.7486790000000001</v>
      </c>
    </row>
    <row r="3451" spans="1:5" x14ac:dyDescent="0.25">
      <c r="A3451" s="124">
        <v>42737</v>
      </c>
      <c r="B3451" s="125">
        <v>24</v>
      </c>
      <c r="C3451" s="125">
        <v>9.9591329999999996</v>
      </c>
      <c r="D3451" s="125">
        <v>9.9591329999999996</v>
      </c>
      <c r="E3451" s="125">
        <v>6.1552040000000003</v>
      </c>
    </row>
    <row r="3452" spans="1:5" x14ac:dyDescent="0.25">
      <c r="A3452" s="124">
        <v>42738</v>
      </c>
      <c r="B3452" s="125">
        <v>23</v>
      </c>
      <c r="C3452" s="125">
        <v>9.9632909999999999</v>
      </c>
      <c r="D3452" s="125">
        <v>9.9632909999999999</v>
      </c>
      <c r="E3452" s="125">
        <v>5.7669259999999998</v>
      </c>
    </row>
    <row r="3453" spans="1:5" x14ac:dyDescent="0.25">
      <c r="A3453" s="124">
        <v>42739</v>
      </c>
      <c r="B3453" s="125">
        <v>22</v>
      </c>
      <c r="C3453" s="125">
        <v>9.9646349999999995</v>
      </c>
      <c r="D3453" s="125">
        <v>9.9646349999999995</v>
      </c>
      <c r="E3453" s="125">
        <v>5.8075380000000001</v>
      </c>
    </row>
    <row r="3454" spans="1:5" x14ac:dyDescent="0.25">
      <c r="A3454" s="124">
        <v>42740</v>
      </c>
      <c r="B3454" s="125">
        <v>28</v>
      </c>
      <c r="C3454" s="125">
        <v>9.9547500000000007</v>
      </c>
      <c r="D3454" s="125">
        <v>9.9547500000000007</v>
      </c>
      <c r="E3454" s="125">
        <v>5.844303</v>
      </c>
    </row>
    <row r="3455" spans="1:5" x14ac:dyDescent="0.25">
      <c r="A3455" s="124">
        <v>42741</v>
      </c>
      <c r="B3455" s="125">
        <v>27</v>
      </c>
      <c r="C3455" s="125">
        <v>9.9565400000000004</v>
      </c>
      <c r="D3455" s="125">
        <v>9.9565400000000004</v>
      </c>
      <c r="E3455" s="125">
        <v>5.81996</v>
      </c>
    </row>
    <row r="3456" spans="1:5" x14ac:dyDescent="0.25">
      <c r="A3456" s="124">
        <v>42744</v>
      </c>
      <c r="B3456" s="125">
        <v>24</v>
      </c>
      <c r="C3456" s="125">
        <v>9.9612890000000007</v>
      </c>
      <c r="D3456" s="125">
        <v>9.9612890000000007</v>
      </c>
      <c r="E3456" s="125">
        <v>5.8292149999999996</v>
      </c>
    </row>
    <row r="3457" spans="1:5" x14ac:dyDescent="0.25">
      <c r="A3457" s="124">
        <v>42745</v>
      </c>
      <c r="B3457" s="125">
        <v>23</v>
      </c>
      <c r="C3457" s="125">
        <v>9.9626370000000009</v>
      </c>
      <c r="D3457" s="125">
        <v>9.9626370000000009</v>
      </c>
      <c r="E3457" s="125">
        <v>5.8700539999999997</v>
      </c>
    </row>
    <row r="3458" spans="1:5" x14ac:dyDescent="0.25">
      <c r="A3458" s="124">
        <v>42746</v>
      </c>
      <c r="B3458" s="125">
        <v>22</v>
      </c>
      <c r="C3458" s="125">
        <v>9.9642560000000007</v>
      </c>
      <c r="D3458" s="125">
        <v>9.9642560000000007</v>
      </c>
      <c r="E3458" s="125">
        <v>5.87</v>
      </c>
    </row>
    <row r="3459" spans="1:5" x14ac:dyDescent="0.25">
      <c r="A3459" s="124">
        <v>42747</v>
      </c>
      <c r="B3459" s="125">
        <v>28</v>
      </c>
      <c r="C3459" s="125">
        <v>9.9551060000000007</v>
      </c>
      <c r="D3459" s="125">
        <v>9.9551060000000007</v>
      </c>
      <c r="E3459" s="125">
        <v>5.7981160000000003</v>
      </c>
    </row>
    <row r="3460" spans="1:5" x14ac:dyDescent="0.25">
      <c r="A3460" s="124">
        <v>42748</v>
      </c>
      <c r="B3460" s="125">
        <v>27</v>
      </c>
      <c r="C3460" s="125">
        <v>9.9564649999999997</v>
      </c>
      <c r="D3460" s="125">
        <v>9.9564649999999997</v>
      </c>
      <c r="E3460" s="125">
        <v>5.8300479999999997</v>
      </c>
    </row>
    <row r="3461" spans="1:5" x14ac:dyDescent="0.25">
      <c r="A3461" s="124">
        <v>42751</v>
      </c>
      <c r="B3461" s="125">
        <v>24</v>
      </c>
      <c r="C3461" s="125">
        <v>9.9612839999999991</v>
      </c>
      <c r="D3461" s="125">
        <v>9.9612839999999991</v>
      </c>
      <c r="E3461" s="125">
        <v>5.8299709999999996</v>
      </c>
    </row>
    <row r="3462" spans="1:5" x14ac:dyDescent="0.25">
      <c r="A3462" s="124">
        <v>42752</v>
      </c>
      <c r="B3462" s="125">
        <v>23</v>
      </c>
      <c r="C3462" s="125">
        <v>9.9634619999999998</v>
      </c>
      <c r="D3462" s="125">
        <v>9.9634619999999998</v>
      </c>
      <c r="E3462" s="125">
        <v>5.7399639999999996</v>
      </c>
    </row>
    <row r="3463" spans="1:5" x14ac:dyDescent="0.25">
      <c r="A3463" s="124">
        <v>42753</v>
      </c>
      <c r="B3463" s="125">
        <v>22</v>
      </c>
      <c r="C3463" s="125">
        <v>9.9646059999999999</v>
      </c>
      <c r="D3463" s="125">
        <v>9.9646059999999999</v>
      </c>
      <c r="E3463" s="125">
        <v>5.8123180000000003</v>
      </c>
    </row>
    <row r="3464" spans="1:5" x14ac:dyDescent="0.25">
      <c r="A3464" s="124">
        <v>42754</v>
      </c>
      <c r="B3464" s="125">
        <v>28</v>
      </c>
      <c r="C3464" s="125">
        <v>9.9549369999999993</v>
      </c>
      <c r="D3464" s="125">
        <v>9.9549369999999993</v>
      </c>
      <c r="E3464" s="125">
        <v>5.8200409999999998</v>
      </c>
    </row>
    <row r="3465" spans="1:5" x14ac:dyDescent="0.25">
      <c r="A3465" s="124">
        <v>42755</v>
      </c>
      <c r="B3465" s="125">
        <v>27</v>
      </c>
      <c r="C3465" s="125">
        <v>9.9567060000000005</v>
      </c>
      <c r="D3465" s="125">
        <v>9.9567060000000005</v>
      </c>
      <c r="E3465" s="125">
        <v>5.7976340000000004</v>
      </c>
    </row>
    <row r="3466" spans="1:5" x14ac:dyDescent="0.25">
      <c r="A3466" s="124">
        <v>42758</v>
      </c>
      <c r="B3466" s="125">
        <v>24</v>
      </c>
      <c r="C3466" s="125">
        <v>9.9616690000000006</v>
      </c>
      <c r="D3466" s="125">
        <v>9.9616690000000006</v>
      </c>
      <c r="E3466" s="125">
        <v>5.7717739999999997</v>
      </c>
    </row>
    <row r="3467" spans="1:5" x14ac:dyDescent="0.25">
      <c r="A3467" s="124">
        <v>42759</v>
      </c>
      <c r="B3467" s="125">
        <v>23</v>
      </c>
      <c r="C3467" s="125">
        <v>9.963374</v>
      </c>
      <c r="D3467" s="125">
        <v>9.963374</v>
      </c>
      <c r="E3467" s="125">
        <v>5.7538390000000001</v>
      </c>
    </row>
    <row r="3468" spans="1:5" x14ac:dyDescent="0.25">
      <c r="A3468" s="124">
        <v>42760</v>
      </c>
      <c r="B3468" s="125">
        <v>22</v>
      </c>
      <c r="C3468" s="125">
        <v>9.9650580000000009</v>
      </c>
      <c r="D3468" s="125">
        <v>9.9650580000000009</v>
      </c>
      <c r="E3468" s="125">
        <v>5.7378309999999999</v>
      </c>
    </row>
    <row r="3469" spans="1:5" x14ac:dyDescent="0.25">
      <c r="A3469" s="124">
        <v>42761</v>
      </c>
      <c r="B3469" s="125">
        <v>28</v>
      </c>
      <c r="C3469" s="125">
        <v>9.9553999999999991</v>
      </c>
      <c r="D3469" s="125">
        <v>9.9553999999999991</v>
      </c>
      <c r="E3469" s="125">
        <v>5.7599749999999998</v>
      </c>
    </row>
    <row r="3470" spans="1:5" x14ac:dyDescent="0.25">
      <c r="A3470" s="124">
        <v>42762</v>
      </c>
      <c r="B3470" s="125">
        <v>27</v>
      </c>
      <c r="C3470" s="125">
        <v>9.9567069999999998</v>
      </c>
      <c r="D3470" s="125">
        <v>9.9567069999999998</v>
      </c>
      <c r="E3470" s="125">
        <v>5.7974990000000002</v>
      </c>
    </row>
    <row r="3471" spans="1:5" x14ac:dyDescent="0.25">
      <c r="A3471" s="124">
        <v>42765</v>
      </c>
      <c r="B3471" s="125">
        <v>24</v>
      </c>
      <c r="C3471" s="125">
        <v>9.9620119999999996</v>
      </c>
      <c r="D3471" s="125">
        <v>9.9620119999999996</v>
      </c>
      <c r="E3471" s="125">
        <v>5.7199289999999996</v>
      </c>
    </row>
    <row r="3472" spans="1:5" x14ac:dyDescent="0.25">
      <c r="A3472" s="124">
        <v>42766</v>
      </c>
      <c r="B3472" s="125">
        <v>23</v>
      </c>
      <c r="C3472" s="125">
        <v>9.9635890000000007</v>
      </c>
      <c r="D3472" s="125">
        <v>9.9635890000000007</v>
      </c>
      <c r="E3472" s="125">
        <v>5.7199400000000002</v>
      </c>
    </row>
    <row r="3473" spans="1:5" x14ac:dyDescent="0.25">
      <c r="A3473" s="124">
        <v>42767</v>
      </c>
      <c r="B3473" s="125">
        <v>22</v>
      </c>
      <c r="C3473" s="125">
        <v>9.965033</v>
      </c>
      <c r="D3473" s="125">
        <v>9.965033</v>
      </c>
      <c r="E3473" s="125">
        <v>5.7419510000000002</v>
      </c>
    </row>
    <row r="3474" spans="1:5" x14ac:dyDescent="0.25">
      <c r="A3474" s="124">
        <v>42768</v>
      </c>
      <c r="B3474" s="125">
        <v>28</v>
      </c>
      <c r="C3474" s="125">
        <v>9.9543789999999994</v>
      </c>
      <c r="D3474" s="125">
        <v>9.9543789999999994</v>
      </c>
      <c r="E3474" s="125">
        <v>5.8924390000000004</v>
      </c>
    </row>
    <row r="3475" spans="1:5" x14ac:dyDescent="0.25">
      <c r="A3475" s="124">
        <v>42769</v>
      </c>
      <c r="B3475" s="125">
        <v>27</v>
      </c>
      <c r="C3475" s="125">
        <v>9.9561270000000004</v>
      </c>
      <c r="D3475" s="125">
        <v>9.9561270000000004</v>
      </c>
      <c r="E3475" s="125">
        <v>5.8755110000000004</v>
      </c>
    </row>
    <row r="3476" spans="1:5" x14ac:dyDescent="0.25">
      <c r="A3476" s="124">
        <v>42773</v>
      </c>
      <c r="B3476" s="125">
        <v>23</v>
      </c>
      <c r="C3476" s="125">
        <v>9.9629820000000002</v>
      </c>
      <c r="D3476" s="125">
        <v>9.9629820000000002</v>
      </c>
      <c r="E3476" s="125">
        <v>5.8156499999999998</v>
      </c>
    </row>
    <row r="3477" spans="1:5" x14ac:dyDescent="0.25">
      <c r="A3477" s="124">
        <v>42774</v>
      </c>
      <c r="B3477" s="125">
        <v>22</v>
      </c>
      <c r="C3477" s="125">
        <v>9.9644759999999994</v>
      </c>
      <c r="D3477" s="125">
        <v>9.9644759999999994</v>
      </c>
      <c r="E3477" s="125">
        <v>5.833742</v>
      </c>
    </row>
    <row r="3478" spans="1:5" x14ac:dyDescent="0.25">
      <c r="A3478" s="124">
        <v>42775</v>
      </c>
      <c r="B3478" s="125">
        <v>28</v>
      </c>
      <c r="C3478" s="125">
        <v>9.9521599999999992</v>
      </c>
      <c r="D3478" s="125">
        <v>9.9521599999999992</v>
      </c>
      <c r="E3478" s="125">
        <v>6.1804240000000004</v>
      </c>
    </row>
    <row r="3479" spans="1:5" x14ac:dyDescent="0.25">
      <c r="A3479" s="124">
        <v>42776</v>
      </c>
      <c r="B3479" s="125">
        <v>27</v>
      </c>
      <c r="C3479" s="125">
        <v>9.9534179999999992</v>
      </c>
      <c r="D3479" s="125">
        <v>9.9534179999999992</v>
      </c>
      <c r="E3479" s="125">
        <v>6.2400010000000004</v>
      </c>
    </row>
    <row r="3480" spans="1:5" x14ac:dyDescent="0.25">
      <c r="A3480" s="124">
        <v>42779</v>
      </c>
      <c r="B3480" s="125">
        <v>24</v>
      </c>
      <c r="C3480" s="125">
        <v>9.9585629999999998</v>
      </c>
      <c r="D3480" s="125">
        <v>9.9585629999999998</v>
      </c>
      <c r="E3480" s="125">
        <v>6.2414129999999997</v>
      </c>
    </row>
    <row r="3481" spans="1:5" x14ac:dyDescent="0.25">
      <c r="A3481" s="124">
        <v>42780</v>
      </c>
      <c r="B3481" s="125">
        <v>23</v>
      </c>
      <c r="C3481" s="125">
        <v>9.9603359999999999</v>
      </c>
      <c r="D3481" s="125">
        <v>9.9603359999999999</v>
      </c>
      <c r="E3481" s="125">
        <v>6.2330009999999998</v>
      </c>
    </row>
    <row r="3482" spans="1:5" x14ac:dyDescent="0.25">
      <c r="A3482" s="124">
        <v>42781</v>
      </c>
      <c r="B3482" s="125">
        <v>22</v>
      </c>
      <c r="C3482" s="125">
        <v>9.9621399999999998</v>
      </c>
      <c r="D3482" s="125">
        <v>9.9621399999999998</v>
      </c>
      <c r="E3482" s="125">
        <v>6.2188169999999996</v>
      </c>
    </row>
    <row r="3483" spans="1:5" x14ac:dyDescent="0.25">
      <c r="A3483" s="124">
        <v>42782</v>
      </c>
      <c r="B3483" s="125">
        <v>28</v>
      </c>
      <c r="C3483" s="125">
        <v>9.9518550000000001</v>
      </c>
      <c r="D3483" s="125">
        <v>9.9518550000000001</v>
      </c>
      <c r="E3483" s="125">
        <v>6.2200179999999996</v>
      </c>
    </row>
    <row r="3484" spans="1:5" x14ac:dyDescent="0.25">
      <c r="A3484" s="124">
        <v>42783</v>
      </c>
      <c r="B3484" s="125">
        <v>27</v>
      </c>
      <c r="C3484" s="125">
        <v>9.9525260000000006</v>
      </c>
      <c r="D3484" s="125">
        <v>9.9525260000000006</v>
      </c>
      <c r="E3484" s="125">
        <v>6.3600599999999998</v>
      </c>
    </row>
    <row r="3485" spans="1:5" x14ac:dyDescent="0.25">
      <c r="A3485" s="124">
        <v>42786</v>
      </c>
      <c r="B3485" s="125">
        <v>24</v>
      </c>
      <c r="C3485" s="125">
        <v>9.9587710000000005</v>
      </c>
      <c r="D3485" s="125">
        <v>9.9587710000000005</v>
      </c>
      <c r="E3485" s="125">
        <v>6.2099529999999996</v>
      </c>
    </row>
    <row r="3486" spans="1:5" x14ac:dyDescent="0.25">
      <c r="A3486" s="124">
        <v>42787</v>
      </c>
      <c r="B3486" s="125">
        <v>23</v>
      </c>
      <c r="C3486" s="125">
        <v>9.9601819999999996</v>
      </c>
      <c r="D3486" s="125">
        <v>9.9601819999999996</v>
      </c>
      <c r="E3486" s="125">
        <v>6.2572979999999996</v>
      </c>
    </row>
    <row r="3487" spans="1:5" x14ac:dyDescent="0.25">
      <c r="A3487" s="124">
        <v>42788</v>
      </c>
      <c r="B3487" s="125">
        <v>22</v>
      </c>
      <c r="C3487" s="125">
        <v>9.9620719999999992</v>
      </c>
      <c r="D3487" s="125">
        <v>9.9620719999999992</v>
      </c>
      <c r="E3487" s="125">
        <v>6.230029</v>
      </c>
    </row>
    <row r="3488" spans="1:5" x14ac:dyDescent="0.25">
      <c r="A3488" s="124">
        <v>42789</v>
      </c>
      <c r="B3488" s="125">
        <v>28</v>
      </c>
      <c r="C3488" s="125">
        <v>9.9519939999999991</v>
      </c>
      <c r="D3488" s="125">
        <v>9.9519939999999991</v>
      </c>
      <c r="E3488" s="125">
        <v>6.2019729999999997</v>
      </c>
    </row>
    <row r="3489" spans="1:5" x14ac:dyDescent="0.25">
      <c r="A3489" s="124">
        <v>42790</v>
      </c>
      <c r="B3489" s="125">
        <v>27</v>
      </c>
      <c r="C3489" s="125">
        <v>9.9532939999999996</v>
      </c>
      <c r="D3489" s="125">
        <v>9.9532939999999996</v>
      </c>
      <c r="E3489" s="125">
        <v>6.2566889999999997</v>
      </c>
    </row>
    <row r="3490" spans="1:5" x14ac:dyDescent="0.25">
      <c r="A3490" s="124">
        <v>42793</v>
      </c>
      <c r="B3490" s="125">
        <v>24</v>
      </c>
      <c r="C3490" s="125">
        <v>9.9583580000000005</v>
      </c>
      <c r="D3490" s="125">
        <v>9.9583580000000005</v>
      </c>
      <c r="E3490" s="125">
        <v>6.2724200000000003</v>
      </c>
    </row>
    <row r="3491" spans="1:5" x14ac:dyDescent="0.25">
      <c r="A3491" s="124">
        <v>42794</v>
      </c>
      <c r="B3491" s="125">
        <v>23</v>
      </c>
      <c r="C3491" s="125">
        <v>9.9603210000000004</v>
      </c>
      <c r="D3491" s="125">
        <v>9.9603210000000004</v>
      </c>
      <c r="E3491" s="125">
        <v>6.2353670000000001</v>
      </c>
    </row>
    <row r="3492" spans="1:5" x14ac:dyDescent="0.25">
      <c r="A3492" s="124">
        <v>42795</v>
      </c>
      <c r="B3492" s="125">
        <v>22</v>
      </c>
      <c r="C3492" s="125">
        <v>9.9618260000000003</v>
      </c>
      <c r="D3492" s="125">
        <v>9.9618260000000003</v>
      </c>
      <c r="E3492" s="125">
        <v>6.2705919999999997</v>
      </c>
    </row>
    <row r="3493" spans="1:5" x14ac:dyDescent="0.25">
      <c r="A3493" s="124">
        <v>42796</v>
      </c>
      <c r="B3493" s="125">
        <v>28</v>
      </c>
      <c r="C3493" s="125">
        <v>9.9514610000000001</v>
      </c>
      <c r="D3493" s="125">
        <v>9.9514610000000001</v>
      </c>
      <c r="E3493" s="125">
        <v>6.2711680000000003</v>
      </c>
    </row>
    <row r="3494" spans="1:5" x14ac:dyDescent="0.25">
      <c r="A3494" s="124">
        <v>42797</v>
      </c>
      <c r="B3494" s="125">
        <v>27</v>
      </c>
      <c r="C3494" s="125">
        <v>9.9534149999999997</v>
      </c>
      <c r="D3494" s="125">
        <v>9.9534149999999997</v>
      </c>
      <c r="E3494" s="125">
        <v>6.2404039999999998</v>
      </c>
    </row>
    <row r="3495" spans="1:5" x14ac:dyDescent="0.25">
      <c r="A3495" s="124">
        <v>42800</v>
      </c>
      <c r="B3495" s="125">
        <v>24</v>
      </c>
      <c r="C3495" s="125">
        <v>9.9582870000000003</v>
      </c>
      <c r="D3495" s="125">
        <v>9.9582870000000003</v>
      </c>
      <c r="E3495" s="125">
        <v>6.2831590000000004</v>
      </c>
    </row>
    <row r="3496" spans="1:5" x14ac:dyDescent="0.25">
      <c r="A3496" s="124">
        <v>42801</v>
      </c>
      <c r="B3496" s="125">
        <v>23</v>
      </c>
      <c r="C3496" s="125">
        <v>9.9600089999999994</v>
      </c>
      <c r="D3496" s="125">
        <v>9.9600089999999994</v>
      </c>
      <c r="E3496" s="125">
        <v>6.2845940000000002</v>
      </c>
    </row>
    <row r="3497" spans="1:5" x14ac:dyDescent="0.25">
      <c r="A3497" s="124">
        <v>42802</v>
      </c>
      <c r="B3497" s="125">
        <v>22</v>
      </c>
      <c r="C3497" s="125">
        <v>9.9616969999999991</v>
      </c>
      <c r="D3497" s="125">
        <v>9.9616969999999991</v>
      </c>
      <c r="E3497" s="125">
        <v>6.2918630000000002</v>
      </c>
    </row>
    <row r="3498" spans="1:5" x14ac:dyDescent="0.25">
      <c r="A3498" s="124">
        <v>42803</v>
      </c>
      <c r="B3498" s="125">
        <v>28</v>
      </c>
      <c r="C3498" s="125">
        <v>9.9500530000000005</v>
      </c>
      <c r="D3498" s="125">
        <v>9.9500530000000005</v>
      </c>
      <c r="E3498" s="125">
        <v>6.4539929999999996</v>
      </c>
    </row>
    <row r="3499" spans="1:5" x14ac:dyDescent="0.25">
      <c r="A3499" s="124">
        <v>42804</v>
      </c>
      <c r="B3499" s="125">
        <v>27</v>
      </c>
      <c r="C3499" s="125">
        <v>9.9530320000000003</v>
      </c>
      <c r="D3499" s="125">
        <v>9.9530320000000003</v>
      </c>
      <c r="E3499" s="125">
        <v>6.2919520000000002</v>
      </c>
    </row>
    <row r="3500" spans="1:5" x14ac:dyDescent="0.25">
      <c r="A3500" s="124">
        <v>42807</v>
      </c>
      <c r="B3500" s="125">
        <v>24</v>
      </c>
      <c r="C3500" s="125">
        <v>9.9581429999999997</v>
      </c>
      <c r="D3500" s="125">
        <v>9.9581429999999997</v>
      </c>
      <c r="E3500" s="125">
        <v>6.3049410000000004</v>
      </c>
    </row>
    <row r="3501" spans="1:5" x14ac:dyDescent="0.25">
      <c r="A3501" s="124">
        <v>42808</v>
      </c>
      <c r="B3501" s="125">
        <v>23</v>
      </c>
      <c r="C3501" s="125">
        <v>9.9597850000000001</v>
      </c>
      <c r="D3501" s="125">
        <v>9.9597850000000001</v>
      </c>
      <c r="E3501" s="125">
        <v>6.3199370000000004</v>
      </c>
    </row>
    <row r="3502" spans="1:5" x14ac:dyDescent="0.25">
      <c r="A3502" s="124">
        <v>42809</v>
      </c>
      <c r="B3502" s="125">
        <v>22</v>
      </c>
      <c r="C3502" s="125">
        <v>9.9617310000000003</v>
      </c>
      <c r="D3502" s="125">
        <v>9.9617310000000003</v>
      </c>
      <c r="E3502" s="125">
        <v>6.286257</v>
      </c>
    </row>
    <row r="3503" spans="1:5" x14ac:dyDescent="0.25">
      <c r="A3503" s="124">
        <v>42810</v>
      </c>
      <c r="B3503" s="125">
        <v>27</v>
      </c>
      <c r="C3503" s="125">
        <v>9.9534120000000001</v>
      </c>
      <c r="D3503" s="125">
        <v>9.9534120000000001</v>
      </c>
      <c r="E3503" s="125">
        <v>6.2408080000000004</v>
      </c>
    </row>
    <row r="3504" spans="1:5" x14ac:dyDescent="0.25">
      <c r="A3504" s="124">
        <v>42811</v>
      </c>
      <c r="B3504" s="125">
        <v>26</v>
      </c>
      <c r="C3504" s="125">
        <v>9.9551920000000003</v>
      </c>
      <c r="D3504" s="125">
        <v>9.9551920000000003</v>
      </c>
      <c r="E3504" s="125">
        <v>6.2321090000000003</v>
      </c>
    </row>
    <row r="3505" spans="1:5" x14ac:dyDescent="0.25">
      <c r="A3505" s="124">
        <v>42815</v>
      </c>
      <c r="B3505" s="125">
        <v>22</v>
      </c>
      <c r="C3505" s="125">
        <v>9.9616310000000006</v>
      </c>
      <c r="D3505" s="125">
        <v>9.9616310000000006</v>
      </c>
      <c r="E3505" s="125">
        <v>6.3027470000000001</v>
      </c>
    </row>
    <row r="3506" spans="1:5" x14ac:dyDescent="0.25">
      <c r="A3506" s="124">
        <v>42816</v>
      </c>
      <c r="B3506" s="125">
        <v>21</v>
      </c>
      <c r="C3506" s="125">
        <v>9.9630650000000003</v>
      </c>
      <c r="D3506" s="125">
        <v>9.9630650000000003</v>
      </c>
      <c r="E3506" s="125">
        <v>6.3551869999999999</v>
      </c>
    </row>
    <row r="3507" spans="1:5" x14ac:dyDescent="0.25">
      <c r="A3507" s="124">
        <v>42817</v>
      </c>
      <c r="B3507" s="125">
        <v>28</v>
      </c>
      <c r="C3507" s="125">
        <v>9.9510070000000006</v>
      </c>
      <c r="D3507" s="125">
        <v>9.9510070000000006</v>
      </c>
      <c r="E3507" s="125">
        <v>6.3301129999999999</v>
      </c>
    </row>
    <row r="3508" spans="1:5" x14ac:dyDescent="0.25">
      <c r="A3508" s="124">
        <v>42818</v>
      </c>
      <c r="B3508" s="125">
        <v>27</v>
      </c>
      <c r="C3508" s="125">
        <v>9.9527199999999993</v>
      </c>
      <c r="D3508" s="125">
        <v>9.9527199999999993</v>
      </c>
      <c r="E3508" s="125">
        <v>6.3339470000000002</v>
      </c>
    </row>
    <row r="3509" spans="1:5" x14ac:dyDescent="0.25">
      <c r="A3509" s="124">
        <v>42821</v>
      </c>
      <c r="B3509" s="125">
        <v>24</v>
      </c>
      <c r="C3509" s="125">
        <v>9.957497</v>
      </c>
      <c r="D3509" s="125">
        <v>9.957497</v>
      </c>
      <c r="E3509" s="125">
        <v>6.4026630000000004</v>
      </c>
    </row>
    <row r="3510" spans="1:5" x14ac:dyDescent="0.25">
      <c r="A3510" s="124">
        <v>42822</v>
      </c>
      <c r="B3510" s="125">
        <v>23</v>
      </c>
      <c r="C3510" s="125">
        <v>9.959327</v>
      </c>
      <c r="D3510" s="125">
        <v>9.959327</v>
      </c>
      <c r="E3510" s="125">
        <v>6.3922080000000001</v>
      </c>
    </row>
    <row r="3511" spans="1:5" x14ac:dyDescent="0.25">
      <c r="A3511" s="124">
        <v>42823</v>
      </c>
      <c r="B3511" s="125">
        <v>22</v>
      </c>
      <c r="C3511" s="125">
        <v>9.9612839999999991</v>
      </c>
      <c r="D3511" s="125">
        <v>9.9612839999999991</v>
      </c>
      <c r="E3511" s="125">
        <v>6.3599690000000004</v>
      </c>
    </row>
    <row r="3512" spans="1:5" x14ac:dyDescent="0.25">
      <c r="A3512" s="124">
        <v>42824</v>
      </c>
      <c r="B3512" s="125">
        <v>28</v>
      </c>
      <c r="C3512" s="125">
        <v>9.9502869999999994</v>
      </c>
      <c r="D3512" s="125">
        <v>9.9502869999999994</v>
      </c>
      <c r="E3512" s="125">
        <v>6.4236050000000002</v>
      </c>
    </row>
    <row r="3513" spans="1:5" x14ac:dyDescent="0.25">
      <c r="A3513" s="124">
        <v>42825</v>
      </c>
      <c r="B3513" s="125">
        <v>27</v>
      </c>
      <c r="C3513" s="125">
        <v>9.9518640000000005</v>
      </c>
      <c r="D3513" s="125">
        <v>9.9518640000000005</v>
      </c>
      <c r="E3513" s="125">
        <v>6.4491769999999997</v>
      </c>
    </row>
    <row r="3514" spans="1:5" x14ac:dyDescent="0.25">
      <c r="A3514" s="124">
        <v>42828</v>
      </c>
      <c r="B3514" s="125">
        <v>24</v>
      </c>
      <c r="C3514" s="125">
        <v>9.9569790000000005</v>
      </c>
      <c r="D3514" s="125">
        <v>9.9569790000000005</v>
      </c>
      <c r="E3514" s="125">
        <v>6.4810319999999999</v>
      </c>
    </row>
    <row r="3515" spans="1:5" x14ac:dyDescent="0.25">
      <c r="A3515" s="124">
        <v>42829</v>
      </c>
      <c r="B3515" s="125">
        <v>23</v>
      </c>
      <c r="C3515" s="125">
        <v>9.9588420000000006</v>
      </c>
      <c r="D3515" s="125">
        <v>9.9588420000000006</v>
      </c>
      <c r="E3515" s="125">
        <v>6.4687460000000003</v>
      </c>
    </row>
    <row r="3516" spans="1:5" x14ac:dyDescent="0.25">
      <c r="A3516" s="124">
        <v>42830</v>
      </c>
      <c r="B3516" s="125">
        <v>22</v>
      </c>
      <c r="C3516" s="125">
        <v>9.9607100000000006</v>
      </c>
      <c r="D3516" s="125">
        <v>9.9607100000000006</v>
      </c>
      <c r="E3516" s="125">
        <v>6.4546330000000003</v>
      </c>
    </row>
    <row r="3517" spans="1:5" x14ac:dyDescent="0.25">
      <c r="A3517" s="124">
        <v>42831</v>
      </c>
      <c r="B3517" s="125">
        <v>28</v>
      </c>
      <c r="C3517" s="125">
        <v>9.9498650000000008</v>
      </c>
      <c r="D3517" s="125">
        <v>9.9498650000000008</v>
      </c>
      <c r="E3517" s="125">
        <v>6.4784079999999999</v>
      </c>
    </row>
    <row r="3518" spans="1:5" x14ac:dyDescent="0.25">
      <c r="A3518" s="124">
        <v>42832</v>
      </c>
      <c r="B3518" s="125">
        <v>27</v>
      </c>
      <c r="C3518" s="125">
        <v>9.9518579999999996</v>
      </c>
      <c r="D3518" s="125">
        <v>9.9518579999999996</v>
      </c>
      <c r="E3518" s="125">
        <v>6.4499849999999999</v>
      </c>
    </row>
    <row r="3519" spans="1:5" x14ac:dyDescent="0.25">
      <c r="A3519" s="124">
        <v>42835</v>
      </c>
      <c r="B3519" s="125">
        <v>24</v>
      </c>
      <c r="C3519" s="125">
        <v>9.9569860000000006</v>
      </c>
      <c r="D3519" s="125">
        <v>9.9569860000000006</v>
      </c>
      <c r="E3519" s="125">
        <v>6.4799730000000002</v>
      </c>
    </row>
    <row r="3520" spans="1:5" x14ac:dyDescent="0.25">
      <c r="A3520" s="124">
        <v>42836</v>
      </c>
      <c r="B3520" s="125">
        <v>23</v>
      </c>
      <c r="C3520" s="125">
        <v>9.9585190000000008</v>
      </c>
      <c r="D3520" s="125">
        <v>9.9585190000000008</v>
      </c>
      <c r="E3520" s="125">
        <v>6.5197229999999999</v>
      </c>
    </row>
    <row r="3521" spans="1:5" x14ac:dyDescent="0.25">
      <c r="A3521" s="124">
        <v>42837</v>
      </c>
      <c r="B3521" s="125">
        <v>29</v>
      </c>
      <c r="C3521" s="125">
        <v>9.9479199999999999</v>
      </c>
      <c r="D3521" s="125">
        <v>9.9479199999999999</v>
      </c>
      <c r="E3521" s="125">
        <v>6.4989499999999998</v>
      </c>
    </row>
    <row r="3522" spans="1:5" x14ac:dyDescent="0.25">
      <c r="A3522" s="124">
        <v>42842</v>
      </c>
      <c r="B3522" s="125">
        <v>24</v>
      </c>
      <c r="C3522" s="125">
        <v>9.9569369999999999</v>
      </c>
      <c r="D3522" s="125">
        <v>9.9569369999999999</v>
      </c>
      <c r="E3522" s="125">
        <v>6.487387</v>
      </c>
    </row>
    <row r="3523" spans="1:5" x14ac:dyDescent="0.25">
      <c r="A3523" s="124">
        <v>42843</v>
      </c>
      <c r="B3523" s="125">
        <v>23</v>
      </c>
      <c r="C3523" s="125">
        <v>9.9590770000000006</v>
      </c>
      <c r="D3523" s="125">
        <v>9.9590770000000006</v>
      </c>
      <c r="E3523" s="125">
        <v>6.4316589999999998</v>
      </c>
    </row>
    <row r="3524" spans="1:5" x14ac:dyDescent="0.25">
      <c r="A3524" s="124">
        <v>42844</v>
      </c>
      <c r="B3524" s="125">
        <v>22</v>
      </c>
      <c r="C3524" s="125">
        <v>9.9606560000000002</v>
      </c>
      <c r="D3524" s="125">
        <v>9.9606560000000002</v>
      </c>
      <c r="E3524" s="125">
        <v>6.4635389999999999</v>
      </c>
    </row>
    <row r="3525" spans="1:5" x14ac:dyDescent="0.25">
      <c r="A3525" s="124">
        <v>42845</v>
      </c>
      <c r="B3525" s="125">
        <v>28</v>
      </c>
      <c r="C3525" s="125">
        <v>9.9499300000000002</v>
      </c>
      <c r="D3525" s="125">
        <v>9.9499300000000002</v>
      </c>
      <c r="E3525" s="125">
        <v>6.4699669999999996</v>
      </c>
    </row>
    <row r="3526" spans="1:5" x14ac:dyDescent="0.25">
      <c r="A3526" s="124">
        <v>42846</v>
      </c>
      <c r="B3526" s="125">
        <v>27</v>
      </c>
      <c r="C3526" s="125">
        <v>9.9520669999999996</v>
      </c>
      <c r="D3526" s="125">
        <v>9.9520669999999996</v>
      </c>
      <c r="E3526" s="125">
        <v>6.4218489999999999</v>
      </c>
    </row>
    <row r="3527" spans="1:5" x14ac:dyDescent="0.25">
      <c r="A3527" s="124">
        <v>42849</v>
      </c>
      <c r="B3527" s="125">
        <v>24</v>
      </c>
      <c r="C3527" s="125">
        <v>9.9571120000000004</v>
      </c>
      <c r="D3527" s="125">
        <v>9.9571120000000004</v>
      </c>
      <c r="E3527" s="125">
        <v>6.4609100000000002</v>
      </c>
    </row>
    <row r="3528" spans="1:5" x14ac:dyDescent="0.25">
      <c r="A3528" s="124">
        <v>42850</v>
      </c>
      <c r="B3528" s="125">
        <v>23</v>
      </c>
      <c r="C3528" s="125">
        <v>9.9586419999999993</v>
      </c>
      <c r="D3528" s="125">
        <v>9.9586419999999993</v>
      </c>
      <c r="E3528" s="125">
        <v>6.5003099999999998</v>
      </c>
    </row>
    <row r="3529" spans="1:5" x14ac:dyDescent="0.25">
      <c r="A3529" s="124">
        <v>42851</v>
      </c>
      <c r="B3529" s="125">
        <v>22</v>
      </c>
      <c r="C3529" s="125">
        <v>9.9605329999999999</v>
      </c>
      <c r="D3529" s="125">
        <v>9.9605329999999999</v>
      </c>
      <c r="E3529" s="125">
        <v>6.4838259999999996</v>
      </c>
    </row>
    <row r="3530" spans="1:5" x14ac:dyDescent="0.25">
      <c r="A3530" s="124">
        <v>42852</v>
      </c>
      <c r="B3530" s="125">
        <v>28</v>
      </c>
      <c r="C3530" s="125">
        <v>9.9494939999999996</v>
      </c>
      <c r="D3530" s="125">
        <v>9.9494939999999996</v>
      </c>
      <c r="E3530" s="125">
        <v>6.5265919999999999</v>
      </c>
    </row>
    <row r="3531" spans="1:5" x14ac:dyDescent="0.25">
      <c r="A3531" s="124">
        <v>42853</v>
      </c>
      <c r="B3531" s="125">
        <v>27</v>
      </c>
      <c r="C3531" s="125">
        <v>9.9513379999999998</v>
      </c>
      <c r="D3531" s="125">
        <v>9.9513379999999998</v>
      </c>
      <c r="E3531" s="125">
        <v>6.5199939999999996</v>
      </c>
    </row>
    <row r="3532" spans="1:5" x14ac:dyDescent="0.25">
      <c r="A3532" s="124">
        <v>42857</v>
      </c>
      <c r="B3532" s="125">
        <v>23</v>
      </c>
      <c r="C3532" s="125">
        <v>9.9587559999999993</v>
      </c>
      <c r="D3532" s="125">
        <v>9.9587559999999993</v>
      </c>
      <c r="E3532" s="125">
        <v>6.4823180000000002</v>
      </c>
    </row>
    <row r="3533" spans="1:5" x14ac:dyDescent="0.25">
      <c r="A3533" s="124">
        <v>42858</v>
      </c>
      <c r="B3533" s="125">
        <v>22</v>
      </c>
      <c r="C3533" s="125">
        <v>9.9604529999999993</v>
      </c>
      <c r="D3533" s="125">
        <v>9.9604529999999993</v>
      </c>
      <c r="E3533" s="125">
        <v>6.4970210000000002</v>
      </c>
    </row>
    <row r="3534" spans="1:5" x14ac:dyDescent="0.25">
      <c r="A3534" s="124">
        <v>42859</v>
      </c>
      <c r="B3534" s="125">
        <v>28</v>
      </c>
      <c r="C3534" s="125">
        <v>9.9513289999999994</v>
      </c>
      <c r="D3534" s="125">
        <v>9.9513289999999994</v>
      </c>
      <c r="E3534" s="125">
        <v>6.2883060000000004</v>
      </c>
    </row>
    <row r="3535" spans="1:5" x14ac:dyDescent="0.25">
      <c r="A3535" s="124">
        <v>42860</v>
      </c>
      <c r="B3535" s="125">
        <v>27</v>
      </c>
      <c r="C3535" s="125">
        <v>9.951295</v>
      </c>
      <c r="D3535" s="125">
        <v>9.951295</v>
      </c>
      <c r="E3535" s="125">
        <v>6.5257839999999998</v>
      </c>
    </row>
    <row r="3536" spans="1:5" x14ac:dyDescent="0.25">
      <c r="A3536" s="124">
        <v>42863</v>
      </c>
      <c r="B3536" s="125">
        <v>24</v>
      </c>
      <c r="C3536" s="125">
        <v>9.9566549999999996</v>
      </c>
      <c r="D3536" s="125">
        <v>9.9566549999999996</v>
      </c>
      <c r="E3536" s="125">
        <v>6.5300549999999999</v>
      </c>
    </row>
    <row r="3537" spans="1:5" x14ac:dyDescent="0.25">
      <c r="A3537" s="124">
        <v>42864</v>
      </c>
      <c r="B3537" s="125">
        <v>23</v>
      </c>
      <c r="C3537" s="125">
        <v>9.9587129999999995</v>
      </c>
      <c r="D3537" s="125">
        <v>9.9587129999999995</v>
      </c>
      <c r="E3537" s="125">
        <v>6.4891050000000003</v>
      </c>
    </row>
    <row r="3538" spans="1:5" x14ac:dyDescent="0.25">
      <c r="A3538" s="124">
        <v>42865</v>
      </c>
      <c r="B3538" s="125">
        <v>22</v>
      </c>
      <c r="C3538" s="125">
        <v>9.9604990000000004</v>
      </c>
      <c r="D3538" s="125">
        <v>9.9604990000000004</v>
      </c>
      <c r="E3538" s="125">
        <v>6.4894340000000001</v>
      </c>
    </row>
    <row r="3539" spans="1:5" x14ac:dyDescent="0.25">
      <c r="A3539" s="124">
        <v>42866</v>
      </c>
      <c r="B3539" s="125">
        <v>28</v>
      </c>
      <c r="C3539" s="125">
        <v>9.9496859999999998</v>
      </c>
      <c r="D3539" s="125">
        <v>9.9496859999999998</v>
      </c>
      <c r="E3539" s="125">
        <v>6.5016550000000004</v>
      </c>
    </row>
    <row r="3540" spans="1:5" x14ac:dyDescent="0.25">
      <c r="A3540" s="124">
        <v>42867</v>
      </c>
      <c r="B3540" s="125">
        <v>27</v>
      </c>
      <c r="C3540" s="125">
        <v>9.9513149999999992</v>
      </c>
      <c r="D3540" s="125">
        <v>9.9513149999999992</v>
      </c>
      <c r="E3540" s="125">
        <v>6.523091</v>
      </c>
    </row>
    <row r="3541" spans="1:5" x14ac:dyDescent="0.25">
      <c r="A3541" s="124">
        <v>42870</v>
      </c>
      <c r="B3541" s="125">
        <v>24</v>
      </c>
      <c r="C3541" s="125">
        <v>9.9564640000000004</v>
      </c>
      <c r="D3541" s="125">
        <v>9.9564640000000004</v>
      </c>
      <c r="E3541" s="125">
        <v>6.5589550000000001</v>
      </c>
    </row>
    <row r="3542" spans="1:5" x14ac:dyDescent="0.25">
      <c r="A3542" s="124">
        <v>42871</v>
      </c>
      <c r="B3542" s="125">
        <v>23</v>
      </c>
      <c r="C3542" s="125">
        <v>9.9582680000000003</v>
      </c>
      <c r="D3542" s="125">
        <v>9.9582680000000003</v>
      </c>
      <c r="E3542" s="125">
        <v>6.5593389999999996</v>
      </c>
    </row>
    <row r="3543" spans="1:5" x14ac:dyDescent="0.25">
      <c r="A3543" s="124">
        <v>42872</v>
      </c>
      <c r="B3543" s="125">
        <v>22</v>
      </c>
      <c r="C3543" s="125">
        <v>9.9601889999999997</v>
      </c>
      <c r="D3543" s="125">
        <v>9.9601889999999997</v>
      </c>
      <c r="E3543" s="125">
        <v>6.5405660000000001</v>
      </c>
    </row>
    <row r="3544" spans="1:5" x14ac:dyDescent="0.25">
      <c r="A3544" s="124">
        <v>42873</v>
      </c>
      <c r="B3544" s="125">
        <v>28</v>
      </c>
      <c r="C3544" s="125">
        <v>9.948143</v>
      </c>
      <c r="D3544" s="125">
        <v>9.948143</v>
      </c>
      <c r="E3544" s="125">
        <v>6.7020840000000002</v>
      </c>
    </row>
    <row r="3545" spans="1:5" x14ac:dyDescent="0.25">
      <c r="A3545" s="124">
        <v>42874</v>
      </c>
      <c r="B3545" s="125">
        <v>27</v>
      </c>
      <c r="C3545" s="125">
        <v>9.9495690000000003</v>
      </c>
      <c r="D3545" s="125">
        <v>9.9495690000000003</v>
      </c>
      <c r="E3545" s="125">
        <v>6.758216</v>
      </c>
    </row>
    <row r="3546" spans="1:5" x14ac:dyDescent="0.25">
      <c r="A3546" s="124">
        <v>42877</v>
      </c>
      <c r="B3546" s="125">
        <v>24</v>
      </c>
      <c r="C3546" s="125">
        <v>9.9551739999999995</v>
      </c>
      <c r="D3546" s="125">
        <v>9.9551739999999995</v>
      </c>
      <c r="E3546" s="125">
        <v>6.7541760000000002</v>
      </c>
    </row>
    <row r="3547" spans="1:5" x14ac:dyDescent="0.25">
      <c r="A3547" s="124">
        <v>42878</v>
      </c>
      <c r="B3547" s="125">
        <v>23</v>
      </c>
      <c r="C3547" s="125">
        <v>9.9574400000000001</v>
      </c>
      <c r="D3547" s="125">
        <v>9.9574400000000001</v>
      </c>
      <c r="E3547" s="125">
        <v>6.6900380000000004</v>
      </c>
    </row>
    <row r="3548" spans="1:5" x14ac:dyDescent="0.25">
      <c r="A3548" s="124">
        <v>42879</v>
      </c>
      <c r="B3548" s="125">
        <v>22</v>
      </c>
      <c r="C3548" s="125">
        <v>9.9592829999999992</v>
      </c>
      <c r="D3548" s="125">
        <v>9.9592829999999992</v>
      </c>
      <c r="E3548" s="125">
        <v>6.6900219999999999</v>
      </c>
    </row>
    <row r="3549" spans="1:5" x14ac:dyDescent="0.25">
      <c r="A3549" s="124">
        <v>42880</v>
      </c>
      <c r="B3549" s="125">
        <v>28</v>
      </c>
      <c r="C3549" s="125">
        <v>9.9481590000000004</v>
      </c>
      <c r="D3549" s="125">
        <v>9.9481590000000004</v>
      </c>
      <c r="E3549" s="125">
        <v>6.700005</v>
      </c>
    </row>
    <row r="3550" spans="1:5" x14ac:dyDescent="0.25">
      <c r="A3550" s="124">
        <v>42881</v>
      </c>
      <c r="B3550" s="125">
        <v>27</v>
      </c>
      <c r="C3550" s="125">
        <v>9.9499860000000009</v>
      </c>
      <c r="D3550" s="125">
        <v>9.9499860000000009</v>
      </c>
      <c r="E3550" s="125">
        <v>6.7020530000000003</v>
      </c>
    </row>
    <row r="3551" spans="1:5" x14ac:dyDescent="0.25">
      <c r="A3551" s="124">
        <v>42884</v>
      </c>
      <c r="B3551" s="125">
        <v>24</v>
      </c>
      <c r="C3551" s="125">
        <v>9.9551409999999994</v>
      </c>
      <c r="D3551" s="125">
        <v>9.9551409999999994</v>
      </c>
      <c r="E3551" s="125">
        <v>6.7591710000000003</v>
      </c>
    </row>
    <row r="3552" spans="1:5" x14ac:dyDescent="0.25">
      <c r="A3552" s="124">
        <v>42885</v>
      </c>
      <c r="B3552" s="125">
        <v>23</v>
      </c>
      <c r="C3552" s="125">
        <v>9.9573769999999993</v>
      </c>
      <c r="D3552" s="125">
        <v>9.9573769999999993</v>
      </c>
      <c r="E3552" s="125">
        <v>6.6999829999999996</v>
      </c>
    </row>
    <row r="3553" spans="1:5" x14ac:dyDescent="0.25">
      <c r="A3553" s="124">
        <v>42886</v>
      </c>
      <c r="B3553" s="125">
        <v>22</v>
      </c>
      <c r="C3553" s="125">
        <v>9.9593720000000001</v>
      </c>
      <c r="D3553" s="125">
        <v>9.9593720000000001</v>
      </c>
      <c r="E3553" s="125">
        <v>6.6753390000000001</v>
      </c>
    </row>
    <row r="3554" spans="1:5" x14ac:dyDescent="0.25">
      <c r="A3554" s="124">
        <v>42887</v>
      </c>
      <c r="B3554" s="125">
        <v>28</v>
      </c>
      <c r="C3554" s="125">
        <v>9.9477130000000002</v>
      </c>
      <c r="D3554" s="125">
        <v>9.9477130000000002</v>
      </c>
      <c r="E3554" s="125">
        <v>6.7579500000000001</v>
      </c>
    </row>
    <row r="3555" spans="1:5" x14ac:dyDescent="0.25">
      <c r="A3555" s="124">
        <v>42888</v>
      </c>
      <c r="B3555" s="125">
        <v>27</v>
      </c>
      <c r="C3555" s="125">
        <v>9.9496470000000006</v>
      </c>
      <c r="D3555" s="125">
        <v>9.9496470000000006</v>
      </c>
      <c r="E3555" s="125">
        <v>6.7477099999999997</v>
      </c>
    </row>
    <row r="3556" spans="1:5" x14ac:dyDescent="0.25">
      <c r="A3556" s="124">
        <v>42891</v>
      </c>
      <c r="B3556" s="125">
        <v>24</v>
      </c>
      <c r="C3556" s="125">
        <v>9.9552019999999999</v>
      </c>
      <c r="D3556" s="125">
        <v>9.9552019999999999</v>
      </c>
      <c r="E3556" s="125">
        <v>6.7499380000000002</v>
      </c>
    </row>
    <row r="3557" spans="1:5" x14ac:dyDescent="0.25">
      <c r="A3557" s="124">
        <v>42892</v>
      </c>
      <c r="B3557" s="125">
        <v>23</v>
      </c>
      <c r="C3557" s="125">
        <v>9.9571869999999993</v>
      </c>
      <c r="D3557" s="125">
        <v>9.9571869999999993</v>
      </c>
      <c r="E3557" s="125">
        <v>6.729978</v>
      </c>
    </row>
    <row r="3558" spans="1:5" x14ac:dyDescent="0.25">
      <c r="A3558" s="124">
        <v>42893</v>
      </c>
      <c r="B3558" s="125">
        <v>22</v>
      </c>
      <c r="C3558" s="125">
        <v>9.9591659999999997</v>
      </c>
      <c r="D3558" s="125">
        <v>9.9591659999999997</v>
      </c>
      <c r="E3558" s="125">
        <v>6.7093239999999996</v>
      </c>
    </row>
    <row r="3559" spans="1:5" x14ac:dyDescent="0.25">
      <c r="A3559" s="124">
        <v>42894</v>
      </c>
      <c r="B3559" s="125">
        <v>28</v>
      </c>
      <c r="C3559" s="125">
        <v>9.9477510000000002</v>
      </c>
      <c r="D3559" s="125">
        <v>9.9477510000000002</v>
      </c>
      <c r="E3559" s="125">
        <v>6.753012</v>
      </c>
    </row>
    <row r="3560" spans="1:5" x14ac:dyDescent="0.25">
      <c r="A3560" s="124">
        <v>42895</v>
      </c>
      <c r="B3560" s="125">
        <v>27</v>
      </c>
      <c r="C3560" s="125">
        <v>9.9496479999999998</v>
      </c>
      <c r="D3560" s="125">
        <v>9.9496479999999998</v>
      </c>
      <c r="E3560" s="125">
        <v>6.7475750000000003</v>
      </c>
    </row>
    <row r="3561" spans="1:5" x14ac:dyDescent="0.25">
      <c r="A3561" s="124">
        <v>42898</v>
      </c>
      <c r="B3561" s="125">
        <v>24</v>
      </c>
      <c r="C3561" s="125">
        <v>9.9549780000000005</v>
      </c>
      <c r="D3561" s="125">
        <v>9.9549780000000005</v>
      </c>
      <c r="E3561" s="125">
        <v>6.7838419999999999</v>
      </c>
    </row>
    <row r="3562" spans="1:5" x14ac:dyDescent="0.25">
      <c r="A3562" s="124">
        <v>42899</v>
      </c>
      <c r="B3562" s="125">
        <v>23</v>
      </c>
      <c r="C3562" s="125">
        <v>9.9569030000000005</v>
      </c>
      <c r="D3562" s="125">
        <v>9.9569030000000005</v>
      </c>
      <c r="E3562" s="125">
        <v>6.7748150000000003</v>
      </c>
    </row>
    <row r="3563" spans="1:5" x14ac:dyDescent="0.25">
      <c r="A3563" s="124">
        <v>42900</v>
      </c>
      <c r="B3563" s="125">
        <v>22</v>
      </c>
      <c r="C3563" s="125">
        <v>9.9584499999999991</v>
      </c>
      <c r="D3563" s="125">
        <v>9.9584499999999991</v>
      </c>
      <c r="E3563" s="125">
        <v>6.8274590000000002</v>
      </c>
    </row>
    <row r="3564" spans="1:5" x14ac:dyDescent="0.25">
      <c r="A3564" s="124">
        <v>42901</v>
      </c>
      <c r="B3564" s="125">
        <v>28</v>
      </c>
      <c r="C3564" s="125">
        <v>9.9472360000000002</v>
      </c>
      <c r="D3564" s="125">
        <v>9.9472360000000002</v>
      </c>
      <c r="E3564" s="125">
        <v>6.819928</v>
      </c>
    </row>
    <row r="3565" spans="1:5" x14ac:dyDescent="0.25">
      <c r="A3565" s="124">
        <v>42902</v>
      </c>
      <c r="B3565" s="125">
        <v>27</v>
      </c>
      <c r="C3565" s="125">
        <v>9.9490060000000007</v>
      </c>
      <c r="D3565" s="125">
        <v>9.9490060000000007</v>
      </c>
      <c r="E3565" s="125">
        <v>6.8340500000000004</v>
      </c>
    </row>
    <row r="3566" spans="1:5" x14ac:dyDescent="0.25">
      <c r="A3566" s="124">
        <v>42905</v>
      </c>
      <c r="B3566" s="125">
        <v>24</v>
      </c>
      <c r="C3566" s="125">
        <v>9.9545860000000008</v>
      </c>
      <c r="D3566" s="125">
        <v>9.9545860000000008</v>
      </c>
      <c r="E3566" s="125">
        <v>6.843178</v>
      </c>
    </row>
    <row r="3567" spans="1:5" x14ac:dyDescent="0.25">
      <c r="A3567" s="124">
        <v>42906</v>
      </c>
      <c r="B3567" s="125">
        <v>23</v>
      </c>
      <c r="C3567" s="125">
        <v>9.9564789999999999</v>
      </c>
      <c r="D3567" s="125">
        <v>9.9564789999999999</v>
      </c>
      <c r="E3567" s="125">
        <v>6.8417589999999997</v>
      </c>
    </row>
    <row r="3568" spans="1:5" x14ac:dyDescent="0.25">
      <c r="A3568" s="124">
        <v>42907</v>
      </c>
      <c r="B3568" s="125">
        <v>22</v>
      </c>
      <c r="C3568" s="125">
        <v>9.9580870000000008</v>
      </c>
      <c r="D3568" s="125">
        <v>9.9580870000000008</v>
      </c>
      <c r="E3568" s="125">
        <v>6.8873579999999999</v>
      </c>
    </row>
    <row r="3569" spans="1:5" x14ac:dyDescent="0.25">
      <c r="A3569" s="124">
        <v>42908</v>
      </c>
      <c r="B3569" s="125">
        <v>28</v>
      </c>
      <c r="C3569" s="125">
        <v>9.9465470000000007</v>
      </c>
      <c r="D3569" s="125">
        <v>9.9465470000000007</v>
      </c>
      <c r="E3569" s="125">
        <v>6.9094620000000004</v>
      </c>
    </row>
    <row r="3570" spans="1:5" x14ac:dyDescent="0.25">
      <c r="A3570" s="124">
        <v>42909</v>
      </c>
      <c r="B3570" s="125">
        <v>27</v>
      </c>
      <c r="C3570" s="125">
        <v>9.9484410000000008</v>
      </c>
      <c r="D3570" s="125">
        <v>9.9484410000000008</v>
      </c>
      <c r="E3570" s="125">
        <v>6.9101610000000004</v>
      </c>
    </row>
    <row r="3571" spans="1:5" x14ac:dyDescent="0.25">
      <c r="A3571" s="124">
        <v>42912</v>
      </c>
      <c r="B3571" s="125">
        <v>24</v>
      </c>
      <c r="C3571" s="125">
        <v>9.9537479999999992</v>
      </c>
      <c r="D3571" s="125">
        <v>9.9537479999999992</v>
      </c>
      <c r="E3571" s="125">
        <v>6.9700379999999997</v>
      </c>
    </row>
    <row r="3572" spans="1:5" x14ac:dyDescent="0.25">
      <c r="A3572" s="124">
        <v>42913</v>
      </c>
      <c r="B3572" s="125">
        <v>23</v>
      </c>
      <c r="C3572" s="125">
        <v>9.9557300000000009</v>
      </c>
      <c r="D3572" s="125">
        <v>9.9557300000000009</v>
      </c>
      <c r="E3572" s="125">
        <v>6.9600289999999996</v>
      </c>
    </row>
    <row r="3573" spans="1:5" x14ac:dyDescent="0.25">
      <c r="A3573" s="124">
        <v>42914</v>
      </c>
      <c r="B3573" s="125">
        <v>22</v>
      </c>
      <c r="C3573" s="125">
        <v>9.9576469999999997</v>
      </c>
      <c r="D3573" s="125">
        <v>9.9576469999999997</v>
      </c>
      <c r="E3573" s="125">
        <v>6.9599679999999999</v>
      </c>
    </row>
    <row r="3574" spans="1:5" x14ac:dyDescent="0.25">
      <c r="A3574" s="124">
        <v>42915</v>
      </c>
      <c r="B3574" s="125">
        <v>28</v>
      </c>
      <c r="C3574" s="125">
        <v>9.9460990000000002</v>
      </c>
      <c r="D3574" s="125">
        <v>9.9460990000000002</v>
      </c>
      <c r="E3574" s="125">
        <v>6.9676850000000004</v>
      </c>
    </row>
    <row r="3575" spans="1:5" x14ac:dyDescent="0.25">
      <c r="A3575" s="124">
        <v>42916</v>
      </c>
      <c r="B3575" s="125">
        <v>27</v>
      </c>
      <c r="C3575" s="125">
        <v>9.9479469999999992</v>
      </c>
      <c r="D3575" s="125">
        <v>9.9479469999999992</v>
      </c>
      <c r="E3575" s="125">
        <v>6.9767159999999997</v>
      </c>
    </row>
    <row r="3576" spans="1:5" x14ac:dyDescent="0.25">
      <c r="A3576" s="124">
        <v>42919</v>
      </c>
      <c r="B3576" s="125">
        <v>24</v>
      </c>
      <c r="C3576" s="125">
        <v>9.9536069999999999</v>
      </c>
      <c r="D3576" s="125">
        <v>9.9536069999999999</v>
      </c>
      <c r="E3576" s="125">
        <v>6.9913850000000002</v>
      </c>
    </row>
    <row r="3577" spans="1:5" x14ac:dyDescent="0.25">
      <c r="A3577" s="124">
        <v>42920</v>
      </c>
      <c r="B3577" s="125">
        <v>23</v>
      </c>
      <c r="C3577" s="125">
        <v>9.9557099999999998</v>
      </c>
      <c r="D3577" s="125">
        <v>9.9557099999999998</v>
      </c>
      <c r="E3577" s="125">
        <v>6.9631879999999997</v>
      </c>
    </row>
    <row r="3578" spans="1:5" x14ac:dyDescent="0.25">
      <c r="A3578" s="124">
        <v>42921</v>
      </c>
      <c r="B3578" s="125">
        <v>22</v>
      </c>
      <c r="C3578" s="125">
        <v>9.9574370000000005</v>
      </c>
      <c r="D3578" s="125">
        <v>9.9574370000000005</v>
      </c>
      <c r="E3578" s="125">
        <v>6.9946260000000002</v>
      </c>
    </row>
    <row r="3579" spans="1:5" x14ac:dyDescent="0.25">
      <c r="A3579" s="124">
        <v>42922</v>
      </c>
      <c r="B3579" s="125">
        <v>28</v>
      </c>
      <c r="C3579" s="125">
        <v>9.9458409999999997</v>
      </c>
      <c r="D3579" s="125">
        <v>9.9458409999999997</v>
      </c>
      <c r="E3579" s="125">
        <v>7.0012179999999997</v>
      </c>
    </row>
    <row r="3580" spans="1:5" x14ac:dyDescent="0.25">
      <c r="A3580" s="124">
        <v>42923</v>
      </c>
      <c r="B3580" s="125">
        <v>27</v>
      </c>
      <c r="C3580" s="125">
        <v>9.9483470000000001</v>
      </c>
      <c r="D3580" s="125">
        <v>9.9483470000000001</v>
      </c>
      <c r="E3580" s="125">
        <v>6.9228249999999996</v>
      </c>
    </row>
    <row r="3581" spans="1:5" x14ac:dyDescent="0.25">
      <c r="A3581" s="124">
        <v>42926</v>
      </c>
      <c r="B3581" s="125">
        <v>24</v>
      </c>
      <c r="C3581" s="125">
        <v>9.9539270000000002</v>
      </c>
      <c r="D3581" s="125">
        <v>9.9539270000000002</v>
      </c>
      <c r="E3581" s="125">
        <v>6.9429379999999998</v>
      </c>
    </row>
    <row r="3582" spans="1:5" x14ac:dyDescent="0.25">
      <c r="A3582" s="124">
        <v>42927</v>
      </c>
      <c r="B3582" s="125">
        <v>23</v>
      </c>
      <c r="C3582" s="125">
        <v>9.9556349999999991</v>
      </c>
      <c r="D3582" s="125">
        <v>9.9556349999999991</v>
      </c>
      <c r="E3582" s="125">
        <v>6.9750319999999997</v>
      </c>
    </row>
    <row r="3583" spans="1:5" x14ac:dyDescent="0.25">
      <c r="A3583" s="124">
        <v>42928</v>
      </c>
      <c r="B3583" s="125">
        <v>22</v>
      </c>
      <c r="C3583" s="125">
        <v>9.9576379999999993</v>
      </c>
      <c r="D3583" s="125">
        <v>9.9576379999999993</v>
      </c>
      <c r="E3583" s="125">
        <v>6.9614539999999998</v>
      </c>
    </row>
    <row r="3584" spans="1:5" x14ac:dyDescent="0.25">
      <c r="A3584" s="124">
        <v>42929</v>
      </c>
      <c r="B3584" s="125">
        <v>28</v>
      </c>
      <c r="C3584" s="125">
        <v>9.945926</v>
      </c>
      <c r="D3584" s="125">
        <v>9.945926</v>
      </c>
      <c r="E3584" s="125">
        <v>6.99017</v>
      </c>
    </row>
    <row r="3585" spans="1:5" x14ac:dyDescent="0.25">
      <c r="A3585" s="124">
        <v>42930</v>
      </c>
      <c r="B3585" s="125">
        <v>27</v>
      </c>
      <c r="C3585" s="125">
        <v>9.9476060000000004</v>
      </c>
      <c r="D3585" s="125">
        <v>9.9476060000000004</v>
      </c>
      <c r="E3585" s="125">
        <v>7.0226610000000003</v>
      </c>
    </row>
    <row r="3586" spans="1:5" x14ac:dyDescent="0.25">
      <c r="A3586" s="124">
        <v>42933</v>
      </c>
      <c r="B3586" s="125">
        <v>24</v>
      </c>
      <c r="C3586" s="125">
        <v>9.9534549999999999</v>
      </c>
      <c r="D3586" s="125">
        <v>9.9534549999999999</v>
      </c>
      <c r="E3586" s="125">
        <v>7.0143990000000001</v>
      </c>
    </row>
    <row r="3587" spans="1:5" x14ac:dyDescent="0.25">
      <c r="A3587" s="124">
        <v>42934</v>
      </c>
      <c r="B3587" s="125">
        <v>23</v>
      </c>
      <c r="C3587" s="125">
        <v>9.9554770000000001</v>
      </c>
      <c r="D3587" s="125">
        <v>9.9554770000000001</v>
      </c>
      <c r="E3587" s="125">
        <v>6.9999830000000003</v>
      </c>
    </row>
    <row r="3588" spans="1:5" x14ac:dyDescent="0.25">
      <c r="A3588" s="124">
        <v>42935</v>
      </c>
      <c r="B3588" s="125">
        <v>22</v>
      </c>
      <c r="C3588" s="125">
        <v>9.9573459999999994</v>
      </c>
      <c r="D3588" s="125">
        <v>9.9573459999999994</v>
      </c>
      <c r="E3588" s="125">
        <v>7.0096439999999998</v>
      </c>
    </row>
    <row r="3589" spans="1:5" x14ac:dyDescent="0.25">
      <c r="A3589" s="124">
        <v>42936</v>
      </c>
      <c r="B3589" s="125">
        <v>28</v>
      </c>
      <c r="C3589" s="125">
        <v>9.9460920000000002</v>
      </c>
      <c r="D3589" s="125">
        <v>9.9460920000000002</v>
      </c>
      <c r="E3589" s="125">
        <v>6.9685949999999997</v>
      </c>
    </row>
    <row r="3590" spans="1:5" x14ac:dyDescent="0.25">
      <c r="A3590" s="124">
        <v>42937</v>
      </c>
      <c r="B3590" s="125">
        <v>27</v>
      </c>
      <c r="C3590" s="125">
        <v>9.9479970000000009</v>
      </c>
      <c r="D3590" s="125">
        <v>9.9479970000000009</v>
      </c>
      <c r="E3590" s="125">
        <v>6.9699790000000004</v>
      </c>
    </row>
    <row r="3591" spans="1:5" x14ac:dyDescent="0.25">
      <c r="A3591" s="124">
        <v>42940</v>
      </c>
      <c r="B3591" s="125">
        <v>24</v>
      </c>
      <c r="C3591" s="125">
        <v>9.9536829999999998</v>
      </c>
      <c r="D3591" s="125">
        <v>9.9536829999999998</v>
      </c>
      <c r="E3591" s="125">
        <v>6.9798790000000004</v>
      </c>
    </row>
    <row r="3592" spans="1:5" x14ac:dyDescent="0.25">
      <c r="A3592" s="124">
        <v>42941</v>
      </c>
      <c r="B3592" s="125">
        <v>23</v>
      </c>
      <c r="C3592" s="125">
        <v>9.9555550000000004</v>
      </c>
      <c r="D3592" s="125">
        <v>9.9555550000000004</v>
      </c>
      <c r="E3592" s="125">
        <v>6.9876649999999998</v>
      </c>
    </row>
    <row r="3593" spans="1:5" x14ac:dyDescent="0.25">
      <c r="A3593" s="124">
        <v>42942</v>
      </c>
      <c r="B3593" s="125">
        <v>22</v>
      </c>
      <c r="C3593" s="125">
        <v>9.9575099999999992</v>
      </c>
      <c r="D3593" s="125">
        <v>9.9575099999999992</v>
      </c>
      <c r="E3593" s="125">
        <v>6.9825780000000002</v>
      </c>
    </row>
    <row r="3594" spans="1:5" x14ac:dyDescent="0.25">
      <c r="A3594" s="124">
        <v>42943</v>
      </c>
      <c r="B3594" s="125">
        <v>28</v>
      </c>
      <c r="C3594" s="125">
        <v>9.9459440000000008</v>
      </c>
      <c r="D3594" s="125">
        <v>9.9459440000000008</v>
      </c>
      <c r="E3594" s="125">
        <v>6.9878309999999999</v>
      </c>
    </row>
    <row r="3595" spans="1:5" x14ac:dyDescent="0.25">
      <c r="A3595" s="124">
        <v>42944</v>
      </c>
      <c r="B3595" s="125">
        <v>27</v>
      </c>
      <c r="C3595" s="125">
        <v>9.947749</v>
      </c>
      <c r="D3595" s="125">
        <v>9.947749</v>
      </c>
      <c r="E3595" s="125">
        <v>7.003393</v>
      </c>
    </row>
    <row r="3596" spans="1:5" x14ac:dyDescent="0.25">
      <c r="A3596" s="124">
        <v>42947</v>
      </c>
      <c r="B3596" s="125">
        <v>24</v>
      </c>
      <c r="C3596" s="125">
        <v>9.9536160000000002</v>
      </c>
      <c r="D3596" s="125">
        <v>9.9536160000000002</v>
      </c>
      <c r="E3596" s="125">
        <v>6.9900229999999999</v>
      </c>
    </row>
    <row r="3597" spans="1:5" x14ac:dyDescent="0.25">
      <c r="A3597" s="124">
        <v>42948</v>
      </c>
      <c r="B3597" s="125">
        <v>23</v>
      </c>
      <c r="C3597" s="125">
        <v>9.9555740000000004</v>
      </c>
      <c r="D3597" s="125">
        <v>9.9555740000000004</v>
      </c>
      <c r="E3597" s="125">
        <v>6.9846649999999997</v>
      </c>
    </row>
    <row r="3598" spans="1:5" x14ac:dyDescent="0.25">
      <c r="A3598" s="124">
        <v>42949</v>
      </c>
      <c r="B3598" s="125">
        <v>22</v>
      </c>
      <c r="C3598" s="125">
        <v>9.9574649999999991</v>
      </c>
      <c r="D3598" s="125">
        <v>9.9574649999999991</v>
      </c>
      <c r="E3598" s="125">
        <v>6.990005</v>
      </c>
    </row>
    <row r="3599" spans="1:5" x14ac:dyDescent="0.25">
      <c r="A3599" s="124">
        <v>42950</v>
      </c>
      <c r="B3599" s="125">
        <v>28</v>
      </c>
      <c r="C3599" s="125">
        <v>9.9458739999999999</v>
      </c>
      <c r="D3599" s="125">
        <v>9.9458739999999999</v>
      </c>
      <c r="E3599" s="125">
        <v>6.9969289999999997</v>
      </c>
    </row>
    <row r="3600" spans="1:5" x14ac:dyDescent="0.25">
      <c r="A3600" s="124">
        <v>42951</v>
      </c>
      <c r="B3600" s="125">
        <v>27</v>
      </c>
      <c r="C3600" s="125">
        <v>9.9477659999999997</v>
      </c>
      <c r="D3600" s="125">
        <v>9.9477659999999997</v>
      </c>
      <c r="E3600" s="125">
        <v>7.0011029999999996</v>
      </c>
    </row>
    <row r="3601" spans="1:5" x14ac:dyDescent="0.25">
      <c r="A3601" s="124">
        <v>42954</v>
      </c>
      <c r="B3601" s="125">
        <v>24</v>
      </c>
      <c r="C3601" s="125">
        <v>9.9535560000000007</v>
      </c>
      <c r="D3601" s="125">
        <v>9.9535560000000007</v>
      </c>
      <c r="E3601" s="125">
        <v>6.9991070000000004</v>
      </c>
    </row>
    <row r="3602" spans="1:5" x14ac:dyDescent="0.25">
      <c r="A3602" s="124">
        <v>42955</v>
      </c>
      <c r="B3602" s="125">
        <v>23</v>
      </c>
      <c r="C3602" s="125">
        <v>9.955705</v>
      </c>
      <c r="D3602" s="125">
        <v>9.955705</v>
      </c>
      <c r="E3602" s="125">
        <v>6.9639769999999999</v>
      </c>
    </row>
    <row r="3603" spans="1:5" x14ac:dyDescent="0.25">
      <c r="A3603" s="124">
        <v>42956</v>
      </c>
      <c r="B3603" s="125">
        <v>22</v>
      </c>
      <c r="C3603" s="125">
        <v>9.9577069999999992</v>
      </c>
      <c r="D3603" s="125">
        <v>9.9577069999999992</v>
      </c>
      <c r="E3603" s="125">
        <v>6.9500669999999998</v>
      </c>
    </row>
    <row r="3604" spans="1:5" x14ac:dyDescent="0.25">
      <c r="A3604" s="124">
        <v>42957</v>
      </c>
      <c r="B3604" s="125">
        <v>28</v>
      </c>
      <c r="C3604" s="125">
        <v>9.9464830000000006</v>
      </c>
      <c r="D3604" s="125">
        <v>9.9464830000000006</v>
      </c>
      <c r="E3604" s="125">
        <v>6.9177790000000003</v>
      </c>
    </row>
    <row r="3605" spans="1:5" x14ac:dyDescent="0.25">
      <c r="A3605" s="124">
        <v>42958</v>
      </c>
      <c r="B3605" s="125">
        <v>27</v>
      </c>
      <c r="C3605" s="125">
        <v>9.9480710000000006</v>
      </c>
      <c r="D3605" s="125">
        <v>9.9480710000000006</v>
      </c>
      <c r="E3605" s="125">
        <v>6.9600090000000003</v>
      </c>
    </row>
    <row r="3606" spans="1:5" x14ac:dyDescent="0.25">
      <c r="A3606" s="124">
        <v>42961</v>
      </c>
      <c r="B3606" s="125">
        <v>24</v>
      </c>
      <c r="C3606" s="125">
        <v>9.9540959999999998</v>
      </c>
      <c r="D3606" s="125">
        <v>9.9540959999999998</v>
      </c>
      <c r="E3606" s="125">
        <v>6.9173530000000003</v>
      </c>
    </row>
    <row r="3607" spans="1:5" x14ac:dyDescent="0.25">
      <c r="A3607" s="124">
        <v>42962</v>
      </c>
      <c r="B3607" s="125">
        <v>23</v>
      </c>
      <c r="C3607" s="125">
        <v>9.9560309999999994</v>
      </c>
      <c r="D3607" s="125">
        <v>9.9560309999999994</v>
      </c>
      <c r="E3607" s="125">
        <v>6.9124980000000003</v>
      </c>
    </row>
    <row r="3608" spans="1:5" x14ac:dyDescent="0.25">
      <c r="A3608" s="124">
        <v>42963</v>
      </c>
      <c r="B3608" s="125">
        <v>22</v>
      </c>
      <c r="C3608" s="125">
        <v>9.9580099999999998</v>
      </c>
      <c r="D3608" s="125">
        <v>9.9580099999999998</v>
      </c>
      <c r="E3608" s="125">
        <v>6.9000640000000004</v>
      </c>
    </row>
    <row r="3609" spans="1:5" x14ac:dyDescent="0.25">
      <c r="A3609" s="124">
        <v>42964</v>
      </c>
      <c r="B3609" s="125">
        <v>28</v>
      </c>
      <c r="C3609" s="125">
        <v>9.9465850000000007</v>
      </c>
      <c r="D3609" s="125">
        <v>9.9465850000000007</v>
      </c>
      <c r="E3609" s="125">
        <v>6.9045230000000002</v>
      </c>
    </row>
    <row r="3610" spans="1:5" x14ac:dyDescent="0.25">
      <c r="A3610" s="124">
        <v>42965</v>
      </c>
      <c r="B3610" s="125">
        <v>27</v>
      </c>
      <c r="C3610" s="125">
        <v>9.9484569999999994</v>
      </c>
      <c r="D3610" s="125">
        <v>9.9484569999999994</v>
      </c>
      <c r="E3610" s="125">
        <v>6.9080060000000003</v>
      </c>
    </row>
    <row r="3611" spans="1:5" x14ac:dyDescent="0.25">
      <c r="A3611" s="124">
        <v>42968</v>
      </c>
      <c r="B3611" s="125">
        <v>24</v>
      </c>
      <c r="C3611" s="125">
        <v>9.9539840000000002</v>
      </c>
      <c r="D3611" s="125">
        <v>9.9539840000000002</v>
      </c>
      <c r="E3611" s="125">
        <v>6.9343089999999998</v>
      </c>
    </row>
    <row r="3612" spans="1:5" x14ac:dyDescent="0.25">
      <c r="A3612" s="124">
        <v>42969</v>
      </c>
      <c r="B3612" s="125">
        <v>23</v>
      </c>
      <c r="C3612" s="125">
        <v>9.9561799999999998</v>
      </c>
      <c r="D3612" s="125">
        <v>9.9561799999999998</v>
      </c>
      <c r="E3612" s="125">
        <v>6.8889699999999996</v>
      </c>
    </row>
    <row r="3613" spans="1:5" x14ac:dyDescent="0.25">
      <c r="A3613" s="124">
        <v>42970</v>
      </c>
      <c r="B3613" s="125">
        <v>22</v>
      </c>
      <c r="C3613" s="125">
        <v>9.9579310000000003</v>
      </c>
      <c r="D3613" s="125">
        <v>9.9579310000000003</v>
      </c>
      <c r="E3613" s="125">
        <v>6.9131010000000002</v>
      </c>
    </row>
    <row r="3614" spans="1:5" x14ac:dyDescent="0.25">
      <c r="A3614" s="124">
        <v>42971</v>
      </c>
      <c r="B3614" s="125">
        <v>28</v>
      </c>
      <c r="C3614" s="125">
        <v>9.9464930000000003</v>
      </c>
      <c r="D3614" s="125">
        <v>9.9464930000000003</v>
      </c>
      <c r="E3614" s="125">
        <v>6.9164789999999998</v>
      </c>
    </row>
    <row r="3615" spans="1:5" x14ac:dyDescent="0.25">
      <c r="A3615" s="124">
        <v>42972</v>
      </c>
      <c r="B3615" s="125">
        <v>27</v>
      </c>
      <c r="C3615" s="125">
        <v>9.948461</v>
      </c>
      <c r="D3615" s="125">
        <v>9.948461</v>
      </c>
      <c r="E3615" s="125">
        <v>6.9074669999999996</v>
      </c>
    </row>
    <row r="3616" spans="1:5" x14ac:dyDescent="0.25">
      <c r="A3616" s="124">
        <v>42975</v>
      </c>
      <c r="B3616" s="125">
        <v>24</v>
      </c>
      <c r="C3616" s="125">
        <v>9.9541160000000009</v>
      </c>
      <c r="D3616" s="125">
        <v>9.9541160000000009</v>
      </c>
      <c r="E3616" s="125">
        <v>6.914326</v>
      </c>
    </row>
    <row r="3617" spans="1:5" x14ac:dyDescent="0.25">
      <c r="A3617" s="124">
        <v>42976</v>
      </c>
      <c r="B3617" s="125">
        <v>23</v>
      </c>
      <c r="C3617" s="125">
        <v>9.9560150000000007</v>
      </c>
      <c r="D3617" s="125">
        <v>9.9560150000000007</v>
      </c>
      <c r="E3617" s="125">
        <v>6.9150239999999998</v>
      </c>
    </row>
    <row r="3618" spans="1:5" x14ac:dyDescent="0.25">
      <c r="A3618" s="124">
        <v>42977</v>
      </c>
      <c r="B3618" s="125">
        <v>22</v>
      </c>
      <c r="C3618" s="125">
        <v>9.9577419999999996</v>
      </c>
      <c r="D3618" s="125">
        <v>9.9577419999999996</v>
      </c>
      <c r="E3618" s="125">
        <v>6.9442909999999998</v>
      </c>
    </row>
    <row r="3619" spans="1:5" x14ac:dyDescent="0.25">
      <c r="A3619" s="124">
        <v>42978</v>
      </c>
      <c r="B3619" s="125">
        <v>28</v>
      </c>
      <c r="C3619" s="125">
        <v>9.9463690000000007</v>
      </c>
      <c r="D3619" s="125">
        <v>9.9463690000000007</v>
      </c>
      <c r="E3619" s="125">
        <v>6.9325939999999999</v>
      </c>
    </row>
    <row r="3620" spans="1:5" x14ac:dyDescent="0.25">
      <c r="A3620" s="124">
        <v>42979</v>
      </c>
      <c r="B3620" s="125">
        <v>27</v>
      </c>
      <c r="C3620" s="125">
        <v>9.9477429999999991</v>
      </c>
      <c r="D3620" s="125">
        <v>9.9477429999999991</v>
      </c>
      <c r="E3620" s="125">
        <v>7.0042020000000003</v>
      </c>
    </row>
    <row r="3621" spans="1:5" x14ac:dyDescent="0.25">
      <c r="A3621" s="124">
        <v>42982</v>
      </c>
      <c r="B3621" s="125">
        <v>24</v>
      </c>
      <c r="C3621" s="125">
        <v>9.9535250000000008</v>
      </c>
      <c r="D3621" s="125">
        <v>9.9535250000000008</v>
      </c>
      <c r="E3621" s="125">
        <v>7.0038</v>
      </c>
    </row>
    <row r="3622" spans="1:5" x14ac:dyDescent="0.25">
      <c r="A3622" s="124">
        <v>42983</v>
      </c>
      <c r="B3622" s="125">
        <v>23</v>
      </c>
      <c r="C3622" s="125">
        <v>9.9556039999999992</v>
      </c>
      <c r="D3622" s="125">
        <v>9.9556039999999992</v>
      </c>
      <c r="E3622" s="125">
        <v>6.979927</v>
      </c>
    </row>
    <row r="3623" spans="1:5" x14ac:dyDescent="0.25">
      <c r="A3623" s="124">
        <v>42984</v>
      </c>
      <c r="B3623" s="125">
        <v>22</v>
      </c>
      <c r="C3623" s="125">
        <v>9.9556039999999992</v>
      </c>
      <c r="D3623" s="125">
        <v>9.9556039999999992</v>
      </c>
      <c r="E3623" s="125">
        <v>7.2971969999999997</v>
      </c>
    </row>
    <row r="3624" spans="1:5" x14ac:dyDescent="0.25">
      <c r="A3624" s="124">
        <v>42985</v>
      </c>
      <c r="B3624" s="125">
        <v>28</v>
      </c>
      <c r="C3624" s="125">
        <v>9.9458330000000004</v>
      </c>
      <c r="D3624" s="125">
        <v>9.9458330000000004</v>
      </c>
      <c r="E3624" s="125">
        <v>7.0022580000000003</v>
      </c>
    </row>
    <row r="3625" spans="1:5" x14ac:dyDescent="0.25">
      <c r="A3625" s="124">
        <v>42986</v>
      </c>
      <c r="B3625" s="125">
        <v>27</v>
      </c>
      <c r="C3625" s="125">
        <v>9.9477519999999995</v>
      </c>
      <c r="D3625" s="125">
        <v>9.9477519999999995</v>
      </c>
      <c r="E3625" s="125">
        <v>7.0029890000000004</v>
      </c>
    </row>
    <row r="3626" spans="1:5" x14ac:dyDescent="0.25">
      <c r="A3626" s="124">
        <v>42989</v>
      </c>
      <c r="B3626" s="125">
        <v>24</v>
      </c>
      <c r="C3626" s="125">
        <v>9.9534660000000006</v>
      </c>
      <c r="D3626" s="125">
        <v>9.9534660000000006</v>
      </c>
      <c r="E3626" s="125">
        <v>7.0127329999999999</v>
      </c>
    </row>
    <row r="3627" spans="1:5" x14ac:dyDescent="0.25">
      <c r="A3627" s="124">
        <v>42990</v>
      </c>
      <c r="B3627" s="125">
        <v>23</v>
      </c>
      <c r="C3627" s="125">
        <v>9.9557690000000001</v>
      </c>
      <c r="D3627" s="125">
        <v>9.9557690000000001</v>
      </c>
      <c r="E3627" s="125">
        <v>6.9538710000000004</v>
      </c>
    </row>
    <row r="3628" spans="1:5" x14ac:dyDescent="0.25">
      <c r="A3628" s="124">
        <v>42991</v>
      </c>
      <c r="B3628" s="125">
        <v>22</v>
      </c>
      <c r="C3628" s="125">
        <v>9.9573579999999993</v>
      </c>
      <c r="D3628" s="125">
        <v>9.9573579999999993</v>
      </c>
      <c r="E3628" s="125">
        <v>7.0076640000000001</v>
      </c>
    </row>
    <row r="3629" spans="1:5" x14ac:dyDescent="0.25">
      <c r="A3629" s="124">
        <v>42992</v>
      </c>
      <c r="B3629" s="125">
        <v>28</v>
      </c>
      <c r="C3629" s="125">
        <v>9.9458269999999995</v>
      </c>
      <c r="D3629" s="125">
        <v>9.9458269999999995</v>
      </c>
      <c r="E3629" s="125">
        <v>7.0030380000000001</v>
      </c>
    </row>
    <row r="3630" spans="1:5" x14ac:dyDescent="0.25">
      <c r="A3630" s="124">
        <v>42993</v>
      </c>
      <c r="B3630" s="125">
        <v>27</v>
      </c>
      <c r="C3630" s="125">
        <v>9.9476960000000005</v>
      </c>
      <c r="D3630" s="125">
        <v>9.9476960000000005</v>
      </c>
      <c r="E3630" s="125">
        <v>7.010535</v>
      </c>
    </row>
    <row r="3631" spans="1:5" x14ac:dyDescent="0.25">
      <c r="A3631" s="124">
        <v>42996</v>
      </c>
      <c r="B3631" s="125">
        <v>24</v>
      </c>
      <c r="C3631" s="125">
        <v>9.9535630000000008</v>
      </c>
      <c r="D3631" s="125">
        <v>9.9535630000000008</v>
      </c>
      <c r="E3631" s="125">
        <v>6.9980469999999997</v>
      </c>
    </row>
    <row r="3632" spans="1:5" x14ac:dyDescent="0.25">
      <c r="A3632" s="124">
        <v>42997</v>
      </c>
      <c r="B3632" s="125">
        <v>23</v>
      </c>
      <c r="C3632" s="125">
        <v>9.9556489999999993</v>
      </c>
      <c r="D3632" s="125">
        <v>9.9556489999999993</v>
      </c>
      <c r="E3632" s="125">
        <v>6.9728209999999997</v>
      </c>
    </row>
    <row r="3633" spans="1:5" x14ac:dyDescent="0.25">
      <c r="A3633" s="124">
        <v>42998</v>
      </c>
      <c r="B3633" s="125">
        <v>22</v>
      </c>
      <c r="C3633" s="125">
        <v>9.9575340000000008</v>
      </c>
      <c r="D3633" s="125">
        <v>9.9575340000000008</v>
      </c>
      <c r="E3633" s="125">
        <v>6.9786169999999998</v>
      </c>
    </row>
    <row r="3634" spans="1:5" x14ac:dyDescent="0.25">
      <c r="A3634" s="124">
        <v>42999</v>
      </c>
      <c r="B3634" s="125">
        <v>28</v>
      </c>
      <c r="C3634" s="125">
        <v>9.9460040000000003</v>
      </c>
      <c r="D3634" s="125">
        <v>9.9460040000000003</v>
      </c>
      <c r="E3634" s="125">
        <v>6.9800319999999996</v>
      </c>
    </row>
    <row r="3635" spans="1:5" x14ac:dyDescent="0.25">
      <c r="A3635" s="124">
        <v>43000</v>
      </c>
      <c r="B3635" s="125">
        <v>27</v>
      </c>
      <c r="C3635" s="125">
        <v>9.9480760000000004</v>
      </c>
      <c r="D3635" s="125">
        <v>9.9480760000000004</v>
      </c>
      <c r="E3635" s="125">
        <v>6.9593360000000004</v>
      </c>
    </row>
    <row r="3636" spans="1:5" x14ac:dyDescent="0.25">
      <c r="A3636" s="124">
        <v>43003</v>
      </c>
      <c r="B3636" s="125">
        <v>24</v>
      </c>
      <c r="C3636" s="125">
        <v>9.9536210000000001</v>
      </c>
      <c r="D3636" s="125">
        <v>9.9536210000000001</v>
      </c>
      <c r="E3636" s="125">
        <v>6.9892659999999998</v>
      </c>
    </row>
    <row r="3637" spans="1:5" x14ac:dyDescent="0.25">
      <c r="A3637" s="124">
        <v>43004</v>
      </c>
      <c r="B3637" s="125">
        <v>23</v>
      </c>
      <c r="C3637" s="125">
        <v>9.9555969999999991</v>
      </c>
      <c r="D3637" s="125">
        <v>9.9555969999999991</v>
      </c>
      <c r="E3637" s="125">
        <v>6.981033</v>
      </c>
    </row>
    <row r="3638" spans="1:5" x14ac:dyDescent="0.25">
      <c r="A3638" s="124">
        <v>43005</v>
      </c>
      <c r="B3638" s="125">
        <v>22</v>
      </c>
      <c r="C3638" s="125">
        <v>9.9573370000000008</v>
      </c>
      <c r="D3638" s="125">
        <v>9.9573370000000008</v>
      </c>
      <c r="E3638" s="125">
        <v>7.0111299999999996</v>
      </c>
    </row>
    <row r="3639" spans="1:5" x14ac:dyDescent="0.25">
      <c r="A3639" s="124">
        <v>43006</v>
      </c>
      <c r="B3639" s="125">
        <v>28</v>
      </c>
      <c r="C3639" s="125">
        <v>9.9457869999999993</v>
      </c>
      <c r="D3639" s="125">
        <v>9.9457869999999993</v>
      </c>
      <c r="E3639" s="125">
        <v>7.0082370000000003</v>
      </c>
    </row>
    <row r="3640" spans="1:5" x14ac:dyDescent="0.25">
      <c r="A3640" s="124">
        <v>43007</v>
      </c>
      <c r="B3640" s="125">
        <v>27</v>
      </c>
      <c r="C3640" s="125">
        <v>9.9477049999999991</v>
      </c>
      <c r="D3640" s="125">
        <v>9.9477049999999991</v>
      </c>
      <c r="E3640" s="125">
        <v>7.0093220000000001</v>
      </c>
    </row>
    <row r="3641" spans="1:5" x14ac:dyDescent="0.25">
      <c r="A3641" s="124">
        <v>43010</v>
      </c>
      <c r="B3641" s="125">
        <v>24</v>
      </c>
      <c r="C3641" s="125">
        <v>9.9535520000000002</v>
      </c>
      <c r="D3641" s="125">
        <v>9.9535520000000002</v>
      </c>
      <c r="E3641" s="125">
        <v>6.9997119999999997</v>
      </c>
    </row>
    <row r="3642" spans="1:5" x14ac:dyDescent="0.25">
      <c r="A3642" s="124">
        <v>43011</v>
      </c>
      <c r="B3642" s="125">
        <v>23</v>
      </c>
      <c r="C3642" s="125">
        <v>9.955387</v>
      </c>
      <c r="D3642" s="125">
        <v>9.955387</v>
      </c>
      <c r="E3642" s="125">
        <v>7.0141970000000002</v>
      </c>
    </row>
    <row r="3643" spans="1:5" x14ac:dyDescent="0.25">
      <c r="A3643" s="124">
        <v>43012</v>
      </c>
      <c r="B3643" s="125">
        <v>22</v>
      </c>
      <c r="C3643" s="125">
        <v>9.9573970000000003</v>
      </c>
      <c r="D3643" s="125">
        <v>9.9573970000000003</v>
      </c>
      <c r="E3643" s="125">
        <v>7.0012270000000001</v>
      </c>
    </row>
    <row r="3644" spans="1:5" x14ac:dyDescent="0.25">
      <c r="A3644" s="124">
        <v>43013</v>
      </c>
      <c r="B3644" s="125">
        <v>27</v>
      </c>
      <c r="C3644" s="125">
        <v>9.9475599999999993</v>
      </c>
      <c r="D3644" s="125">
        <v>9.9475599999999993</v>
      </c>
      <c r="E3644" s="125">
        <v>7.0288589999999997</v>
      </c>
    </row>
    <row r="3645" spans="1:5" x14ac:dyDescent="0.25">
      <c r="A3645" s="124">
        <v>43014</v>
      </c>
      <c r="B3645" s="125">
        <v>26</v>
      </c>
      <c r="C3645" s="125">
        <v>9.9494749999999996</v>
      </c>
      <c r="D3645" s="125">
        <v>9.9494749999999996</v>
      </c>
      <c r="E3645" s="125">
        <v>7.0312950000000001</v>
      </c>
    </row>
    <row r="3646" spans="1:5" x14ac:dyDescent="0.25">
      <c r="A3646" s="124">
        <v>43017</v>
      </c>
      <c r="B3646" s="125">
        <v>23</v>
      </c>
      <c r="C3646" s="125">
        <v>9.9552870000000002</v>
      </c>
      <c r="D3646" s="125">
        <v>9.9552870000000002</v>
      </c>
      <c r="E3646" s="125">
        <v>7.0299899999999997</v>
      </c>
    </row>
    <row r="3647" spans="1:5" x14ac:dyDescent="0.25">
      <c r="A3647" s="124">
        <v>43018</v>
      </c>
      <c r="B3647" s="125">
        <v>22</v>
      </c>
      <c r="C3647" s="125">
        <v>9.9572269999999996</v>
      </c>
      <c r="D3647" s="125">
        <v>9.9572269999999996</v>
      </c>
      <c r="E3647" s="125">
        <v>7.0292849999999998</v>
      </c>
    </row>
    <row r="3648" spans="1:5" x14ac:dyDescent="0.25">
      <c r="A3648" s="124">
        <v>43019</v>
      </c>
      <c r="B3648" s="125">
        <v>21</v>
      </c>
      <c r="C3648" s="125">
        <v>9.9591589999999997</v>
      </c>
      <c r="D3648" s="125">
        <v>9.9591589999999997</v>
      </c>
      <c r="E3648" s="125">
        <v>7.0300260000000003</v>
      </c>
    </row>
    <row r="3649" spans="1:5" x14ac:dyDescent="0.25">
      <c r="A3649" s="124">
        <v>43020</v>
      </c>
      <c r="B3649" s="125">
        <v>28</v>
      </c>
      <c r="C3649" s="125">
        <v>9.9455849999999995</v>
      </c>
      <c r="D3649" s="125">
        <v>9.9455849999999995</v>
      </c>
      <c r="E3649" s="125">
        <v>7.0344920000000002</v>
      </c>
    </row>
    <row r="3650" spans="1:5" x14ac:dyDescent="0.25">
      <c r="A3650" s="124">
        <v>43021</v>
      </c>
      <c r="B3650" s="125">
        <v>27</v>
      </c>
      <c r="C3650" s="125">
        <v>9.9475789999999993</v>
      </c>
      <c r="D3650" s="125">
        <v>9.9475789999999993</v>
      </c>
      <c r="E3650" s="125">
        <v>7.0262989999999999</v>
      </c>
    </row>
    <row r="3651" spans="1:5" x14ac:dyDescent="0.25">
      <c r="A3651" s="124">
        <v>43024</v>
      </c>
      <c r="B3651" s="125">
        <v>24</v>
      </c>
      <c r="C3651" s="125">
        <v>9.9533450000000006</v>
      </c>
      <c r="D3651" s="125">
        <v>9.9533450000000006</v>
      </c>
      <c r="E3651" s="125">
        <v>7.031053</v>
      </c>
    </row>
    <row r="3652" spans="1:5" x14ac:dyDescent="0.25">
      <c r="A3652" s="124">
        <v>43025</v>
      </c>
      <c r="B3652" s="125">
        <v>23</v>
      </c>
      <c r="C3652" s="125">
        <v>9.9552820000000004</v>
      </c>
      <c r="D3652" s="125">
        <v>9.9552820000000004</v>
      </c>
      <c r="E3652" s="125">
        <v>7.0307789999999999</v>
      </c>
    </row>
    <row r="3653" spans="1:5" x14ac:dyDescent="0.25">
      <c r="A3653" s="124">
        <v>43026</v>
      </c>
      <c r="B3653" s="125">
        <v>22</v>
      </c>
      <c r="C3653" s="125">
        <v>9.9571909999999999</v>
      </c>
      <c r="D3653" s="125">
        <v>9.9571909999999999</v>
      </c>
      <c r="E3653" s="125">
        <v>7.0352259999999998</v>
      </c>
    </row>
    <row r="3654" spans="1:5" x14ac:dyDescent="0.25">
      <c r="A3654" s="124">
        <v>43027</v>
      </c>
      <c r="B3654" s="125">
        <v>28</v>
      </c>
      <c r="C3654" s="125">
        <v>9.9460239999999995</v>
      </c>
      <c r="D3654" s="125">
        <v>9.9460239999999995</v>
      </c>
      <c r="E3654" s="125">
        <v>6.9774330000000004</v>
      </c>
    </row>
    <row r="3655" spans="1:5" x14ac:dyDescent="0.25">
      <c r="A3655" s="124">
        <v>43028</v>
      </c>
      <c r="B3655" s="125">
        <v>27</v>
      </c>
      <c r="C3655" s="125">
        <v>9.9476189999999995</v>
      </c>
      <c r="D3655" s="125">
        <v>9.9476189999999995</v>
      </c>
      <c r="E3655" s="125">
        <v>7.0209099999999998</v>
      </c>
    </row>
    <row r="3656" spans="1:5" x14ac:dyDescent="0.25">
      <c r="A3656" s="124">
        <v>43031</v>
      </c>
      <c r="B3656" s="125">
        <v>24</v>
      </c>
      <c r="C3656" s="125">
        <v>9.9535929999999997</v>
      </c>
      <c r="D3656" s="125">
        <v>9.9535929999999997</v>
      </c>
      <c r="E3656" s="125">
        <v>6.9935049999999999</v>
      </c>
    </row>
    <row r="3657" spans="1:5" x14ac:dyDescent="0.25">
      <c r="A3657" s="124">
        <v>43032</v>
      </c>
      <c r="B3657" s="125">
        <v>23</v>
      </c>
      <c r="C3657" s="125">
        <v>9.9552809999999994</v>
      </c>
      <c r="D3657" s="125">
        <v>9.9552809999999994</v>
      </c>
      <c r="E3657" s="125">
        <v>7.0309369999999998</v>
      </c>
    </row>
    <row r="3658" spans="1:5" x14ac:dyDescent="0.25">
      <c r="A3658" s="124">
        <v>43033</v>
      </c>
      <c r="B3658" s="125">
        <v>22</v>
      </c>
      <c r="C3658" s="125">
        <v>9.9572109999999991</v>
      </c>
      <c r="D3658" s="125">
        <v>9.9572109999999991</v>
      </c>
      <c r="E3658" s="125">
        <v>7.0319250000000002</v>
      </c>
    </row>
    <row r="3659" spans="1:5" x14ac:dyDescent="0.25">
      <c r="A3659" s="124">
        <v>43034</v>
      </c>
      <c r="B3659" s="125">
        <v>28</v>
      </c>
      <c r="C3659" s="125">
        <v>9.9456919999999993</v>
      </c>
      <c r="D3659" s="125">
        <v>9.9456919999999993</v>
      </c>
      <c r="E3659" s="125">
        <v>7.0205849999999996</v>
      </c>
    </row>
    <row r="3660" spans="1:5" x14ac:dyDescent="0.25">
      <c r="A3660" s="124">
        <v>43035</v>
      </c>
      <c r="B3660" s="125">
        <v>27</v>
      </c>
      <c r="C3660" s="125">
        <v>9.9476259999999996</v>
      </c>
      <c r="D3660" s="125">
        <v>9.9476259999999996</v>
      </c>
      <c r="E3660" s="125">
        <v>7.0199660000000002</v>
      </c>
    </row>
    <row r="3661" spans="1:5" x14ac:dyDescent="0.25">
      <c r="A3661" s="124">
        <v>43038</v>
      </c>
      <c r="B3661" s="125">
        <v>24</v>
      </c>
      <c r="C3661" s="125">
        <v>9.9534889999999994</v>
      </c>
      <c r="D3661" s="125">
        <v>9.9534889999999994</v>
      </c>
      <c r="E3661" s="125">
        <v>7.0092509999999999</v>
      </c>
    </row>
    <row r="3662" spans="1:5" x14ac:dyDescent="0.25">
      <c r="A3662" s="124">
        <v>43039</v>
      </c>
      <c r="B3662" s="125">
        <v>23</v>
      </c>
      <c r="C3662" s="125">
        <v>9.9554489999999998</v>
      </c>
      <c r="D3662" s="125">
        <v>9.9554489999999998</v>
      </c>
      <c r="E3662" s="125">
        <v>7.0044050000000002</v>
      </c>
    </row>
    <row r="3663" spans="1:5" x14ac:dyDescent="0.25">
      <c r="A3663" s="124">
        <v>43040</v>
      </c>
      <c r="B3663" s="125">
        <v>29</v>
      </c>
      <c r="C3663" s="125">
        <v>9.9437300000000004</v>
      </c>
      <c r="D3663" s="125">
        <v>9.9437300000000004</v>
      </c>
      <c r="E3663" s="125">
        <v>7.0247700000000002</v>
      </c>
    </row>
    <row r="3664" spans="1:5" x14ac:dyDescent="0.25">
      <c r="A3664" s="124">
        <v>43042</v>
      </c>
      <c r="B3664" s="125">
        <v>27</v>
      </c>
      <c r="C3664" s="125">
        <v>9.9475800000000003</v>
      </c>
      <c r="D3664" s="125">
        <v>9.9475800000000003</v>
      </c>
      <c r="E3664" s="125">
        <v>7.0261639999999996</v>
      </c>
    </row>
    <row r="3665" spans="1:5" x14ac:dyDescent="0.25">
      <c r="A3665" s="124">
        <v>43045</v>
      </c>
      <c r="B3665" s="125">
        <v>24</v>
      </c>
      <c r="C3665" s="125">
        <v>9.9532919999999994</v>
      </c>
      <c r="D3665" s="125">
        <v>9.9532919999999994</v>
      </c>
      <c r="E3665" s="125">
        <v>7.0390779999999999</v>
      </c>
    </row>
    <row r="3666" spans="1:5" x14ac:dyDescent="0.25">
      <c r="A3666" s="124">
        <v>43046</v>
      </c>
      <c r="B3666" s="125">
        <v>23</v>
      </c>
      <c r="C3666" s="125">
        <v>9.9550970000000003</v>
      </c>
      <c r="D3666" s="125">
        <v>9.9550970000000003</v>
      </c>
      <c r="E3666" s="125">
        <v>7.0599970000000001</v>
      </c>
    </row>
    <row r="3667" spans="1:5" x14ac:dyDescent="0.25">
      <c r="A3667" s="124">
        <v>43047</v>
      </c>
      <c r="B3667" s="125">
        <v>22</v>
      </c>
      <c r="C3667" s="125">
        <v>9.9570290000000004</v>
      </c>
      <c r="D3667" s="125">
        <v>9.9570290000000004</v>
      </c>
      <c r="E3667" s="125">
        <v>7.0619639999999997</v>
      </c>
    </row>
    <row r="3668" spans="1:5" x14ac:dyDescent="0.25">
      <c r="A3668" s="124">
        <v>43048</v>
      </c>
      <c r="B3668" s="125">
        <v>28</v>
      </c>
      <c r="C3668" s="125">
        <v>9.9456959999999999</v>
      </c>
      <c r="D3668" s="125">
        <v>9.9456959999999999</v>
      </c>
      <c r="E3668" s="125">
        <v>7.0200649999999998</v>
      </c>
    </row>
    <row r="3669" spans="1:5" x14ac:dyDescent="0.25">
      <c r="A3669" s="124">
        <v>43049</v>
      </c>
      <c r="B3669" s="125">
        <v>27</v>
      </c>
      <c r="C3669" s="125">
        <v>9.947476</v>
      </c>
      <c r="D3669" s="125">
        <v>9.947476</v>
      </c>
      <c r="E3669" s="125">
        <v>7.040178</v>
      </c>
    </row>
    <row r="3670" spans="1:5" x14ac:dyDescent="0.25">
      <c r="A3670" s="124">
        <v>43052</v>
      </c>
      <c r="B3670" s="125">
        <v>24</v>
      </c>
      <c r="C3670" s="125">
        <v>9.9532620000000005</v>
      </c>
      <c r="D3670" s="125">
        <v>9.9532620000000005</v>
      </c>
      <c r="E3670" s="125">
        <v>7.0436199999999998</v>
      </c>
    </row>
    <row r="3671" spans="1:5" x14ac:dyDescent="0.25">
      <c r="A3671" s="124">
        <v>43053</v>
      </c>
      <c r="B3671" s="125">
        <v>23</v>
      </c>
      <c r="C3671" s="125">
        <v>9.9554729999999996</v>
      </c>
      <c r="D3671" s="125">
        <v>9.9554729999999996</v>
      </c>
      <c r="E3671" s="125">
        <v>7.0006149999999998</v>
      </c>
    </row>
    <row r="3672" spans="1:5" x14ac:dyDescent="0.25">
      <c r="A3672" s="124">
        <v>43054</v>
      </c>
      <c r="B3672" s="125">
        <v>22</v>
      </c>
      <c r="C3672" s="125">
        <v>9.9573110000000007</v>
      </c>
      <c r="D3672" s="125">
        <v>9.9573110000000007</v>
      </c>
      <c r="E3672" s="125">
        <v>7.0154209999999999</v>
      </c>
    </row>
    <row r="3673" spans="1:5" x14ac:dyDescent="0.25">
      <c r="A3673" s="124">
        <v>43055</v>
      </c>
      <c r="B3673" s="125">
        <v>28</v>
      </c>
      <c r="C3673" s="125">
        <v>9.9457830000000005</v>
      </c>
      <c r="D3673" s="125">
        <v>9.9457830000000005</v>
      </c>
      <c r="E3673" s="125">
        <v>7.0087570000000001</v>
      </c>
    </row>
    <row r="3674" spans="1:5" x14ac:dyDescent="0.25">
      <c r="A3674" s="124">
        <v>43056</v>
      </c>
      <c r="B3674" s="125">
        <v>27</v>
      </c>
      <c r="C3674" s="125">
        <v>9.9477740000000008</v>
      </c>
      <c r="D3674" s="125">
        <v>9.9477740000000008</v>
      </c>
      <c r="E3674" s="125">
        <v>7.0000249999999999</v>
      </c>
    </row>
    <row r="3675" spans="1:5" x14ac:dyDescent="0.25">
      <c r="A3675" s="124">
        <v>43060</v>
      </c>
      <c r="B3675" s="125">
        <v>23</v>
      </c>
      <c r="C3675" s="125">
        <v>9.955489</v>
      </c>
      <c r="D3675" s="125">
        <v>9.955489</v>
      </c>
      <c r="E3675" s="125">
        <v>6.9980880000000001</v>
      </c>
    </row>
    <row r="3676" spans="1:5" x14ac:dyDescent="0.25">
      <c r="A3676" s="124">
        <v>43061</v>
      </c>
      <c r="B3676" s="125">
        <v>22</v>
      </c>
      <c r="C3676" s="125">
        <v>9.9575220000000009</v>
      </c>
      <c r="D3676" s="125">
        <v>9.9575220000000009</v>
      </c>
      <c r="E3676" s="125">
        <v>6.9805979999999996</v>
      </c>
    </row>
    <row r="3677" spans="1:5" x14ac:dyDescent="0.25">
      <c r="A3677" s="124">
        <v>43062</v>
      </c>
      <c r="B3677" s="125">
        <v>28</v>
      </c>
      <c r="C3677" s="125">
        <v>9.9454670000000007</v>
      </c>
      <c r="D3677" s="125">
        <v>9.9454670000000007</v>
      </c>
      <c r="E3677" s="125">
        <v>7.0498310000000002</v>
      </c>
    </row>
    <row r="3678" spans="1:5" x14ac:dyDescent="0.25">
      <c r="A3678" s="124">
        <v>43063</v>
      </c>
      <c r="B3678" s="125">
        <v>27</v>
      </c>
      <c r="C3678" s="125">
        <v>9.9476119999999995</v>
      </c>
      <c r="D3678" s="125">
        <v>9.9476119999999995</v>
      </c>
      <c r="E3678" s="125">
        <v>7.0218530000000001</v>
      </c>
    </row>
    <row r="3679" spans="1:5" x14ac:dyDescent="0.25">
      <c r="A3679" s="124">
        <v>43066</v>
      </c>
      <c r="B3679" s="125">
        <v>24</v>
      </c>
      <c r="C3679" s="125">
        <v>9.9536730000000002</v>
      </c>
      <c r="D3679" s="125">
        <v>9.9536730000000002</v>
      </c>
      <c r="E3679" s="125">
        <v>6.9813929999999997</v>
      </c>
    </row>
    <row r="3680" spans="1:5" x14ac:dyDescent="0.25">
      <c r="A3680" s="124">
        <v>43067</v>
      </c>
      <c r="B3680" s="125">
        <v>23</v>
      </c>
      <c r="C3680" s="125">
        <v>9.9554100000000005</v>
      </c>
      <c r="D3680" s="125">
        <v>9.9554100000000005</v>
      </c>
      <c r="E3680" s="125">
        <v>7.0105639999999996</v>
      </c>
    </row>
    <row r="3681" spans="1:5" x14ac:dyDescent="0.25">
      <c r="A3681" s="124">
        <v>43068</v>
      </c>
      <c r="B3681" s="125">
        <v>22</v>
      </c>
      <c r="C3681" s="125">
        <v>9.9573879999999999</v>
      </c>
      <c r="D3681" s="125">
        <v>9.9573879999999999</v>
      </c>
      <c r="E3681" s="125">
        <v>7.002713</v>
      </c>
    </row>
    <row r="3682" spans="1:5" x14ac:dyDescent="0.25">
      <c r="A3682" s="124">
        <v>43069</v>
      </c>
      <c r="B3682" s="125">
        <v>28</v>
      </c>
      <c r="C3682" s="125">
        <v>9.9460689999999996</v>
      </c>
      <c r="D3682" s="125">
        <v>9.9460689999999996</v>
      </c>
      <c r="E3682" s="125">
        <v>6.971584</v>
      </c>
    </row>
    <row r="3683" spans="1:5" x14ac:dyDescent="0.25">
      <c r="A3683" s="124">
        <v>43070</v>
      </c>
      <c r="B3683" s="125">
        <v>27</v>
      </c>
      <c r="C3683" s="125">
        <v>9.9479430000000004</v>
      </c>
      <c r="D3683" s="125">
        <v>9.9479430000000004</v>
      </c>
      <c r="E3683" s="125">
        <v>6.9772550000000004</v>
      </c>
    </row>
    <row r="3684" spans="1:5" x14ac:dyDescent="0.25">
      <c r="A3684" s="124">
        <v>43073</v>
      </c>
      <c r="B3684" s="125">
        <v>24</v>
      </c>
      <c r="C3684" s="125">
        <v>9.9535479999999996</v>
      </c>
      <c r="D3684" s="125">
        <v>9.9535479999999996</v>
      </c>
      <c r="E3684" s="125">
        <v>7.000318</v>
      </c>
    </row>
    <row r="3685" spans="1:5" x14ac:dyDescent="0.25">
      <c r="A3685" s="124">
        <v>43074</v>
      </c>
      <c r="B3685" s="125">
        <v>23</v>
      </c>
      <c r="C3685" s="125">
        <v>9.9553860000000007</v>
      </c>
      <c r="D3685" s="125">
        <v>9.9553860000000007</v>
      </c>
      <c r="E3685" s="125">
        <v>7.0143550000000001</v>
      </c>
    </row>
    <row r="3686" spans="1:5" x14ac:dyDescent="0.25">
      <c r="A3686" s="124">
        <v>43075</v>
      </c>
      <c r="B3686" s="125">
        <v>22</v>
      </c>
      <c r="C3686" s="125">
        <v>9.9570209999999992</v>
      </c>
      <c r="D3686" s="125">
        <v>9.9570209999999992</v>
      </c>
      <c r="E3686" s="125">
        <v>7.0632849999999996</v>
      </c>
    </row>
    <row r="3687" spans="1:5" x14ac:dyDescent="0.25">
      <c r="A3687" s="124">
        <v>43076</v>
      </c>
      <c r="B3687" s="125">
        <v>28</v>
      </c>
      <c r="C3687" s="125">
        <v>9.9453289999999992</v>
      </c>
      <c r="D3687" s="125">
        <v>9.9453289999999992</v>
      </c>
      <c r="E3687" s="125">
        <v>7.0677690000000002</v>
      </c>
    </row>
    <row r="3688" spans="1:5" x14ac:dyDescent="0.25">
      <c r="A3688" s="124">
        <v>43077</v>
      </c>
      <c r="B3688" s="125">
        <v>27</v>
      </c>
      <c r="C3688" s="125">
        <v>9.9476560000000003</v>
      </c>
      <c r="D3688" s="125">
        <v>9.9476560000000003</v>
      </c>
      <c r="E3688" s="125">
        <v>7.015924</v>
      </c>
    </row>
    <row r="3689" spans="1:5" x14ac:dyDescent="0.25">
      <c r="A3689" s="124">
        <v>43080</v>
      </c>
      <c r="B3689" s="125">
        <v>24</v>
      </c>
      <c r="C3689" s="125">
        <v>9.9521739999999994</v>
      </c>
      <c r="D3689" s="125">
        <v>9.9521739999999994</v>
      </c>
      <c r="E3689" s="125">
        <v>7.2083750000000002</v>
      </c>
    </row>
    <row r="3690" spans="1:5" x14ac:dyDescent="0.25">
      <c r="A3690" s="124">
        <v>43082</v>
      </c>
      <c r="B3690" s="125">
        <v>22</v>
      </c>
      <c r="C3690" s="125">
        <v>9.9560999999999993</v>
      </c>
      <c r="D3690" s="125">
        <v>9.9560999999999993</v>
      </c>
      <c r="E3690" s="125">
        <v>7.2153119999999999</v>
      </c>
    </row>
    <row r="3691" spans="1:5" x14ac:dyDescent="0.25">
      <c r="A3691" s="124">
        <v>43083</v>
      </c>
      <c r="B3691" s="125">
        <v>28</v>
      </c>
      <c r="C3691" s="125">
        <v>9.9441740000000003</v>
      </c>
      <c r="D3691" s="125">
        <v>9.9441740000000003</v>
      </c>
      <c r="E3691" s="125">
        <v>7.2179229999999999</v>
      </c>
    </row>
    <row r="3692" spans="1:5" x14ac:dyDescent="0.25">
      <c r="A3692" s="124">
        <v>43084</v>
      </c>
      <c r="B3692" s="125">
        <v>27</v>
      </c>
      <c r="C3692" s="125">
        <v>9.9459219999999995</v>
      </c>
      <c r="D3692" s="125">
        <v>9.9459219999999995</v>
      </c>
      <c r="E3692" s="125">
        <v>7.2496039999999997</v>
      </c>
    </row>
    <row r="3693" spans="1:5" x14ac:dyDescent="0.25">
      <c r="A3693" s="124">
        <v>43087</v>
      </c>
      <c r="B3693" s="125">
        <v>24</v>
      </c>
      <c r="C3693" s="125">
        <v>9.9518819999999995</v>
      </c>
      <c r="D3693" s="125">
        <v>9.9518819999999995</v>
      </c>
      <c r="E3693" s="125">
        <v>7.2525979999999999</v>
      </c>
    </row>
    <row r="3694" spans="1:5" x14ac:dyDescent="0.25">
      <c r="A3694" s="124">
        <v>43088</v>
      </c>
      <c r="B3694" s="125">
        <v>23</v>
      </c>
      <c r="C3694" s="125">
        <v>9.9541470000000007</v>
      </c>
      <c r="D3694" s="125">
        <v>9.9541470000000007</v>
      </c>
      <c r="E3694" s="125">
        <v>7.2100520000000001</v>
      </c>
    </row>
    <row r="3695" spans="1:5" x14ac:dyDescent="0.25">
      <c r="A3695" s="124">
        <v>43089</v>
      </c>
      <c r="B3695" s="125">
        <v>22</v>
      </c>
      <c r="C3695" s="125">
        <v>9.9561329999999995</v>
      </c>
      <c r="D3695" s="125">
        <v>9.9561329999999995</v>
      </c>
      <c r="E3695" s="125">
        <v>7.2098639999999996</v>
      </c>
    </row>
    <row r="3696" spans="1:5" x14ac:dyDescent="0.25">
      <c r="A3696" s="124">
        <v>43090</v>
      </c>
      <c r="B3696" s="125">
        <v>28</v>
      </c>
      <c r="C3696" s="125">
        <v>9.9440240000000006</v>
      </c>
      <c r="D3696" s="125">
        <v>9.9440240000000006</v>
      </c>
      <c r="E3696" s="125">
        <v>7.2374270000000003</v>
      </c>
    </row>
    <row r="3697" spans="1:5" x14ac:dyDescent="0.25">
      <c r="A3697" s="124">
        <v>43091</v>
      </c>
      <c r="B3697" s="125">
        <v>27</v>
      </c>
      <c r="C3697" s="125">
        <v>9.9462899999999994</v>
      </c>
      <c r="D3697" s="125">
        <v>9.9462899999999994</v>
      </c>
      <c r="E3697" s="125">
        <v>7.200005</v>
      </c>
    </row>
    <row r="3698" spans="1:5" x14ac:dyDescent="0.25">
      <c r="A3698" s="124">
        <v>43095</v>
      </c>
      <c r="B3698" s="125">
        <v>23</v>
      </c>
      <c r="C3698" s="125">
        <v>9.9542110000000008</v>
      </c>
      <c r="D3698" s="125">
        <v>9.9542110000000008</v>
      </c>
      <c r="E3698" s="125">
        <v>7.1999420000000001</v>
      </c>
    </row>
    <row r="3699" spans="1:5" x14ac:dyDescent="0.25">
      <c r="A3699" s="124">
        <v>43096</v>
      </c>
      <c r="B3699" s="125">
        <v>22</v>
      </c>
      <c r="C3699" s="125">
        <v>9.9563740000000003</v>
      </c>
      <c r="D3699" s="125">
        <v>9.9563740000000003</v>
      </c>
      <c r="E3699" s="125">
        <v>7.1700799999999996</v>
      </c>
    </row>
    <row r="3700" spans="1:5" x14ac:dyDescent="0.25">
      <c r="A3700" s="124">
        <v>43097</v>
      </c>
      <c r="B3700" s="125">
        <v>28</v>
      </c>
      <c r="C3700" s="125">
        <v>9.9441419999999994</v>
      </c>
      <c r="D3700" s="125">
        <v>9.9441419999999994</v>
      </c>
      <c r="E3700" s="125">
        <v>7.2220839999999997</v>
      </c>
    </row>
    <row r="3701" spans="1:5" x14ac:dyDescent="0.25">
      <c r="A3701" s="124">
        <v>43098</v>
      </c>
      <c r="B3701" s="125">
        <v>27</v>
      </c>
      <c r="C3701" s="125">
        <v>9.9461560000000002</v>
      </c>
      <c r="D3701" s="125">
        <v>9.9461560000000002</v>
      </c>
      <c r="E3701" s="125">
        <v>7.2180650000000002</v>
      </c>
    </row>
    <row r="3702" spans="1:5" x14ac:dyDescent="0.25">
      <c r="A3702" s="124">
        <v>43102</v>
      </c>
      <c r="B3702" s="125">
        <v>23</v>
      </c>
      <c r="C3702" s="125">
        <v>9.9544180000000004</v>
      </c>
      <c r="D3702" s="125">
        <v>9.9544180000000004</v>
      </c>
      <c r="E3702" s="125">
        <v>7.1672440000000002</v>
      </c>
    </row>
    <row r="3703" spans="1:5" x14ac:dyDescent="0.25">
      <c r="A3703" s="124">
        <v>43103</v>
      </c>
      <c r="B3703" s="125">
        <v>22</v>
      </c>
      <c r="C3703" s="125">
        <v>9.9568329999999996</v>
      </c>
      <c r="D3703" s="125">
        <v>9.9568329999999996</v>
      </c>
      <c r="E3703" s="125">
        <v>7.0943149999999999</v>
      </c>
    </row>
    <row r="3704" spans="1:5" x14ac:dyDescent="0.25">
      <c r="A3704" s="124">
        <v>43104</v>
      </c>
      <c r="B3704" s="125">
        <v>28</v>
      </c>
      <c r="C3704" s="125">
        <v>9.9440039999999996</v>
      </c>
      <c r="D3704" s="125">
        <v>9.9440039999999996</v>
      </c>
      <c r="E3704" s="125">
        <v>7.2400270000000004</v>
      </c>
    </row>
    <row r="3705" spans="1:5" x14ac:dyDescent="0.25">
      <c r="A3705" s="124">
        <v>43105</v>
      </c>
      <c r="B3705" s="125">
        <v>27</v>
      </c>
      <c r="C3705" s="125">
        <v>9.9464070000000007</v>
      </c>
      <c r="D3705" s="125">
        <v>9.9464070000000007</v>
      </c>
      <c r="E3705" s="125">
        <v>7.1842360000000003</v>
      </c>
    </row>
    <row r="3706" spans="1:5" x14ac:dyDescent="0.25">
      <c r="A3706" s="124">
        <v>43108</v>
      </c>
      <c r="B3706" s="125">
        <v>24</v>
      </c>
      <c r="C3706" s="125">
        <v>9.9517249999999997</v>
      </c>
      <c r="D3706" s="125">
        <v>9.9517249999999997</v>
      </c>
      <c r="E3706" s="125">
        <v>7.2763770000000001</v>
      </c>
    </row>
    <row r="3707" spans="1:5" x14ac:dyDescent="0.25">
      <c r="A3707" s="124">
        <v>43109</v>
      </c>
      <c r="B3707" s="125">
        <v>23</v>
      </c>
      <c r="C3707" s="125">
        <v>9.9539069999999992</v>
      </c>
      <c r="D3707" s="125">
        <v>9.9539069999999992</v>
      </c>
      <c r="E3707" s="125">
        <v>7.2479649999999998</v>
      </c>
    </row>
    <row r="3708" spans="1:5" x14ac:dyDescent="0.25">
      <c r="A3708" s="124">
        <v>43110</v>
      </c>
      <c r="B3708" s="125">
        <v>22</v>
      </c>
      <c r="C3708" s="125">
        <v>9.9558099999999996</v>
      </c>
      <c r="D3708" s="125">
        <v>9.9558099999999996</v>
      </c>
      <c r="E3708" s="125">
        <v>7.2631870000000003</v>
      </c>
    </row>
    <row r="3709" spans="1:5" x14ac:dyDescent="0.25">
      <c r="A3709" s="124">
        <v>43111</v>
      </c>
      <c r="B3709" s="125">
        <v>28</v>
      </c>
      <c r="C3709" s="125">
        <v>9.9439729999999997</v>
      </c>
      <c r="D3709" s="125">
        <v>9.9439729999999997</v>
      </c>
      <c r="E3709" s="125">
        <v>7.2440579999999999</v>
      </c>
    </row>
    <row r="3710" spans="1:5" x14ac:dyDescent="0.25">
      <c r="A3710" s="124">
        <v>43112</v>
      </c>
      <c r="B3710" s="125">
        <v>27</v>
      </c>
      <c r="C3710" s="125">
        <v>9.9458629999999992</v>
      </c>
      <c r="D3710" s="125">
        <v>9.9458629999999992</v>
      </c>
      <c r="E3710" s="125">
        <v>7.2575570000000003</v>
      </c>
    </row>
    <row r="3711" spans="1:5" x14ac:dyDescent="0.25">
      <c r="A3711" s="124">
        <v>43115</v>
      </c>
      <c r="B3711" s="125">
        <v>24</v>
      </c>
      <c r="C3711" s="125">
        <v>9.9519369999999991</v>
      </c>
      <c r="D3711" s="125">
        <v>9.9519369999999991</v>
      </c>
      <c r="E3711" s="125">
        <v>7.2442679999999999</v>
      </c>
    </row>
    <row r="3712" spans="1:5" x14ac:dyDescent="0.25">
      <c r="A3712" s="124">
        <v>43116</v>
      </c>
      <c r="B3712" s="125">
        <v>23</v>
      </c>
      <c r="C3712" s="125">
        <v>9.9542110000000008</v>
      </c>
      <c r="D3712" s="125">
        <v>9.9542110000000008</v>
      </c>
      <c r="E3712" s="125">
        <v>7.1999420000000001</v>
      </c>
    </row>
    <row r="3713" spans="1:5" x14ac:dyDescent="0.25">
      <c r="A3713" s="124">
        <v>43117</v>
      </c>
      <c r="B3713" s="125">
        <v>22</v>
      </c>
      <c r="C3713" s="125">
        <v>9.9558459999999993</v>
      </c>
      <c r="D3713" s="125">
        <v>9.9558459999999993</v>
      </c>
      <c r="E3713" s="125">
        <v>7.257244</v>
      </c>
    </row>
    <row r="3714" spans="1:5" x14ac:dyDescent="0.25">
      <c r="A3714" s="124">
        <v>43118</v>
      </c>
      <c r="B3714" s="125">
        <v>28</v>
      </c>
      <c r="C3714" s="125">
        <v>9.9437090000000001</v>
      </c>
      <c r="D3714" s="125">
        <v>9.9437090000000001</v>
      </c>
      <c r="E3714" s="125">
        <v>7.2783850000000001</v>
      </c>
    </row>
    <row r="3715" spans="1:5" x14ac:dyDescent="0.25">
      <c r="A3715" s="124">
        <v>43119</v>
      </c>
      <c r="B3715" s="125">
        <v>27</v>
      </c>
      <c r="C3715" s="125">
        <v>9.9459839999999993</v>
      </c>
      <c r="D3715" s="125">
        <v>9.9459839999999993</v>
      </c>
      <c r="E3715" s="125">
        <v>7.2412479999999997</v>
      </c>
    </row>
    <row r="3716" spans="1:5" x14ac:dyDescent="0.25">
      <c r="A3716" s="124">
        <v>43122</v>
      </c>
      <c r="B3716" s="125">
        <v>24</v>
      </c>
      <c r="C3716" s="125">
        <v>9.9519629999999992</v>
      </c>
      <c r="D3716" s="125">
        <v>9.9519629999999992</v>
      </c>
      <c r="E3716" s="125">
        <v>7.2403300000000002</v>
      </c>
    </row>
    <row r="3717" spans="1:5" x14ac:dyDescent="0.25">
      <c r="A3717" s="124">
        <v>43123</v>
      </c>
      <c r="B3717" s="125">
        <v>23</v>
      </c>
      <c r="C3717" s="125">
        <v>9.9540209999999991</v>
      </c>
      <c r="D3717" s="125">
        <v>9.9540209999999991</v>
      </c>
      <c r="E3717" s="125">
        <v>7.2299559999999996</v>
      </c>
    </row>
    <row r="3718" spans="1:5" x14ac:dyDescent="0.25">
      <c r="A3718" s="124">
        <v>43124</v>
      </c>
      <c r="B3718" s="125">
        <v>22</v>
      </c>
      <c r="C3718" s="125">
        <v>9.9559700000000007</v>
      </c>
      <c r="D3718" s="125">
        <v>9.9559700000000007</v>
      </c>
      <c r="E3718" s="125">
        <v>7.2367730000000003</v>
      </c>
    </row>
    <row r="3719" spans="1:5" x14ac:dyDescent="0.25">
      <c r="A3719" s="124">
        <v>43125</v>
      </c>
      <c r="B3719" s="125">
        <v>28</v>
      </c>
      <c r="C3719" s="125">
        <v>9.9439309999999992</v>
      </c>
      <c r="D3719" s="125">
        <v>9.9439309999999992</v>
      </c>
      <c r="E3719" s="125">
        <v>7.2495190000000003</v>
      </c>
    </row>
    <row r="3720" spans="1:5" x14ac:dyDescent="0.25">
      <c r="A3720" s="124">
        <v>43126</v>
      </c>
      <c r="B3720" s="125">
        <v>27</v>
      </c>
      <c r="C3720" s="125">
        <v>9.9459499999999998</v>
      </c>
      <c r="D3720" s="125">
        <v>9.9459499999999998</v>
      </c>
      <c r="E3720" s="125">
        <v>7.2458299999999998</v>
      </c>
    </row>
    <row r="3721" spans="1:5" x14ac:dyDescent="0.25">
      <c r="A3721" s="124">
        <v>43129</v>
      </c>
      <c r="B3721" s="125">
        <v>24</v>
      </c>
      <c r="C3721" s="125">
        <v>9.9519690000000001</v>
      </c>
      <c r="D3721" s="125">
        <v>9.9519690000000001</v>
      </c>
      <c r="E3721" s="125">
        <v>7.2394220000000002</v>
      </c>
    </row>
    <row r="3722" spans="1:5" x14ac:dyDescent="0.25">
      <c r="A3722" s="124">
        <v>43130</v>
      </c>
      <c r="B3722" s="125">
        <v>23</v>
      </c>
      <c r="C3722" s="125">
        <v>9.9539749999999998</v>
      </c>
      <c r="D3722" s="125">
        <v>9.9539749999999998</v>
      </c>
      <c r="E3722" s="125">
        <v>7.237222</v>
      </c>
    </row>
    <row r="3723" spans="1:5" x14ac:dyDescent="0.25">
      <c r="A3723" s="124">
        <v>43131</v>
      </c>
      <c r="B3723" s="125">
        <v>22</v>
      </c>
      <c r="C3723" s="125">
        <v>9.9556710000000006</v>
      </c>
      <c r="D3723" s="125">
        <v>9.9556710000000006</v>
      </c>
      <c r="E3723" s="125">
        <v>7.2861349999999998</v>
      </c>
    </row>
    <row r="3724" spans="1:5" x14ac:dyDescent="0.25">
      <c r="A3724" s="124">
        <v>43132</v>
      </c>
      <c r="B3724" s="125">
        <v>28</v>
      </c>
      <c r="C3724" s="125">
        <v>9.9439430000000009</v>
      </c>
      <c r="D3724" s="125">
        <v>9.9439430000000009</v>
      </c>
      <c r="E3724" s="125">
        <v>7.2479579999999997</v>
      </c>
    </row>
    <row r="3725" spans="1:5" x14ac:dyDescent="0.25">
      <c r="A3725" s="124">
        <v>43133</v>
      </c>
      <c r="B3725" s="125">
        <v>27</v>
      </c>
      <c r="C3725" s="125">
        <v>9.9458599999999997</v>
      </c>
      <c r="D3725" s="125">
        <v>9.9458599999999997</v>
      </c>
      <c r="E3725" s="125">
        <v>7.2579609999999999</v>
      </c>
    </row>
    <row r="3726" spans="1:5" x14ac:dyDescent="0.25">
      <c r="A3726" s="124">
        <v>43137</v>
      </c>
      <c r="B3726" s="125">
        <v>23</v>
      </c>
      <c r="C3726" s="125">
        <v>9.9535140000000002</v>
      </c>
      <c r="D3726" s="125">
        <v>9.9535140000000002</v>
      </c>
      <c r="E3726" s="125">
        <v>7.3100509999999996</v>
      </c>
    </row>
    <row r="3727" spans="1:5" x14ac:dyDescent="0.25">
      <c r="A3727" s="124">
        <v>43138</v>
      </c>
      <c r="B3727" s="125">
        <v>22</v>
      </c>
      <c r="C3727" s="125">
        <v>9.9555959999999999</v>
      </c>
      <c r="D3727" s="125">
        <v>9.9555959999999999</v>
      </c>
      <c r="E3727" s="125">
        <v>7.2985170000000004</v>
      </c>
    </row>
    <row r="3728" spans="1:5" x14ac:dyDescent="0.25">
      <c r="A3728" s="124">
        <v>43139</v>
      </c>
      <c r="B3728" s="125">
        <v>28</v>
      </c>
      <c r="C3728" s="125">
        <v>9.9419280000000008</v>
      </c>
      <c r="D3728" s="125">
        <v>9.9419280000000008</v>
      </c>
      <c r="E3728" s="125">
        <v>7.5100119999999997</v>
      </c>
    </row>
    <row r="3729" spans="1:5" x14ac:dyDescent="0.25">
      <c r="A3729" s="124">
        <v>43140</v>
      </c>
      <c r="B3729" s="125">
        <v>27</v>
      </c>
      <c r="C3729" s="125">
        <v>9.9437719999999992</v>
      </c>
      <c r="D3729" s="125">
        <v>9.9437719999999992</v>
      </c>
      <c r="E3729" s="125">
        <v>7.5394600000000001</v>
      </c>
    </row>
    <row r="3730" spans="1:5" x14ac:dyDescent="0.25">
      <c r="A3730" s="124">
        <v>43143</v>
      </c>
      <c r="B3730" s="125">
        <v>24</v>
      </c>
      <c r="C3730" s="125">
        <v>9.9500109999999999</v>
      </c>
      <c r="D3730" s="125">
        <v>9.9500109999999999</v>
      </c>
      <c r="E3730" s="125">
        <v>7.536022</v>
      </c>
    </row>
    <row r="3731" spans="1:5" x14ac:dyDescent="0.25">
      <c r="A3731" s="124">
        <v>43144</v>
      </c>
      <c r="B3731" s="125">
        <v>23</v>
      </c>
      <c r="C3731" s="125">
        <v>9.9522770000000005</v>
      </c>
      <c r="D3731" s="125">
        <v>9.9522770000000005</v>
      </c>
      <c r="E3731" s="125">
        <v>7.5055050000000003</v>
      </c>
    </row>
    <row r="3732" spans="1:5" x14ac:dyDescent="0.25">
      <c r="A3732" s="124">
        <v>43145</v>
      </c>
      <c r="B3732" s="125">
        <v>22</v>
      </c>
      <c r="C3732" s="125">
        <v>9.9540489999999995</v>
      </c>
      <c r="D3732" s="125">
        <v>9.9540489999999995</v>
      </c>
      <c r="E3732" s="125">
        <v>7.553966</v>
      </c>
    </row>
    <row r="3733" spans="1:5" x14ac:dyDescent="0.25">
      <c r="A3733" s="124">
        <v>43146</v>
      </c>
      <c r="B3733" s="125">
        <v>28</v>
      </c>
      <c r="C3733" s="125">
        <v>9.9418369999999996</v>
      </c>
      <c r="D3733" s="125">
        <v>9.9418369999999996</v>
      </c>
      <c r="E3733" s="125">
        <v>7.5218489999999996</v>
      </c>
    </row>
    <row r="3734" spans="1:5" x14ac:dyDescent="0.25">
      <c r="A3734" s="124">
        <v>43147</v>
      </c>
      <c r="B3734" s="125">
        <v>27</v>
      </c>
      <c r="C3734" s="125">
        <v>9.9440650000000002</v>
      </c>
      <c r="D3734" s="125">
        <v>9.9440650000000002</v>
      </c>
      <c r="E3734" s="125">
        <v>7.4999510000000003</v>
      </c>
    </row>
    <row r="3735" spans="1:5" x14ac:dyDescent="0.25">
      <c r="A3735" s="124">
        <v>43150</v>
      </c>
      <c r="B3735" s="125">
        <v>24</v>
      </c>
      <c r="C3735" s="125">
        <v>9.9502489999999995</v>
      </c>
      <c r="D3735" s="125">
        <v>9.9502489999999995</v>
      </c>
      <c r="E3735" s="125">
        <v>7.4999630000000002</v>
      </c>
    </row>
    <row r="3736" spans="1:5" x14ac:dyDescent="0.25">
      <c r="A3736" s="124">
        <v>43151</v>
      </c>
      <c r="B3736" s="125">
        <v>23</v>
      </c>
      <c r="C3736" s="125">
        <v>9.9523670000000006</v>
      </c>
      <c r="D3736" s="125">
        <v>9.9523670000000006</v>
      </c>
      <c r="E3736" s="125">
        <v>7.4912830000000001</v>
      </c>
    </row>
    <row r="3737" spans="1:5" x14ac:dyDescent="0.25">
      <c r="A3737" s="124">
        <v>43152</v>
      </c>
      <c r="B3737" s="125">
        <v>22</v>
      </c>
      <c r="C3737" s="125">
        <v>9.9544820000000005</v>
      </c>
      <c r="D3737" s="125">
        <v>9.9544820000000005</v>
      </c>
      <c r="E3737" s="125">
        <v>7.4824590000000004</v>
      </c>
    </row>
    <row r="3738" spans="1:5" x14ac:dyDescent="0.25">
      <c r="A3738" s="124">
        <v>43153</v>
      </c>
      <c r="B3738" s="125">
        <v>28</v>
      </c>
      <c r="C3738" s="125">
        <v>9.9421339999999994</v>
      </c>
      <c r="D3738" s="125">
        <v>9.9421339999999994</v>
      </c>
      <c r="E3738" s="125">
        <v>7.4832169999999998</v>
      </c>
    </row>
    <row r="3739" spans="1:5" x14ac:dyDescent="0.25">
      <c r="A3739" s="124">
        <v>43154</v>
      </c>
      <c r="B3739" s="125">
        <v>27</v>
      </c>
      <c r="C3739" s="125">
        <v>9.9442869999999992</v>
      </c>
      <c r="D3739" s="125">
        <v>9.9442869999999992</v>
      </c>
      <c r="E3739" s="125">
        <v>7.4700179999999996</v>
      </c>
    </row>
    <row r="3740" spans="1:5" x14ac:dyDescent="0.25">
      <c r="A3740" s="124">
        <v>43157</v>
      </c>
      <c r="B3740" s="125">
        <v>24</v>
      </c>
      <c r="C3740" s="125">
        <v>9.9504560000000009</v>
      </c>
      <c r="D3740" s="125">
        <v>9.9504560000000009</v>
      </c>
      <c r="E3740" s="125">
        <v>7.4686019999999997</v>
      </c>
    </row>
    <row r="3741" spans="1:5" x14ac:dyDescent="0.25">
      <c r="A3741" s="124">
        <v>43158</v>
      </c>
      <c r="B3741" s="125">
        <v>23</v>
      </c>
      <c r="C3741" s="125">
        <v>9.9527590000000004</v>
      </c>
      <c r="D3741" s="125">
        <v>9.9527590000000004</v>
      </c>
      <c r="E3741" s="125">
        <v>7.4293399999999998</v>
      </c>
    </row>
    <row r="3742" spans="1:5" x14ac:dyDescent="0.25">
      <c r="A3742" s="124">
        <v>43159</v>
      </c>
      <c r="B3742" s="125">
        <v>22</v>
      </c>
      <c r="C3742" s="125">
        <v>9.954701</v>
      </c>
      <c r="D3742" s="125">
        <v>9.954701</v>
      </c>
      <c r="E3742" s="125">
        <v>7.4462950000000001</v>
      </c>
    </row>
    <row r="3743" spans="1:5" x14ac:dyDescent="0.25">
      <c r="A3743" s="124">
        <v>43160</v>
      </c>
      <c r="B3743" s="125">
        <v>27</v>
      </c>
      <c r="C3743" s="125">
        <v>9.944286</v>
      </c>
      <c r="D3743" s="125">
        <v>9.944286</v>
      </c>
      <c r="E3743" s="125">
        <v>7.4701529999999998</v>
      </c>
    </row>
    <row r="3744" spans="1:5" x14ac:dyDescent="0.25">
      <c r="A3744" s="124">
        <v>43161</v>
      </c>
      <c r="B3744" s="125">
        <v>26</v>
      </c>
      <c r="C3744" s="125">
        <v>9.9463059999999999</v>
      </c>
      <c r="D3744" s="125">
        <v>9.9463059999999999</v>
      </c>
      <c r="E3744" s="125">
        <v>7.4746880000000004</v>
      </c>
    </row>
    <row r="3745" spans="1:5" x14ac:dyDescent="0.25">
      <c r="A3745" s="124">
        <v>43164</v>
      </c>
      <c r="B3745" s="125">
        <v>23</v>
      </c>
      <c r="C3745" s="125">
        <v>9.9525649999999999</v>
      </c>
      <c r="D3745" s="125">
        <v>9.9525649999999999</v>
      </c>
      <c r="E3745" s="125">
        <v>7.4599950000000002</v>
      </c>
    </row>
    <row r="3746" spans="1:5" x14ac:dyDescent="0.25">
      <c r="A3746" s="124">
        <v>43165</v>
      </c>
      <c r="B3746" s="125">
        <v>22</v>
      </c>
      <c r="C3746" s="125">
        <v>9.9544049999999995</v>
      </c>
      <c r="D3746" s="125">
        <v>9.9544049999999995</v>
      </c>
      <c r="E3746" s="125">
        <v>7.4951739999999996</v>
      </c>
    </row>
    <row r="3747" spans="1:5" x14ac:dyDescent="0.25">
      <c r="A3747" s="124">
        <v>43166</v>
      </c>
      <c r="B3747" s="125">
        <v>21</v>
      </c>
      <c r="C3747" s="125">
        <v>9.9564389999999996</v>
      </c>
      <c r="D3747" s="125">
        <v>9.9564389999999996</v>
      </c>
      <c r="E3747" s="125">
        <v>7.5002719999999998</v>
      </c>
    </row>
    <row r="3748" spans="1:5" x14ac:dyDescent="0.25">
      <c r="A3748" s="124">
        <v>43167</v>
      </c>
      <c r="B3748" s="125">
        <v>28</v>
      </c>
      <c r="C3748" s="125">
        <v>9.9417729999999995</v>
      </c>
      <c r="D3748" s="125">
        <v>9.9417729999999995</v>
      </c>
      <c r="E3748" s="125">
        <v>7.5301749999999998</v>
      </c>
    </row>
    <row r="3749" spans="1:5" x14ac:dyDescent="0.25">
      <c r="A3749" s="124">
        <v>43168</v>
      </c>
      <c r="B3749" s="125">
        <v>27</v>
      </c>
      <c r="C3749" s="125">
        <v>9.9437300000000004</v>
      </c>
      <c r="D3749" s="125">
        <v>9.9437300000000004</v>
      </c>
      <c r="E3749" s="125">
        <v>7.5451230000000002</v>
      </c>
    </row>
    <row r="3750" spans="1:5" x14ac:dyDescent="0.25">
      <c r="A3750" s="124">
        <v>43171</v>
      </c>
      <c r="B3750" s="125">
        <v>24</v>
      </c>
      <c r="C3750" s="125">
        <v>9.9499469999999999</v>
      </c>
      <c r="D3750" s="125">
        <v>9.9499469999999999</v>
      </c>
      <c r="E3750" s="125">
        <v>7.5457190000000001</v>
      </c>
    </row>
    <row r="3751" spans="1:5" x14ac:dyDescent="0.25">
      <c r="A3751" s="124">
        <v>43172</v>
      </c>
      <c r="B3751" s="125">
        <v>23</v>
      </c>
      <c r="C3751" s="125">
        <v>9.9527450000000002</v>
      </c>
      <c r="D3751" s="125">
        <v>9.9527450000000002</v>
      </c>
      <c r="E3751" s="125">
        <v>7.4315530000000001</v>
      </c>
    </row>
    <row r="3752" spans="1:5" x14ac:dyDescent="0.25">
      <c r="A3752" s="124">
        <v>43173</v>
      </c>
      <c r="B3752" s="125">
        <v>22</v>
      </c>
      <c r="C3752" s="125">
        <v>9.9549629999999993</v>
      </c>
      <c r="D3752" s="125">
        <v>9.9549629999999993</v>
      </c>
      <c r="E3752" s="125">
        <v>7.4030319999999996</v>
      </c>
    </row>
    <row r="3753" spans="1:5" x14ac:dyDescent="0.25">
      <c r="A3753" s="124">
        <v>43174</v>
      </c>
      <c r="B3753" s="125">
        <v>28</v>
      </c>
      <c r="C3753" s="125">
        <v>9.9423340000000007</v>
      </c>
      <c r="D3753" s="125">
        <v>9.9423340000000007</v>
      </c>
      <c r="E3753" s="125">
        <v>7.4572029999999998</v>
      </c>
    </row>
    <row r="3754" spans="1:5" x14ac:dyDescent="0.25">
      <c r="A3754" s="124">
        <v>43175</v>
      </c>
      <c r="B3754" s="125">
        <v>27</v>
      </c>
      <c r="C3754" s="125">
        <v>9.9444510000000008</v>
      </c>
      <c r="D3754" s="125">
        <v>9.9444510000000008</v>
      </c>
      <c r="E3754" s="125">
        <v>7.4479059999999997</v>
      </c>
    </row>
    <row r="3755" spans="1:5" x14ac:dyDescent="0.25">
      <c r="A3755" s="124">
        <v>43179</v>
      </c>
      <c r="B3755" s="125">
        <v>23</v>
      </c>
      <c r="C3755" s="125">
        <v>9.9531550000000006</v>
      </c>
      <c r="D3755" s="125">
        <v>9.9531550000000006</v>
      </c>
      <c r="E3755" s="125">
        <v>7.366771</v>
      </c>
    </row>
    <row r="3756" spans="1:5" x14ac:dyDescent="0.25">
      <c r="A3756" s="124">
        <v>43180</v>
      </c>
      <c r="B3756" s="125">
        <v>22</v>
      </c>
      <c r="C3756" s="125">
        <v>9.95533</v>
      </c>
      <c r="D3756" s="125">
        <v>9.95533</v>
      </c>
      <c r="E3756" s="125">
        <v>7.342435</v>
      </c>
    </row>
    <row r="3757" spans="1:5" x14ac:dyDescent="0.25">
      <c r="A3757" s="124">
        <v>43181</v>
      </c>
      <c r="B3757" s="125">
        <v>28</v>
      </c>
      <c r="C3757" s="125">
        <v>9.9425720000000002</v>
      </c>
      <c r="D3757" s="125">
        <v>9.9425720000000002</v>
      </c>
      <c r="E3757" s="125">
        <v>7.426247</v>
      </c>
    </row>
    <row r="3758" spans="1:5" x14ac:dyDescent="0.25">
      <c r="A3758" s="124">
        <v>43182</v>
      </c>
      <c r="B3758" s="125">
        <v>27</v>
      </c>
      <c r="C3758" s="125">
        <v>9.9447039999999998</v>
      </c>
      <c r="D3758" s="125">
        <v>9.9447039999999998</v>
      </c>
      <c r="E3758" s="125">
        <v>7.4137950000000004</v>
      </c>
    </row>
    <row r="3759" spans="1:5" x14ac:dyDescent="0.25">
      <c r="A3759" s="124">
        <v>43185</v>
      </c>
      <c r="B3759" s="125">
        <v>24</v>
      </c>
      <c r="C3759" s="125">
        <v>9.9509129999999999</v>
      </c>
      <c r="D3759" s="125">
        <v>9.9509129999999999</v>
      </c>
      <c r="E3759" s="125">
        <v>7.3993710000000004</v>
      </c>
    </row>
    <row r="3760" spans="1:5" x14ac:dyDescent="0.25">
      <c r="A3760" s="124">
        <v>43186</v>
      </c>
      <c r="B3760" s="125">
        <v>23</v>
      </c>
      <c r="C3760" s="125">
        <v>9.9525860000000002</v>
      </c>
      <c r="D3760" s="125">
        <v>9.9525860000000002</v>
      </c>
      <c r="E3760" s="125">
        <v>7.456677</v>
      </c>
    </row>
    <row r="3761" spans="1:5" x14ac:dyDescent="0.25">
      <c r="A3761" s="124">
        <v>43187</v>
      </c>
      <c r="B3761" s="125">
        <v>29</v>
      </c>
      <c r="C3761" s="125">
        <v>9.9404240000000001</v>
      </c>
      <c r="D3761" s="125">
        <v>9.9404240000000001</v>
      </c>
      <c r="E3761" s="125">
        <v>7.4399660000000001</v>
      </c>
    </row>
    <row r="3762" spans="1:5" x14ac:dyDescent="0.25">
      <c r="A3762" s="124">
        <v>43192</v>
      </c>
      <c r="B3762" s="125">
        <v>24</v>
      </c>
      <c r="C3762" s="125">
        <v>9.9504409999999996</v>
      </c>
      <c r="D3762" s="125">
        <v>9.9504409999999996</v>
      </c>
      <c r="E3762" s="125">
        <v>7.4708750000000004</v>
      </c>
    </row>
    <row r="3763" spans="1:5" x14ac:dyDescent="0.25">
      <c r="A3763" s="124">
        <v>43193</v>
      </c>
      <c r="B3763" s="125">
        <v>23</v>
      </c>
      <c r="C3763" s="125">
        <v>9.9524600000000003</v>
      </c>
      <c r="D3763" s="125">
        <v>9.9524600000000003</v>
      </c>
      <c r="E3763" s="125">
        <v>7.4765870000000003</v>
      </c>
    </row>
    <row r="3764" spans="1:5" x14ac:dyDescent="0.25">
      <c r="A3764" s="124">
        <v>43194</v>
      </c>
      <c r="B3764" s="125">
        <v>22</v>
      </c>
      <c r="C3764" s="125">
        <v>9.9543049999999997</v>
      </c>
      <c r="D3764" s="125">
        <v>9.9543049999999997</v>
      </c>
      <c r="E3764" s="125">
        <v>7.5116880000000004</v>
      </c>
    </row>
    <row r="3765" spans="1:5" x14ac:dyDescent="0.25">
      <c r="A3765" s="124">
        <v>43195</v>
      </c>
      <c r="B3765" s="125">
        <v>28</v>
      </c>
      <c r="C3765" s="125">
        <v>9.9422689999999996</v>
      </c>
      <c r="D3765" s="125">
        <v>9.9422689999999996</v>
      </c>
      <c r="E3765" s="125">
        <v>7.4656570000000002</v>
      </c>
    </row>
    <row r="3766" spans="1:5" x14ac:dyDescent="0.25">
      <c r="A3766" s="124">
        <v>43196</v>
      </c>
      <c r="B3766" s="125">
        <v>27</v>
      </c>
      <c r="C3766" s="125">
        <v>9.9443339999999996</v>
      </c>
      <c r="D3766" s="125">
        <v>9.9443339999999996</v>
      </c>
      <c r="E3766" s="125">
        <v>7.4636810000000002</v>
      </c>
    </row>
    <row r="3767" spans="1:5" x14ac:dyDescent="0.25">
      <c r="A3767" s="124">
        <v>43199</v>
      </c>
      <c r="B3767" s="125">
        <v>24</v>
      </c>
      <c r="C3767" s="125">
        <v>9.9500550000000008</v>
      </c>
      <c r="D3767" s="125">
        <v>9.9500550000000008</v>
      </c>
      <c r="E3767" s="125">
        <v>7.5293549999999998</v>
      </c>
    </row>
    <row r="3768" spans="1:5" x14ac:dyDescent="0.25">
      <c r="A3768" s="124">
        <v>43200</v>
      </c>
      <c r="B3768" s="125">
        <v>23</v>
      </c>
      <c r="C3768" s="125">
        <v>9.9524270000000001</v>
      </c>
      <c r="D3768" s="125">
        <v>9.9524270000000001</v>
      </c>
      <c r="E3768" s="125">
        <v>7.4818020000000001</v>
      </c>
    </row>
    <row r="3769" spans="1:5" x14ac:dyDescent="0.25">
      <c r="A3769" s="124">
        <v>43201</v>
      </c>
      <c r="B3769" s="125">
        <v>22</v>
      </c>
      <c r="C3769" s="125">
        <v>9.9545309999999994</v>
      </c>
      <c r="D3769" s="125">
        <v>9.9545309999999994</v>
      </c>
      <c r="E3769" s="125">
        <v>7.474367</v>
      </c>
    </row>
    <row r="3770" spans="1:5" x14ac:dyDescent="0.25">
      <c r="A3770" s="124">
        <v>43202</v>
      </c>
      <c r="B3770" s="125">
        <v>28</v>
      </c>
      <c r="C3770" s="125">
        <v>9.9424039999999998</v>
      </c>
      <c r="D3770" s="125">
        <v>9.9424039999999998</v>
      </c>
      <c r="E3770" s="125">
        <v>7.4480979999999999</v>
      </c>
    </row>
    <row r="3771" spans="1:5" x14ac:dyDescent="0.25">
      <c r="A3771" s="124">
        <v>43203</v>
      </c>
      <c r="B3771" s="125">
        <v>27</v>
      </c>
      <c r="C3771" s="125">
        <v>9.9444300000000005</v>
      </c>
      <c r="D3771" s="125">
        <v>9.9444300000000005</v>
      </c>
      <c r="E3771" s="125">
        <v>7.4507370000000002</v>
      </c>
    </row>
    <row r="3772" spans="1:5" x14ac:dyDescent="0.25">
      <c r="A3772" s="124">
        <v>43206</v>
      </c>
      <c r="B3772" s="125">
        <v>24</v>
      </c>
      <c r="C3772" s="125">
        <v>9.9505809999999997</v>
      </c>
      <c r="D3772" s="125">
        <v>9.9505809999999997</v>
      </c>
      <c r="E3772" s="125">
        <v>7.4496659999999997</v>
      </c>
    </row>
    <row r="3773" spans="1:5" x14ac:dyDescent="0.25">
      <c r="A3773" s="124">
        <v>43207</v>
      </c>
      <c r="B3773" s="125">
        <v>23</v>
      </c>
      <c r="C3773" s="125">
        <v>9.9528839999999992</v>
      </c>
      <c r="D3773" s="125">
        <v>9.9528839999999992</v>
      </c>
      <c r="E3773" s="125">
        <v>7.4095890000000004</v>
      </c>
    </row>
    <row r="3774" spans="1:5" x14ac:dyDescent="0.25">
      <c r="A3774" s="124">
        <v>43208</v>
      </c>
      <c r="B3774" s="125">
        <v>22</v>
      </c>
      <c r="C3774" s="125">
        <v>9.9548020000000008</v>
      </c>
      <c r="D3774" s="125">
        <v>9.9548020000000008</v>
      </c>
      <c r="E3774" s="125">
        <v>7.4296170000000004</v>
      </c>
    </row>
    <row r="3775" spans="1:5" x14ac:dyDescent="0.25">
      <c r="A3775" s="124">
        <v>43209</v>
      </c>
      <c r="B3775" s="125">
        <v>28</v>
      </c>
      <c r="C3775" s="125">
        <v>9.942107</v>
      </c>
      <c r="D3775" s="125">
        <v>9.942107</v>
      </c>
      <c r="E3775" s="125">
        <v>7.4867290000000004</v>
      </c>
    </row>
    <row r="3776" spans="1:5" x14ac:dyDescent="0.25">
      <c r="A3776" s="124">
        <v>43210</v>
      </c>
      <c r="B3776" s="125">
        <v>27</v>
      </c>
      <c r="C3776" s="125">
        <v>9.9440939999999998</v>
      </c>
      <c r="D3776" s="125">
        <v>9.9440939999999998</v>
      </c>
      <c r="E3776" s="125">
        <v>7.496041</v>
      </c>
    </row>
    <row r="3777" spans="1:5" x14ac:dyDescent="0.25">
      <c r="A3777" s="124">
        <v>43213</v>
      </c>
      <c r="B3777" s="125">
        <v>24</v>
      </c>
      <c r="C3777" s="125">
        <v>9.9502030000000001</v>
      </c>
      <c r="D3777" s="125">
        <v>9.9502030000000001</v>
      </c>
      <c r="E3777" s="125">
        <v>7.5069319999999999</v>
      </c>
    </row>
    <row r="3778" spans="1:5" x14ac:dyDescent="0.25">
      <c r="A3778" s="124">
        <v>43214</v>
      </c>
      <c r="B3778" s="125">
        <v>23</v>
      </c>
      <c r="C3778" s="125">
        <v>9.9523499999999991</v>
      </c>
      <c r="D3778" s="125">
        <v>9.9523499999999991</v>
      </c>
      <c r="E3778" s="125">
        <v>7.49397</v>
      </c>
    </row>
    <row r="3779" spans="1:5" x14ac:dyDescent="0.25">
      <c r="A3779" s="124">
        <v>43215</v>
      </c>
      <c r="B3779" s="125">
        <v>22</v>
      </c>
      <c r="C3779" s="125">
        <v>9.9543420000000005</v>
      </c>
      <c r="D3779" s="125">
        <v>9.9543420000000005</v>
      </c>
      <c r="E3779" s="125">
        <v>7.5055779999999999</v>
      </c>
    </row>
    <row r="3780" spans="1:5" x14ac:dyDescent="0.25">
      <c r="A3780" s="124">
        <v>43216</v>
      </c>
      <c r="B3780" s="125">
        <v>28</v>
      </c>
      <c r="C3780" s="125">
        <v>9.9424799999999998</v>
      </c>
      <c r="D3780" s="125">
        <v>9.9424799999999998</v>
      </c>
      <c r="E3780" s="125">
        <v>7.4382130000000002</v>
      </c>
    </row>
    <row r="3781" spans="1:5" x14ac:dyDescent="0.25">
      <c r="A3781" s="124">
        <v>43217</v>
      </c>
      <c r="B3781" s="125">
        <v>27</v>
      </c>
      <c r="C3781" s="125">
        <v>9.9444320000000008</v>
      </c>
      <c r="D3781" s="125">
        <v>9.9444320000000008</v>
      </c>
      <c r="E3781" s="125">
        <v>7.4504669999999997</v>
      </c>
    </row>
    <row r="3782" spans="1:5" x14ac:dyDescent="0.25">
      <c r="A3782" s="124">
        <v>43220</v>
      </c>
      <c r="B3782" s="125">
        <v>24</v>
      </c>
      <c r="C3782" s="125">
        <v>9.9509279999999993</v>
      </c>
      <c r="D3782" s="125">
        <v>9.9509279999999993</v>
      </c>
      <c r="E3782" s="125">
        <v>7.3970989999999999</v>
      </c>
    </row>
    <row r="3783" spans="1:5" x14ac:dyDescent="0.25">
      <c r="A3783" s="124">
        <v>43222</v>
      </c>
      <c r="B3783" s="125">
        <v>22</v>
      </c>
      <c r="C3783" s="125">
        <v>9.954542</v>
      </c>
      <c r="D3783" s="125">
        <v>9.954542</v>
      </c>
      <c r="E3783" s="125">
        <v>7.4725510000000002</v>
      </c>
    </row>
    <row r="3784" spans="1:5" x14ac:dyDescent="0.25">
      <c r="A3784" s="124">
        <v>43223</v>
      </c>
      <c r="B3784" s="125">
        <v>28</v>
      </c>
      <c r="C3784" s="125">
        <v>9.9418539999999993</v>
      </c>
      <c r="D3784" s="125">
        <v>9.9418539999999993</v>
      </c>
      <c r="E3784" s="125">
        <v>7.5196379999999996</v>
      </c>
    </row>
    <row r="3785" spans="1:5" x14ac:dyDescent="0.25">
      <c r="A3785" s="124">
        <v>43224</v>
      </c>
      <c r="B3785" s="125">
        <v>27</v>
      </c>
      <c r="C3785" s="125">
        <v>9.9443339999999996</v>
      </c>
      <c r="D3785" s="125">
        <v>9.9443339999999996</v>
      </c>
      <c r="E3785" s="125">
        <v>7.4636810000000002</v>
      </c>
    </row>
    <row r="3786" spans="1:5" x14ac:dyDescent="0.25">
      <c r="A3786" s="124">
        <v>43227</v>
      </c>
      <c r="B3786" s="125">
        <v>24</v>
      </c>
      <c r="C3786" s="125">
        <v>9.9504959999999993</v>
      </c>
      <c r="D3786" s="125">
        <v>9.9504959999999993</v>
      </c>
      <c r="E3786" s="125">
        <v>7.4625430000000001</v>
      </c>
    </row>
    <row r="3787" spans="1:5" x14ac:dyDescent="0.25">
      <c r="A3787" s="124">
        <v>43228</v>
      </c>
      <c r="B3787" s="125">
        <v>23</v>
      </c>
      <c r="C3787" s="125">
        <v>9.9527249999999992</v>
      </c>
      <c r="D3787" s="125">
        <v>9.9527249999999992</v>
      </c>
      <c r="E3787" s="125">
        <v>7.4347130000000003</v>
      </c>
    </row>
    <row r="3788" spans="1:5" x14ac:dyDescent="0.25">
      <c r="A3788" s="124">
        <v>43229</v>
      </c>
      <c r="B3788" s="125">
        <v>22</v>
      </c>
      <c r="C3788" s="125">
        <v>9.9546349999999997</v>
      </c>
      <c r="D3788" s="125">
        <v>9.9546349999999997</v>
      </c>
      <c r="E3788" s="125">
        <v>7.4571930000000002</v>
      </c>
    </row>
    <row r="3789" spans="1:5" x14ac:dyDescent="0.25">
      <c r="A3789" s="124">
        <v>43230</v>
      </c>
      <c r="B3789" s="125">
        <v>28</v>
      </c>
      <c r="C3789" s="125">
        <v>9.9418869999999995</v>
      </c>
      <c r="D3789" s="125">
        <v>9.9418869999999995</v>
      </c>
      <c r="E3789" s="125">
        <v>7.5153449999999999</v>
      </c>
    </row>
    <row r="3790" spans="1:5" x14ac:dyDescent="0.25">
      <c r="A3790" s="124">
        <v>43231</v>
      </c>
      <c r="B3790" s="125">
        <v>27</v>
      </c>
      <c r="C3790" s="125">
        <v>9.9439159999999998</v>
      </c>
      <c r="D3790" s="125">
        <v>9.9439159999999998</v>
      </c>
      <c r="E3790" s="125">
        <v>7.5200420000000001</v>
      </c>
    </row>
    <row r="3791" spans="1:5" x14ac:dyDescent="0.25">
      <c r="A3791" s="124">
        <v>43234</v>
      </c>
      <c r="B3791" s="125">
        <v>24</v>
      </c>
      <c r="C3791" s="125">
        <v>9.9498820000000006</v>
      </c>
      <c r="D3791" s="125">
        <v>9.9498820000000006</v>
      </c>
      <c r="E3791" s="125">
        <v>7.5555669999999999</v>
      </c>
    </row>
    <row r="3792" spans="1:5" x14ac:dyDescent="0.25">
      <c r="A3792" s="124">
        <v>43235</v>
      </c>
      <c r="B3792" s="125">
        <v>23</v>
      </c>
      <c r="C3792" s="125">
        <v>9.9522089999999999</v>
      </c>
      <c r="D3792" s="125">
        <v>9.9522089999999999</v>
      </c>
      <c r="E3792" s="125">
        <v>7.5162509999999996</v>
      </c>
    </row>
    <row r="3793" spans="1:5" x14ac:dyDescent="0.25">
      <c r="A3793" s="124">
        <v>43236</v>
      </c>
      <c r="B3793" s="125">
        <v>22</v>
      </c>
      <c r="C3793" s="125">
        <v>9.954091</v>
      </c>
      <c r="D3793" s="125">
        <v>9.954091</v>
      </c>
      <c r="E3793" s="125">
        <v>7.5470290000000002</v>
      </c>
    </row>
    <row r="3794" spans="1:5" x14ac:dyDescent="0.25">
      <c r="A3794" s="124">
        <v>43237</v>
      </c>
      <c r="B3794" s="125">
        <v>28</v>
      </c>
      <c r="C3794" s="125">
        <v>9.9415490000000002</v>
      </c>
      <c r="D3794" s="125">
        <v>9.9415490000000002</v>
      </c>
      <c r="E3794" s="125">
        <v>7.5593139999999996</v>
      </c>
    </row>
    <row r="3795" spans="1:5" x14ac:dyDescent="0.25">
      <c r="A3795" s="124">
        <v>43238</v>
      </c>
      <c r="B3795" s="125">
        <v>27</v>
      </c>
      <c r="C3795" s="125">
        <v>9.9436940000000007</v>
      </c>
      <c r="D3795" s="125">
        <v>9.9436940000000007</v>
      </c>
      <c r="E3795" s="125">
        <v>7.5499780000000003</v>
      </c>
    </row>
    <row r="3796" spans="1:5" x14ac:dyDescent="0.25">
      <c r="A3796" s="124">
        <v>43241</v>
      </c>
      <c r="B3796" s="125">
        <v>24</v>
      </c>
      <c r="C3796" s="125">
        <v>9.9498850000000001</v>
      </c>
      <c r="D3796" s="125">
        <v>9.9498850000000001</v>
      </c>
      <c r="E3796" s="125">
        <v>7.5551120000000003</v>
      </c>
    </row>
    <row r="3797" spans="1:5" x14ac:dyDescent="0.25">
      <c r="A3797" s="124">
        <v>43242</v>
      </c>
      <c r="B3797" s="125">
        <v>23</v>
      </c>
      <c r="C3797" s="125">
        <v>9.9522010000000005</v>
      </c>
      <c r="D3797" s="125">
        <v>9.9522010000000005</v>
      </c>
      <c r="E3797" s="125">
        <v>7.5175159999999996</v>
      </c>
    </row>
    <row r="3798" spans="1:5" x14ac:dyDescent="0.25">
      <c r="A3798" s="124">
        <v>43243</v>
      </c>
      <c r="B3798" s="125">
        <v>22</v>
      </c>
      <c r="C3798" s="125">
        <v>9.9543809999999997</v>
      </c>
      <c r="D3798" s="125">
        <v>9.9543809999999997</v>
      </c>
      <c r="E3798" s="125">
        <v>7.4991380000000003</v>
      </c>
    </row>
    <row r="3799" spans="1:5" x14ac:dyDescent="0.25">
      <c r="A3799" s="124">
        <v>43244</v>
      </c>
      <c r="B3799" s="125">
        <v>28</v>
      </c>
      <c r="C3799" s="125">
        <v>9.9419299999999993</v>
      </c>
      <c r="D3799" s="125">
        <v>9.9419299999999993</v>
      </c>
      <c r="E3799" s="125">
        <v>7.5097519999999998</v>
      </c>
    </row>
    <row r="3800" spans="1:5" x14ac:dyDescent="0.25">
      <c r="A3800" s="124">
        <v>43245</v>
      </c>
      <c r="B3800" s="125">
        <v>27</v>
      </c>
      <c r="C3800" s="125">
        <v>9.9442489999999992</v>
      </c>
      <c r="D3800" s="125">
        <v>9.9442489999999992</v>
      </c>
      <c r="E3800" s="125">
        <v>7.4751409999999998</v>
      </c>
    </row>
    <row r="3801" spans="1:5" x14ac:dyDescent="0.25">
      <c r="A3801" s="124">
        <v>43248</v>
      </c>
      <c r="B3801" s="125">
        <v>24</v>
      </c>
      <c r="C3801" s="125">
        <v>9.9502380000000006</v>
      </c>
      <c r="D3801" s="125">
        <v>9.9502380000000006</v>
      </c>
      <c r="E3801" s="125">
        <v>7.5016299999999996</v>
      </c>
    </row>
    <row r="3802" spans="1:5" x14ac:dyDescent="0.25">
      <c r="A3802" s="124">
        <v>43249</v>
      </c>
      <c r="B3802" s="125">
        <v>23</v>
      </c>
      <c r="C3802" s="125">
        <v>9.9524380000000008</v>
      </c>
      <c r="D3802" s="125">
        <v>9.9524380000000008</v>
      </c>
      <c r="E3802" s="125">
        <v>7.4800639999999996</v>
      </c>
    </row>
    <row r="3803" spans="1:5" x14ac:dyDescent="0.25">
      <c r="A3803" s="124">
        <v>43250</v>
      </c>
      <c r="B3803" s="125">
        <v>22</v>
      </c>
      <c r="C3803" s="125">
        <v>9.9542830000000002</v>
      </c>
      <c r="D3803" s="125">
        <v>9.9542830000000002</v>
      </c>
      <c r="E3803" s="125">
        <v>7.5153210000000001</v>
      </c>
    </row>
    <row r="3804" spans="1:5" x14ac:dyDescent="0.25">
      <c r="A3804" s="124">
        <v>43251</v>
      </c>
      <c r="B3804" s="125">
        <v>28</v>
      </c>
      <c r="C3804" s="125">
        <v>9.9418640000000007</v>
      </c>
      <c r="D3804" s="125">
        <v>9.9418640000000007</v>
      </c>
      <c r="E3804" s="125">
        <v>7.5183369999999998</v>
      </c>
    </row>
    <row r="3805" spans="1:5" x14ac:dyDescent="0.25">
      <c r="A3805" s="124">
        <v>43252</v>
      </c>
      <c r="B3805" s="125">
        <v>27</v>
      </c>
      <c r="C3805" s="125">
        <v>9.9438709999999997</v>
      </c>
      <c r="D3805" s="125">
        <v>9.9438709999999997</v>
      </c>
      <c r="E3805" s="125">
        <v>7.5261100000000001</v>
      </c>
    </row>
    <row r="3806" spans="1:5" x14ac:dyDescent="0.25">
      <c r="A3806" s="124">
        <v>43255</v>
      </c>
      <c r="B3806" s="125">
        <v>24</v>
      </c>
      <c r="C3806" s="125">
        <v>9.9502059999999997</v>
      </c>
      <c r="D3806" s="125">
        <v>9.9502059999999997</v>
      </c>
      <c r="E3806" s="125">
        <v>7.5064780000000004</v>
      </c>
    </row>
    <row r="3807" spans="1:5" x14ac:dyDescent="0.25">
      <c r="A3807" s="124">
        <v>43256</v>
      </c>
      <c r="B3807" s="125">
        <v>23</v>
      </c>
      <c r="C3807" s="125">
        <v>9.952337</v>
      </c>
      <c r="D3807" s="125">
        <v>9.952337</v>
      </c>
      <c r="E3807" s="125">
        <v>7.4960240000000002</v>
      </c>
    </row>
    <row r="3808" spans="1:5" x14ac:dyDescent="0.25">
      <c r="A3808" s="124">
        <v>43257</v>
      </c>
      <c r="B3808" s="125">
        <v>22</v>
      </c>
      <c r="C3808" s="125">
        <v>9.9546790000000005</v>
      </c>
      <c r="D3808" s="125">
        <v>9.9546790000000005</v>
      </c>
      <c r="E3808" s="125">
        <v>7.4499269999999997</v>
      </c>
    </row>
    <row r="3809" spans="1:5" x14ac:dyDescent="0.25">
      <c r="A3809" s="124">
        <v>43258</v>
      </c>
      <c r="B3809" s="125">
        <v>28</v>
      </c>
      <c r="C3809" s="125">
        <v>9.9419799999999992</v>
      </c>
      <c r="D3809" s="125">
        <v>9.9419799999999992</v>
      </c>
      <c r="E3809" s="125">
        <v>7.5032480000000001</v>
      </c>
    </row>
    <row r="3810" spans="1:5" x14ac:dyDescent="0.25">
      <c r="A3810" s="124">
        <v>43259</v>
      </c>
      <c r="B3810" s="125">
        <v>27</v>
      </c>
      <c r="C3810" s="125">
        <v>9.9440249999999999</v>
      </c>
      <c r="D3810" s="125">
        <v>9.9440249999999999</v>
      </c>
      <c r="E3810" s="125">
        <v>7.505344</v>
      </c>
    </row>
    <row r="3811" spans="1:5" x14ac:dyDescent="0.25">
      <c r="A3811" s="124">
        <v>43262</v>
      </c>
      <c r="B3811" s="125">
        <v>24</v>
      </c>
      <c r="C3811" s="125">
        <v>9.9501109999999997</v>
      </c>
      <c r="D3811" s="125">
        <v>9.9501109999999997</v>
      </c>
      <c r="E3811" s="125">
        <v>7.5208709999999996</v>
      </c>
    </row>
    <row r="3812" spans="1:5" x14ac:dyDescent="0.25">
      <c r="A3812" s="124">
        <v>43263</v>
      </c>
      <c r="B3812" s="125">
        <v>23</v>
      </c>
      <c r="C3812" s="125">
        <v>9.9521200000000007</v>
      </c>
      <c r="D3812" s="125">
        <v>9.9521200000000007</v>
      </c>
      <c r="E3812" s="125">
        <v>7.530316</v>
      </c>
    </row>
    <row r="3813" spans="1:5" x14ac:dyDescent="0.25">
      <c r="A3813" s="124">
        <v>43264</v>
      </c>
      <c r="B3813" s="125">
        <v>22</v>
      </c>
      <c r="C3813" s="125">
        <v>9.9539030000000004</v>
      </c>
      <c r="D3813" s="125">
        <v>9.9539030000000004</v>
      </c>
      <c r="E3813" s="125">
        <v>7.5780779999999996</v>
      </c>
    </row>
    <row r="3814" spans="1:5" x14ac:dyDescent="0.25">
      <c r="A3814" s="124">
        <v>43265</v>
      </c>
      <c r="B3814" s="125">
        <v>28</v>
      </c>
      <c r="C3814" s="125">
        <v>9.9409290000000006</v>
      </c>
      <c r="D3814" s="125">
        <v>9.9409290000000006</v>
      </c>
      <c r="E3814" s="125">
        <v>7.6399730000000003</v>
      </c>
    </row>
    <row r="3815" spans="1:5" x14ac:dyDescent="0.25">
      <c r="A3815" s="124">
        <v>43266</v>
      </c>
      <c r="B3815" s="125">
        <v>27</v>
      </c>
      <c r="C3815" s="125">
        <v>9.9428970000000003</v>
      </c>
      <c r="D3815" s="125">
        <v>9.9428970000000003</v>
      </c>
      <c r="E3815" s="125">
        <v>7.6574600000000004</v>
      </c>
    </row>
    <row r="3816" spans="1:5" x14ac:dyDescent="0.25">
      <c r="A3816" s="124">
        <v>43269</v>
      </c>
      <c r="B3816" s="125">
        <v>24</v>
      </c>
      <c r="C3816" s="125">
        <v>9.9489940000000008</v>
      </c>
      <c r="D3816" s="125">
        <v>9.9489940000000008</v>
      </c>
      <c r="E3816" s="125">
        <v>7.690124</v>
      </c>
    </row>
    <row r="3817" spans="1:5" x14ac:dyDescent="0.25">
      <c r="A3817" s="124">
        <v>43270</v>
      </c>
      <c r="B3817" s="125">
        <v>23</v>
      </c>
      <c r="C3817" s="125">
        <v>9.9510470000000009</v>
      </c>
      <c r="D3817" s="125">
        <v>9.9510470000000009</v>
      </c>
      <c r="E3817" s="125">
        <v>7.6999019999999998</v>
      </c>
    </row>
    <row r="3818" spans="1:5" x14ac:dyDescent="0.25">
      <c r="A3818" s="124">
        <v>43271</v>
      </c>
      <c r="B3818" s="125">
        <v>22</v>
      </c>
      <c r="C3818" s="125">
        <v>9.9532109999999996</v>
      </c>
      <c r="D3818" s="125">
        <v>9.9532109999999996</v>
      </c>
      <c r="E3818" s="125">
        <v>7.692374</v>
      </c>
    </row>
    <row r="3819" spans="1:5" x14ac:dyDescent="0.25">
      <c r="A3819" s="124">
        <v>43272</v>
      </c>
      <c r="B3819" s="125">
        <v>28</v>
      </c>
      <c r="C3819" s="125">
        <v>9.9402249999999999</v>
      </c>
      <c r="D3819" s="125">
        <v>9.9402249999999999</v>
      </c>
      <c r="E3819" s="125">
        <v>7.731573</v>
      </c>
    </row>
    <row r="3820" spans="1:5" x14ac:dyDescent="0.25">
      <c r="A3820" s="124">
        <v>43273</v>
      </c>
      <c r="B3820" s="125">
        <v>27</v>
      </c>
      <c r="C3820" s="125">
        <v>9.9423809999999992</v>
      </c>
      <c r="D3820" s="125">
        <v>9.9423809999999992</v>
      </c>
      <c r="E3820" s="125">
        <v>7.7270560000000001</v>
      </c>
    </row>
    <row r="3821" spans="1:5" x14ac:dyDescent="0.25">
      <c r="A3821" s="124">
        <v>43276</v>
      </c>
      <c r="B3821" s="125">
        <v>24</v>
      </c>
      <c r="C3821" s="125">
        <v>9.9487629999999996</v>
      </c>
      <c r="D3821" s="125">
        <v>9.9487629999999996</v>
      </c>
      <c r="E3821" s="125">
        <v>7.7251310000000002</v>
      </c>
    </row>
    <row r="3822" spans="1:5" x14ac:dyDescent="0.25">
      <c r="A3822" s="124">
        <v>43277</v>
      </c>
      <c r="B3822" s="125">
        <v>23</v>
      </c>
      <c r="C3822" s="125">
        <v>9.9507930000000009</v>
      </c>
      <c r="D3822" s="125">
        <v>9.9507930000000009</v>
      </c>
      <c r="E3822" s="125">
        <v>7.7400520000000004</v>
      </c>
    </row>
    <row r="3823" spans="1:5" x14ac:dyDescent="0.25">
      <c r="A3823" s="124">
        <v>43278</v>
      </c>
      <c r="B3823" s="125">
        <v>22</v>
      </c>
      <c r="C3823" s="125">
        <v>9.9531039999999997</v>
      </c>
      <c r="D3823" s="125">
        <v>9.9531039999999997</v>
      </c>
      <c r="E3823" s="125">
        <v>7.7100479999999996</v>
      </c>
    </row>
    <row r="3824" spans="1:5" x14ac:dyDescent="0.25">
      <c r="A3824" s="124">
        <v>43279</v>
      </c>
      <c r="B3824" s="125">
        <v>28</v>
      </c>
      <c r="C3824" s="125">
        <v>9.9407309999999995</v>
      </c>
      <c r="D3824" s="125">
        <v>9.9407309999999995</v>
      </c>
      <c r="E3824" s="125">
        <v>7.6657339999999996</v>
      </c>
    </row>
    <row r="3825" spans="1:5" x14ac:dyDescent="0.25">
      <c r="A3825" s="124">
        <v>43280</v>
      </c>
      <c r="B3825" s="125">
        <v>27</v>
      </c>
      <c r="C3825" s="125">
        <v>9.9427140000000005</v>
      </c>
      <c r="D3825" s="125">
        <v>9.9427140000000005</v>
      </c>
      <c r="E3825" s="125">
        <v>7.6821409999999997</v>
      </c>
    </row>
    <row r="3826" spans="1:5" x14ac:dyDescent="0.25">
      <c r="A3826" s="124">
        <v>43283</v>
      </c>
      <c r="B3826" s="125">
        <v>24</v>
      </c>
      <c r="C3826" s="125">
        <v>9.9489660000000004</v>
      </c>
      <c r="D3826" s="125">
        <v>9.9489660000000004</v>
      </c>
      <c r="E3826" s="125">
        <v>7.6943669999999997</v>
      </c>
    </row>
    <row r="3827" spans="1:5" x14ac:dyDescent="0.25">
      <c r="A3827" s="124">
        <v>43284</v>
      </c>
      <c r="B3827" s="125">
        <v>23</v>
      </c>
      <c r="C3827" s="125">
        <v>9.95139</v>
      </c>
      <c r="D3827" s="125">
        <v>9.95139</v>
      </c>
      <c r="E3827" s="125">
        <v>7.6456869999999997</v>
      </c>
    </row>
    <row r="3828" spans="1:5" x14ac:dyDescent="0.25">
      <c r="A3828" s="124">
        <v>43285</v>
      </c>
      <c r="B3828" s="125">
        <v>22</v>
      </c>
      <c r="C3828" s="125">
        <v>9.9534769999999995</v>
      </c>
      <c r="D3828" s="125">
        <v>9.9534769999999995</v>
      </c>
      <c r="E3828" s="125">
        <v>7.6484370000000004</v>
      </c>
    </row>
    <row r="3829" spans="1:5" x14ac:dyDescent="0.25">
      <c r="A3829" s="124">
        <v>43286</v>
      </c>
      <c r="B3829" s="125">
        <v>28</v>
      </c>
      <c r="C3829" s="125">
        <v>9.9401519999999994</v>
      </c>
      <c r="D3829" s="125">
        <v>9.9401519999999994</v>
      </c>
      <c r="E3829" s="125">
        <v>7.741072</v>
      </c>
    </row>
    <row r="3830" spans="1:5" x14ac:dyDescent="0.25">
      <c r="A3830" s="124">
        <v>43287</v>
      </c>
      <c r="B3830" s="125">
        <v>27</v>
      </c>
      <c r="C3830" s="125">
        <v>9.9423429999999993</v>
      </c>
      <c r="D3830" s="125">
        <v>9.9423429999999993</v>
      </c>
      <c r="E3830" s="125">
        <v>7.7321809999999997</v>
      </c>
    </row>
    <row r="3831" spans="1:5" x14ac:dyDescent="0.25">
      <c r="A3831" s="124">
        <v>43290</v>
      </c>
      <c r="B3831" s="125">
        <v>24</v>
      </c>
      <c r="C3831" s="125">
        <v>9.9485469999999996</v>
      </c>
      <c r="D3831" s="125">
        <v>9.9485469999999996</v>
      </c>
      <c r="E3831" s="125">
        <v>7.7578670000000001</v>
      </c>
    </row>
    <row r="3832" spans="1:5" x14ac:dyDescent="0.25">
      <c r="A3832" s="124">
        <v>43291</v>
      </c>
      <c r="B3832" s="125">
        <v>23</v>
      </c>
      <c r="C3832" s="125">
        <v>9.9508259999999993</v>
      </c>
      <c r="D3832" s="125">
        <v>9.9508259999999993</v>
      </c>
      <c r="E3832" s="125">
        <v>7.7348350000000003</v>
      </c>
    </row>
    <row r="3833" spans="1:5" x14ac:dyDescent="0.25">
      <c r="A3833" s="124">
        <v>43292</v>
      </c>
      <c r="B3833" s="125">
        <v>22</v>
      </c>
      <c r="C3833" s="125">
        <v>9.9530530000000006</v>
      </c>
      <c r="D3833" s="125">
        <v>9.9530530000000006</v>
      </c>
      <c r="E3833" s="125">
        <v>7.7184720000000002</v>
      </c>
    </row>
    <row r="3834" spans="1:5" x14ac:dyDescent="0.25">
      <c r="A3834" s="124">
        <v>43293</v>
      </c>
      <c r="B3834" s="125">
        <v>28</v>
      </c>
      <c r="C3834" s="125">
        <v>9.9403590000000008</v>
      </c>
      <c r="D3834" s="125">
        <v>9.9403590000000008</v>
      </c>
      <c r="E3834" s="125">
        <v>7.7141359999999999</v>
      </c>
    </row>
    <row r="3835" spans="1:5" x14ac:dyDescent="0.25">
      <c r="A3835" s="124">
        <v>43294</v>
      </c>
      <c r="B3835" s="125">
        <v>27</v>
      </c>
      <c r="C3835" s="125">
        <v>9.9423589999999997</v>
      </c>
      <c r="D3835" s="125">
        <v>9.9423589999999997</v>
      </c>
      <c r="E3835" s="125">
        <v>7.7300230000000001</v>
      </c>
    </row>
    <row r="3836" spans="1:5" x14ac:dyDescent="0.25">
      <c r="A3836" s="124">
        <v>43297</v>
      </c>
      <c r="B3836" s="125">
        <v>24</v>
      </c>
      <c r="C3836" s="125">
        <v>9.9487310000000004</v>
      </c>
      <c r="D3836" s="125">
        <v>9.9487310000000004</v>
      </c>
      <c r="E3836" s="125">
        <v>7.7299810000000004</v>
      </c>
    </row>
    <row r="3837" spans="1:5" x14ac:dyDescent="0.25">
      <c r="A3837" s="124">
        <v>43298</v>
      </c>
      <c r="B3837" s="125">
        <v>23</v>
      </c>
      <c r="C3837" s="125">
        <v>9.9509830000000008</v>
      </c>
      <c r="D3837" s="125">
        <v>9.9509830000000008</v>
      </c>
      <c r="E3837" s="125">
        <v>7.7100179999999998</v>
      </c>
    </row>
    <row r="3838" spans="1:5" x14ac:dyDescent="0.25">
      <c r="A3838" s="124">
        <v>43299</v>
      </c>
      <c r="B3838" s="125">
        <v>22</v>
      </c>
      <c r="C3838" s="125">
        <v>9.9533339999999999</v>
      </c>
      <c r="D3838" s="125">
        <v>9.9533339999999999</v>
      </c>
      <c r="E3838" s="125">
        <v>7.6720569999999997</v>
      </c>
    </row>
    <row r="3839" spans="1:5" x14ac:dyDescent="0.25">
      <c r="A3839" s="124">
        <v>43300</v>
      </c>
      <c r="B3839" s="125">
        <v>28</v>
      </c>
      <c r="C3839" s="125">
        <v>9.9403140000000008</v>
      </c>
      <c r="D3839" s="125">
        <v>9.9403140000000008</v>
      </c>
      <c r="E3839" s="125">
        <v>7.7199920000000004</v>
      </c>
    </row>
    <row r="3840" spans="1:5" x14ac:dyDescent="0.25">
      <c r="A3840" s="124">
        <v>43301</v>
      </c>
      <c r="B3840" s="125">
        <v>27</v>
      </c>
      <c r="C3840" s="125">
        <v>9.9425849999999993</v>
      </c>
      <c r="D3840" s="125">
        <v>9.9425849999999993</v>
      </c>
      <c r="E3840" s="125">
        <v>7.6995399999999998</v>
      </c>
    </row>
    <row r="3841" spans="1:5" x14ac:dyDescent="0.25">
      <c r="A3841" s="124">
        <v>43304</v>
      </c>
      <c r="B3841" s="125">
        <v>24</v>
      </c>
      <c r="C3841" s="125">
        <v>9.9489289999999997</v>
      </c>
      <c r="D3841" s="125">
        <v>9.9489289999999997</v>
      </c>
      <c r="E3841" s="125">
        <v>7.6999750000000002</v>
      </c>
    </row>
    <row r="3842" spans="1:5" x14ac:dyDescent="0.25">
      <c r="A3842" s="124">
        <v>43305</v>
      </c>
      <c r="B3842" s="125">
        <v>23</v>
      </c>
      <c r="C3842" s="125">
        <v>9.9511970000000005</v>
      </c>
      <c r="D3842" s="125">
        <v>9.9511970000000005</v>
      </c>
      <c r="E3842" s="125">
        <v>7.6761929999999996</v>
      </c>
    </row>
    <row r="3843" spans="1:5" x14ac:dyDescent="0.25">
      <c r="A3843" s="124">
        <v>43306</v>
      </c>
      <c r="B3843" s="125">
        <v>22</v>
      </c>
      <c r="C3843" s="125">
        <v>9.9533400000000007</v>
      </c>
      <c r="D3843" s="125">
        <v>9.9533400000000007</v>
      </c>
      <c r="E3843" s="125">
        <v>7.6710659999999997</v>
      </c>
    </row>
    <row r="3844" spans="1:5" x14ac:dyDescent="0.25">
      <c r="A3844" s="124">
        <v>43307</v>
      </c>
      <c r="B3844" s="125">
        <v>28</v>
      </c>
      <c r="C3844" s="125">
        <v>9.9400680000000001</v>
      </c>
      <c r="D3844" s="125">
        <v>9.9400680000000001</v>
      </c>
      <c r="E3844" s="125">
        <v>7.7520020000000001</v>
      </c>
    </row>
    <row r="3845" spans="1:5" x14ac:dyDescent="0.25">
      <c r="A3845" s="124">
        <v>43308</v>
      </c>
      <c r="B3845" s="125">
        <v>27</v>
      </c>
      <c r="C3845" s="125">
        <v>9.9421499999999998</v>
      </c>
      <c r="D3845" s="125">
        <v>9.9421499999999998</v>
      </c>
      <c r="E3845" s="125">
        <v>7.7582149999999999</v>
      </c>
    </row>
    <row r="3846" spans="1:5" x14ac:dyDescent="0.25">
      <c r="A3846" s="124">
        <v>43311</v>
      </c>
      <c r="B3846" s="125">
        <v>24</v>
      </c>
      <c r="C3846" s="125">
        <v>9.9485329999999994</v>
      </c>
      <c r="D3846" s="125">
        <v>9.9485329999999994</v>
      </c>
      <c r="E3846" s="125">
        <v>7.7599879999999999</v>
      </c>
    </row>
    <row r="3847" spans="1:5" x14ac:dyDescent="0.25">
      <c r="A3847" s="124">
        <v>43312</v>
      </c>
      <c r="B3847" s="125">
        <v>23</v>
      </c>
      <c r="C3847" s="125">
        <v>9.9506340000000009</v>
      </c>
      <c r="D3847" s="125">
        <v>9.9506340000000009</v>
      </c>
      <c r="E3847" s="125">
        <v>7.7651859999999999</v>
      </c>
    </row>
    <row r="3848" spans="1:5" x14ac:dyDescent="0.25">
      <c r="A3848" s="124">
        <v>43313</v>
      </c>
      <c r="B3848" s="125">
        <v>22</v>
      </c>
      <c r="C3848" s="125">
        <v>9.9527249999999992</v>
      </c>
      <c r="D3848" s="125">
        <v>9.9527249999999992</v>
      </c>
      <c r="E3848" s="125">
        <v>7.7726540000000002</v>
      </c>
    </row>
    <row r="3849" spans="1:5" x14ac:dyDescent="0.25">
      <c r="A3849" s="124">
        <v>43314</v>
      </c>
      <c r="B3849" s="125">
        <v>28</v>
      </c>
      <c r="C3849" s="125">
        <v>9.9396710000000006</v>
      </c>
      <c r="D3849" s="125">
        <v>9.9396710000000006</v>
      </c>
      <c r="E3849" s="125">
        <v>7.8036640000000004</v>
      </c>
    </row>
    <row r="3850" spans="1:5" x14ac:dyDescent="0.25">
      <c r="A3850" s="124">
        <v>43315</v>
      </c>
      <c r="B3850" s="125">
        <v>27</v>
      </c>
      <c r="C3850" s="125">
        <v>9.9418399999999991</v>
      </c>
      <c r="D3850" s="125">
        <v>9.9418399999999991</v>
      </c>
      <c r="E3850" s="125">
        <v>7.8000319999999999</v>
      </c>
    </row>
    <row r="3851" spans="1:5" x14ac:dyDescent="0.25">
      <c r="A3851" s="124">
        <v>43318</v>
      </c>
      <c r="B3851" s="125">
        <v>24</v>
      </c>
      <c r="C3851" s="125">
        <v>9.9481560000000009</v>
      </c>
      <c r="D3851" s="125">
        <v>9.9481560000000009</v>
      </c>
      <c r="E3851" s="125">
        <v>7.8171270000000002</v>
      </c>
    </row>
    <row r="3852" spans="1:5" x14ac:dyDescent="0.25">
      <c r="A3852" s="124">
        <v>43319</v>
      </c>
      <c r="B3852" s="125">
        <v>23</v>
      </c>
      <c r="C3852" s="125">
        <v>9.9504169999999998</v>
      </c>
      <c r="D3852" s="125">
        <v>9.9504169999999998</v>
      </c>
      <c r="E3852" s="125">
        <v>7.7994899999999996</v>
      </c>
    </row>
    <row r="3853" spans="1:5" x14ac:dyDescent="0.25">
      <c r="A3853" s="124">
        <v>43320</v>
      </c>
      <c r="B3853" s="125">
        <v>22</v>
      </c>
      <c r="C3853" s="125">
        <v>9.9525799999999993</v>
      </c>
      <c r="D3853" s="125">
        <v>9.9525799999999993</v>
      </c>
      <c r="E3853" s="125">
        <v>7.796608</v>
      </c>
    </row>
    <row r="3854" spans="1:5" x14ac:dyDescent="0.25">
      <c r="A3854" s="124">
        <v>43321</v>
      </c>
      <c r="B3854" s="125">
        <v>28</v>
      </c>
      <c r="C3854" s="125">
        <v>9.9400069999999996</v>
      </c>
      <c r="D3854" s="125">
        <v>9.9400069999999996</v>
      </c>
      <c r="E3854" s="125">
        <v>7.7599400000000003</v>
      </c>
    </row>
    <row r="3855" spans="1:5" x14ac:dyDescent="0.25">
      <c r="A3855" s="124">
        <v>43322</v>
      </c>
      <c r="B3855" s="125">
        <v>27</v>
      </c>
      <c r="C3855" s="125">
        <v>9.9420750000000009</v>
      </c>
      <c r="D3855" s="125">
        <v>9.9420750000000009</v>
      </c>
      <c r="E3855" s="125">
        <v>7.7683309999999999</v>
      </c>
    </row>
    <row r="3856" spans="1:5" x14ac:dyDescent="0.25">
      <c r="A3856" s="124">
        <v>43325</v>
      </c>
      <c r="B3856" s="125">
        <v>24</v>
      </c>
      <c r="C3856" s="125">
        <v>9.9486650000000001</v>
      </c>
      <c r="D3856" s="125">
        <v>9.9486650000000001</v>
      </c>
      <c r="E3856" s="125">
        <v>7.7399829999999996</v>
      </c>
    </row>
    <row r="3857" spans="1:5" x14ac:dyDescent="0.25">
      <c r="A3857" s="124">
        <v>43326</v>
      </c>
      <c r="B3857" s="125">
        <v>23</v>
      </c>
      <c r="C3857" s="125">
        <v>9.9508240000000008</v>
      </c>
      <c r="D3857" s="125">
        <v>9.9508240000000008</v>
      </c>
      <c r="E3857" s="125">
        <v>7.7351510000000001</v>
      </c>
    </row>
    <row r="3858" spans="1:5" x14ac:dyDescent="0.25">
      <c r="A3858" s="124">
        <v>43327</v>
      </c>
      <c r="B3858" s="125">
        <v>22</v>
      </c>
      <c r="C3858" s="125">
        <v>9.9529230000000002</v>
      </c>
      <c r="D3858" s="125">
        <v>9.9529230000000002</v>
      </c>
      <c r="E3858" s="125">
        <v>7.7399459999999998</v>
      </c>
    </row>
    <row r="3859" spans="1:5" x14ac:dyDescent="0.25">
      <c r="A3859" s="124">
        <v>43328</v>
      </c>
      <c r="B3859" s="125">
        <v>28</v>
      </c>
      <c r="C3859" s="125">
        <v>9.9402650000000001</v>
      </c>
      <c r="D3859" s="125">
        <v>9.9402650000000001</v>
      </c>
      <c r="E3859" s="125">
        <v>7.7263679999999999</v>
      </c>
    </row>
    <row r="3860" spans="1:5" x14ac:dyDescent="0.25">
      <c r="A3860" s="124">
        <v>43329</v>
      </c>
      <c r="B3860" s="125">
        <v>27</v>
      </c>
      <c r="C3860" s="125">
        <v>9.9424580000000002</v>
      </c>
      <c r="D3860" s="125">
        <v>9.9424580000000002</v>
      </c>
      <c r="E3860" s="125">
        <v>7.7166699999999997</v>
      </c>
    </row>
    <row r="3861" spans="1:5" x14ac:dyDescent="0.25">
      <c r="A3861" s="124">
        <v>43332</v>
      </c>
      <c r="B3861" s="125">
        <v>24</v>
      </c>
      <c r="C3861" s="125">
        <v>9.9488420000000009</v>
      </c>
      <c r="D3861" s="125">
        <v>9.9488420000000009</v>
      </c>
      <c r="E3861" s="125">
        <v>7.7131590000000001</v>
      </c>
    </row>
    <row r="3862" spans="1:5" x14ac:dyDescent="0.25">
      <c r="A3862" s="124">
        <v>43333</v>
      </c>
      <c r="B3862" s="125">
        <v>23</v>
      </c>
      <c r="C3862" s="125">
        <v>9.9511079999999996</v>
      </c>
      <c r="D3862" s="125">
        <v>9.9511079999999996</v>
      </c>
      <c r="E3862" s="125">
        <v>7.6902600000000003</v>
      </c>
    </row>
    <row r="3863" spans="1:5" x14ac:dyDescent="0.25">
      <c r="A3863" s="124">
        <v>43334</v>
      </c>
      <c r="B3863" s="125">
        <v>22</v>
      </c>
      <c r="C3863" s="125">
        <v>9.9533240000000003</v>
      </c>
      <c r="D3863" s="125">
        <v>9.9533240000000003</v>
      </c>
      <c r="E3863" s="125">
        <v>7.6737089999999997</v>
      </c>
    </row>
    <row r="3864" spans="1:5" x14ac:dyDescent="0.25">
      <c r="A3864" s="124">
        <v>43335</v>
      </c>
      <c r="B3864" s="125">
        <v>28</v>
      </c>
      <c r="C3864" s="125">
        <v>9.940315</v>
      </c>
      <c r="D3864" s="125">
        <v>9.940315</v>
      </c>
      <c r="E3864" s="125">
        <v>7.719862</v>
      </c>
    </row>
    <row r="3865" spans="1:5" x14ac:dyDescent="0.25">
      <c r="A3865" s="124">
        <v>43336</v>
      </c>
      <c r="B3865" s="125">
        <v>27</v>
      </c>
      <c r="C3865" s="125">
        <v>9.9426559999999995</v>
      </c>
      <c r="D3865" s="125">
        <v>9.9426559999999995</v>
      </c>
      <c r="E3865" s="125">
        <v>7.6899639999999998</v>
      </c>
    </row>
    <row r="3866" spans="1:5" x14ac:dyDescent="0.25">
      <c r="A3866" s="124">
        <v>43339</v>
      </c>
      <c r="B3866" s="125">
        <v>24</v>
      </c>
      <c r="C3866" s="125">
        <v>9.949192</v>
      </c>
      <c r="D3866" s="125">
        <v>9.949192</v>
      </c>
      <c r="E3866" s="125">
        <v>7.66012</v>
      </c>
    </row>
    <row r="3867" spans="1:5" x14ac:dyDescent="0.25">
      <c r="A3867" s="124">
        <v>43340</v>
      </c>
      <c r="B3867" s="125">
        <v>23</v>
      </c>
      <c r="C3867" s="125">
        <v>9.9513020000000001</v>
      </c>
      <c r="D3867" s="125">
        <v>9.9513020000000001</v>
      </c>
      <c r="E3867" s="125">
        <v>7.6595959999999996</v>
      </c>
    </row>
    <row r="3868" spans="1:5" x14ac:dyDescent="0.25">
      <c r="A3868" s="124">
        <v>43341</v>
      </c>
      <c r="B3868" s="125">
        <v>22</v>
      </c>
      <c r="C3868" s="125">
        <v>9.9533670000000001</v>
      </c>
      <c r="D3868" s="125">
        <v>9.9533670000000001</v>
      </c>
      <c r="E3868" s="125">
        <v>7.6666059999999998</v>
      </c>
    </row>
    <row r="3869" spans="1:5" x14ac:dyDescent="0.25">
      <c r="A3869" s="124">
        <v>43342</v>
      </c>
      <c r="B3869" s="125">
        <v>28</v>
      </c>
      <c r="C3869" s="125">
        <v>9.9403810000000004</v>
      </c>
      <c r="D3869" s="125">
        <v>9.9403810000000004</v>
      </c>
      <c r="E3869" s="125">
        <v>7.7112740000000004</v>
      </c>
    </row>
    <row r="3870" spans="1:5" x14ac:dyDescent="0.25">
      <c r="A3870" s="124">
        <v>43343</v>
      </c>
      <c r="B3870" s="125">
        <v>27</v>
      </c>
      <c r="C3870" s="125">
        <v>9.9425349999999995</v>
      </c>
      <c r="D3870" s="125">
        <v>9.9425349999999995</v>
      </c>
      <c r="E3870" s="125">
        <v>7.7062840000000001</v>
      </c>
    </row>
    <row r="3871" spans="1:5" x14ac:dyDescent="0.25">
      <c r="A3871" s="124">
        <v>43346</v>
      </c>
      <c r="B3871" s="125">
        <v>24</v>
      </c>
      <c r="C3871" s="125">
        <v>9.9488489999999992</v>
      </c>
      <c r="D3871" s="125">
        <v>9.9488489999999992</v>
      </c>
      <c r="E3871" s="125">
        <v>7.7120980000000001</v>
      </c>
    </row>
    <row r="3872" spans="1:5" x14ac:dyDescent="0.25">
      <c r="A3872" s="124">
        <v>43347</v>
      </c>
      <c r="B3872" s="125">
        <v>23</v>
      </c>
      <c r="C3872" s="125">
        <v>9.9510459999999998</v>
      </c>
      <c r="D3872" s="125">
        <v>9.9510459999999998</v>
      </c>
      <c r="E3872" s="125">
        <v>7.7000599999999997</v>
      </c>
    </row>
    <row r="3873" spans="1:5" x14ac:dyDescent="0.25">
      <c r="A3873" s="124">
        <v>43348</v>
      </c>
      <c r="B3873" s="125">
        <v>22</v>
      </c>
      <c r="C3873" s="125">
        <v>9.9531969999999994</v>
      </c>
      <c r="D3873" s="125">
        <v>9.9531969999999994</v>
      </c>
      <c r="E3873" s="125">
        <v>7.6946859999999999</v>
      </c>
    </row>
    <row r="3874" spans="1:5" x14ac:dyDescent="0.25">
      <c r="A3874" s="124">
        <v>43349</v>
      </c>
      <c r="B3874" s="125">
        <v>28</v>
      </c>
      <c r="C3874" s="125">
        <v>9.9406839999999992</v>
      </c>
      <c r="D3874" s="125">
        <v>9.9406839999999992</v>
      </c>
      <c r="E3874" s="125">
        <v>7.6718489999999999</v>
      </c>
    </row>
    <row r="3875" spans="1:5" x14ac:dyDescent="0.25">
      <c r="A3875" s="124">
        <v>43350</v>
      </c>
      <c r="B3875" s="125">
        <v>27</v>
      </c>
      <c r="C3875" s="125">
        <v>9.9425709999999992</v>
      </c>
      <c r="D3875" s="125">
        <v>9.9425709999999992</v>
      </c>
      <c r="E3875" s="125">
        <v>7.7014290000000001</v>
      </c>
    </row>
    <row r="3876" spans="1:5" x14ac:dyDescent="0.25">
      <c r="A3876" s="124">
        <v>43353</v>
      </c>
      <c r="B3876" s="125">
        <v>24</v>
      </c>
      <c r="C3876" s="125">
        <v>9.9488699999999994</v>
      </c>
      <c r="D3876" s="125">
        <v>9.9488699999999994</v>
      </c>
      <c r="E3876" s="125">
        <v>7.7089160000000003</v>
      </c>
    </row>
    <row r="3877" spans="1:5" x14ac:dyDescent="0.25">
      <c r="A3877" s="124">
        <v>43354</v>
      </c>
      <c r="B3877" s="125">
        <v>23</v>
      </c>
      <c r="C3877" s="125">
        <v>9.9513160000000003</v>
      </c>
      <c r="D3877" s="125">
        <v>9.9513160000000003</v>
      </c>
      <c r="E3877" s="125">
        <v>7.6573840000000004</v>
      </c>
    </row>
    <row r="3878" spans="1:5" x14ac:dyDescent="0.25">
      <c r="A3878" s="124">
        <v>43355</v>
      </c>
      <c r="B3878" s="125">
        <v>22</v>
      </c>
      <c r="C3878" s="125">
        <v>9.9534140000000004</v>
      </c>
      <c r="D3878" s="125">
        <v>9.9534140000000004</v>
      </c>
      <c r="E3878" s="125">
        <v>7.6588430000000001</v>
      </c>
    </row>
    <row r="3879" spans="1:5" x14ac:dyDescent="0.25">
      <c r="A3879" s="124">
        <v>43356</v>
      </c>
      <c r="B3879" s="125">
        <v>28</v>
      </c>
      <c r="C3879" s="125">
        <v>9.9405929999999998</v>
      </c>
      <c r="D3879" s="125">
        <v>9.9405929999999998</v>
      </c>
      <c r="E3879" s="125">
        <v>7.6836890000000002</v>
      </c>
    </row>
    <row r="3880" spans="1:5" x14ac:dyDescent="0.25">
      <c r="A3880" s="124">
        <v>43357</v>
      </c>
      <c r="B3880" s="125">
        <v>27</v>
      </c>
      <c r="C3880" s="125">
        <v>9.9426039999999993</v>
      </c>
      <c r="D3880" s="125">
        <v>9.9426039999999993</v>
      </c>
      <c r="E3880" s="125">
        <v>7.6969779999999997</v>
      </c>
    </row>
    <row r="3881" spans="1:5" x14ac:dyDescent="0.25">
      <c r="A3881" s="124">
        <v>43360</v>
      </c>
      <c r="B3881" s="125">
        <v>24</v>
      </c>
      <c r="C3881" s="125">
        <v>9.9490800000000004</v>
      </c>
      <c r="D3881" s="125">
        <v>9.9490800000000004</v>
      </c>
      <c r="E3881" s="125">
        <v>7.677092</v>
      </c>
    </row>
    <row r="3882" spans="1:5" x14ac:dyDescent="0.25">
      <c r="A3882" s="124">
        <v>43361</v>
      </c>
      <c r="B3882" s="125">
        <v>23</v>
      </c>
      <c r="C3882" s="125">
        <v>9.9514750000000003</v>
      </c>
      <c r="D3882" s="125">
        <v>9.9514750000000003</v>
      </c>
      <c r="E3882" s="125">
        <v>7.6322530000000004</v>
      </c>
    </row>
    <row r="3883" spans="1:5" x14ac:dyDescent="0.25">
      <c r="A3883" s="124">
        <v>43362</v>
      </c>
      <c r="B3883" s="125">
        <v>22</v>
      </c>
      <c r="C3883" s="125">
        <v>9.9531919999999996</v>
      </c>
      <c r="D3883" s="125">
        <v>9.9531919999999996</v>
      </c>
      <c r="E3883" s="125">
        <v>7.6955119999999999</v>
      </c>
    </row>
    <row r="3884" spans="1:5" x14ac:dyDescent="0.25">
      <c r="A3884" s="124">
        <v>43363</v>
      </c>
      <c r="B3884" s="125">
        <v>28</v>
      </c>
      <c r="C3884" s="125">
        <v>9.9406420000000004</v>
      </c>
      <c r="D3884" s="125">
        <v>9.9406420000000004</v>
      </c>
      <c r="E3884" s="125">
        <v>7.677314</v>
      </c>
    </row>
    <row r="3885" spans="1:5" x14ac:dyDescent="0.25">
      <c r="A3885" s="124">
        <v>43364</v>
      </c>
      <c r="B3885" s="125">
        <v>27</v>
      </c>
      <c r="C3885" s="125">
        <v>9.9426240000000004</v>
      </c>
      <c r="D3885" s="125">
        <v>9.9426240000000004</v>
      </c>
      <c r="E3885" s="125">
        <v>7.69428</v>
      </c>
    </row>
    <row r="3886" spans="1:5" x14ac:dyDescent="0.25">
      <c r="A3886" s="124">
        <v>43367</v>
      </c>
      <c r="B3886" s="125">
        <v>24</v>
      </c>
      <c r="C3886" s="125">
        <v>9.9489289999999997</v>
      </c>
      <c r="D3886" s="125">
        <v>9.9489289999999997</v>
      </c>
      <c r="E3886" s="125">
        <v>7.6999750000000002</v>
      </c>
    </row>
    <row r="3887" spans="1:5" x14ac:dyDescent="0.25">
      <c r="A3887" s="124">
        <v>43368</v>
      </c>
      <c r="B3887" s="125">
        <v>23</v>
      </c>
      <c r="C3887" s="125">
        <v>9.9509830000000008</v>
      </c>
      <c r="D3887" s="125">
        <v>9.9509830000000008</v>
      </c>
      <c r="E3887" s="125">
        <v>7.7100179999999998</v>
      </c>
    </row>
    <row r="3888" spans="1:5" x14ac:dyDescent="0.25">
      <c r="A3888" s="124">
        <v>43369</v>
      </c>
      <c r="B3888" s="125">
        <v>22</v>
      </c>
      <c r="C3888" s="125">
        <v>9.9531949999999991</v>
      </c>
      <c r="D3888" s="125">
        <v>9.9531949999999991</v>
      </c>
      <c r="E3888" s="125">
        <v>7.695017</v>
      </c>
    </row>
    <row r="3889" spans="1:5" x14ac:dyDescent="0.25">
      <c r="A3889" s="124">
        <v>43370</v>
      </c>
      <c r="B3889" s="125">
        <v>28</v>
      </c>
      <c r="C3889" s="125">
        <v>9.9406210000000002</v>
      </c>
      <c r="D3889" s="125">
        <v>9.9406210000000002</v>
      </c>
      <c r="E3889" s="125">
        <v>7.6800459999999999</v>
      </c>
    </row>
    <row r="3890" spans="1:5" x14ac:dyDescent="0.25">
      <c r="A3890" s="124">
        <v>43371</v>
      </c>
      <c r="B3890" s="125">
        <v>27</v>
      </c>
      <c r="C3890" s="125">
        <v>9.9426100000000002</v>
      </c>
      <c r="D3890" s="125">
        <v>9.9426100000000002</v>
      </c>
      <c r="E3890" s="125">
        <v>7.6961680000000001</v>
      </c>
    </row>
    <row r="3891" spans="1:5" x14ac:dyDescent="0.25">
      <c r="A3891" s="124">
        <v>43374</v>
      </c>
      <c r="B3891" s="125">
        <v>24</v>
      </c>
      <c r="C3891" s="125">
        <v>9.9490540000000003</v>
      </c>
      <c r="D3891" s="125">
        <v>9.9490540000000003</v>
      </c>
      <c r="E3891" s="125">
        <v>7.6810320000000001</v>
      </c>
    </row>
    <row r="3892" spans="1:5" x14ac:dyDescent="0.25">
      <c r="A3892" s="124">
        <v>43375</v>
      </c>
      <c r="B3892" s="125">
        <v>23</v>
      </c>
      <c r="C3892" s="125">
        <v>9.9509430000000005</v>
      </c>
      <c r="D3892" s="125">
        <v>9.9509430000000005</v>
      </c>
      <c r="E3892" s="125">
        <v>7.7163409999999999</v>
      </c>
    </row>
    <row r="3893" spans="1:5" x14ac:dyDescent="0.25">
      <c r="A3893" s="124">
        <v>43376</v>
      </c>
      <c r="B3893" s="125">
        <v>22</v>
      </c>
      <c r="C3893" s="125">
        <v>9.9530440000000002</v>
      </c>
      <c r="D3893" s="125">
        <v>9.9530440000000002</v>
      </c>
      <c r="E3893" s="125">
        <v>7.7199590000000002</v>
      </c>
    </row>
    <row r="3894" spans="1:5" x14ac:dyDescent="0.25">
      <c r="A3894" s="124">
        <v>43377</v>
      </c>
      <c r="B3894" s="125">
        <v>28</v>
      </c>
      <c r="C3894" s="125">
        <v>9.9406780000000001</v>
      </c>
      <c r="D3894" s="125">
        <v>9.9406780000000001</v>
      </c>
      <c r="E3894" s="125">
        <v>7.6726299999999998</v>
      </c>
    </row>
    <row r="3895" spans="1:5" x14ac:dyDescent="0.25">
      <c r="A3895" s="124">
        <v>43378</v>
      </c>
      <c r="B3895" s="125">
        <v>27</v>
      </c>
      <c r="C3895" s="125">
        <v>9.9420839999999995</v>
      </c>
      <c r="D3895" s="125">
        <v>9.9420839999999995</v>
      </c>
      <c r="E3895" s="125">
        <v>7.7671169999999998</v>
      </c>
    </row>
    <row r="3896" spans="1:5" x14ac:dyDescent="0.25">
      <c r="A3896" s="124">
        <v>43381</v>
      </c>
      <c r="B3896" s="125">
        <v>24</v>
      </c>
      <c r="C3896" s="125">
        <v>9.9484949999999994</v>
      </c>
      <c r="D3896" s="125">
        <v>9.9484949999999994</v>
      </c>
      <c r="E3896" s="125">
        <v>7.7657470000000002</v>
      </c>
    </row>
    <row r="3897" spans="1:5" x14ac:dyDescent="0.25">
      <c r="A3897" s="124">
        <v>43382</v>
      </c>
      <c r="B3897" s="125">
        <v>23</v>
      </c>
      <c r="C3897" s="125">
        <v>9.9507600000000007</v>
      </c>
      <c r="D3897" s="125">
        <v>9.9507600000000007</v>
      </c>
      <c r="E3897" s="125">
        <v>7.7452680000000003</v>
      </c>
    </row>
    <row r="3898" spans="1:5" x14ac:dyDescent="0.25">
      <c r="A3898" s="124">
        <v>43383</v>
      </c>
      <c r="B3898" s="125">
        <v>22</v>
      </c>
      <c r="C3898" s="125">
        <v>9.9530410000000007</v>
      </c>
      <c r="D3898" s="125">
        <v>9.9530410000000007</v>
      </c>
      <c r="E3898" s="125">
        <v>7.7204540000000001</v>
      </c>
    </row>
    <row r="3899" spans="1:5" x14ac:dyDescent="0.25">
      <c r="A3899" s="124">
        <v>43384</v>
      </c>
      <c r="B3899" s="125">
        <v>28</v>
      </c>
      <c r="C3899" s="125">
        <v>9.9408220000000007</v>
      </c>
      <c r="D3899" s="125">
        <v>9.9408220000000007</v>
      </c>
      <c r="E3899" s="125">
        <v>7.6538940000000002</v>
      </c>
    </row>
    <row r="3900" spans="1:5" x14ac:dyDescent="0.25">
      <c r="A3900" s="124">
        <v>43385</v>
      </c>
      <c r="B3900" s="125">
        <v>27</v>
      </c>
      <c r="C3900" s="125">
        <v>9.9430180000000004</v>
      </c>
      <c r="D3900" s="125">
        <v>9.9430180000000004</v>
      </c>
      <c r="E3900" s="125">
        <v>7.6411410000000002</v>
      </c>
    </row>
    <row r="3901" spans="1:5" x14ac:dyDescent="0.25">
      <c r="A3901" s="124">
        <v>43388</v>
      </c>
      <c r="B3901" s="125">
        <v>24</v>
      </c>
      <c r="C3901" s="125">
        <v>9.949325</v>
      </c>
      <c r="D3901" s="125">
        <v>9.949325</v>
      </c>
      <c r="E3901" s="125">
        <v>7.6399660000000003</v>
      </c>
    </row>
    <row r="3902" spans="1:5" x14ac:dyDescent="0.25">
      <c r="A3902" s="124">
        <v>43389</v>
      </c>
      <c r="B3902" s="125">
        <v>23</v>
      </c>
      <c r="C3902" s="125">
        <v>9.9511079999999996</v>
      </c>
      <c r="D3902" s="125">
        <v>9.9511079999999996</v>
      </c>
      <c r="E3902" s="125">
        <v>7.6902600000000003</v>
      </c>
    </row>
    <row r="3903" spans="1:5" x14ac:dyDescent="0.25">
      <c r="A3903" s="124">
        <v>43390</v>
      </c>
      <c r="B3903" s="125">
        <v>22</v>
      </c>
      <c r="C3903" s="125">
        <v>9.9531460000000003</v>
      </c>
      <c r="D3903" s="125">
        <v>9.9531460000000003</v>
      </c>
      <c r="E3903" s="125">
        <v>7.7031099999999997</v>
      </c>
    </row>
    <row r="3904" spans="1:5" x14ac:dyDescent="0.25">
      <c r="A3904" s="124">
        <v>43391</v>
      </c>
      <c r="B3904" s="125">
        <v>28</v>
      </c>
      <c r="C3904" s="125">
        <v>9.9406979999999994</v>
      </c>
      <c r="D3904" s="125">
        <v>9.9406979999999994</v>
      </c>
      <c r="E3904" s="125">
        <v>7.6700280000000003</v>
      </c>
    </row>
    <row r="3905" spans="1:5" x14ac:dyDescent="0.25">
      <c r="A3905" s="124">
        <v>43392</v>
      </c>
      <c r="B3905" s="125">
        <v>27</v>
      </c>
      <c r="C3905" s="125">
        <v>9.9426740000000002</v>
      </c>
      <c r="D3905" s="125">
        <v>9.9426740000000002</v>
      </c>
      <c r="E3905" s="125">
        <v>7.6875359999999997</v>
      </c>
    </row>
    <row r="3906" spans="1:5" x14ac:dyDescent="0.25">
      <c r="A3906" s="124">
        <v>43395</v>
      </c>
      <c r="B3906" s="125">
        <v>24</v>
      </c>
      <c r="C3906" s="125">
        <v>9.9483779999999999</v>
      </c>
      <c r="D3906" s="125">
        <v>9.9483779999999999</v>
      </c>
      <c r="E3906" s="125">
        <v>7.78348</v>
      </c>
    </row>
    <row r="3907" spans="1:5" x14ac:dyDescent="0.25">
      <c r="A3907" s="124">
        <v>43396</v>
      </c>
      <c r="B3907" s="125">
        <v>23</v>
      </c>
      <c r="C3907" s="125">
        <v>9.9516690000000008</v>
      </c>
      <c r="D3907" s="125">
        <v>9.9516690000000008</v>
      </c>
      <c r="E3907" s="125">
        <v>7.601591</v>
      </c>
    </row>
    <row r="3908" spans="1:5" x14ac:dyDescent="0.25">
      <c r="A3908" s="124">
        <v>43397</v>
      </c>
      <c r="B3908" s="125">
        <v>22</v>
      </c>
      <c r="C3908" s="125">
        <v>9.9531609999999997</v>
      </c>
      <c r="D3908" s="125">
        <v>9.9531609999999997</v>
      </c>
      <c r="E3908" s="125">
        <v>7.7006329999999998</v>
      </c>
    </row>
    <row r="3909" spans="1:5" x14ac:dyDescent="0.25">
      <c r="A3909" s="124">
        <v>43398</v>
      </c>
      <c r="B3909" s="125">
        <v>28</v>
      </c>
      <c r="C3909" s="125">
        <v>9.9399759999999997</v>
      </c>
      <c r="D3909" s="125">
        <v>9.9399759999999997</v>
      </c>
      <c r="E3909" s="125">
        <v>7.7639740000000002</v>
      </c>
    </row>
    <row r="3910" spans="1:5" x14ac:dyDescent="0.25">
      <c r="A3910" s="124">
        <v>43399</v>
      </c>
      <c r="B3910" s="125">
        <v>27</v>
      </c>
      <c r="C3910" s="125">
        <v>9.9421169999999996</v>
      </c>
      <c r="D3910" s="125">
        <v>9.9421169999999996</v>
      </c>
      <c r="E3910" s="125">
        <v>7.7626660000000003</v>
      </c>
    </row>
    <row r="3911" spans="1:5" x14ac:dyDescent="0.25">
      <c r="A3911" s="124">
        <v>43402</v>
      </c>
      <c r="B3911" s="125">
        <v>24</v>
      </c>
      <c r="C3911" s="125">
        <v>9.9484670000000008</v>
      </c>
      <c r="D3911" s="125">
        <v>9.9484670000000008</v>
      </c>
      <c r="E3911" s="125">
        <v>7.7699910000000001</v>
      </c>
    </row>
    <row r="3912" spans="1:5" x14ac:dyDescent="0.25">
      <c r="A3912" s="124">
        <v>43403</v>
      </c>
      <c r="B3912" s="125">
        <v>23</v>
      </c>
      <c r="C3912" s="125">
        <v>9.9510880000000004</v>
      </c>
      <c r="D3912" s="125">
        <v>9.9510880000000004</v>
      </c>
      <c r="E3912" s="125">
        <v>7.6934209999999998</v>
      </c>
    </row>
    <row r="3913" spans="1:5" x14ac:dyDescent="0.25">
      <c r="A3913" s="124">
        <v>43404</v>
      </c>
      <c r="B3913" s="125">
        <v>22</v>
      </c>
      <c r="C3913" s="125">
        <v>9.9531580000000002</v>
      </c>
      <c r="D3913" s="125">
        <v>9.9531580000000002</v>
      </c>
      <c r="E3913" s="125">
        <v>7.7011279999999998</v>
      </c>
    </row>
    <row r="3914" spans="1:5" x14ac:dyDescent="0.25">
      <c r="A3914" s="124">
        <v>43405</v>
      </c>
      <c r="B3914" s="125">
        <v>28</v>
      </c>
      <c r="C3914" s="125">
        <v>9.9400490000000001</v>
      </c>
      <c r="D3914" s="125">
        <v>9.9400490000000001</v>
      </c>
      <c r="E3914" s="125">
        <v>7.7544750000000002</v>
      </c>
    </row>
    <row r="3915" spans="1:5" x14ac:dyDescent="0.25">
      <c r="A3915" s="124">
        <v>43409</v>
      </c>
      <c r="B3915" s="125">
        <v>24</v>
      </c>
      <c r="C3915" s="125">
        <v>9.9489389999999993</v>
      </c>
      <c r="D3915" s="125">
        <v>9.9489389999999993</v>
      </c>
      <c r="E3915" s="125">
        <v>7.6984589999999997</v>
      </c>
    </row>
    <row r="3916" spans="1:5" x14ac:dyDescent="0.25">
      <c r="A3916" s="124">
        <v>43410</v>
      </c>
      <c r="B3916" s="125">
        <v>23</v>
      </c>
      <c r="C3916" s="125">
        <v>9.9509830000000008</v>
      </c>
      <c r="D3916" s="125">
        <v>9.9509830000000008</v>
      </c>
      <c r="E3916" s="125">
        <v>7.7100179999999998</v>
      </c>
    </row>
    <row r="3917" spans="1:5" x14ac:dyDescent="0.25">
      <c r="A3917" s="124">
        <v>43411</v>
      </c>
      <c r="B3917" s="125">
        <v>22</v>
      </c>
      <c r="C3917" s="125">
        <v>9.9528580000000009</v>
      </c>
      <c r="D3917" s="125">
        <v>9.9528580000000009</v>
      </c>
      <c r="E3917" s="125">
        <v>7.7506839999999997</v>
      </c>
    </row>
    <row r="3918" spans="1:5" x14ac:dyDescent="0.25">
      <c r="A3918" s="124">
        <v>43412</v>
      </c>
      <c r="B3918" s="125">
        <v>28</v>
      </c>
      <c r="C3918" s="125">
        <v>9.9403480000000002</v>
      </c>
      <c r="D3918" s="125">
        <v>9.9403480000000002</v>
      </c>
      <c r="E3918" s="125">
        <v>7.7155680000000002</v>
      </c>
    </row>
    <row r="3919" spans="1:5" x14ac:dyDescent="0.25">
      <c r="A3919" s="124">
        <v>43413</v>
      </c>
      <c r="B3919" s="125">
        <v>27</v>
      </c>
      <c r="C3919" s="125">
        <v>9.9426559999999995</v>
      </c>
      <c r="D3919" s="125">
        <v>9.9426559999999995</v>
      </c>
      <c r="E3919" s="125">
        <v>7.6899639999999998</v>
      </c>
    </row>
    <row r="3920" spans="1:5" x14ac:dyDescent="0.25">
      <c r="A3920" s="124">
        <v>43416</v>
      </c>
      <c r="B3920" s="125">
        <v>24</v>
      </c>
      <c r="C3920" s="125">
        <v>9.9489540000000005</v>
      </c>
      <c r="D3920" s="125">
        <v>9.9489540000000005</v>
      </c>
      <c r="E3920" s="125">
        <v>7.696186</v>
      </c>
    </row>
    <row r="3921" spans="1:5" x14ac:dyDescent="0.25">
      <c r="A3921" s="124">
        <v>43417</v>
      </c>
      <c r="B3921" s="125">
        <v>23</v>
      </c>
      <c r="C3921" s="125">
        <v>9.9506999999999994</v>
      </c>
      <c r="D3921" s="125">
        <v>9.9506999999999994</v>
      </c>
      <c r="E3921" s="125">
        <v>7.754753</v>
      </c>
    </row>
    <row r="3922" spans="1:5" x14ac:dyDescent="0.25">
      <c r="A3922" s="124">
        <v>43418</v>
      </c>
      <c r="B3922" s="125">
        <v>22</v>
      </c>
      <c r="C3922" s="125">
        <v>9.9529460000000007</v>
      </c>
      <c r="D3922" s="125">
        <v>9.9529460000000007</v>
      </c>
      <c r="E3922" s="125">
        <v>7.7361469999999999</v>
      </c>
    </row>
    <row r="3923" spans="1:5" x14ac:dyDescent="0.25">
      <c r="A3923" s="124">
        <v>43419</v>
      </c>
      <c r="B3923" s="125">
        <v>28</v>
      </c>
      <c r="C3923" s="125">
        <v>9.9383160000000004</v>
      </c>
      <c r="D3923" s="125">
        <v>9.9383160000000004</v>
      </c>
      <c r="E3923" s="125">
        <v>7.9800240000000002</v>
      </c>
    </row>
    <row r="3924" spans="1:5" x14ac:dyDescent="0.25">
      <c r="A3924" s="124">
        <v>43420</v>
      </c>
      <c r="B3924" s="125">
        <v>27</v>
      </c>
      <c r="C3924" s="125">
        <v>9.9405870000000007</v>
      </c>
      <c r="D3924" s="125">
        <v>9.9405870000000007</v>
      </c>
      <c r="E3924" s="125">
        <v>7.9690799999999999</v>
      </c>
    </row>
    <row r="3925" spans="1:5" x14ac:dyDescent="0.25">
      <c r="A3925" s="124">
        <v>43424</v>
      </c>
      <c r="B3925" s="125">
        <v>23</v>
      </c>
      <c r="C3925" s="125">
        <v>9.9496520000000004</v>
      </c>
      <c r="D3925" s="125">
        <v>9.9496520000000004</v>
      </c>
      <c r="E3925" s="125">
        <v>7.9204340000000002</v>
      </c>
    </row>
    <row r="3926" spans="1:5" x14ac:dyDescent="0.25">
      <c r="A3926" s="124">
        <v>43425</v>
      </c>
      <c r="B3926" s="125">
        <v>22</v>
      </c>
      <c r="C3926" s="125">
        <v>9.9518550000000001</v>
      </c>
      <c r="D3926" s="125">
        <v>9.9518550000000001</v>
      </c>
      <c r="E3926" s="125">
        <v>7.9163860000000001</v>
      </c>
    </row>
    <row r="3927" spans="1:5" x14ac:dyDescent="0.25">
      <c r="A3927" s="124">
        <v>43426</v>
      </c>
      <c r="B3927" s="125">
        <v>28</v>
      </c>
      <c r="C3927" s="125">
        <v>9.9386729999999996</v>
      </c>
      <c r="D3927" s="125">
        <v>9.9386729999999996</v>
      </c>
      <c r="E3927" s="125">
        <v>7.933554</v>
      </c>
    </row>
    <row r="3928" spans="1:5" x14ac:dyDescent="0.25">
      <c r="A3928" s="124">
        <v>43427</v>
      </c>
      <c r="B3928" s="125">
        <v>27</v>
      </c>
      <c r="C3928" s="125">
        <v>9.9408130000000003</v>
      </c>
      <c r="D3928" s="125">
        <v>9.9408130000000003</v>
      </c>
      <c r="E3928" s="125">
        <v>7.9385859999999999</v>
      </c>
    </row>
    <row r="3929" spans="1:5" x14ac:dyDescent="0.25">
      <c r="A3929" s="124">
        <v>43430</v>
      </c>
      <c r="B3929" s="125">
        <v>24</v>
      </c>
      <c r="C3929" s="125">
        <v>9.9470179999999999</v>
      </c>
      <c r="D3929" s="125">
        <v>9.9470179999999999</v>
      </c>
      <c r="E3929" s="125">
        <v>7.9896310000000001</v>
      </c>
    </row>
    <row r="3930" spans="1:5" x14ac:dyDescent="0.25">
      <c r="A3930" s="124">
        <v>43431</v>
      </c>
      <c r="B3930" s="125">
        <v>23</v>
      </c>
      <c r="C3930" s="125">
        <v>9.9492419999999999</v>
      </c>
      <c r="D3930" s="125">
        <v>9.9492419999999999</v>
      </c>
      <c r="E3930" s="125">
        <v>7.9852619999999996</v>
      </c>
    </row>
    <row r="3931" spans="1:5" x14ac:dyDescent="0.25">
      <c r="A3931" s="124">
        <v>43432</v>
      </c>
      <c r="B3931" s="125">
        <v>22</v>
      </c>
      <c r="C3931" s="125">
        <v>9.9513569999999998</v>
      </c>
      <c r="D3931" s="125">
        <v>9.9513569999999998</v>
      </c>
      <c r="E3931" s="125">
        <v>7.998672</v>
      </c>
    </row>
    <row r="3932" spans="1:5" x14ac:dyDescent="0.25">
      <c r="A3932" s="124">
        <v>43433</v>
      </c>
      <c r="B3932" s="125">
        <v>28</v>
      </c>
      <c r="C3932" s="125">
        <v>9.9383149999999993</v>
      </c>
      <c r="D3932" s="125">
        <v>9.9383149999999993</v>
      </c>
      <c r="E3932" s="125">
        <v>7.9801539999999997</v>
      </c>
    </row>
    <row r="3933" spans="1:5" x14ac:dyDescent="0.25">
      <c r="A3933" s="124">
        <v>43434</v>
      </c>
      <c r="B3933" s="125">
        <v>27</v>
      </c>
      <c r="C3933" s="125">
        <v>9.9402489999999997</v>
      </c>
      <c r="D3933" s="125">
        <v>9.9402489999999997</v>
      </c>
      <c r="E3933" s="125">
        <v>8.0146890000000006</v>
      </c>
    </row>
    <row r="3934" spans="1:5" x14ac:dyDescent="0.25">
      <c r="A3934" s="124">
        <v>43437</v>
      </c>
      <c r="B3934" s="125">
        <v>24</v>
      </c>
      <c r="C3934" s="125">
        <v>9.9469480000000008</v>
      </c>
      <c r="D3934" s="125">
        <v>9.9469480000000008</v>
      </c>
      <c r="E3934" s="125">
        <v>8.0002429999999993</v>
      </c>
    </row>
    <row r="3935" spans="1:5" x14ac:dyDescent="0.25">
      <c r="A3935" s="124">
        <v>43438</v>
      </c>
      <c r="B3935" s="125">
        <v>23</v>
      </c>
      <c r="C3935" s="125">
        <v>9.9490879999999997</v>
      </c>
      <c r="D3935" s="125">
        <v>9.9490879999999997</v>
      </c>
      <c r="E3935" s="125">
        <v>8.0096129999999999</v>
      </c>
    </row>
    <row r="3936" spans="1:5" x14ac:dyDescent="0.25">
      <c r="A3936" s="124">
        <v>43439</v>
      </c>
      <c r="B3936" s="125">
        <v>22</v>
      </c>
      <c r="C3936" s="125">
        <v>9.9511579999999995</v>
      </c>
      <c r="D3936" s="125">
        <v>9.9511579999999995</v>
      </c>
      <c r="E3936" s="125">
        <v>8.0315550000000009</v>
      </c>
    </row>
    <row r="3937" spans="1:5" x14ac:dyDescent="0.25">
      <c r="A3937" s="124">
        <v>43440</v>
      </c>
      <c r="B3937" s="125">
        <v>28</v>
      </c>
      <c r="C3937" s="125">
        <v>9.9381749999999993</v>
      </c>
      <c r="D3937" s="125">
        <v>9.9381749999999993</v>
      </c>
      <c r="E3937" s="125">
        <v>7.9983789999999999</v>
      </c>
    </row>
    <row r="3938" spans="1:5" x14ac:dyDescent="0.25">
      <c r="A3938" s="124">
        <v>43441</v>
      </c>
      <c r="B3938" s="125">
        <v>27</v>
      </c>
      <c r="C3938" s="125">
        <v>9.9402849999999994</v>
      </c>
      <c r="D3938" s="125">
        <v>9.9402849999999994</v>
      </c>
      <c r="E3938" s="125">
        <v>8.0098310000000001</v>
      </c>
    </row>
    <row r="3939" spans="1:5" x14ac:dyDescent="0.25">
      <c r="A3939" s="124">
        <v>43444</v>
      </c>
      <c r="B3939" s="125">
        <v>24</v>
      </c>
      <c r="C3939" s="125">
        <v>9.9476669999999991</v>
      </c>
      <c r="D3939" s="125">
        <v>9.9476669999999991</v>
      </c>
      <c r="E3939" s="125">
        <v>7.8912469999999999</v>
      </c>
    </row>
    <row r="3940" spans="1:5" x14ac:dyDescent="0.25">
      <c r="A3940" s="124">
        <v>43445</v>
      </c>
      <c r="B3940" s="125">
        <v>23</v>
      </c>
      <c r="C3940" s="125">
        <v>9.949344</v>
      </c>
      <c r="D3940" s="125">
        <v>9.949344</v>
      </c>
      <c r="E3940" s="125">
        <v>7.9691340000000004</v>
      </c>
    </row>
    <row r="3941" spans="1:5" x14ac:dyDescent="0.25">
      <c r="A3941" s="124">
        <v>43447</v>
      </c>
      <c r="B3941" s="125">
        <v>28</v>
      </c>
      <c r="C3941" s="125">
        <v>9.9380290000000002</v>
      </c>
      <c r="D3941" s="125">
        <v>9.9380290000000002</v>
      </c>
      <c r="E3941" s="125">
        <v>8.0173850000000009</v>
      </c>
    </row>
    <row r="3942" spans="1:5" x14ac:dyDescent="0.25">
      <c r="A3942" s="124">
        <v>43448</v>
      </c>
      <c r="B3942" s="125">
        <v>27</v>
      </c>
      <c r="C3942" s="125">
        <v>9.9406859999999995</v>
      </c>
      <c r="D3942" s="125">
        <v>9.9406859999999995</v>
      </c>
      <c r="E3942" s="125">
        <v>7.9557219999999997</v>
      </c>
    </row>
    <row r="3943" spans="1:5" x14ac:dyDescent="0.25">
      <c r="A3943" s="124">
        <v>43451</v>
      </c>
      <c r="B3943" s="125">
        <v>24</v>
      </c>
      <c r="C3943" s="125">
        <v>9.9474359999999997</v>
      </c>
      <c r="D3943" s="125">
        <v>9.9474359999999997</v>
      </c>
      <c r="E3943" s="125">
        <v>7.9262639999999998</v>
      </c>
    </row>
    <row r="3944" spans="1:5" x14ac:dyDescent="0.25">
      <c r="A3944" s="124">
        <v>43452</v>
      </c>
      <c r="B3944" s="125">
        <v>23</v>
      </c>
      <c r="C3944" s="125">
        <v>9.9494120000000006</v>
      </c>
      <c r="D3944" s="125">
        <v>9.9494120000000006</v>
      </c>
      <c r="E3944" s="125">
        <v>7.9583820000000003</v>
      </c>
    </row>
    <row r="3945" spans="1:5" x14ac:dyDescent="0.25">
      <c r="A3945" s="124">
        <v>43453</v>
      </c>
      <c r="B3945" s="125">
        <v>22</v>
      </c>
      <c r="C3945" s="125">
        <v>9.9513529999999992</v>
      </c>
      <c r="D3945" s="125">
        <v>9.9513529999999992</v>
      </c>
      <c r="E3945" s="125">
        <v>7.999333</v>
      </c>
    </row>
    <row r="3946" spans="1:5" x14ac:dyDescent="0.25">
      <c r="A3946" s="124">
        <v>43454</v>
      </c>
      <c r="B3946" s="125">
        <v>28</v>
      </c>
      <c r="C3946" s="125">
        <v>9.9364779999999993</v>
      </c>
      <c r="D3946" s="125">
        <v>9.9364779999999993</v>
      </c>
      <c r="E3946" s="125">
        <v>8.2193249999999995</v>
      </c>
    </row>
    <row r="3947" spans="1:5" x14ac:dyDescent="0.25">
      <c r="A3947" s="124">
        <v>43455</v>
      </c>
      <c r="B3947" s="125">
        <v>27</v>
      </c>
      <c r="C3947" s="125">
        <v>9.9386060000000001</v>
      </c>
      <c r="D3947" s="125">
        <v>9.9386060000000001</v>
      </c>
      <c r="E3947" s="125">
        <v>8.2364329999999999</v>
      </c>
    </row>
    <row r="3948" spans="1:5" x14ac:dyDescent="0.25">
      <c r="A3948" s="124">
        <v>43458</v>
      </c>
      <c r="B3948" s="125">
        <v>24</v>
      </c>
      <c r="C3948" s="125">
        <v>9.946218</v>
      </c>
      <c r="D3948" s="125">
        <v>9.946218</v>
      </c>
      <c r="E3948" s="125">
        <v>8.1109220000000004</v>
      </c>
    </row>
    <row r="3949" spans="1:5" x14ac:dyDescent="0.25">
      <c r="A3949" s="124">
        <v>43460</v>
      </c>
      <c r="B3949" s="125">
        <v>22</v>
      </c>
      <c r="C3949" s="125">
        <v>9.9482560000000007</v>
      </c>
      <c r="D3949" s="125">
        <v>9.9482560000000007</v>
      </c>
      <c r="E3949" s="125">
        <v>8.5112410000000001</v>
      </c>
    </row>
    <row r="3950" spans="1:5" x14ac:dyDescent="0.25">
      <c r="A3950" s="124">
        <v>43461</v>
      </c>
      <c r="B3950" s="125">
        <v>28</v>
      </c>
      <c r="C3950" s="125">
        <v>9.9367850000000004</v>
      </c>
      <c r="D3950" s="125">
        <v>9.9367850000000004</v>
      </c>
      <c r="E3950" s="125">
        <v>8.1793490000000002</v>
      </c>
    </row>
    <row r="3951" spans="1:5" x14ac:dyDescent="0.25">
      <c r="A3951" s="124">
        <v>43462</v>
      </c>
      <c r="B3951" s="125">
        <v>27</v>
      </c>
      <c r="C3951" s="125">
        <v>9.9391619999999996</v>
      </c>
      <c r="D3951" s="125">
        <v>9.9391619999999996</v>
      </c>
      <c r="E3951" s="125">
        <v>8.1613860000000003</v>
      </c>
    </row>
    <row r="3952" spans="1:5" x14ac:dyDescent="0.25">
      <c r="A3952" s="124">
        <v>43465</v>
      </c>
      <c r="B3952" s="125">
        <v>24</v>
      </c>
      <c r="C3952" s="125">
        <v>9.9463340000000002</v>
      </c>
      <c r="D3952" s="125">
        <v>9.9463340000000002</v>
      </c>
      <c r="E3952" s="125">
        <v>8.0933340000000005</v>
      </c>
    </row>
    <row r="3953" spans="1:5" x14ac:dyDescent="0.25">
      <c r="A3953" s="124">
        <v>43467</v>
      </c>
      <c r="B3953" s="125">
        <v>22</v>
      </c>
      <c r="C3953" s="125">
        <v>9.9512339999999995</v>
      </c>
      <c r="D3953" s="125">
        <v>9.9512339999999995</v>
      </c>
      <c r="E3953" s="125">
        <v>8.0189959999999996</v>
      </c>
    </row>
    <row r="3954" spans="1:5" x14ac:dyDescent="0.25">
      <c r="A3954" s="124">
        <v>43468</v>
      </c>
      <c r="B3954" s="125">
        <v>28</v>
      </c>
      <c r="C3954" s="125">
        <v>9.9386010000000002</v>
      </c>
      <c r="D3954" s="125">
        <v>9.9386010000000002</v>
      </c>
      <c r="E3954" s="125">
        <v>7.9429259999999999</v>
      </c>
    </row>
    <row r="3955" spans="1:5" x14ac:dyDescent="0.25">
      <c r="A3955" s="124">
        <v>43469</v>
      </c>
      <c r="B3955" s="125">
        <v>27</v>
      </c>
      <c r="C3955" s="125">
        <v>9.9403430000000004</v>
      </c>
      <c r="D3955" s="125">
        <v>9.9403430000000004</v>
      </c>
      <c r="E3955" s="125">
        <v>8.0020039999999995</v>
      </c>
    </row>
    <row r="3956" spans="1:5" x14ac:dyDescent="0.25">
      <c r="A3956" s="124">
        <v>43472</v>
      </c>
      <c r="B3956" s="125">
        <v>24</v>
      </c>
      <c r="C3956" s="125">
        <v>9.9466739999999998</v>
      </c>
      <c r="D3956" s="125">
        <v>9.9466739999999998</v>
      </c>
      <c r="E3956" s="125">
        <v>8.0417839999999998</v>
      </c>
    </row>
    <row r="3957" spans="1:5" x14ac:dyDescent="0.25">
      <c r="A3957" s="124">
        <v>43473</v>
      </c>
      <c r="B3957" s="125">
        <v>23</v>
      </c>
      <c r="C3957" s="125">
        <v>9.9484600000000007</v>
      </c>
      <c r="D3957" s="125">
        <v>9.9484600000000007</v>
      </c>
      <c r="E3957" s="125">
        <v>8.108924</v>
      </c>
    </row>
    <row r="3958" spans="1:5" x14ac:dyDescent="0.25">
      <c r="A3958" s="124">
        <v>43474</v>
      </c>
      <c r="B3958" s="125">
        <v>22</v>
      </c>
      <c r="C3958" s="125">
        <v>9.9506800000000002</v>
      </c>
      <c r="D3958" s="125">
        <v>9.9506800000000002</v>
      </c>
      <c r="E3958" s="125">
        <v>8.1105470000000004</v>
      </c>
    </row>
    <row r="3959" spans="1:5" x14ac:dyDescent="0.25">
      <c r="A3959" s="124">
        <v>43475</v>
      </c>
      <c r="B3959" s="125">
        <v>28</v>
      </c>
      <c r="C3959" s="125">
        <v>9.9384700000000006</v>
      </c>
      <c r="D3959" s="125">
        <v>9.9384700000000006</v>
      </c>
      <c r="E3959" s="125">
        <v>7.9599780000000004</v>
      </c>
    </row>
    <row r="3960" spans="1:5" x14ac:dyDescent="0.25">
      <c r="A3960" s="124">
        <v>43476</v>
      </c>
      <c r="B3960" s="125">
        <v>27</v>
      </c>
      <c r="C3960" s="125">
        <v>9.9402190000000008</v>
      </c>
      <c r="D3960" s="125">
        <v>9.9402190000000008</v>
      </c>
      <c r="E3960" s="125">
        <v>8.0187369999999998</v>
      </c>
    </row>
    <row r="3961" spans="1:5" x14ac:dyDescent="0.25">
      <c r="A3961" s="124">
        <v>43479</v>
      </c>
      <c r="B3961" s="125">
        <v>24</v>
      </c>
      <c r="C3961" s="125">
        <v>9.9457869999999993</v>
      </c>
      <c r="D3961" s="125">
        <v>9.9457869999999993</v>
      </c>
      <c r="E3961" s="125">
        <v>8.1762759999999997</v>
      </c>
    </row>
    <row r="3962" spans="1:5" x14ac:dyDescent="0.25">
      <c r="A3962" s="124">
        <v>43480</v>
      </c>
      <c r="B3962" s="125">
        <v>23</v>
      </c>
      <c r="C3962" s="125">
        <v>9.9480109999999993</v>
      </c>
      <c r="D3962" s="125">
        <v>9.9480109999999993</v>
      </c>
      <c r="E3962" s="125">
        <v>8.1799350000000004</v>
      </c>
    </row>
    <row r="3963" spans="1:5" x14ac:dyDescent="0.25">
      <c r="A3963" s="124">
        <v>43481</v>
      </c>
      <c r="B3963" s="125">
        <v>22</v>
      </c>
      <c r="C3963" s="125">
        <v>9.9506230000000002</v>
      </c>
      <c r="D3963" s="125">
        <v>9.9506230000000002</v>
      </c>
      <c r="E3963" s="125">
        <v>8.1199670000000008</v>
      </c>
    </row>
    <row r="3964" spans="1:5" x14ac:dyDescent="0.25">
      <c r="A3964" s="124">
        <v>43482</v>
      </c>
      <c r="B3964" s="125">
        <v>28</v>
      </c>
      <c r="C3964" s="125">
        <v>9.9383979999999994</v>
      </c>
      <c r="D3964" s="125">
        <v>9.9383979999999994</v>
      </c>
      <c r="E3964" s="125">
        <v>7.9693500000000004</v>
      </c>
    </row>
    <row r="3965" spans="1:5" x14ac:dyDescent="0.25">
      <c r="A3965" s="124">
        <v>43483</v>
      </c>
      <c r="B3965" s="125">
        <v>27</v>
      </c>
      <c r="C3965" s="125">
        <v>9.9391879999999997</v>
      </c>
      <c r="D3965" s="125">
        <v>9.9391879999999997</v>
      </c>
      <c r="E3965" s="125">
        <v>8.1578759999999999</v>
      </c>
    </row>
    <row r="3966" spans="1:5" x14ac:dyDescent="0.25">
      <c r="A3966" s="124">
        <v>43486</v>
      </c>
      <c r="B3966" s="125">
        <v>24</v>
      </c>
      <c r="C3966" s="125">
        <v>9.9461259999999996</v>
      </c>
      <c r="D3966" s="125">
        <v>9.9461259999999996</v>
      </c>
      <c r="E3966" s="125">
        <v>8.1248719999999999</v>
      </c>
    </row>
    <row r="3967" spans="1:5" x14ac:dyDescent="0.25">
      <c r="A3967" s="124">
        <v>43487</v>
      </c>
      <c r="B3967" s="125">
        <v>23</v>
      </c>
      <c r="C3967" s="125">
        <v>9.9484949999999994</v>
      </c>
      <c r="D3967" s="125">
        <v>9.9484949999999994</v>
      </c>
      <c r="E3967" s="125">
        <v>8.103389</v>
      </c>
    </row>
    <row r="3968" spans="1:5" x14ac:dyDescent="0.25">
      <c r="A3968" s="124">
        <v>43488</v>
      </c>
      <c r="B3968" s="125">
        <v>22</v>
      </c>
      <c r="C3968" s="125">
        <v>9.9506510000000006</v>
      </c>
      <c r="D3968" s="125">
        <v>9.9506510000000006</v>
      </c>
      <c r="E3968" s="125">
        <v>8.1153390000000005</v>
      </c>
    </row>
    <row r="3969" spans="1:5" x14ac:dyDescent="0.25">
      <c r="A3969" s="124">
        <v>43489</v>
      </c>
      <c r="B3969" s="125">
        <v>28</v>
      </c>
      <c r="C3969" s="125">
        <v>9.9370100000000008</v>
      </c>
      <c r="D3969" s="125">
        <v>9.9370100000000008</v>
      </c>
      <c r="E3969" s="125">
        <v>8.1500509999999995</v>
      </c>
    </row>
    <row r="3970" spans="1:5" x14ac:dyDescent="0.25">
      <c r="A3970" s="124">
        <v>43490</v>
      </c>
      <c r="B3970" s="125">
        <v>27</v>
      </c>
      <c r="C3970" s="125">
        <v>9.9393060000000002</v>
      </c>
      <c r="D3970" s="125">
        <v>9.9393060000000002</v>
      </c>
      <c r="E3970" s="125">
        <v>8.1419499999999996</v>
      </c>
    </row>
    <row r="3971" spans="1:5" x14ac:dyDescent="0.25">
      <c r="A3971" s="124">
        <v>43493</v>
      </c>
      <c r="B3971" s="125">
        <v>24</v>
      </c>
      <c r="C3971" s="125">
        <v>9.9459599999999995</v>
      </c>
      <c r="D3971" s="125">
        <v>9.9459599999999995</v>
      </c>
      <c r="E3971" s="125">
        <v>8.1500430000000001</v>
      </c>
    </row>
    <row r="3972" spans="1:5" x14ac:dyDescent="0.25">
      <c r="A3972" s="124">
        <v>43494</v>
      </c>
      <c r="B3972" s="125">
        <v>23</v>
      </c>
      <c r="C3972" s="125">
        <v>9.9490879999999997</v>
      </c>
      <c r="D3972" s="125">
        <v>9.9490879999999997</v>
      </c>
      <c r="E3972" s="125">
        <v>8.0096129999999999</v>
      </c>
    </row>
    <row r="3973" spans="1:5" x14ac:dyDescent="0.25">
      <c r="A3973" s="124">
        <v>43495</v>
      </c>
      <c r="B3973" s="125">
        <v>22</v>
      </c>
      <c r="C3973" s="125">
        <v>9.9510100000000001</v>
      </c>
      <c r="D3973" s="125">
        <v>9.9510100000000001</v>
      </c>
      <c r="E3973" s="125">
        <v>8.0560120000000008</v>
      </c>
    </row>
    <row r="3974" spans="1:5" x14ac:dyDescent="0.25">
      <c r="A3974" s="124">
        <v>43496</v>
      </c>
      <c r="B3974" s="125">
        <v>28</v>
      </c>
      <c r="C3974" s="125">
        <v>9.9381769999999996</v>
      </c>
      <c r="D3974" s="125">
        <v>9.9381769999999996</v>
      </c>
      <c r="E3974" s="125">
        <v>7.9981179999999998</v>
      </c>
    </row>
    <row r="3975" spans="1:5" x14ac:dyDescent="0.25">
      <c r="A3975" s="124">
        <v>43497</v>
      </c>
      <c r="B3975" s="125">
        <v>27</v>
      </c>
      <c r="C3975" s="125">
        <v>9.9404970000000006</v>
      </c>
      <c r="D3975" s="125">
        <v>9.9404970000000006</v>
      </c>
      <c r="E3975" s="125">
        <v>7.9812240000000001</v>
      </c>
    </row>
    <row r="3976" spans="1:5" x14ac:dyDescent="0.25">
      <c r="A3976" s="124">
        <v>43501</v>
      </c>
      <c r="B3976" s="125">
        <v>23</v>
      </c>
      <c r="C3976" s="125">
        <v>9.9494919999999993</v>
      </c>
      <c r="D3976" s="125">
        <v>9.9494919999999993</v>
      </c>
      <c r="E3976" s="125">
        <v>7.9457319999999996</v>
      </c>
    </row>
    <row r="3977" spans="1:5" x14ac:dyDescent="0.25">
      <c r="A3977" s="124">
        <v>43502</v>
      </c>
      <c r="B3977" s="125">
        <v>22</v>
      </c>
      <c r="C3977" s="125">
        <v>9.9517290000000003</v>
      </c>
      <c r="D3977" s="125">
        <v>9.9517290000000003</v>
      </c>
      <c r="E3977" s="125">
        <v>7.9372049999999996</v>
      </c>
    </row>
    <row r="3978" spans="1:5" x14ac:dyDescent="0.25">
      <c r="A3978" s="124">
        <v>43503</v>
      </c>
      <c r="B3978" s="125">
        <v>28</v>
      </c>
      <c r="C3978" s="125">
        <v>9.9393510000000003</v>
      </c>
      <c r="D3978" s="125">
        <v>9.9393510000000003</v>
      </c>
      <c r="E3978" s="125">
        <v>7.8453099999999996</v>
      </c>
    </row>
    <row r="3979" spans="1:5" x14ac:dyDescent="0.25">
      <c r="A3979" s="124">
        <v>43504</v>
      </c>
      <c r="B3979" s="125">
        <v>27</v>
      </c>
      <c r="C3979" s="125">
        <v>9.9411729999999991</v>
      </c>
      <c r="D3979" s="125">
        <v>9.9411729999999991</v>
      </c>
      <c r="E3979" s="125">
        <v>7.890015</v>
      </c>
    </row>
    <row r="3980" spans="1:5" x14ac:dyDescent="0.25">
      <c r="A3980" s="124">
        <v>43507</v>
      </c>
      <c r="B3980" s="125">
        <v>24</v>
      </c>
      <c r="C3980" s="125">
        <v>9.9476630000000004</v>
      </c>
      <c r="D3980" s="125">
        <v>9.9476630000000004</v>
      </c>
      <c r="E3980" s="125">
        <v>7.8918540000000004</v>
      </c>
    </row>
    <row r="3981" spans="1:5" x14ac:dyDescent="0.25">
      <c r="A3981" s="124">
        <v>43508</v>
      </c>
      <c r="B3981" s="125">
        <v>23</v>
      </c>
      <c r="C3981" s="125">
        <v>9.9500969999999995</v>
      </c>
      <c r="D3981" s="125">
        <v>9.9500969999999995</v>
      </c>
      <c r="E3981" s="125">
        <v>7.850079</v>
      </c>
    </row>
    <row r="3982" spans="1:5" x14ac:dyDescent="0.25">
      <c r="A3982" s="124">
        <v>43509</v>
      </c>
      <c r="B3982" s="125">
        <v>22</v>
      </c>
      <c r="C3982" s="125">
        <v>9.9524260000000009</v>
      </c>
      <c r="D3982" s="125">
        <v>9.9524260000000009</v>
      </c>
      <c r="E3982" s="125">
        <v>7.8220489999999998</v>
      </c>
    </row>
    <row r="3983" spans="1:5" x14ac:dyDescent="0.25">
      <c r="A3983" s="124">
        <v>43510</v>
      </c>
      <c r="B3983" s="125">
        <v>28</v>
      </c>
      <c r="C3983" s="125">
        <v>9.9390990000000006</v>
      </c>
      <c r="D3983" s="125">
        <v>9.9390990000000006</v>
      </c>
      <c r="E3983" s="125">
        <v>7.878107</v>
      </c>
    </row>
    <row r="3984" spans="1:5" x14ac:dyDescent="0.25">
      <c r="A3984" s="124">
        <v>43511</v>
      </c>
      <c r="B3984" s="125">
        <v>27</v>
      </c>
      <c r="C3984" s="125">
        <v>9.9413619999999998</v>
      </c>
      <c r="D3984" s="125">
        <v>9.9413619999999998</v>
      </c>
      <c r="E3984" s="125">
        <v>7.8645160000000001</v>
      </c>
    </row>
    <row r="3985" spans="1:5" x14ac:dyDescent="0.25">
      <c r="A3985" s="124">
        <v>43514</v>
      </c>
      <c r="B3985" s="125">
        <v>24</v>
      </c>
      <c r="C3985" s="125">
        <v>9.9478570000000008</v>
      </c>
      <c r="D3985" s="125">
        <v>9.9478570000000008</v>
      </c>
      <c r="E3985" s="125">
        <v>7.8624470000000004</v>
      </c>
    </row>
    <row r="3986" spans="1:5" x14ac:dyDescent="0.25">
      <c r="A3986" s="124">
        <v>43515</v>
      </c>
      <c r="B3986" s="125">
        <v>23</v>
      </c>
      <c r="C3986" s="125">
        <v>9.9499999999999993</v>
      </c>
      <c r="D3986" s="125">
        <v>9.9499999999999993</v>
      </c>
      <c r="E3986" s="125">
        <v>7.8654140000000003</v>
      </c>
    </row>
    <row r="3987" spans="1:5" x14ac:dyDescent="0.25">
      <c r="A3987" s="124">
        <v>43516</v>
      </c>
      <c r="B3987" s="125">
        <v>22</v>
      </c>
      <c r="C3987" s="125">
        <v>9.9521689999999996</v>
      </c>
      <c r="D3987" s="125">
        <v>9.9521689999999996</v>
      </c>
      <c r="E3987" s="125">
        <v>7.8645079999999998</v>
      </c>
    </row>
    <row r="3988" spans="1:5" x14ac:dyDescent="0.25">
      <c r="A3988" s="124">
        <v>43517</v>
      </c>
      <c r="B3988" s="125">
        <v>28</v>
      </c>
      <c r="C3988" s="125">
        <v>9.9390739999999997</v>
      </c>
      <c r="D3988" s="125">
        <v>9.9390739999999997</v>
      </c>
      <c r="E3988" s="125">
        <v>7.8813610000000001</v>
      </c>
    </row>
    <row r="3989" spans="1:5" x14ac:dyDescent="0.25">
      <c r="A3989" s="124">
        <v>43518</v>
      </c>
      <c r="B3989" s="125">
        <v>27</v>
      </c>
      <c r="C3989" s="125">
        <v>9.9410950000000007</v>
      </c>
      <c r="D3989" s="125">
        <v>9.9410950000000007</v>
      </c>
      <c r="E3989" s="125">
        <v>7.9005380000000001</v>
      </c>
    </row>
    <row r="3990" spans="1:5" x14ac:dyDescent="0.25">
      <c r="A3990" s="124">
        <v>43521</v>
      </c>
      <c r="B3990" s="125">
        <v>24</v>
      </c>
      <c r="C3990" s="125">
        <v>9.9473739999999999</v>
      </c>
      <c r="D3990" s="125">
        <v>9.9473739999999999</v>
      </c>
      <c r="E3990" s="125">
        <v>7.9356619999999998</v>
      </c>
    </row>
    <row r="3991" spans="1:5" x14ac:dyDescent="0.25">
      <c r="A3991" s="124">
        <v>43522</v>
      </c>
      <c r="B3991" s="125">
        <v>23</v>
      </c>
      <c r="C3991" s="125">
        <v>9.9487620000000003</v>
      </c>
      <c r="D3991" s="125">
        <v>9.9487620000000003</v>
      </c>
      <c r="E3991" s="125">
        <v>8.0611650000000008</v>
      </c>
    </row>
    <row r="3992" spans="1:5" x14ac:dyDescent="0.25">
      <c r="A3992" s="124">
        <v>43523</v>
      </c>
      <c r="B3992" s="125">
        <v>22</v>
      </c>
      <c r="C3992" s="125">
        <v>9.9508489999999998</v>
      </c>
      <c r="D3992" s="125">
        <v>9.9508489999999998</v>
      </c>
      <c r="E3992" s="125">
        <v>8.0826180000000001</v>
      </c>
    </row>
    <row r="3993" spans="1:5" x14ac:dyDescent="0.25">
      <c r="A3993" s="124">
        <v>43524</v>
      </c>
      <c r="B3993" s="125">
        <v>28</v>
      </c>
      <c r="C3993" s="125">
        <v>9.9371349999999996</v>
      </c>
      <c r="D3993" s="125">
        <v>9.9371349999999996</v>
      </c>
      <c r="E3993" s="125">
        <v>8.1337759999999992</v>
      </c>
    </row>
    <row r="3994" spans="1:5" x14ac:dyDescent="0.25">
      <c r="A3994" s="124">
        <v>43525</v>
      </c>
      <c r="B3994" s="125">
        <v>27</v>
      </c>
      <c r="C3994" s="125">
        <v>9.9392890000000005</v>
      </c>
      <c r="D3994" s="125">
        <v>9.9392890000000005</v>
      </c>
      <c r="E3994" s="125">
        <v>8.1442449999999997</v>
      </c>
    </row>
    <row r="3995" spans="1:5" x14ac:dyDescent="0.25">
      <c r="A3995" s="124">
        <v>43528</v>
      </c>
      <c r="B3995" s="125">
        <v>24</v>
      </c>
      <c r="C3995" s="125">
        <v>9.9465489999999992</v>
      </c>
      <c r="D3995" s="125">
        <v>9.9465489999999992</v>
      </c>
      <c r="E3995" s="125">
        <v>8.0607349999999993</v>
      </c>
    </row>
    <row r="3996" spans="1:5" x14ac:dyDescent="0.25">
      <c r="A3996" s="124">
        <v>43529</v>
      </c>
      <c r="B3996" s="125">
        <v>23</v>
      </c>
      <c r="C3996" s="125">
        <v>9.9492119999999993</v>
      </c>
      <c r="D3996" s="125">
        <v>9.9492119999999993</v>
      </c>
      <c r="E3996" s="125">
        <v>7.9900060000000002</v>
      </c>
    </row>
    <row r="3997" spans="1:5" x14ac:dyDescent="0.25">
      <c r="A3997" s="124">
        <v>43530</v>
      </c>
      <c r="B3997" s="125">
        <v>22</v>
      </c>
      <c r="C3997" s="125">
        <v>9.9509089999999993</v>
      </c>
      <c r="D3997" s="125">
        <v>9.9509089999999993</v>
      </c>
      <c r="E3997" s="125">
        <v>8.0727019999999996</v>
      </c>
    </row>
    <row r="3998" spans="1:5" x14ac:dyDescent="0.25">
      <c r="A3998" s="124">
        <v>43531</v>
      </c>
      <c r="B3998" s="125">
        <v>28</v>
      </c>
      <c r="C3998" s="125">
        <v>9.9376259999999998</v>
      </c>
      <c r="D3998" s="125">
        <v>9.9376259999999998</v>
      </c>
      <c r="E3998" s="125">
        <v>8.0698489999999996</v>
      </c>
    </row>
    <row r="3999" spans="1:5" x14ac:dyDescent="0.25">
      <c r="A3999" s="124">
        <v>43532</v>
      </c>
      <c r="B3999" s="125">
        <v>27</v>
      </c>
      <c r="C3999" s="125">
        <v>9.9398590000000002</v>
      </c>
      <c r="D3999" s="125">
        <v>9.9398590000000002</v>
      </c>
      <c r="E3999" s="125">
        <v>8.0673180000000002</v>
      </c>
    </row>
    <row r="4000" spans="1:5" x14ac:dyDescent="0.25">
      <c r="A4000" s="124">
        <v>43535</v>
      </c>
      <c r="B4000" s="125">
        <v>24</v>
      </c>
      <c r="C4000" s="125">
        <v>9.9464210000000008</v>
      </c>
      <c r="D4000" s="125">
        <v>9.9464210000000008</v>
      </c>
      <c r="E4000" s="125">
        <v>8.0801429999999996</v>
      </c>
    </row>
    <row r="4001" spans="1:5" x14ac:dyDescent="0.25">
      <c r="A4001" s="126">
        <v>43536</v>
      </c>
      <c r="B4001" s="127">
        <v>23</v>
      </c>
      <c r="C4001" s="127">
        <v>9.9486220000000003</v>
      </c>
      <c r="D4001" s="127">
        <v>9.9486220000000003</v>
      </c>
      <c r="E4001" s="127">
        <v>8.083304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S1291"/>
  <sheetViews>
    <sheetView topLeftCell="F1" zoomScaleNormal="100" workbookViewId="0">
      <selection activeCell="Q14" sqref="Q14"/>
    </sheetView>
  </sheetViews>
  <sheetFormatPr baseColWidth="10" defaultRowHeight="15" x14ac:dyDescent="0.25"/>
  <cols>
    <col min="2" max="2" width="11" bestFit="1" customWidth="1"/>
    <col min="3" max="3" width="13.5703125" customWidth="1"/>
    <col min="4" max="4" width="10.5703125" bestFit="1" customWidth="1"/>
    <col min="9" max="9" width="14.140625" bestFit="1" customWidth="1"/>
    <col min="10" max="10" width="9.85546875" bestFit="1" customWidth="1"/>
    <col min="15" max="15" width="14.140625" bestFit="1" customWidth="1"/>
    <col min="16" max="16" width="18.42578125" bestFit="1" customWidth="1"/>
    <col min="17" max="19" width="12.28515625" bestFit="1" customWidth="1"/>
  </cols>
  <sheetData>
    <row r="1" spans="1:19" ht="18.75" thickBot="1" x14ac:dyDescent="0.4">
      <c r="C1" s="147" t="s">
        <v>58</v>
      </c>
      <c r="D1" s="147"/>
      <c r="E1" s="147"/>
      <c r="F1" s="147"/>
      <c r="I1" s="147" t="s">
        <v>64</v>
      </c>
      <c r="J1" s="147"/>
      <c r="K1" s="147"/>
      <c r="L1" s="147"/>
      <c r="M1" s="10"/>
      <c r="N1" s="10"/>
      <c r="P1" s="148" t="s">
        <v>65</v>
      </c>
      <c r="Q1" s="148"/>
      <c r="R1" s="148"/>
      <c r="S1" s="148"/>
    </row>
    <row r="2" spans="1:19" ht="16.5" thickTop="1" thickBot="1" x14ac:dyDescent="0.3">
      <c r="A2" s="25"/>
      <c r="B2" s="2" t="s">
        <v>62</v>
      </c>
      <c r="C2" s="2" t="str">
        <f>P2</f>
        <v>ASURB.MX</v>
      </c>
      <c r="D2" s="2" t="str">
        <f>Q2</f>
        <v>GFNORTEO.MX</v>
      </c>
      <c r="E2" s="2" t="str">
        <f>R2</f>
        <v>WALMEX.MX</v>
      </c>
      <c r="I2" s="2" t="str">
        <f>C2</f>
        <v>ASURB.MX</v>
      </c>
      <c r="J2" s="2" t="str">
        <f>D2</f>
        <v>GFNORTEO.MX</v>
      </c>
      <c r="K2" s="2" t="str">
        <f>E2</f>
        <v>WALMEX.MX</v>
      </c>
      <c r="M2" s="40"/>
      <c r="N2" s="40"/>
      <c r="O2" s="25"/>
      <c r="P2" s="2" t="s">
        <v>59</v>
      </c>
      <c r="Q2" s="2" t="s">
        <v>92</v>
      </c>
      <c r="R2" s="2" t="s">
        <v>93</v>
      </c>
    </row>
    <row r="3" spans="1:19" ht="15.75" thickTop="1" x14ac:dyDescent="0.25">
      <c r="A3" s="12">
        <v>42006</v>
      </c>
      <c r="B3" s="26">
        <f>WEEKDAY(A3,2)</f>
        <v>5</v>
      </c>
      <c r="C3" s="1">
        <f>VLOOKUP(A3,ASURB.MX!$A$2:$G$1290,6,FALSE)</f>
        <v>176.73092700000001</v>
      </c>
      <c r="D3">
        <f>VLOOKUP(A3,GFNORTEO.MX!$A$2:$G$1290,6,FALSE)</f>
        <v>70.766914</v>
      </c>
      <c r="E3">
        <f>VLOOKUP(A3,WALMEX.MX!$A$2:$G$1290,6,FALSE)</f>
        <v>28.507021000000002</v>
      </c>
      <c r="H3" s="12">
        <v>42006</v>
      </c>
      <c r="O3" s="1" t="s">
        <v>0</v>
      </c>
      <c r="P3" s="39">
        <f>AVERAGE(I4:I1056)</f>
        <v>5.1859139220108443E-4</v>
      </c>
      <c r="Q3" s="39">
        <f>AVERAGE(J4:J1056)</f>
        <v>3.0841331742642022E-4</v>
      </c>
      <c r="R3" s="39">
        <f>AVERAGE(K4:K1056)</f>
        <v>5.3398360178197714E-4</v>
      </c>
    </row>
    <row r="4" spans="1:19" ht="17.25" x14ac:dyDescent="0.25">
      <c r="A4" s="12">
        <v>42009</v>
      </c>
      <c r="B4" s="26">
        <f t="shared" ref="B4:B67" si="0">WEEKDAY(A4,2)</f>
        <v>1</v>
      </c>
      <c r="C4" s="1">
        <f>VLOOKUP(A4,ASURB.MX!$A$2:$G$1290,6,FALSE)</f>
        <v>174.36738600000001</v>
      </c>
      <c r="D4">
        <f>VLOOKUP(A4,GFNORTEO.MX!$A$2:$G$1290,6,FALSE)</f>
        <v>68.765022000000002</v>
      </c>
      <c r="E4">
        <f>VLOOKUP(A4,WALMEX.MX!$A$2:$G$1290,6,FALSE)</f>
        <v>27.645136000000001</v>
      </c>
      <c r="H4" s="12">
        <v>42009</v>
      </c>
      <c r="I4" s="39">
        <f>IFERROR(LN(C4/C3),"ND")</f>
        <v>-1.3463902371195434E-2</v>
      </c>
      <c r="J4" s="39">
        <f>IFERROR(LN(D4/D3),"ND")</f>
        <v>-2.8696360592344695E-2</v>
      </c>
      <c r="K4" s="39">
        <f>IFERROR(LN(E4/E3),"ND")</f>
        <v>-3.0700608519324622E-2</v>
      </c>
      <c r="M4" s="39"/>
      <c r="N4" s="39"/>
      <c r="O4" s="1" t="s">
        <v>67</v>
      </c>
      <c r="P4" s="39">
        <f>_xlfn.VAR.S(I4:I1056)</f>
        <v>2.2958286033743382E-4</v>
      </c>
      <c r="Q4" s="39">
        <f>_xlfn.VAR.S(J4:J1056)</f>
        <v>3.2011816820201258E-4</v>
      </c>
      <c r="R4" s="39">
        <f>_xlfn.VAR.S(K4:K1056)</f>
        <v>2.2739580216376965E-4</v>
      </c>
    </row>
    <row r="5" spans="1:19" x14ac:dyDescent="0.25">
      <c r="A5" s="12">
        <v>42010</v>
      </c>
      <c r="B5" s="26">
        <f t="shared" si="0"/>
        <v>2</v>
      </c>
      <c r="C5" s="1">
        <f>VLOOKUP(A5,ASURB.MX!$A$2:$G$1290,6,FALSE)</f>
        <v>173.56416300000001</v>
      </c>
      <c r="D5">
        <f>VLOOKUP(A5,GFNORTEO.MX!$A$2:$G$1290,6,FALSE)</f>
        <v>68.100707999999997</v>
      </c>
      <c r="E5">
        <f>VLOOKUP(A5,WALMEX.MX!$A$2:$G$1290,6,FALSE)</f>
        <v>27.923164</v>
      </c>
      <c r="H5" s="12">
        <v>42010</v>
      </c>
      <c r="I5" s="39">
        <f t="shared" ref="I5:I68" si="1">IFERROR(LN(C5/C4),"ND")</f>
        <v>-4.6171405222252678E-3</v>
      </c>
      <c r="J5" s="39">
        <f t="shared" ref="J5:J68" si="2">IFERROR(LN(D5/D4),"ND")</f>
        <v>-9.7076049196223643E-3</v>
      </c>
      <c r="K5" s="39">
        <f t="shared" ref="K5:K68" si="3">IFERROR(LN(E5/E4),"ND")</f>
        <v>1.0006795962673331E-2</v>
      </c>
      <c r="M5" s="39"/>
      <c r="N5" s="39"/>
      <c r="O5" s="41" t="s">
        <v>66</v>
      </c>
      <c r="P5" s="39">
        <f>_xlfn.STDEV.S(I4:I1291)</f>
        <v>1.5151991959390482E-2</v>
      </c>
      <c r="Q5" s="39">
        <f>_xlfn.STDEV.S(J4:J1291)</f>
        <v>1.789184641679032E-2</v>
      </c>
      <c r="R5" s="39">
        <f>_xlfn.STDEV.S(K4:K1291)</f>
        <v>1.5079648608763058E-2</v>
      </c>
    </row>
    <row r="6" spans="1:19" ht="15.75" thickBot="1" x14ac:dyDescent="0.3">
      <c r="A6" s="12">
        <v>42011</v>
      </c>
      <c r="B6" s="26">
        <f t="shared" si="0"/>
        <v>3</v>
      </c>
      <c r="C6" s="1">
        <f>VLOOKUP(A6,ASURB.MX!$A$2:$G$1290,6,FALSE)</f>
        <v>175.92768899999999</v>
      </c>
      <c r="D6">
        <f>VLOOKUP(A6,GFNORTEO.MX!$A$2:$G$1290,6,FALSE)</f>
        <v>69.572975</v>
      </c>
      <c r="E6">
        <f>VLOOKUP(A6,WALMEX.MX!$A$2:$G$1290,6,FALSE)</f>
        <v>28.368008</v>
      </c>
      <c r="H6" s="12">
        <v>42011</v>
      </c>
      <c r="I6" s="39">
        <f t="shared" si="1"/>
        <v>1.3525706074398392E-2</v>
      </c>
      <c r="J6" s="39">
        <f t="shared" si="2"/>
        <v>2.1388592129123297E-2</v>
      </c>
      <c r="K6" s="39">
        <f t="shared" si="3"/>
        <v>1.5805436083956657E-2</v>
      </c>
      <c r="M6" s="39"/>
      <c r="N6" s="39"/>
      <c r="O6" s="25"/>
      <c r="P6" s="42">
        <f>SQRT(P4)</f>
        <v>1.5151991959390482E-2</v>
      </c>
      <c r="Q6" s="42">
        <f>SQRT(Q4)</f>
        <v>1.789184641679032E-2</v>
      </c>
      <c r="R6" s="42">
        <f>SQRT(R4)</f>
        <v>1.5079648608763058E-2</v>
      </c>
    </row>
    <row r="7" spans="1:19" ht="15.75" thickTop="1" x14ac:dyDescent="0.25">
      <c r="A7" s="12">
        <v>42012</v>
      </c>
      <c r="B7" s="26">
        <f t="shared" si="0"/>
        <v>4</v>
      </c>
      <c r="C7" s="1">
        <f>VLOOKUP(A7,ASURB.MX!$A$2:$G$1290,6,FALSE)</f>
        <v>178.63284300000001</v>
      </c>
      <c r="D7">
        <f>VLOOKUP(A7,GFNORTEO.MX!$A$2:$G$1290,6,FALSE)</f>
        <v>70.623290999999995</v>
      </c>
      <c r="E7">
        <f>VLOOKUP(A7,WALMEX.MX!$A$2:$G$1290,6,FALSE)</f>
        <v>28.191921000000001</v>
      </c>
      <c r="H7" s="12">
        <v>42012</v>
      </c>
      <c r="I7" s="39">
        <f t="shared" si="1"/>
        <v>1.525949025547994E-2</v>
      </c>
      <c r="J7" s="39">
        <f t="shared" si="2"/>
        <v>1.4983789237416827E-2</v>
      </c>
      <c r="K7" s="39">
        <f t="shared" si="3"/>
        <v>-6.2265838032595378E-3</v>
      </c>
      <c r="M7" s="39"/>
      <c r="N7" s="39"/>
    </row>
    <row r="8" spans="1:19" x14ac:dyDescent="0.25">
      <c r="A8" s="12">
        <v>42013</v>
      </c>
      <c r="B8" s="26">
        <f t="shared" si="0"/>
        <v>5</v>
      </c>
      <c r="C8" s="1">
        <f>VLOOKUP(A8,ASURB.MX!$A$2:$G$1290,6,FALSE)</f>
        <v>175.34603899999999</v>
      </c>
      <c r="D8">
        <f>VLOOKUP(A8,GFNORTEO.MX!$A$2:$G$1290,6,FALSE)</f>
        <v>70.021827999999999</v>
      </c>
      <c r="E8">
        <f>VLOOKUP(A8,WALMEX.MX!$A$2:$G$1290,6,FALSE)</f>
        <v>27.719275</v>
      </c>
      <c r="H8" s="12">
        <v>42013</v>
      </c>
      <c r="I8" s="39">
        <f t="shared" si="1"/>
        <v>-1.8571155690281518E-2</v>
      </c>
      <c r="J8" s="39">
        <f t="shared" si="2"/>
        <v>-8.5529689313712937E-3</v>
      </c>
      <c r="K8" s="39">
        <f t="shared" si="3"/>
        <v>-1.6907427957933215E-2</v>
      </c>
      <c r="M8" s="39"/>
      <c r="N8" s="39"/>
      <c r="P8" s="148" t="s">
        <v>68</v>
      </c>
      <c r="Q8" s="148"/>
      <c r="R8" s="148"/>
      <c r="S8" s="148"/>
    </row>
    <row r="9" spans="1:19" ht="15.75" thickBot="1" x14ac:dyDescent="0.3">
      <c r="A9" s="12">
        <v>42016</v>
      </c>
      <c r="B9" s="26">
        <f t="shared" si="0"/>
        <v>1</v>
      </c>
      <c r="C9" s="1">
        <f>VLOOKUP(A9,ASURB.MX!$A$2:$G$1290,6,FALSE)</f>
        <v>175.34603899999999</v>
      </c>
      <c r="D9">
        <f>VLOOKUP(A9,GFNORTEO.MX!$A$2:$G$1290,6,FALSE)</f>
        <v>67.840369999999993</v>
      </c>
      <c r="E9">
        <f>VLOOKUP(A9,WALMEX.MX!$A$2:$G$1290,6,FALSE)</f>
        <v>27.014942000000001</v>
      </c>
      <c r="H9" s="12">
        <v>42016</v>
      </c>
      <c r="I9" s="39">
        <f t="shared" si="1"/>
        <v>0</v>
      </c>
      <c r="J9" s="39">
        <f t="shared" si="2"/>
        <v>-3.16495765341549E-2</v>
      </c>
      <c r="K9" s="39">
        <f t="shared" si="3"/>
        <v>-2.5737899240186528E-2</v>
      </c>
      <c r="M9" s="39"/>
      <c r="N9" s="39"/>
      <c r="O9" s="25"/>
      <c r="P9" s="2" t="s">
        <v>59</v>
      </c>
      <c r="Q9" s="2" t="s">
        <v>92</v>
      </c>
      <c r="R9" s="2" t="s">
        <v>93</v>
      </c>
    </row>
    <row r="10" spans="1:19" ht="15.75" thickTop="1" x14ac:dyDescent="0.25">
      <c r="A10" s="12">
        <v>42017</v>
      </c>
      <c r="B10" s="26">
        <f t="shared" si="0"/>
        <v>2</v>
      </c>
      <c r="C10" s="1">
        <f>VLOOKUP(A10,ASURB.MX!$A$2:$G$1290,6,FALSE)</f>
        <v>180.06393399999999</v>
      </c>
      <c r="D10">
        <f>VLOOKUP(A10,GFNORTEO.MX!$A$2:$G$1290,6,FALSE)</f>
        <v>67.490273000000002</v>
      </c>
      <c r="E10">
        <f>VLOOKUP(A10,WALMEX.MX!$A$2:$G$1290,6,FALSE)</f>
        <v>26.588636000000001</v>
      </c>
      <c r="H10" s="12">
        <v>42017</v>
      </c>
      <c r="I10" s="39">
        <f t="shared" si="1"/>
        <v>2.6550589490908598E-2</v>
      </c>
      <c r="J10" s="39">
        <f t="shared" si="2"/>
        <v>-5.1739616873643091E-3</v>
      </c>
      <c r="K10" s="39">
        <f t="shared" si="3"/>
        <v>-1.5906213879417243E-2</v>
      </c>
      <c r="M10" s="39"/>
      <c r="N10" s="39"/>
      <c r="O10" s="1" t="s">
        <v>0</v>
      </c>
      <c r="P10" s="3">
        <f>P3*360</f>
        <v>0.1866929011923904</v>
      </c>
      <c r="Q10" s="3">
        <f>Q3*360</f>
        <v>0.11102879427351128</v>
      </c>
      <c r="R10" s="3">
        <f>R3*360</f>
        <v>0.19223409664151178</v>
      </c>
    </row>
    <row r="11" spans="1:19" ht="17.25" x14ac:dyDescent="0.25">
      <c r="A11" s="12">
        <v>42018</v>
      </c>
      <c r="B11" s="26">
        <f t="shared" si="0"/>
        <v>3</v>
      </c>
      <c r="C11" s="1">
        <f>VLOOKUP(A11,ASURB.MX!$A$2:$G$1290,6,FALSE)</f>
        <v>174.89364599999999</v>
      </c>
      <c r="D11">
        <f>VLOOKUP(A11,GFNORTEO.MX!$A$2:$G$1290,6,FALSE)</f>
        <v>66.448905999999994</v>
      </c>
      <c r="E11">
        <f>VLOOKUP(A11,WALMEX.MX!$A$2:$G$1290,6,FALSE)</f>
        <v>27.070549</v>
      </c>
      <c r="H11" s="12">
        <v>42018</v>
      </c>
      <c r="I11" s="39">
        <f t="shared" si="1"/>
        <v>-2.9133924680874758E-2</v>
      </c>
      <c r="J11" s="39">
        <f t="shared" si="2"/>
        <v>-1.5550162273510772E-2</v>
      </c>
      <c r="K11" s="39">
        <f t="shared" si="3"/>
        <v>1.7962477715247813E-2</v>
      </c>
      <c r="M11" s="39"/>
      <c r="N11" s="39"/>
      <c r="O11" s="1" t="s">
        <v>67</v>
      </c>
      <c r="P11" s="39">
        <f>P4*252</f>
        <v>5.7854880805033322E-2</v>
      </c>
      <c r="Q11" s="39">
        <f>Q4*252</f>
        <v>8.0669778386907171E-2</v>
      </c>
      <c r="R11" s="39">
        <f>R4*252</f>
        <v>5.7303742145269954E-2</v>
      </c>
    </row>
    <row r="12" spans="1:19" x14ac:dyDescent="0.25">
      <c r="A12" s="12">
        <v>42019</v>
      </c>
      <c r="B12" s="26">
        <f t="shared" si="0"/>
        <v>4</v>
      </c>
      <c r="C12" s="1">
        <f>VLOOKUP(A12,ASURB.MX!$A$2:$G$1290,6,FALSE)</f>
        <v>172.30851699999999</v>
      </c>
      <c r="D12">
        <f>VLOOKUP(A12,GFNORTEO.MX!$A$2:$G$1290,6,FALSE)</f>
        <v>67.122191999999998</v>
      </c>
      <c r="E12">
        <f>VLOOKUP(A12,WALMEX.MX!$A$2:$G$1290,6,FALSE)</f>
        <v>27.283702999999999</v>
      </c>
      <c r="H12" s="12">
        <v>42019</v>
      </c>
      <c r="I12" s="39">
        <f t="shared" si="1"/>
        <v>-1.4891478496774496E-2</v>
      </c>
      <c r="J12" s="39">
        <f t="shared" si="2"/>
        <v>1.0081398034461404E-2</v>
      </c>
      <c r="K12" s="39">
        <f t="shared" si="3"/>
        <v>7.843180058405794E-3</v>
      </c>
      <c r="M12" s="39"/>
      <c r="N12" s="39"/>
      <c r="O12" s="41" t="s">
        <v>66</v>
      </c>
      <c r="P12" s="3">
        <f>P5*SQRT(252)</f>
        <v>0.24053041555078503</v>
      </c>
      <c r="Q12" s="3">
        <f>Q5*SQRT(252)</f>
        <v>0.28402425668753573</v>
      </c>
      <c r="R12" s="3">
        <f>R5*SQRT(252)</f>
        <v>0.23938200046216915</v>
      </c>
    </row>
    <row r="13" spans="1:19" ht="15.75" thickBot="1" x14ac:dyDescent="0.3">
      <c r="A13" s="12">
        <v>42020</v>
      </c>
      <c r="B13" s="26">
        <f t="shared" si="0"/>
        <v>5</v>
      </c>
      <c r="C13" s="1">
        <f>VLOOKUP(A13,ASURB.MX!$A$2:$G$1290,6,FALSE)</f>
        <v>178.35588100000001</v>
      </c>
      <c r="D13">
        <f>VLOOKUP(A13,GFNORTEO.MX!$A$2:$G$1290,6,FALSE)</f>
        <v>69.914101000000002</v>
      </c>
      <c r="E13">
        <f>VLOOKUP(A13,WALMEX.MX!$A$2:$G$1290,6,FALSE)</f>
        <v>27.255907000000001</v>
      </c>
      <c r="H13" s="12">
        <v>42020</v>
      </c>
      <c r="I13" s="39">
        <f t="shared" si="1"/>
        <v>3.4494312212810331E-2</v>
      </c>
      <c r="J13" s="39">
        <f t="shared" si="2"/>
        <v>4.0752640387347827E-2</v>
      </c>
      <c r="K13" s="39">
        <f t="shared" si="3"/>
        <v>-1.019295972471655E-3</v>
      </c>
      <c r="M13" s="39"/>
      <c r="N13" s="39"/>
      <c r="O13" s="25"/>
      <c r="P13" s="43">
        <f>SQRT(P11)</f>
        <v>0.24053041555078503</v>
      </c>
      <c r="Q13" s="43">
        <f>SQRT(Q11)</f>
        <v>0.28402425668753573</v>
      </c>
      <c r="R13" s="43">
        <f>SQRT(R11)</f>
        <v>0.23938200046216915</v>
      </c>
    </row>
    <row r="14" spans="1:19" ht="15.75" thickTop="1" x14ac:dyDescent="0.25">
      <c r="A14" s="12">
        <v>42023</v>
      </c>
      <c r="B14" s="26">
        <f t="shared" si="0"/>
        <v>1</v>
      </c>
      <c r="C14" s="1">
        <f>VLOOKUP(A14,ASURB.MX!$A$2:$G$1290,6,FALSE)</f>
        <v>179.04830899999999</v>
      </c>
      <c r="D14">
        <f>VLOOKUP(A14,GFNORTEO.MX!$A$2:$G$1290,6,FALSE)</f>
        <v>69.617858999999996</v>
      </c>
      <c r="E14">
        <f>VLOOKUP(A14,WALMEX.MX!$A$2:$G$1290,6,FALSE)</f>
        <v>27.283702999999999</v>
      </c>
      <c r="H14" s="12">
        <v>42023</v>
      </c>
      <c r="I14" s="39">
        <f t="shared" si="1"/>
        <v>3.8747663609197129E-3</v>
      </c>
      <c r="J14" s="39">
        <f t="shared" si="2"/>
        <v>-4.2462306860049041E-3</v>
      </c>
      <c r="K14" s="39">
        <f t="shared" si="3"/>
        <v>1.0192959724715197E-3</v>
      </c>
      <c r="M14" s="39"/>
      <c r="N14" s="39"/>
    </row>
    <row r="15" spans="1:19" ht="15.75" thickBot="1" x14ac:dyDescent="0.3">
      <c r="A15" s="12">
        <v>42024</v>
      </c>
      <c r="B15" s="26">
        <f t="shared" si="0"/>
        <v>2</v>
      </c>
      <c r="C15" s="1">
        <f>VLOOKUP(A15,ASURB.MX!$A$2:$G$1290,6,FALSE)</f>
        <v>184.30169699999999</v>
      </c>
      <c r="D15">
        <f>VLOOKUP(A15,GFNORTEO.MX!$A$2:$G$1290,6,FALSE)</f>
        <v>70.273193000000006</v>
      </c>
      <c r="E15">
        <f>VLOOKUP(A15,WALMEX.MX!$A$2:$G$1290,6,FALSE)</f>
        <v>27.496855</v>
      </c>
      <c r="H15" s="12">
        <v>42024</v>
      </c>
      <c r="I15" s="39">
        <f t="shared" si="1"/>
        <v>2.8918420336194382E-2</v>
      </c>
      <c r="J15" s="39">
        <f t="shared" si="2"/>
        <v>9.3692739395669251E-3</v>
      </c>
      <c r="K15" s="39">
        <f t="shared" si="3"/>
        <v>7.7820702635771422E-3</v>
      </c>
      <c r="M15" s="39"/>
      <c r="N15" s="39"/>
      <c r="O15" s="44" t="s">
        <v>69</v>
      </c>
      <c r="P15" s="10" t="str">
        <f>P9</f>
        <v>ASURB.MX</v>
      </c>
      <c r="Q15" s="10" t="str">
        <f>Q9</f>
        <v>GFNORTEO.MX</v>
      </c>
      <c r="R15" s="10" t="str">
        <f>R9</f>
        <v>WALMEX.MX</v>
      </c>
    </row>
    <row r="16" spans="1:19" x14ac:dyDescent="0.25">
      <c r="A16" s="12">
        <v>42025</v>
      </c>
      <c r="B16" s="26">
        <f t="shared" si="0"/>
        <v>3</v>
      </c>
      <c r="C16" s="1">
        <f>VLOOKUP(A16,ASURB.MX!$A$2:$G$1290,6,FALSE)</f>
        <v>186.166687</v>
      </c>
      <c r="D16">
        <f>VLOOKUP(A16,GFNORTEO.MX!$A$2:$G$1290,6,FALSE)</f>
        <v>71.673630000000003</v>
      </c>
      <c r="E16">
        <f>VLOOKUP(A16,WALMEX.MX!$A$2:$G$1290,6,FALSE)</f>
        <v>27.691472999999998</v>
      </c>
      <c r="H16" s="12">
        <v>42025</v>
      </c>
      <c r="I16" s="39">
        <f t="shared" si="1"/>
        <v>1.0068366615534107E-2</v>
      </c>
      <c r="J16" s="39">
        <f t="shared" si="2"/>
        <v>1.9732494337547934E-2</v>
      </c>
      <c r="K16" s="39">
        <f t="shared" si="3"/>
        <v>7.0528973715404788E-3</v>
      </c>
      <c r="M16" s="39"/>
      <c r="N16" s="39"/>
      <c r="O16" s="10" t="str">
        <f>P15</f>
        <v>ASURB.MX</v>
      </c>
      <c r="P16" s="46">
        <f>P11</f>
        <v>5.7854880805033322E-2</v>
      </c>
      <c r="Q16" s="47">
        <f>_xlfn.COVARIANCE.S($I$4:$I$1291,J4:J1291)*252</f>
        <v>2.164343729826991E-2</v>
      </c>
      <c r="R16" s="48">
        <f>_xlfn.COVARIANCE.S($I$4:$I$1291,K4:K1291)*252</f>
        <v>1.0341546354140415E-2</v>
      </c>
    </row>
    <row r="17" spans="1:18" x14ac:dyDescent="0.25">
      <c r="A17" s="12">
        <v>42026</v>
      </c>
      <c r="B17" s="26">
        <f t="shared" si="0"/>
        <v>4</v>
      </c>
      <c r="C17" s="1">
        <f>VLOOKUP(A17,ASURB.MX!$A$2:$G$1290,6,FALSE)</f>
        <v>185.80661000000001</v>
      </c>
      <c r="D17">
        <f>VLOOKUP(A17,GFNORTEO.MX!$A$2:$G$1290,6,FALSE)</f>
        <v>70.883621000000005</v>
      </c>
      <c r="E17">
        <f>VLOOKUP(A17,WALMEX.MX!$A$2:$G$1290,6,FALSE)</f>
        <v>28.27533</v>
      </c>
      <c r="H17" s="12">
        <v>42026</v>
      </c>
      <c r="I17" s="39">
        <f t="shared" si="1"/>
        <v>-1.9360374272848029E-3</v>
      </c>
      <c r="J17" s="39">
        <f t="shared" si="2"/>
        <v>-1.1083506195174696E-2</v>
      </c>
      <c r="K17" s="39">
        <f t="shared" si="3"/>
        <v>2.08651611539276E-2</v>
      </c>
      <c r="M17" s="39"/>
      <c r="N17" s="39"/>
      <c r="O17" s="10" t="str">
        <f>Q15</f>
        <v>GFNORTEO.MX</v>
      </c>
      <c r="P17" s="49">
        <f>Q16</f>
        <v>2.164343729826991E-2</v>
      </c>
      <c r="Q17" s="45">
        <f>Q11</f>
        <v>8.0669778386907171E-2</v>
      </c>
      <c r="R17" s="50">
        <f>_xlfn.COVARIANCE.S($J$4:$J$1291,K4:K1291)*252</f>
        <v>2.0195636076888217E-2</v>
      </c>
    </row>
    <row r="18" spans="1:18" ht="15.75" thickBot="1" x14ac:dyDescent="0.3">
      <c r="A18" s="12">
        <v>42027</v>
      </c>
      <c r="B18" s="26">
        <f t="shared" si="0"/>
        <v>5</v>
      </c>
      <c r="C18" s="1">
        <f>VLOOKUP(A18,ASURB.MX!$A$2:$G$1290,6,FALSE)</f>
        <v>181.522659</v>
      </c>
      <c r="D18">
        <f>VLOOKUP(A18,GFNORTEO.MX!$A$2:$G$1290,6,FALSE)</f>
        <v>72.284064999999998</v>
      </c>
      <c r="E18">
        <f>VLOOKUP(A18,WALMEX.MX!$A$2:$G$1290,6,FALSE)</f>
        <v>27.839756000000001</v>
      </c>
      <c r="H18" s="12">
        <v>42027</v>
      </c>
      <c r="I18" s="39">
        <f t="shared" si="1"/>
        <v>-2.3325912747106509E-2</v>
      </c>
      <c r="J18" s="39">
        <f t="shared" si="2"/>
        <v>1.9564312431247143E-2</v>
      </c>
      <c r="K18" s="39">
        <f t="shared" si="3"/>
        <v>-1.552462196161517E-2</v>
      </c>
      <c r="M18" s="39"/>
      <c r="N18" s="39"/>
      <c r="O18" s="10" t="str">
        <f>R15</f>
        <v>WALMEX.MX</v>
      </c>
      <c r="P18" s="51">
        <f>R16</f>
        <v>1.0341546354140415E-2</v>
      </c>
      <c r="Q18" s="52">
        <f>R17</f>
        <v>2.0195636076888217E-2</v>
      </c>
      <c r="R18" s="53">
        <f>R11</f>
        <v>5.7303742145269954E-2</v>
      </c>
    </row>
    <row r="19" spans="1:18" x14ac:dyDescent="0.25">
      <c r="A19" s="12">
        <v>42030</v>
      </c>
      <c r="B19" s="26">
        <f t="shared" si="0"/>
        <v>1</v>
      </c>
      <c r="C19" s="1">
        <f>VLOOKUP(A19,ASURB.MX!$A$2:$G$1290,6,FALSE)</f>
        <v>187.708527</v>
      </c>
      <c r="D19">
        <f>VLOOKUP(A19,GFNORTEO.MX!$A$2:$G$1290,6,FALSE)</f>
        <v>71.790313999999995</v>
      </c>
      <c r="E19">
        <f>VLOOKUP(A19,WALMEX.MX!$A$2:$G$1290,6,FALSE)</f>
        <v>28.358736</v>
      </c>
      <c r="H19" s="12">
        <v>42030</v>
      </c>
      <c r="I19" s="39">
        <f t="shared" si="1"/>
        <v>3.3509882548592385E-2</v>
      </c>
      <c r="J19" s="39">
        <f t="shared" si="2"/>
        <v>-6.854139319272032E-3</v>
      </c>
      <c r="K19" s="39">
        <f t="shared" si="3"/>
        <v>1.8470059794024336E-2</v>
      </c>
      <c r="M19" s="39"/>
    </row>
    <row r="20" spans="1:18" x14ac:dyDescent="0.25">
      <c r="A20" s="12">
        <v>42031</v>
      </c>
      <c r="B20" s="26">
        <f t="shared" si="0"/>
        <v>2</v>
      </c>
      <c r="C20" s="1">
        <f>VLOOKUP(A20,ASURB.MX!$A$2:$G$1290,6,FALSE)</f>
        <v>187.967026</v>
      </c>
      <c r="D20">
        <f>VLOOKUP(A20,GFNORTEO.MX!$A$2:$G$1290,6,FALSE)</f>
        <v>72.621902000000006</v>
      </c>
      <c r="E20">
        <f>VLOOKUP(A20,WALMEX.MX!$A$2:$G$1290,6,FALSE)</f>
        <v>28.238261999999999</v>
      </c>
      <c r="H20" s="12">
        <v>42031</v>
      </c>
      <c r="I20" s="39">
        <f t="shared" si="1"/>
        <v>1.3761823931999046E-3</v>
      </c>
      <c r="J20" s="39">
        <f t="shared" si="2"/>
        <v>1.1516992328074715E-2</v>
      </c>
      <c r="K20" s="39">
        <f t="shared" si="3"/>
        <v>-4.2572640322310956E-3</v>
      </c>
      <c r="M20" s="39"/>
      <c r="N20" s="39"/>
    </row>
    <row r="21" spans="1:18" ht="15.75" thickBot="1" x14ac:dyDescent="0.3">
      <c r="A21" s="12">
        <v>42032</v>
      </c>
      <c r="B21" s="26">
        <f t="shared" si="0"/>
        <v>3</v>
      </c>
      <c r="C21" s="1">
        <f>VLOOKUP(A21,ASURB.MX!$A$2:$G$1290,6,FALSE)</f>
        <v>185.151093</v>
      </c>
      <c r="D21">
        <f>VLOOKUP(A21,GFNORTEO.MX!$A$2:$G$1290,6,FALSE)</f>
        <v>71.703429999999997</v>
      </c>
      <c r="E21">
        <f>VLOOKUP(A21,WALMEX.MX!$A$2:$G$1290,6,FALSE)</f>
        <v>27.997299000000002</v>
      </c>
      <c r="H21" s="12">
        <v>42032</v>
      </c>
      <c r="I21" s="39">
        <f t="shared" si="1"/>
        <v>-1.5094343165840424E-2</v>
      </c>
      <c r="J21" s="39">
        <f t="shared" si="2"/>
        <v>-1.2727972098980111E-2</v>
      </c>
      <c r="K21" s="39">
        <f t="shared" si="3"/>
        <v>-8.5698255852774859E-3</v>
      </c>
      <c r="M21" s="39"/>
      <c r="N21" s="39"/>
      <c r="O21" s="44" t="s">
        <v>69</v>
      </c>
      <c r="P21" s="10" t="str">
        <f t="shared" ref="P21:R24" si="4">P15</f>
        <v>ASURB.MX</v>
      </c>
      <c r="Q21" s="10" t="str">
        <f t="shared" si="4"/>
        <v>GFNORTEO.MX</v>
      </c>
      <c r="R21" s="10" t="str">
        <f t="shared" si="4"/>
        <v>WALMEX.MX</v>
      </c>
    </row>
    <row r="22" spans="1:18" x14ac:dyDescent="0.25">
      <c r="A22" s="12">
        <v>42033</v>
      </c>
      <c r="B22" s="26">
        <f t="shared" si="0"/>
        <v>4</v>
      </c>
      <c r="C22" s="1">
        <f>VLOOKUP(A22,ASURB.MX!$A$2:$G$1290,6,FALSE)</f>
        <v>184.597137</v>
      </c>
      <c r="D22">
        <f>VLOOKUP(A22,GFNORTEO.MX!$A$2:$G$1290,6,FALSE)</f>
        <v>70.965057000000002</v>
      </c>
      <c r="E22">
        <f>VLOOKUP(A22,WALMEX.MX!$A$2:$G$1290,6,FALSE)</f>
        <v>27.811952999999999</v>
      </c>
      <c r="H22" s="12">
        <v>42033</v>
      </c>
      <c r="I22" s="39">
        <f t="shared" si="1"/>
        <v>-2.9963979244462696E-3</v>
      </c>
      <c r="J22" s="39">
        <f t="shared" si="2"/>
        <v>-1.0350983712397562E-2</v>
      </c>
      <c r="K22" s="39">
        <f t="shared" si="3"/>
        <v>-6.6421489191887716E-3</v>
      </c>
      <c r="M22" s="39"/>
      <c r="N22" s="39"/>
      <c r="O22" s="10" t="str">
        <f>O16</f>
        <v>ASURB.MX</v>
      </c>
      <c r="P22" s="46">
        <f t="shared" si="4"/>
        <v>5.7854880805033322E-2</v>
      </c>
      <c r="Q22" s="47">
        <f t="shared" si="4"/>
        <v>2.164343729826991E-2</v>
      </c>
      <c r="R22" s="48">
        <f t="shared" si="4"/>
        <v>1.0341546354140415E-2</v>
      </c>
    </row>
    <row r="23" spans="1:18" x14ac:dyDescent="0.25">
      <c r="A23" s="12">
        <v>42034</v>
      </c>
      <c r="B23" s="26">
        <f t="shared" si="0"/>
        <v>5</v>
      </c>
      <c r="C23" s="1">
        <f>VLOOKUP(A23,ASURB.MX!$A$2:$G$1290,6,FALSE)</f>
        <v>180.94099399999999</v>
      </c>
      <c r="D23">
        <f>VLOOKUP(A23,GFNORTEO.MX!$A$2:$G$1290,6,FALSE)</f>
        <v>68.497810000000001</v>
      </c>
      <c r="E23">
        <f>VLOOKUP(A23,WALMEX.MX!$A$2:$G$1290,6,FALSE)</f>
        <v>26.829588000000001</v>
      </c>
      <c r="H23" s="12">
        <v>42034</v>
      </c>
      <c r="I23" s="39">
        <f t="shared" si="1"/>
        <v>-2.0004834623107762E-2</v>
      </c>
      <c r="J23" s="39">
        <f t="shared" si="2"/>
        <v>-3.5385827009567002E-2</v>
      </c>
      <c r="K23" s="39">
        <f t="shared" si="3"/>
        <v>-3.5960583942531175E-2</v>
      </c>
      <c r="M23" s="39"/>
      <c r="N23" s="39"/>
      <c r="O23" s="10" t="str">
        <f>O17</f>
        <v>GFNORTEO.MX</v>
      </c>
      <c r="P23" s="49">
        <f t="shared" si="4"/>
        <v>2.164343729826991E-2</v>
      </c>
      <c r="Q23" s="45">
        <f t="shared" si="4"/>
        <v>8.0669778386907171E-2</v>
      </c>
      <c r="R23" s="50">
        <f t="shared" si="4"/>
        <v>2.0195636076888217E-2</v>
      </c>
    </row>
    <row r="24" spans="1:18" ht="15.75" thickBot="1" x14ac:dyDescent="0.3">
      <c r="A24" s="12">
        <v>42038</v>
      </c>
      <c r="B24" s="26">
        <f t="shared" si="0"/>
        <v>2</v>
      </c>
      <c r="C24" s="1">
        <f>VLOOKUP(A24,ASURB.MX!$A$2:$G$1290,6,FALSE)</f>
        <v>177.737289</v>
      </c>
      <c r="D24">
        <f>VLOOKUP(A24,GFNORTEO.MX!$A$2:$G$1290,6,FALSE)</f>
        <v>71.361251999999993</v>
      </c>
      <c r="E24">
        <f>VLOOKUP(A24,WALMEX.MX!$A$2:$G$1290,6,FALSE)</f>
        <v>26.356949</v>
      </c>
      <c r="H24" s="12">
        <v>42038</v>
      </c>
      <c r="I24" s="39">
        <f t="shared" si="1"/>
        <v>-1.7864422538448301E-2</v>
      </c>
      <c r="J24" s="39">
        <f t="shared" si="2"/>
        <v>4.0953259006711283E-2</v>
      </c>
      <c r="K24" s="39">
        <f t="shared" si="3"/>
        <v>-1.7773348990121063E-2</v>
      </c>
      <c r="M24" s="39"/>
      <c r="N24" s="39"/>
      <c r="O24" s="10" t="str">
        <f>O18</f>
        <v>WALMEX.MX</v>
      </c>
      <c r="P24" s="51">
        <f t="shared" si="4"/>
        <v>1.0341546354140415E-2</v>
      </c>
      <c r="Q24" s="52">
        <f t="shared" si="4"/>
        <v>2.0195636076888217E-2</v>
      </c>
      <c r="R24" s="53">
        <f t="shared" si="4"/>
        <v>5.7303742145269954E-2</v>
      </c>
    </row>
    <row r="25" spans="1:18" ht="15.75" thickBot="1" x14ac:dyDescent="0.3">
      <c r="A25" s="12">
        <v>42039</v>
      </c>
      <c r="B25" s="26">
        <f t="shared" si="0"/>
        <v>3</v>
      </c>
      <c r="C25" s="1">
        <f>VLOOKUP(A25,ASURB.MX!$A$2:$G$1290,6,FALSE)</f>
        <v>179.066788</v>
      </c>
      <c r="D25">
        <f>VLOOKUP(A25,GFNORTEO.MX!$A$2:$G$1290,6,FALSE)</f>
        <v>71.217178000000004</v>
      </c>
      <c r="E25">
        <f>VLOOKUP(A25,WALMEX.MX!$A$2:$G$1290,6,FALSE)</f>
        <v>26.913</v>
      </c>
      <c r="H25" s="12">
        <v>42039</v>
      </c>
      <c r="I25" s="39">
        <f t="shared" si="1"/>
        <v>7.4522979904080265E-3</v>
      </c>
      <c r="J25" s="39">
        <f t="shared" si="2"/>
        <v>-2.0209795975095536E-3</v>
      </c>
      <c r="K25" s="39">
        <f t="shared" si="3"/>
        <v>2.0877481860585995E-2</v>
      </c>
      <c r="M25" s="39"/>
      <c r="N25" s="39"/>
    </row>
    <row r="26" spans="1:18" x14ac:dyDescent="0.25">
      <c r="A26" s="12">
        <v>42040</v>
      </c>
      <c r="B26" s="26">
        <f t="shared" si="0"/>
        <v>4</v>
      </c>
      <c r="C26" s="1">
        <f>VLOOKUP(A26,ASURB.MX!$A$2:$G$1290,6,FALSE)</f>
        <v>179.45455899999999</v>
      </c>
      <c r="D26">
        <f>VLOOKUP(A26,GFNORTEO.MX!$A$2:$G$1290,6,FALSE)</f>
        <v>71.145163999999994</v>
      </c>
      <c r="E26">
        <f>VLOOKUP(A26,WALMEX.MX!$A$2:$G$1290,6,FALSE)</f>
        <v>27.422713999999999</v>
      </c>
      <c r="H26" s="12">
        <v>42040</v>
      </c>
      <c r="I26" s="39">
        <f t="shared" si="1"/>
        <v>2.1631691080758841E-3</v>
      </c>
      <c r="J26" s="39">
        <f t="shared" si="2"/>
        <v>-1.0117002169355792E-3</v>
      </c>
      <c r="K26" s="39">
        <f t="shared" si="3"/>
        <v>1.8762206838385812E-2</v>
      </c>
      <c r="M26" s="39"/>
      <c r="N26" s="39"/>
      <c r="O26" s="10" t="s">
        <v>61</v>
      </c>
      <c r="P26" s="56">
        <f>P10</f>
        <v>0.1866929011923904</v>
      </c>
    </row>
    <row r="27" spans="1:18" ht="25.5" x14ac:dyDescent="0.25">
      <c r="A27" s="12">
        <v>42041</v>
      </c>
      <c r="B27" s="26">
        <f t="shared" si="0"/>
        <v>5</v>
      </c>
      <c r="C27" s="1">
        <f>VLOOKUP(A27,ASURB.MX!$A$2:$G$1290,6,FALSE)</f>
        <v>184.43095400000001</v>
      </c>
      <c r="D27">
        <f>VLOOKUP(A27,GFNORTEO.MX!$A$2:$G$1290,6,FALSE)</f>
        <v>71.658394000000001</v>
      </c>
      <c r="E27">
        <f>VLOOKUP(A27,WALMEX.MX!$A$2:$G$1290,6,FALSE)</f>
        <v>29.823017</v>
      </c>
      <c r="H27" s="12">
        <v>42041</v>
      </c>
      <c r="I27" s="39">
        <f t="shared" si="1"/>
        <v>2.735313769927376E-2</v>
      </c>
      <c r="J27" s="39">
        <f t="shared" si="2"/>
        <v>7.1879470921140933E-3</v>
      </c>
      <c r="K27" s="39">
        <f t="shared" si="3"/>
        <v>8.390882984415618E-2</v>
      </c>
      <c r="M27" s="39"/>
      <c r="N27" s="54" t="s">
        <v>70</v>
      </c>
      <c r="O27" s="55" t="s">
        <v>60</v>
      </c>
      <c r="P27" s="57">
        <f>Q10</f>
        <v>0.11102879427351128</v>
      </c>
    </row>
    <row r="28" spans="1:18" ht="15.75" thickBot="1" x14ac:dyDescent="0.3">
      <c r="A28" s="12">
        <v>42044</v>
      </c>
      <c r="B28" s="26">
        <f t="shared" si="0"/>
        <v>1</v>
      </c>
      <c r="C28" s="1">
        <f>VLOOKUP(A28,ASURB.MX!$A$2:$G$1290,6,FALSE)</f>
        <v>182.68598900000001</v>
      </c>
      <c r="D28">
        <f>VLOOKUP(A28,GFNORTEO.MX!$A$2:$G$1290,6,FALSE)</f>
        <v>71.082115000000002</v>
      </c>
      <c r="E28">
        <f>VLOOKUP(A28,WALMEX.MX!$A$2:$G$1290,6,FALSE)</f>
        <v>30.397596</v>
      </c>
      <c r="H28" s="12">
        <v>42044</v>
      </c>
      <c r="I28" s="39">
        <f t="shared" si="1"/>
        <v>-9.5063884928220359E-3</v>
      </c>
      <c r="J28" s="39">
        <f t="shared" si="2"/>
        <v>-8.0745421893874889E-3</v>
      </c>
      <c r="K28" s="39">
        <f t="shared" si="3"/>
        <v>1.9083048410104709E-2</v>
      </c>
      <c r="M28" s="39"/>
      <c r="N28" s="39"/>
      <c r="O28" s="10" t="s">
        <v>59</v>
      </c>
      <c r="P28" s="58">
        <f>R10</f>
        <v>0.19223409664151178</v>
      </c>
    </row>
    <row r="29" spans="1:18" x14ac:dyDescent="0.25">
      <c r="A29" s="12">
        <v>42045</v>
      </c>
      <c r="B29" s="26">
        <f t="shared" si="0"/>
        <v>2</v>
      </c>
      <c r="C29" s="1">
        <f>VLOOKUP(A29,ASURB.MX!$A$2:$G$1290,6,FALSE)</f>
        <v>181.95661899999999</v>
      </c>
      <c r="D29">
        <f>VLOOKUP(A29,GFNORTEO.MX!$A$2:$G$1290,6,FALSE)</f>
        <v>70.271705999999995</v>
      </c>
      <c r="E29">
        <f>VLOOKUP(A29,WALMEX.MX!$A$2:$G$1290,6,FALSE)</f>
        <v>30.610759999999999</v>
      </c>
      <c r="H29" s="12">
        <v>42045</v>
      </c>
      <c r="I29" s="39">
        <f t="shared" si="1"/>
        <v>-4.0004703604018315E-3</v>
      </c>
      <c r="J29" s="39">
        <f t="shared" si="2"/>
        <v>-1.1466515354086212E-2</v>
      </c>
      <c r="K29" s="39">
        <f t="shared" si="3"/>
        <v>6.9880547986188625E-3</v>
      </c>
      <c r="M29" s="39"/>
      <c r="N29" s="39"/>
    </row>
    <row r="30" spans="1:18" x14ac:dyDescent="0.25">
      <c r="A30" s="12">
        <v>42046</v>
      </c>
      <c r="B30" s="26">
        <f t="shared" si="0"/>
        <v>3</v>
      </c>
      <c r="C30" s="1">
        <f>VLOOKUP(A30,ASURB.MX!$A$2:$G$1290,6,FALSE)</f>
        <v>178.33741800000001</v>
      </c>
      <c r="D30">
        <f>VLOOKUP(A30,GFNORTEO.MX!$A$2:$G$1290,6,FALSE)</f>
        <v>68.857971000000006</v>
      </c>
      <c r="E30">
        <f>VLOOKUP(A30,WALMEX.MX!$A$2:$G$1290,6,FALSE)</f>
        <v>30.128841000000001</v>
      </c>
      <c r="H30" s="12">
        <v>42046</v>
      </c>
      <c r="I30" s="39">
        <f t="shared" si="1"/>
        <v>-2.0090938883873467E-2</v>
      </c>
      <c r="J30" s="39">
        <f t="shared" si="2"/>
        <v>-2.0323250801171366E-2</v>
      </c>
      <c r="K30" s="39">
        <f t="shared" si="3"/>
        <v>-1.5868695378712473E-2</v>
      </c>
      <c r="M30" s="39"/>
      <c r="N30" s="39"/>
    </row>
    <row r="31" spans="1:18" x14ac:dyDescent="0.25">
      <c r="A31" s="12">
        <v>42047</v>
      </c>
      <c r="B31" s="26">
        <f t="shared" si="0"/>
        <v>4</v>
      </c>
      <c r="C31" s="1">
        <f>VLOOKUP(A31,ASURB.MX!$A$2:$G$1290,6,FALSE)</f>
        <v>183.212234</v>
      </c>
      <c r="D31">
        <f>VLOOKUP(A31,GFNORTEO.MX!$A$2:$G$1290,6,FALSE)</f>
        <v>71.325241000000005</v>
      </c>
      <c r="E31">
        <f>VLOOKUP(A31,WALMEX.MX!$A$2:$G$1290,6,FALSE)</f>
        <v>30.694161999999999</v>
      </c>
      <c r="H31" s="12">
        <v>42047</v>
      </c>
      <c r="I31" s="39">
        <f t="shared" si="1"/>
        <v>2.6967866847876377E-2</v>
      </c>
      <c r="J31" s="39">
        <f t="shared" si="2"/>
        <v>3.5204284099341336E-2</v>
      </c>
      <c r="K31" s="39">
        <f t="shared" si="3"/>
        <v>1.8589587885642182E-2</v>
      </c>
      <c r="M31" s="39"/>
      <c r="N31" s="39"/>
    </row>
    <row r="32" spans="1:18" x14ac:dyDescent="0.25">
      <c r="A32" s="12">
        <v>42048</v>
      </c>
      <c r="B32" s="26">
        <f t="shared" si="0"/>
        <v>5</v>
      </c>
      <c r="C32" s="1">
        <f>VLOOKUP(A32,ASURB.MX!$A$2:$G$1290,6,FALSE)</f>
        <v>182.030472</v>
      </c>
      <c r="D32">
        <f>VLOOKUP(A32,GFNORTEO.MX!$A$2:$G$1290,6,FALSE)</f>
        <v>72.027596000000003</v>
      </c>
      <c r="E32">
        <f>VLOOKUP(A32,WALMEX.MX!$A$2:$G$1290,6,FALSE)</f>
        <v>30.555159</v>
      </c>
      <c r="H32" s="12">
        <v>42048</v>
      </c>
      <c r="I32" s="39">
        <f t="shared" si="1"/>
        <v>-6.4711278527374667E-3</v>
      </c>
      <c r="J32" s="39">
        <f t="shared" si="2"/>
        <v>9.7990473684089977E-3</v>
      </c>
      <c r="K32" s="39">
        <f t="shared" si="3"/>
        <v>-4.5389315791351118E-3</v>
      </c>
      <c r="M32" s="39"/>
      <c r="N32" s="39"/>
    </row>
    <row r="33" spans="1:14" x14ac:dyDescent="0.25">
      <c r="A33" s="12">
        <v>42051</v>
      </c>
      <c r="B33" s="26">
        <f t="shared" si="0"/>
        <v>1</v>
      </c>
      <c r="C33" s="1">
        <f>VLOOKUP(A33,ASURB.MX!$A$2:$G$1290,6,FALSE)</f>
        <v>181.273392</v>
      </c>
      <c r="D33">
        <f>VLOOKUP(A33,GFNORTEO.MX!$A$2:$G$1290,6,FALSE)</f>
        <v>72.189673999999997</v>
      </c>
      <c r="E33">
        <f>VLOOKUP(A33,WALMEX.MX!$A$2:$G$1290,6,FALSE)</f>
        <v>30.564415</v>
      </c>
      <c r="H33" s="12">
        <v>42051</v>
      </c>
      <c r="I33" s="39">
        <f t="shared" si="1"/>
        <v>-4.1677569159322839E-3</v>
      </c>
      <c r="J33" s="39">
        <f t="shared" si="2"/>
        <v>2.2476929182821018E-3</v>
      </c>
      <c r="K33" s="39">
        <f t="shared" si="3"/>
        <v>3.0288169452109067E-4</v>
      </c>
      <c r="M33" s="39"/>
      <c r="N33" s="39"/>
    </row>
    <row r="34" spans="1:14" x14ac:dyDescent="0.25">
      <c r="A34" s="12">
        <v>42052</v>
      </c>
      <c r="B34" s="26">
        <f t="shared" si="0"/>
        <v>2</v>
      </c>
      <c r="C34" s="1">
        <f>VLOOKUP(A34,ASURB.MX!$A$2:$G$1290,6,FALSE)</f>
        <v>183.84930399999999</v>
      </c>
      <c r="D34">
        <f>VLOOKUP(A34,GFNORTEO.MX!$A$2:$G$1290,6,FALSE)</f>
        <v>73.441306999999995</v>
      </c>
      <c r="E34">
        <f>VLOOKUP(A34,WALMEX.MX!$A$2:$G$1290,6,FALSE)</f>
        <v>30.907316000000002</v>
      </c>
      <c r="H34" s="12">
        <v>42052</v>
      </c>
      <c r="I34" s="39">
        <f t="shared" si="1"/>
        <v>1.4110077327562674E-2</v>
      </c>
      <c r="J34" s="39">
        <f t="shared" si="2"/>
        <v>1.718952671488112E-2</v>
      </c>
      <c r="K34" s="39">
        <f t="shared" si="3"/>
        <v>1.1156495874793459E-2</v>
      </c>
      <c r="M34" s="39"/>
      <c r="N34" s="39"/>
    </row>
    <row r="35" spans="1:14" x14ac:dyDescent="0.25">
      <c r="A35" s="12">
        <v>42053</v>
      </c>
      <c r="B35" s="26">
        <f t="shared" si="0"/>
        <v>3</v>
      </c>
      <c r="C35" s="1">
        <f>VLOOKUP(A35,ASURB.MX!$A$2:$G$1290,6,FALSE)</f>
        <v>181.18107599999999</v>
      </c>
      <c r="D35">
        <f>VLOOKUP(A35,GFNORTEO.MX!$A$2:$G$1290,6,FALSE)</f>
        <v>71.334250999999995</v>
      </c>
      <c r="E35">
        <f>VLOOKUP(A35,WALMEX.MX!$A$2:$G$1290,6,FALSE)</f>
        <v>32.705215000000003</v>
      </c>
      <c r="H35" s="12">
        <v>42053</v>
      </c>
      <c r="I35" s="39">
        <f t="shared" si="1"/>
        <v>-1.4619470976401238E-2</v>
      </c>
      <c r="J35" s="39">
        <f t="shared" si="2"/>
        <v>-2.9109952237855376E-2</v>
      </c>
      <c r="K35" s="39">
        <f t="shared" si="3"/>
        <v>5.6541625676298224E-2</v>
      </c>
      <c r="M35" s="39"/>
      <c r="N35" s="39"/>
    </row>
    <row r="36" spans="1:14" x14ac:dyDescent="0.25">
      <c r="A36" s="12">
        <v>42054</v>
      </c>
      <c r="B36" s="26">
        <f t="shared" si="0"/>
        <v>4</v>
      </c>
      <c r="C36" s="1">
        <f>VLOOKUP(A36,ASURB.MX!$A$2:$G$1290,6,FALSE)</f>
        <v>183.24917600000001</v>
      </c>
      <c r="D36">
        <f>VLOOKUP(A36,GFNORTEO.MX!$A$2:$G$1290,6,FALSE)</f>
        <v>72.207687000000007</v>
      </c>
      <c r="E36">
        <f>VLOOKUP(A36,WALMEX.MX!$A$2:$G$1290,6,FALSE)</f>
        <v>33.030785000000002</v>
      </c>
      <c r="H36" s="12">
        <v>42054</v>
      </c>
      <c r="I36" s="39">
        <f t="shared" si="1"/>
        <v>1.1349893098438434E-2</v>
      </c>
      <c r="J36" s="39">
        <f t="shared" si="2"/>
        <v>1.2169917618518237E-2</v>
      </c>
      <c r="K36" s="39">
        <f t="shared" si="3"/>
        <v>9.9054600834409742E-3</v>
      </c>
      <c r="M36" s="39"/>
      <c r="N36" s="39"/>
    </row>
    <row r="37" spans="1:14" x14ac:dyDescent="0.25">
      <c r="A37" s="12">
        <v>42055</v>
      </c>
      <c r="B37" s="26">
        <f t="shared" si="0"/>
        <v>5</v>
      </c>
      <c r="C37" s="1">
        <f>VLOOKUP(A37,ASURB.MX!$A$2:$G$1290,6,FALSE)</f>
        <v>183.99700899999999</v>
      </c>
      <c r="D37">
        <f>VLOOKUP(A37,GFNORTEO.MX!$A$2:$G$1290,6,FALSE)</f>
        <v>72.711960000000005</v>
      </c>
      <c r="E37">
        <f>VLOOKUP(A37,WALMEX.MX!$A$2:$G$1290,6,FALSE)</f>
        <v>33.188915000000001</v>
      </c>
      <c r="H37" s="12">
        <v>42055</v>
      </c>
      <c r="I37" s="39">
        <f t="shared" si="1"/>
        <v>4.0726578747895233E-3</v>
      </c>
      <c r="J37" s="39">
        <f t="shared" si="2"/>
        <v>6.9593743252993976E-3</v>
      </c>
      <c r="K37" s="39">
        <f t="shared" si="3"/>
        <v>4.7759292347163643E-3</v>
      </c>
      <c r="M37" s="39"/>
      <c r="N37" s="39"/>
    </row>
    <row r="38" spans="1:14" x14ac:dyDescent="0.25">
      <c r="A38" s="12">
        <v>42058</v>
      </c>
      <c r="B38" s="26">
        <f t="shared" si="0"/>
        <v>1</v>
      </c>
      <c r="C38" s="1">
        <f>VLOOKUP(A38,ASURB.MX!$A$2:$G$1290,6,FALSE)</f>
        <v>186.42520099999999</v>
      </c>
      <c r="D38">
        <f>VLOOKUP(A38,GFNORTEO.MX!$A$2:$G$1290,6,FALSE)</f>
        <v>72.324753000000001</v>
      </c>
      <c r="E38">
        <f>VLOOKUP(A38,WALMEX.MX!$A$2:$G$1290,6,FALSE)</f>
        <v>33.412159000000003</v>
      </c>
      <c r="H38" s="12">
        <v>42058</v>
      </c>
      <c r="I38" s="39">
        <f t="shared" si="1"/>
        <v>1.3110589568769695E-2</v>
      </c>
      <c r="J38" s="39">
        <f t="shared" si="2"/>
        <v>-5.3394469844196164E-3</v>
      </c>
      <c r="K38" s="39">
        <f t="shared" si="3"/>
        <v>6.7039410235550925E-3</v>
      </c>
      <c r="M38" s="39"/>
      <c r="N38" s="39"/>
    </row>
    <row r="39" spans="1:14" x14ac:dyDescent="0.25">
      <c r="A39" s="12">
        <v>42059</v>
      </c>
      <c r="B39" s="26">
        <f t="shared" si="0"/>
        <v>2</v>
      </c>
      <c r="C39" s="1">
        <f>VLOOKUP(A39,ASURB.MX!$A$2:$G$1290,6,FALSE)</f>
        <v>187.00685100000001</v>
      </c>
      <c r="D39">
        <f>VLOOKUP(A39,GFNORTEO.MX!$A$2:$G$1290,6,FALSE)</f>
        <v>72.639899999999997</v>
      </c>
      <c r="E39">
        <f>VLOOKUP(A39,WALMEX.MX!$A$2:$G$1290,6,FALSE)</f>
        <v>33.654003000000003</v>
      </c>
      <c r="H39" s="12">
        <v>42059</v>
      </c>
      <c r="I39" s="39">
        <f t="shared" si="1"/>
        <v>3.1151609362762575E-3</v>
      </c>
      <c r="J39" s="39">
        <f t="shared" si="2"/>
        <v>4.3479219237337651E-3</v>
      </c>
      <c r="K39" s="39">
        <f t="shared" si="3"/>
        <v>7.2121332450591829E-3</v>
      </c>
      <c r="M39" s="39"/>
      <c r="N39" s="39"/>
    </row>
    <row r="40" spans="1:14" x14ac:dyDescent="0.25">
      <c r="A40" s="12">
        <v>42060</v>
      </c>
      <c r="B40" s="26">
        <f t="shared" si="0"/>
        <v>3</v>
      </c>
      <c r="C40" s="1">
        <f>VLOOKUP(A40,ASURB.MX!$A$2:$G$1290,6,FALSE)</f>
        <v>186.96992499999999</v>
      </c>
      <c r="D40">
        <f>VLOOKUP(A40,GFNORTEO.MX!$A$2:$G$1290,6,FALSE)</f>
        <v>72.603888999999995</v>
      </c>
      <c r="E40">
        <f>VLOOKUP(A40,WALMEX.MX!$A$2:$G$1290,6,FALSE)</f>
        <v>34.509780999999997</v>
      </c>
      <c r="H40" s="12">
        <v>42060</v>
      </c>
      <c r="I40" s="39">
        <f t="shared" si="1"/>
        <v>-1.9747750389732674E-4</v>
      </c>
      <c r="J40" s="39">
        <f t="shared" si="2"/>
        <v>-4.958697509315251E-4</v>
      </c>
      <c r="K40" s="39">
        <f t="shared" si="3"/>
        <v>2.5110782206404971E-2</v>
      </c>
      <c r="M40" s="39"/>
      <c r="N40" s="39"/>
    </row>
    <row r="41" spans="1:14" x14ac:dyDescent="0.25">
      <c r="A41" s="12">
        <v>42061</v>
      </c>
      <c r="B41" s="26">
        <f t="shared" si="0"/>
        <v>4</v>
      </c>
      <c r="C41" s="1">
        <f>VLOOKUP(A41,ASURB.MX!$A$2:$G$1290,6,FALSE)</f>
        <v>187.44078099999999</v>
      </c>
      <c r="D41">
        <f>VLOOKUP(A41,GFNORTEO.MX!$A$2:$G$1290,6,FALSE)</f>
        <v>72.693939</v>
      </c>
      <c r="E41">
        <f>VLOOKUP(A41,WALMEX.MX!$A$2:$G$1290,6,FALSE)</f>
        <v>34.240028000000002</v>
      </c>
      <c r="H41" s="12">
        <v>42061</v>
      </c>
      <c r="I41" s="39">
        <f t="shared" si="1"/>
        <v>2.5151858142956531E-3</v>
      </c>
      <c r="J41" s="39">
        <f t="shared" si="2"/>
        <v>1.2395231610694609E-3</v>
      </c>
      <c r="K41" s="39">
        <f t="shared" si="3"/>
        <v>-7.8474220728891562E-3</v>
      </c>
      <c r="M41" s="39"/>
      <c r="N41" s="39"/>
    </row>
    <row r="42" spans="1:14" x14ac:dyDescent="0.25">
      <c r="A42" s="12">
        <v>42062</v>
      </c>
      <c r="B42" s="26">
        <f t="shared" si="0"/>
        <v>5</v>
      </c>
      <c r="C42" s="1">
        <f>VLOOKUP(A42,ASURB.MX!$A$2:$G$1290,6,FALSE)</f>
        <v>189.296539</v>
      </c>
      <c r="D42">
        <f>VLOOKUP(A42,GFNORTEO.MX!$A$2:$G$1290,6,FALSE)</f>
        <v>73.108153999999999</v>
      </c>
      <c r="E42">
        <f>VLOOKUP(A42,WALMEX.MX!$A$2:$G$1290,6,FALSE)</f>
        <v>34.035389000000002</v>
      </c>
      <c r="H42" s="12">
        <v>42062</v>
      </c>
      <c r="I42" s="39">
        <f t="shared" si="1"/>
        <v>9.851814042170429E-3</v>
      </c>
      <c r="J42" s="39">
        <f t="shared" si="2"/>
        <v>5.6818953123471119E-3</v>
      </c>
      <c r="K42" s="39">
        <f t="shared" si="3"/>
        <v>-5.994532784716294E-3</v>
      </c>
      <c r="M42" s="39"/>
      <c r="N42" s="39"/>
    </row>
    <row r="43" spans="1:14" x14ac:dyDescent="0.25">
      <c r="A43" s="12">
        <v>42065</v>
      </c>
      <c r="B43" s="26">
        <f t="shared" si="0"/>
        <v>1</v>
      </c>
      <c r="C43" s="1">
        <f>VLOOKUP(A43,ASURB.MX!$A$2:$G$1290,6,FALSE)</f>
        <v>189.01956200000001</v>
      </c>
      <c r="D43">
        <f>VLOOKUP(A43,GFNORTEO.MX!$A$2:$G$1290,6,FALSE)</f>
        <v>72.153648000000004</v>
      </c>
      <c r="E43">
        <f>VLOOKUP(A43,WALMEX.MX!$A$2:$G$1290,6,FALSE)</f>
        <v>33.514488</v>
      </c>
      <c r="H43" s="12">
        <v>42065</v>
      </c>
      <c r="I43" s="39">
        <f t="shared" si="1"/>
        <v>-1.4642625505808637E-3</v>
      </c>
      <c r="J43" s="39">
        <f t="shared" si="2"/>
        <v>-1.3142061090332686E-2</v>
      </c>
      <c r="K43" s="39">
        <f t="shared" si="3"/>
        <v>-1.5423013294027156E-2</v>
      </c>
      <c r="M43" s="39"/>
      <c r="N43" s="39"/>
    </row>
    <row r="44" spans="1:14" x14ac:dyDescent="0.25">
      <c r="A44" s="12">
        <v>42066</v>
      </c>
      <c r="B44" s="26">
        <f t="shared" si="0"/>
        <v>2</v>
      </c>
      <c r="C44" s="1">
        <f>VLOOKUP(A44,ASURB.MX!$A$2:$G$1290,6,FALSE)</f>
        <v>188.170151</v>
      </c>
      <c r="D44">
        <f>VLOOKUP(A44,GFNORTEO.MX!$A$2:$G$1290,6,FALSE)</f>
        <v>72.117637999999999</v>
      </c>
      <c r="E44">
        <f>VLOOKUP(A44,WALMEX.MX!$A$2:$G$1290,6,FALSE)</f>
        <v>33.523784999999997</v>
      </c>
      <c r="H44" s="12">
        <v>42066</v>
      </c>
      <c r="I44" s="39">
        <f t="shared" si="1"/>
        <v>-4.5039003270292647E-3</v>
      </c>
      <c r="J44" s="39">
        <f t="shared" si="2"/>
        <v>-4.9919844407306127E-4</v>
      </c>
      <c r="K44" s="39">
        <f t="shared" si="3"/>
        <v>2.7736394878774388E-4</v>
      </c>
      <c r="M44" s="39"/>
      <c r="N44" s="39"/>
    </row>
    <row r="45" spans="1:14" x14ac:dyDescent="0.25">
      <c r="A45" s="12">
        <v>42067</v>
      </c>
      <c r="B45" s="26">
        <f t="shared" si="0"/>
        <v>3</v>
      </c>
      <c r="C45" s="1">
        <f>VLOOKUP(A45,ASURB.MX!$A$2:$G$1290,6,FALSE)</f>
        <v>186.95146199999999</v>
      </c>
      <c r="D45">
        <f>VLOOKUP(A45,GFNORTEO.MX!$A$2:$G$1290,6,FALSE)</f>
        <v>72.522850000000005</v>
      </c>
      <c r="E45">
        <f>VLOOKUP(A45,WALMEX.MX!$A$2:$G$1290,6,FALSE)</f>
        <v>33.756332</v>
      </c>
      <c r="H45" s="12">
        <v>42067</v>
      </c>
      <c r="I45" s="39">
        <f t="shared" si="1"/>
        <v>-6.4975903567418575E-3</v>
      </c>
      <c r="J45" s="39">
        <f t="shared" si="2"/>
        <v>5.6030377898430121E-3</v>
      </c>
      <c r="K45" s="39">
        <f t="shared" si="3"/>
        <v>6.9128276356343913E-3</v>
      </c>
      <c r="M45" s="39"/>
      <c r="N45" s="39"/>
    </row>
    <row r="46" spans="1:14" x14ac:dyDescent="0.25">
      <c r="A46" s="12">
        <v>42068</v>
      </c>
      <c r="B46" s="26">
        <f t="shared" si="0"/>
        <v>4</v>
      </c>
      <c r="C46" s="1">
        <f>VLOOKUP(A46,ASURB.MX!$A$2:$G$1290,6,FALSE)</f>
        <v>184.38479599999999</v>
      </c>
      <c r="D46">
        <f>VLOOKUP(A46,GFNORTEO.MX!$A$2:$G$1290,6,FALSE)</f>
        <v>74.548889000000003</v>
      </c>
      <c r="E46">
        <f>VLOOKUP(A46,WALMEX.MX!$A$2:$G$1290,6,FALSE)</f>
        <v>34.267929000000002</v>
      </c>
      <c r="H46" s="12">
        <v>42068</v>
      </c>
      <c r="I46" s="39">
        <f t="shared" si="1"/>
        <v>-1.3824165135196327E-2</v>
      </c>
      <c r="J46" s="39">
        <f t="shared" si="2"/>
        <v>2.7553453731837655E-2</v>
      </c>
      <c r="K46" s="39">
        <f t="shared" si="3"/>
        <v>1.5041887659938993E-2</v>
      </c>
      <c r="M46" s="39"/>
      <c r="N46" s="39"/>
    </row>
    <row r="47" spans="1:14" x14ac:dyDescent="0.25">
      <c r="A47" s="12">
        <v>42069</v>
      </c>
      <c r="B47" s="26">
        <f t="shared" si="0"/>
        <v>5</v>
      </c>
      <c r="C47" s="1">
        <f>VLOOKUP(A47,ASURB.MX!$A$2:$G$1290,6,FALSE)</f>
        <v>184.70791600000001</v>
      </c>
      <c r="D47">
        <f>VLOOKUP(A47,GFNORTEO.MX!$A$2:$G$1290,6,FALSE)</f>
        <v>74.719977999999998</v>
      </c>
      <c r="E47">
        <f>VLOOKUP(A47,WALMEX.MX!$A$2:$G$1290,6,FALSE)</f>
        <v>34.509780999999997</v>
      </c>
      <c r="H47" s="12">
        <v>42069</v>
      </c>
      <c r="I47" s="39">
        <f t="shared" si="1"/>
        <v>1.7508884464057925E-3</v>
      </c>
      <c r="J47" s="39">
        <f t="shared" si="2"/>
        <v>2.2923611381274744E-3</v>
      </c>
      <c r="K47" s="39">
        <f t="shared" si="3"/>
        <v>7.0328889072712652E-3</v>
      </c>
      <c r="M47" s="39"/>
      <c r="N47" s="39"/>
    </row>
    <row r="48" spans="1:14" x14ac:dyDescent="0.25">
      <c r="A48" s="12">
        <v>42072</v>
      </c>
      <c r="B48" s="26">
        <f t="shared" si="0"/>
        <v>1</v>
      </c>
      <c r="C48" s="1">
        <f>VLOOKUP(A48,ASURB.MX!$A$2:$G$1290,6,FALSE)</f>
        <v>182.15048200000001</v>
      </c>
      <c r="D48">
        <f>VLOOKUP(A48,GFNORTEO.MX!$A$2:$G$1290,6,FALSE)</f>
        <v>74.566886999999994</v>
      </c>
      <c r="E48">
        <f>VLOOKUP(A48,WALMEX.MX!$A$2:$G$1290,6,FALSE)</f>
        <v>34.733024999999998</v>
      </c>
      <c r="H48" s="12">
        <v>42072</v>
      </c>
      <c r="I48" s="39">
        <f t="shared" si="1"/>
        <v>-1.3942575354744E-2</v>
      </c>
      <c r="J48" s="39">
        <f t="shared" si="2"/>
        <v>-2.0509648141412082E-3</v>
      </c>
      <c r="K48" s="39">
        <f t="shared" si="3"/>
        <v>6.4481723493399262E-3</v>
      </c>
      <c r="M48" s="39"/>
      <c r="N48" s="39"/>
    </row>
    <row r="49" spans="1:14" x14ac:dyDescent="0.25">
      <c r="A49" s="12">
        <v>42073</v>
      </c>
      <c r="B49" s="26">
        <f t="shared" si="0"/>
        <v>2</v>
      </c>
      <c r="C49" s="1">
        <f>VLOOKUP(A49,ASURB.MX!$A$2:$G$1290,6,FALSE)</f>
        <v>181.78118900000001</v>
      </c>
      <c r="D49">
        <f>VLOOKUP(A49,GFNORTEO.MX!$A$2:$G$1290,6,FALSE)</f>
        <v>75.224227999999997</v>
      </c>
      <c r="E49">
        <f>VLOOKUP(A49,WALMEX.MX!$A$2:$G$1290,6,FALSE)</f>
        <v>35.430655999999999</v>
      </c>
      <c r="H49" s="12">
        <v>42073</v>
      </c>
      <c r="I49" s="39">
        <f t="shared" si="1"/>
        <v>-2.0294640789937793E-3</v>
      </c>
      <c r="J49" s="39">
        <f t="shared" si="2"/>
        <v>8.776825243897949E-3</v>
      </c>
      <c r="K49" s="39">
        <f t="shared" si="3"/>
        <v>1.9886470635971619E-2</v>
      </c>
      <c r="M49" s="39"/>
      <c r="N49" s="39"/>
    </row>
    <row r="50" spans="1:14" x14ac:dyDescent="0.25">
      <c r="A50" s="12">
        <v>42074</v>
      </c>
      <c r="B50" s="26">
        <f t="shared" si="0"/>
        <v>3</v>
      </c>
      <c r="C50" s="1">
        <f>VLOOKUP(A50,ASURB.MX!$A$2:$G$1290,6,FALSE)</f>
        <v>181.87350499999999</v>
      </c>
      <c r="D50">
        <f>VLOOKUP(A50,GFNORTEO.MX!$A$2:$G$1290,6,FALSE)</f>
        <v>76.286766</v>
      </c>
      <c r="E50">
        <f>VLOOKUP(A50,WALMEX.MX!$A$2:$G$1290,6,FALSE)</f>
        <v>35.6539</v>
      </c>
      <c r="H50" s="12">
        <v>42074</v>
      </c>
      <c r="I50" s="39">
        <f t="shared" si="1"/>
        <v>5.0771241788511064E-4</v>
      </c>
      <c r="J50" s="39">
        <f t="shared" si="2"/>
        <v>1.4026116408949983E-2</v>
      </c>
      <c r="K50" s="39">
        <f t="shared" si="3"/>
        <v>6.281103702927688E-3</v>
      </c>
      <c r="M50" s="39"/>
      <c r="N50" s="39"/>
    </row>
    <row r="51" spans="1:14" x14ac:dyDescent="0.25">
      <c r="A51" s="12">
        <v>42075</v>
      </c>
      <c r="B51" s="26">
        <f t="shared" si="0"/>
        <v>4</v>
      </c>
      <c r="C51" s="1">
        <f>VLOOKUP(A51,ASURB.MX!$A$2:$G$1290,6,FALSE)</f>
        <v>189.02879300000001</v>
      </c>
      <c r="D51">
        <f>VLOOKUP(A51,GFNORTEO.MX!$A$2:$G$1290,6,FALSE)</f>
        <v>77.430344000000005</v>
      </c>
      <c r="E51">
        <f>VLOOKUP(A51,WALMEX.MX!$A$2:$G$1290,6,FALSE)</f>
        <v>36.853836000000001</v>
      </c>
      <c r="H51" s="12">
        <v>42075</v>
      </c>
      <c r="I51" s="39">
        <f t="shared" si="1"/>
        <v>3.8587929411128964E-2</v>
      </c>
      <c r="J51" s="39">
        <f t="shared" si="2"/>
        <v>1.4879268784520153E-2</v>
      </c>
      <c r="K51" s="39">
        <f t="shared" si="3"/>
        <v>3.3101173119563267E-2</v>
      </c>
      <c r="M51" s="39"/>
      <c r="N51" s="39"/>
    </row>
    <row r="52" spans="1:14" x14ac:dyDescent="0.25">
      <c r="A52" s="12">
        <v>42076</v>
      </c>
      <c r="B52" s="26">
        <f t="shared" si="0"/>
        <v>5</v>
      </c>
      <c r="C52" s="1">
        <f>VLOOKUP(A52,ASURB.MX!$A$2:$G$1290,6,FALSE)</f>
        <v>185.428055</v>
      </c>
      <c r="D52">
        <f>VLOOKUP(A52,GFNORTEO.MX!$A$2:$G$1290,6,FALSE)</f>
        <v>78.168716000000003</v>
      </c>
      <c r="E52">
        <f>VLOOKUP(A52,WALMEX.MX!$A$2:$G$1290,6,FALSE)</f>
        <v>36.937556999999998</v>
      </c>
      <c r="H52" s="12">
        <v>42076</v>
      </c>
      <c r="I52" s="39">
        <f t="shared" si="1"/>
        <v>-1.9232384220915881E-2</v>
      </c>
      <c r="J52" s="39">
        <f t="shared" si="2"/>
        <v>9.4907712473382144E-3</v>
      </c>
      <c r="K52" s="39">
        <f t="shared" si="3"/>
        <v>2.2691274014262071E-3</v>
      </c>
      <c r="M52" s="39"/>
      <c r="N52" s="39"/>
    </row>
    <row r="53" spans="1:14" x14ac:dyDescent="0.25">
      <c r="A53" s="12">
        <v>42080</v>
      </c>
      <c r="B53" s="26">
        <f t="shared" si="0"/>
        <v>2</v>
      </c>
      <c r="C53" s="1">
        <f>VLOOKUP(A53,ASURB.MX!$A$2:$G$1290,6,FALSE)</f>
        <v>186.22207599999999</v>
      </c>
      <c r="D53">
        <f>VLOOKUP(A53,GFNORTEO.MX!$A$2:$G$1290,6,FALSE)</f>
        <v>79.231262000000001</v>
      </c>
      <c r="E53">
        <f>VLOOKUP(A53,WALMEX.MX!$A$2:$G$1290,6,FALSE)</f>
        <v>36.295738</v>
      </c>
      <c r="H53" s="12">
        <v>42080</v>
      </c>
      <c r="I53" s="39">
        <f t="shared" si="1"/>
        <v>4.2729553517220752E-3</v>
      </c>
      <c r="J53" s="39">
        <f t="shared" si="2"/>
        <v>1.3501426801719318E-2</v>
      </c>
      <c r="K53" s="39">
        <f t="shared" si="3"/>
        <v>-1.7528514402997457E-2</v>
      </c>
      <c r="M53" s="39"/>
      <c r="N53" s="39"/>
    </row>
    <row r="54" spans="1:14" x14ac:dyDescent="0.25">
      <c r="A54" s="12">
        <v>42081</v>
      </c>
      <c r="B54" s="26">
        <f t="shared" si="0"/>
        <v>3</v>
      </c>
      <c r="C54" s="1">
        <f>VLOOKUP(A54,ASURB.MX!$A$2:$G$1290,6,FALSE)</f>
        <v>188.76106300000001</v>
      </c>
      <c r="D54">
        <f>VLOOKUP(A54,GFNORTEO.MX!$A$2:$G$1290,6,FALSE)</f>
        <v>80.662970999999999</v>
      </c>
      <c r="E54">
        <f>VLOOKUP(A54,WALMEX.MX!$A$2:$G$1290,6,FALSE)</f>
        <v>35.188823999999997</v>
      </c>
      <c r="H54" s="12">
        <v>42081</v>
      </c>
      <c r="I54" s="39">
        <f t="shared" si="1"/>
        <v>1.3542079829415667E-2</v>
      </c>
      <c r="J54" s="39">
        <f t="shared" si="2"/>
        <v>1.7908679229214224E-2</v>
      </c>
      <c r="K54" s="39">
        <f t="shared" si="3"/>
        <v>-3.0971791719081855E-2</v>
      </c>
      <c r="M54" s="39"/>
      <c r="N54" s="39"/>
    </row>
    <row r="55" spans="1:14" x14ac:dyDescent="0.25">
      <c r="A55" s="12">
        <v>42082</v>
      </c>
      <c r="B55" s="26">
        <f t="shared" si="0"/>
        <v>4</v>
      </c>
      <c r="C55" s="1">
        <f>VLOOKUP(A55,ASURB.MX!$A$2:$G$1290,6,FALSE)</f>
        <v>187.87472500000001</v>
      </c>
      <c r="D55">
        <f>VLOOKUP(A55,GFNORTEO.MX!$A$2:$G$1290,6,FALSE)</f>
        <v>80.500900000000001</v>
      </c>
      <c r="E55">
        <f>VLOOKUP(A55,WALMEX.MX!$A$2:$G$1290,6,FALSE)</f>
        <v>34.965569000000002</v>
      </c>
      <c r="H55" s="12">
        <v>42082</v>
      </c>
      <c r="I55" s="39">
        <f t="shared" si="1"/>
        <v>-4.7066139991733518E-3</v>
      </c>
      <c r="J55" s="39">
        <f t="shared" si="2"/>
        <v>-2.0112579032501368E-3</v>
      </c>
      <c r="K55" s="39">
        <f t="shared" si="3"/>
        <v>-6.3646977505620733E-3</v>
      </c>
      <c r="M55" s="39"/>
      <c r="N55" s="39"/>
    </row>
    <row r="56" spans="1:14" x14ac:dyDescent="0.25">
      <c r="A56" s="12">
        <v>42083</v>
      </c>
      <c r="B56" s="26">
        <f t="shared" si="0"/>
        <v>5</v>
      </c>
      <c r="C56" s="1">
        <f>VLOOKUP(A56,ASURB.MX!$A$2:$G$1290,6,FALSE)</f>
        <v>191.89091500000001</v>
      </c>
      <c r="D56">
        <f>VLOOKUP(A56,GFNORTEO.MX!$A$2:$G$1290,6,FALSE)</f>
        <v>78.456871000000007</v>
      </c>
      <c r="E56">
        <f>VLOOKUP(A56,WALMEX.MX!$A$2:$G$1290,6,FALSE)</f>
        <v>34.370251000000003</v>
      </c>
      <c r="H56" s="12">
        <v>42083</v>
      </c>
      <c r="I56" s="39">
        <f t="shared" si="1"/>
        <v>2.115167519427455E-2</v>
      </c>
      <c r="J56" s="39">
        <f t="shared" si="2"/>
        <v>-2.5719304693802948E-2</v>
      </c>
      <c r="K56" s="39">
        <f t="shared" si="3"/>
        <v>-1.7172440724197397E-2</v>
      </c>
      <c r="M56" s="39"/>
      <c r="N56" s="39"/>
    </row>
    <row r="57" spans="1:14" x14ac:dyDescent="0.25">
      <c r="A57" s="12">
        <v>42086</v>
      </c>
      <c r="B57" s="26">
        <f t="shared" si="0"/>
        <v>1</v>
      </c>
      <c r="C57" s="1">
        <f>VLOOKUP(A57,ASURB.MX!$A$2:$G$1290,6,FALSE)</f>
        <v>189.259613</v>
      </c>
      <c r="D57">
        <f>VLOOKUP(A57,GFNORTEO.MX!$A$2:$G$1290,6,FALSE)</f>
        <v>77.979613999999998</v>
      </c>
      <c r="E57">
        <f>VLOOKUP(A57,WALMEX.MX!$A$2:$G$1290,6,FALSE)</f>
        <v>34.853943000000001</v>
      </c>
      <c r="H57" s="12">
        <v>42086</v>
      </c>
      <c r="I57" s="39">
        <f t="shared" si="1"/>
        <v>-1.3807373255244386E-2</v>
      </c>
      <c r="J57" s="39">
        <f t="shared" si="2"/>
        <v>-6.1016262374173694E-3</v>
      </c>
      <c r="K57" s="39">
        <f t="shared" si="3"/>
        <v>1.3974879128262341E-2</v>
      </c>
      <c r="M57" s="39"/>
      <c r="N57" s="39"/>
    </row>
    <row r="58" spans="1:14" x14ac:dyDescent="0.25">
      <c r="A58" s="12">
        <v>42087</v>
      </c>
      <c r="B58" s="26">
        <f t="shared" si="0"/>
        <v>2</v>
      </c>
      <c r="C58" s="1">
        <f>VLOOKUP(A58,ASURB.MX!$A$2:$G$1290,6,FALSE)</f>
        <v>189.99821499999999</v>
      </c>
      <c r="D58">
        <f>VLOOKUP(A58,GFNORTEO.MX!$A$2:$G$1290,6,FALSE)</f>
        <v>78.330803000000003</v>
      </c>
      <c r="E58">
        <f>VLOOKUP(A58,WALMEX.MX!$A$2:$G$1290,6,FALSE)</f>
        <v>35.188823999999997</v>
      </c>
      <c r="H58" s="12">
        <v>42087</v>
      </c>
      <c r="I58" s="39">
        <f t="shared" si="1"/>
        <v>3.8949911076039952E-3</v>
      </c>
      <c r="J58" s="39">
        <f t="shared" si="2"/>
        <v>4.4934892716408789E-3</v>
      </c>
      <c r="K58" s="39">
        <f t="shared" si="3"/>
        <v>9.5622593464970134E-3</v>
      </c>
      <c r="M58" s="39"/>
      <c r="N58" s="39"/>
    </row>
    <row r="59" spans="1:14" x14ac:dyDescent="0.25">
      <c r="A59" s="12">
        <v>42088</v>
      </c>
      <c r="B59" s="26">
        <f t="shared" si="0"/>
        <v>3</v>
      </c>
      <c r="C59" s="1">
        <f>VLOOKUP(A59,ASURB.MX!$A$2:$G$1290,6,FALSE)</f>
        <v>189.97051999999999</v>
      </c>
      <c r="D59">
        <f>VLOOKUP(A59,GFNORTEO.MX!$A$2:$G$1290,6,FALSE)</f>
        <v>77.088172999999998</v>
      </c>
      <c r="E59">
        <f>VLOOKUP(A59,WALMEX.MX!$A$2:$G$1290,6,FALSE)</f>
        <v>35.002772999999998</v>
      </c>
      <c r="H59" s="12">
        <v>42088</v>
      </c>
      <c r="I59" s="39">
        <f t="shared" si="1"/>
        <v>-1.457751519952658E-4</v>
      </c>
      <c r="J59" s="39">
        <f t="shared" si="2"/>
        <v>-1.5991052208262201E-2</v>
      </c>
      <c r="K59" s="39">
        <f t="shared" si="3"/>
        <v>-5.3012452678304648E-3</v>
      </c>
      <c r="M59" s="39"/>
      <c r="N59" s="39"/>
    </row>
    <row r="60" spans="1:14" x14ac:dyDescent="0.25">
      <c r="A60" s="12">
        <v>42089</v>
      </c>
      <c r="B60" s="26">
        <f t="shared" si="0"/>
        <v>4</v>
      </c>
      <c r="C60" s="1">
        <f>VLOOKUP(A60,ASURB.MX!$A$2:$G$1290,6,FALSE)</f>
        <v>190.74607800000001</v>
      </c>
      <c r="D60">
        <f>VLOOKUP(A60,GFNORTEO.MX!$A$2:$G$1290,6,FALSE)</f>
        <v>76.583907999999994</v>
      </c>
      <c r="E60">
        <f>VLOOKUP(A60,WALMEX.MX!$A$2:$G$1290,6,FALSE)</f>
        <v>34.388855</v>
      </c>
      <c r="H60" s="12">
        <v>42089</v>
      </c>
      <c r="I60" s="39">
        <f t="shared" si="1"/>
        <v>4.0742067820260571E-3</v>
      </c>
      <c r="J60" s="39">
        <f t="shared" si="2"/>
        <v>-6.5628942703818529E-3</v>
      </c>
      <c r="K60" s="39">
        <f t="shared" si="3"/>
        <v>-1.7694757594898854E-2</v>
      </c>
      <c r="M60" s="39"/>
      <c r="N60" s="39"/>
    </row>
    <row r="61" spans="1:14" x14ac:dyDescent="0.25">
      <c r="A61" s="12">
        <v>42090</v>
      </c>
      <c r="B61" s="26">
        <f t="shared" si="0"/>
        <v>5</v>
      </c>
      <c r="C61" s="1">
        <f>VLOOKUP(A61,ASURB.MX!$A$2:$G$1290,6,FALSE)</f>
        <v>194.29139699999999</v>
      </c>
      <c r="D61">
        <f>VLOOKUP(A61,GFNORTEO.MX!$A$2:$G$1290,6,FALSE)</f>
        <v>79.213241999999994</v>
      </c>
      <c r="E61">
        <f>VLOOKUP(A61,WALMEX.MX!$A$2:$G$1290,6,FALSE)</f>
        <v>35.179516</v>
      </c>
      <c r="H61" s="12">
        <v>42090</v>
      </c>
      <c r="I61" s="39">
        <f t="shared" si="1"/>
        <v>1.8415969502194967E-2</v>
      </c>
      <c r="J61" s="39">
        <f t="shared" si="2"/>
        <v>3.3756505466200751E-2</v>
      </c>
      <c r="K61" s="39">
        <f t="shared" si="3"/>
        <v>2.2731452070305299E-2</v>
      </c>
      <c r="M61" s="39"/>
      <c r="N61" s="39"/>
    </row>
    <row r="62" spans="1:14" x14ac:dyDescent="0.25">
      <c r="A62" s="12">
        <v>42093</v>
      </c>
      <c r="B62" s="26">
        <f t="shared" si="0"/>
        <v>1</v>
      </c>
      <c r="C62" s="1">
        <f>VLOOKUP(A62,ASURB.MX!$A$2:$G$1290,6,FALSE)</f>
        <v>192.204803</v>
      </c>
      <c r="D62">
        <f>VLOOKUP(A62,GFNORTEO.MX!$A$2:$G$1290,6,FALSE)</f>
        <v>79.213241999999994</v>
      </c>
      <c r="E62">
        <f>VLOOKUP(A62,WALMEX.MX!$A$2:$G$1290,6,FALSE)</f>
        <v>35.328341999999999</v>
      </c>
      <c r="H62" s="12">
        <v>42093</v>
      </c>
      <c r="I62" s="39">
        <f t="shared" si="1"/>
        <v>-1.0797592693608627E-2</v>
      </c>
      <c r="J62" s="39">
        <f t="shared" si="2"/>
        <v>0</v>
      </c>
      <c r="K62" s="39">
        <f t="shared" si="3"/>
        <v>4.2215499164630493E-3</v>
      </c>
      <c r="M62" s="39"/>
      <c r="N62" s="39"/>
    </row>
    <row r="63" spans="1:14" x14ac:dyDescent="0.25">
      <c r="A63" s="12">
        <v>42094</v>
      </c>
      <c r="B63" s="26">
        <f t="shared" si="0"/>
        <v>2</v>
      </c>
      <c r="C63" s="1">
        <f>VLOOKUP(A63,ASURB.MX!$A$2:$G$1290,6,FALSE)</f>
        <v>189.74894699999999</v>
      </c>
      <c r="D63">
        <f>VLOOKUP(A63,GFNORTEO.MX!$A$2:$G$1290,6,FALSE)</f>
        <v>79.708495999999997</v>
      </c>
      <c r="E63">
        <f>VLOOKUP(A63,WALMEX.MX!$A$2:$G$1290,6,FALSE)</f>
        <v>35.449261</v>
      </c>
      <c r="H63" s="12">
        <v>42094</v>
      </c>
      <c r="I63" s="39">
        <f t="shared" si="1"/>
        <v>-1.2859618964903565E-2</v>
      </c>
      <c r="J63" s="39">
        <f t="shared" si="2"/>
        <v>6.2326980496572532E-3</v>
      </c>
      <c r="K63" s="39">
        <f t="shared" si="3"/>
        <v>3.4168751842148298E-3</v>
      </c>
      <c r="M63" s="39"/>
      <c r="N63" s="39"/>
    </row>
    <row r="64" spans="1:14" x14ac:dyDescent="0.25">
      <c r="A64" s="12">
        <v>42095</v>
      </c>
      <c r="B64" s="26">
        <f t="shared" si="0"/>
        <v>3</v>
      </c>
      <c r="C64" s="1">
        <f>VLOOKUP(A64,ASURB.MX!$A$2:$G$1290,6,FALSE)</f>
        <v>196.922684</v>
      </c>
      <c r="D64">
        <f>VLOOKUP(A64,GFNORTEO.MX!$A$2:$G$1290,6,FALSE)</f>
        <v>80.680992000000003</v>
      </c>
      <c r="E64">
        <f>VLOOKUP(A64,WALMEX.MX!$A$2:$G$1290,6,FALSE)</f>
        <v>35.570183</v>
      </c>
      <c r="H64" s="12">
        <v>42095</v>
      </c>
      <c r="I64" s="39">
        <f t="shared" si="1"/>
        <v>3.7109317844354124E-2</v>
      </c>
      <c r="J64" s="39">
        <f t="shared" si="2"/>
        <v>1.212682863489249E-2</v>
      </c>
      <c r="K64" s="39">
        <f t="shared" si="3"/>
        <v>3.4053242335517976E-3</v>
      </c>
      <c r="M64" s="39"/>
      <c r="N64" s="39"/>
    </row>
    <row r="65" spans="1:14" x14ac:dyDescent="0.25">
      <c r="A65" s="12">
        <v>42100</v>
      </c>
      <c r="B65" s="26">
        <f t="shared" si="0"/>
        <v>1</v>
      </c>
      <c r="C65" s="1">
        <f>VLOOKUP(A65,ASURB.MX!$A$2:$G$1290,6,FALSE)</f>
        <v>192.86956799999999</v>
      </c>
      <c r="D65">
        <f>VLOOKUP(A65,GFNORTEO.MX!$A$2:$G$1290,6,FALSE)</f>
        <v>81.383347000000001</v>
      </c>
      <c r="E65">
        <f>VLOOKUP(A65,WALMEX.MX!$A$2:$G$1290,6,FALSE)</f>
        <v>36.249222000000003</v>
      </c>
      <c r="H65" s="12">
        <v>42100</v>
      </c>
      <c r="I65" s="39">
        <f t="shared" si="1"/>
        <v>-2.079703772906091E-2</v>
      </c>
      <c r="J65" s="39">
        <f t="shared" si="2"/>
        <v>8.6676612703257012E-3</v>
      </c>
      <c r="K65" s="39">
        <f t="shared" si="3"/>
        <v>1.8910188269344229E-2</v>
      </c>
      <c r="M65" s="39"/>
      <c r="N65" s="39"/>
    </row>
    <row r="66" spans="1:14" x14ac:dyDescent="0.25">
      <c r="A66" s="12">
        <v>42101</v>
      </c>
      <c r="B66" s="26">
        <f t="shared" si="0"/>
        <v>2</v>
      </c>
      <c r="C66" s="1">
        <f>VLOOKUP(A66,ASURB.MX!$A$2:$G$1290,6,FALSE)</f>
        <v>197.07965100000001</v>
      </c>
      <c r="D66">
        <f>VLOOKUP(A66,GFNORTEO.MX!$A$2:$G$1290,6,FALSE)</f>
        <v>82.887123000000003</v>
      </c>
      <c r="E66">
        <f>VLOOKUP(A66,WALMEX.MX!$A$2:$G$1290,6,FALSE)</f>
        <v>36.463160999999999</v>
      </c>
      <c r="H66" s="12">
        <v>42101</v>
      </c>
      <c r="I66" s="39">
        <f t="shared" si="1"/>
        <v>2.1593819851199299E-2</v>
      </c>
      <c r="J66" s="39">
        <f t="shared" si="2"/>
        <v>1.830904858196063E-2</v>
      </c>
      <c r="K66" s="39">
        <f t="shared" si="3"/>
        <v>5.8845442420392474E-3</v>
      </c>
      <c r="M66" s="39"/>
      <c r="N66" s="39"/>
    </row>
    <row r="67" spans="1:14" x14ac:dyDescent="0.25">
      <c r="A67" s="12">
        <v>42102</v>
      </c>
      <c r="B67" s="26">
        <f t="shared" si="0"/>
        <v>3</v>
      </c>
      <c r="C67" s="1">
        <f>VLOOKUP(A67,ASURB.MX!$A$2:$G$1290,6,FALSE)</f>
        <v>201.446686</v>
      </c>
      <c r="D67">
        <f>VLOOKUP(A67,GFNORTEO.MX!$A$2:$G$1290,6,FALSE)</f>
        <v>82.319817</v>
      </c>
      <c r="E67">
        <f>VLOOKUP(A67,WALMEX.MX!$A$2:$G$1290,6,FALSE)</f>
        <v>37.095692</v>
      </c>
      <c r="H67" s="12">
        <v>42102</v>
      </c>
      <c r="I67" s="39">
        <f t="shared" si="1"/>
        <v>2.191679395013087E-2</v>
      </c>
      <c r="J67" s="39">
        <f t="shared" si="2"/>
        <v>-6.8678498598044001E-3</v>
      </c>
      <c r="K67" s="39">
        <f t="shared" si="3"/>
        <v>1.7198381029276146E-2</v>
      </c>
      <c r="M67" s="39"/>
      <c r="N67" s="39"/>
    </row>
    <row r="68" spans="1:14" x14ac:dyDescent="0.25">
      <c r="A68" s="12">
        <v>42103</v>
      </c>
      <c r="B68" s="26">
        <f t="shared" ref="B68:B131" si="5">WEEKDAY(A68,2)</f>
        <v>4</v>
      </c>
      <c r="C68" s="1">
        <f>VLOOKUP(A68,ASURB.MX!$A$2:$G$1290,6,FALSE)</f>
        <v>201.05891399999999</v>
      </c>
      <c r="D68">
        <f>VLOOKUP(A68,GFNORTEO.MX!$A$2:$G$1290,6,FALSE)</f>
        <v>81.329323000000002</v>
      </c>
      <c r="E68">
        <f>VLOOKUP(A68,WALMEX.MX!$A$2:$G$1290,6,FALSE)</f>
        <v>36.705008999999997</v>
      </c>
      <c r="H68" s="12">
        <v>42103</v>
      </c>
      <c r="I68" s="39">
        <f t="shared" si="1"/>
        <v>-1.9267911798879368E-3</v>
      </c>
      <c r="J68" s="39">
        <f t="shared" si="2"/>
        <v>-1.2105240458858959E-2</v>
      </c>
      <c r="K68" s="39">
        <f t="shared" si="3"/>
        <v>-1.0587613511803857E-2</v>
      </c>
      <c r="M68" s="39"/>
      <c r="N68" s="39"/>
    </row>
    <row r="69" spans="1:14" x14ac:dyDescent="0.25">
      <c r="A69" s="12">
        <v>42104</v>
      </c>
      <c r="B69" s="26">
        <f t="shared" si="5"/>
        <v>5</v>
      </c>
      <c r="C69" s="1">
        <f>VLOOKUP(A69,ASURB.MX!$A$2:$G$1290,6,FALSE)</f>
        <v>202.81310999999999</v>
      </c>
      <c r="D69">
        <f>VLOOKUP(A69,GFNORTEO.MX!$A$2:$G$1290,6,FALSE)</f>
        <v>79.006134000000003</v>
      </c>
      <c r="E69">
        <f>VLOOKUP(A69,WALMEX.MX!$A$2:$G$1290,6,FALSE)</f>
        <v>36.435248999999999</v>
      </c>
      <c r="H69" s="12">
        <v>42104</v>
      </c>
      <c r="I69" s="39">
        <f t="shared" ref="I69:I132" si="6">IFERROR(LN(C69/C68),"ND")</f>
        <v>8.686945008084172E-3</v>
      </c>
      <c r="J69" s="39">
        <f t="shared" ref="J69:J132" si="7">IFERROR(LN(D69/D68),"ND")</f>
        <v>-2.8981133010013722E-2</v>
      </c>
      <c r="K69" s="39">
        <f t="shared" ref="K69:K132" si="8">IFERROR(LN(E69/E68),"ND")</f>
        <v>-7.3765455739211146E-3</v>
      </c>
      <c r="M69" s="39"/>
      <c r="N69" s="39"/>
    </row>
    <row r="70" spans="1:14" x14ac:dyDescent="0.25">
      <c r="A70" s="12">
        <v>42107</v>
      </c>
      <c r="B70" s="26">
        <f t="shared" si="5"/>
        <v>1</v>
      </c>
      <c r="C70" s="1">
        <f>VLOOKUP(A70,ASURB.MX!$A$2:$G$1290,6,FALSE)</f>
        <v>199.8125</v>
      </c>
      <c r="D70">
        <f>VLOOKUP(A70,GFNORTEO.MX!$A$2:$G$1290,6,FALSE)</f>
        <v>78.429848000000007</v>
      </c>
      <c r="E70">
        <f>VLOOKUP(A70,WALMEX.MX!$A$2:$G$1290,6,FALSE)</f>
        <v>36.900345000000002</v>
      </c>
      <c r="H70" s="12">
        <v>42107</v>
      </c>
      <c r="I70" s="39">
        <f t="shared" si="6"/>
        <v>-1.4905487777986047E-2</v>
      </c>
      <c r="J70" s="39">
        <f t="shared" si="7"/>
        <v>-7.3209258335989345E-3</v>
      </c>
      <c r="K70" s="39">
        <f t="shared" si="8"/>
        <v>1.2684215409275066E-2</v>
      </c>
      <c r="M70" s="39"/>
      <c r="N70" s="39"/>
    </row>
    <row r="71" spans="1:14" x14ac:dyDescent="0.25">
      <c r="A71" s="12">
        <v>42108</v>
      </c>
      <c r="B71" s="26">
        <f t="shared" si="5"/>
        <v>2</v>
      </c>
      <c r="C71" s="1">
        <f>VLOOKUP(A71,ASURB.MX!$A$2:$G$1290,6,FALSE)</f>
        <v>196.738022</v>
      </c>
      <c r="D71">
        <f>VLOOKUP(A71,GFNORTEO.MX!$A$2:$G$1290,6,FALSE)</f>
        <v>78.889076000000003</v>
      </c>
      <c r="E71">
        <f>VLOOKUP(A71,WALMEX.MX!$A$2:$G$1290,6,FALSE)</f>
        <v>36.249222000000003</v>
      </c>
      <c r="H71" s="12">
        <v>42108</v>
      </c>
      <c r="I71" s="39">
        <f t="shared" si="6"/>
        <v>-1.5506420664203852E-2</v>
      </c>
      <c r="J71" s="39">
        <f t="shared" si="7"/>
        <v>5.8381953385333463E-3</v>
      </c>
      <c r="K71" s="39">
        <f t="shared" si="8"/>
        <v>-1.7802981594865493E-2</v>
      </c>
      <c r="M71" s="39"/>
      <c r="N71" s="39"/>
    </row>
    <row r="72" spans="1:14" x14ac:dyDescent="0.25">
      <c r="A72" s="12">
        <v>42109</v>
      </c>
      <c r="B72" s="26">
        <f t="shared" si="5"/>
        <v>3</v>
      </c>
      <c r="C72" s="1">
        <f>VLOOKUP(A72,ASURB.MX!$A$2:$G$1290,6,FALSE)</f>
        <v>200.18182400000001</v>
      </c>
      <c r="D72">
        <f>VLOOKUP(A72,GFNORTEO.MX!$A$2:$G$1290,6,FALSE)</f>
        <v>78.654976000000005</v>
      </c>
      <c r="E72">
        <f>VLOOKUP(A72,WALMEX.MX!$A$2:$G$1290,6,FALSE)</f>
        <v>36.035282000000002</v>
      </c>
      <c r="H72" s="12">
        <v>42109</v>
      </c>
      <c r="I72" s="39">
        <f t="shared" si="6"/>
        <v>1.7353067392884693E-2</v>
      </c>
      <c r="J72" s="39">
        <f t="shared" si="7"/>
        <v>-2.9718693828913981E-3</v>
      </c>
      <c r="K72" s="39">
        <f t="shared" si="8"/>
        <v>-5.9194049306316209E-3</v>
      </c>
      <c r="M72" s="39"/>
      <c r="N72" s="39"/>
    </row>
    <row r="73" spans="1:14" x14ac:dyDescent="0.25">
      <c r="A73" s="12">
        <v>42110</v>
      </c>
      <c r="B73" s="26">
        <f t="shared" si="5"/>
        <v>4</v>
      </c>
      <c r="C73" s="1">
        <f>VLOOKUP(A73,ASURB.MX!$A$2:$G$1290,6,FALSE)</f>
        <v>198.03982500000001</v>
      </c>
      <c r="D73">
        <f>VLOOKUP(A73,GFNORTEO.MX!$A$2:$G$1290,6,FALSE)</f>
        <v>80.446869000000007</v>
      </c>
      <c r="E73">
        <f>VLOOKUP(A73,WALMEX.MX!$A$2:$G$1290,6,FALSE)</f>
        <v>35.932957000000002</v>
      </c>
      <c r="H73" s="12">
        <v>42110</v>
      </c>
      <c r="I73" s="39">
        <f t="shared" si="6"/>
        <v>-1.0757926715775938E-2</v>
      </c>
      <c r="J73" s="39">
        <f t="shared" si="7"/>
        <v>2.2526058953650178E-2</v>
      </c>
      <c r="K73" s="39">
        <f t="shared" si="8"/>
        <v>-2.8436174171596095E-3</v>
      </c>
      <c r="M73" s="39"/>
      <c r="N73" s="39"/>
    </row>
    <row r="74" spans="1:14" x14ac:dyDescent="0.25">
      <c r="A74" s="12">
        <v>42111</v>
      </c>
      <c r="B74" s="26">
        <f t="shared" si="5"/>
        <v>5</v>
      </c>
      <c r="C74" s="1">
        <f>VLOOKUP(A74,ASURB.MX!$A$2:$G$1290,6,FALSE)</f>
        <v>198.05830399999999</v>
      </c>
      <c r="D74">
        <f>VLOOKUP(A74,GFNORTEO.MX!$A$2:$G$1290,6,FALSE)</f>
        <v>80.239777000000004</v>
      </c>
      <c r="E74">
        <f>VLOOKUP(A74,WALMEX.MX!$A$2:$G$1290,6,FALSE)</f>
        <v>35.077187000000002</v>
      </c>
      <c r="H74" s="12">
        <v>42111</v>
      </c>
      <c r="I74" s="39">
        <f t="shared" si="6"/>
        <v>9.3305161829616522E-5</v>
      </c>
      <c r="J74" s="39">
        <f t="shared" si="7"/>
        <v>-2.5775896107679596E-3</v>
      </c>
      <c r="K74" s="39">
        <f t="shared" si="8"/>
        <v>-2.4103920506263223E-2</v>
      </c>
      <c r="M74" s="39"/>
      <c r="N74" s="39"/>
    </row>
    <row r="75" spans="1:14" x14ac:dyDescent="0.25">
      <c r="A75" s="12">
        <v>42114</v>
      </c>
      <c r="B75" s="26">
        <f t="shared" si="5"/>
        <v>1</v>
      </c>
      <c r="C75" s="1">
        <f>VLOOKUP(A75,ASURB.MX!$A$2:$G$1290,6,FALSE)</f>
        <v>199.48938000000001</v>
      </c>
      <c r="D75">
        <f>VLOOKUP(A75,GFNORTEO.MX!$A$2:$G$1290,6,FALSE)</f>
        <v>79.069159999999997</v>
      </c>
      <c r="E75">
        <f>VLOOKUP(A75,WALMEX.MX!$A$2:$G$1290,6,FALSE)</f>
        <v>35.560886000000004</v>
      </c>
      <c r="H75" s="12">
        <v>42114</v>
      </c>
      <c r="I75" s="39">
        <f t="shared" si="6"/>
        <v>7.1995498354855995E-3</v>
      </c>
      <c r="J75" s="39">
        <f t="shared" si="7"/>
        <v>-1.46964519590661E-2</v>
      </c>
      <c r="K75" s="39">
        <f t="shared" si="8"/>
        <v>1.3695349823509803E-2</v>
      </c>
      <c r="M75" s="39"/>
      <c r="N75" s="39"/>
    </row>
    <row r="76" spans="1:14" x14ac:dyDescent="0.25">
      <c r="A76" s="12">
        <v>42115</v>
      </c>
      <c r="B76" s="26">
        <f t="shared" si="5"/>
        <v>2</v>
      </c>
      <c r="C76" s="1">
        <f>VLOOKUP(A76,ASURB.MX!$A$2:$G$1290,6,FALSE)</f>
        <v>202.23142999999999</v>
      </c>
      <c r="D76">
        <f>VLOOKUP(A76,GFNORTEO.MX!$A$2:$G$1290,6,FALSE)</f>
        <v>79.438361999999998</v>
      </c>
      <c r="E76">
        <f>VLOOKUP(A76,WALMEX.MX!$A$2:$G$1290,6,FALSE)</f>
        <v>36.258526000000003</v>
      </c>
      <c r="H76" s="12">
        <v>42115</v>
      </c>
      <c r="I76" s="39">
        <f t="shared" si="6"/>
        <v>1.3651732834779858E-2</v>
      </c>
      <c r="J76" s="39">
        <f t="shared" si="7"/>
        <v>4.6584876607486357E-3</v>
      </c>
      <c r="K76" s="39">
        <f t="shared" si="8"/>
        <v>1.9428227674640031E-2</v>
      </c>
      <c r="M76" s="39"/>
      <c r="N76" s="39"/>
    </row>
    <row r="77" spans="1:14" x14ac:dyDescent="0.25">
      <c r="A77" s="12">
        <v>42116</v>
      </c>
      <c r="B77" s="26">
        <f t="shared" si="5"/>
        <v>3</v>
      </c>
      <c r="C77" s="1">
        <f>VLOOKUP(A77,ASURB.MX!$A$2:$G$1290,6,FALSE)</f>
        <v>205.573669</v>
      </c>
      <c r="D77">
        <f>VLOOKUP(A77,GFNORTEO.MX!$A$2:$G$1290,6,FALSE)</f>
        <v>79.033150000000006</v>
      </c>
      <c r="E77">
        <f>VLOOKUP(A77,WALMEX.MX!$A$2:$G$1290,6,FALSE)</f>
        <v>34.937663999999998</v>
      </c>
      <c r="H77" s="12">
        <v>42116</v>
      </c>
      <c r="I77" s="39">
        <f t="shared" si="6"/>
        <v>1.6391721648258507E-2</v>
      </c>
      <c r="J77" s="39">
        <f t="shared" si="7"/>
        <v>-5.1140154847592973E-3</v>
      </c>
      <c r="K77" s="39">
        <f t="shared" si="8"/>
        <v>-3.710910864459839E-2</v>
      </c>
      <c r="M77" s="39"/>
      <c r="N77" s="39"/>
    </row>
    <row r="78" spans="1:14" x14ac:dyDescent="0.25">
      <c r="A78" s="12">
        <v>42117</v>
      </c>
      <c r="B78" s="26">
        <f t="shared" si="5"/>
        <v>4</v>
      </c>
      <c r="C78" s="1">
        <f>VLOOKUP(A78,ASURB.MX!$A$2:$G$1290,6,FALSE)</f>
        <v>212.85820000000001</v>
      </c>
      <c r="D78">
        <f>VLOOKUP(A78,GFNORTEO.MX!$A$2:$G$1290,6,FALSE)</f>
        <v>78.591926999999998</v>
      </c>
      <c r="E78">
        <f>VLOOKUP(A78,WALMEX.MX!$A$2:$G$1290,6,FALSE)</f>
        <v>34.685580999999999</v>
      </c>
      <c r="H78" s="12">
        <v>42117</v>
      </c>
      <c r="I78" s="39">
        <f t="shared" si="6"/>
        <v>3.4821760001492792E-2</v>
      </c>
      <c r="J78" s="39">
        <f t="shared" si="7"/>
        <v>-5.5984004677576884E-3</v>
      </c>
      <c r="K78" s="39">
        <f t="shared" si="8"/>
        <v>-7.2413775471181982E-3</v>
      </c>
      <c r="M78" s="39"/>
      <c r="N78" s="39"/>
    </row>
    <row r="79" spans="1:14" x14ac:dyDescent="0.25">
      <c r="A79" s="12">
        <v>42118</v>
      </c>
      <c r="B79" s="26">
        <f t="shared" si="5"/>
        <v>5</v>
      </c>
      <c r="C79" s="1">
        <f>VLOOKUP(A79,ASURB.MX!$A$2:$G$1290,6,FALSE)</f>
        <v>214.32620199999999</v>
      </c>
      <c r="D79">
        <f>VLOOKUP(A79,GFNORTEO.MX!$A$2:$G$1290,6,FALSE)</f>
        <v>78.988121000000007</v>
      </c>
      <c r="E79">
        <f>VLOOKUP(A79,WALMEX.MX!$A$2:$G$1290,6,FALSE)</f>
        <v>34.638893000000003</v>
      </c>
      <c r="H79" s="12">
        <v>42118</v>
      </c>
      <c r="I79" s="39">
        <f t="shared" si="6"/>
        <v>6.8729465394253191E-3</v>
      </c>
      <c r="J79" s="39">
        <f t="shared" si="7"/>
        <v>5.0284898356786666E-3</v>
      </c>
      <c r="K79" s="39">
        <f t="shared" si="8"/>
        <v>-1.3469415450204441E-3</v>
      </c>
      <c r="M79" s="39"/>
      <c r="N79" s="39"/>
    </row>
    <row r="80" spans="1:14" x14ac:dyDescent="0.25">
      <c r="A80" s="12">
        <v>42121</v>
      </c>
      <c r="B80" s="26">
        <f t="shared" si="5"/>
        <v>1</v>
      </c>
      <c r="C80" s="1">
        <f>VLOOKUP(A80,ASURB.MX!$A$2:$G$1290,6,FALSE)</f>
        <v>215.78495799999999</v>
      </c>
      <c r="D80">
        <f>VLOOKUP(A80,GFNORTEO.MX!$A$2:$G$1290,6,FALSE)</f>
        <v>78.458541999999994</v>
      </c>
      <c r="E80">
        <f>VLOOKUP(A80,WALMEX.MX!$A$2:$G$1290,6,FALSE)</f>
        <v>33.733241999999997</v>
      </c>
      <c r="H80" s="12">
        <v>42121</v>
      </c>
      <c r="I80" s="39">
        <f t="shared" si="6"/>
        <v>6.7831841112992201E-3</v>
      </c>
      <c r="J80" s="39">
        <f t="shared" si="7"/>
        <v>-6.7271161807125205E-3</v>
      </c>
      <c r="K80" s="39">
        <f t="shared" si="8"/>
        <v>-2.6493365237054405E-2</v>
      </c>
      <c r="M80" s="39"/>
      <c r="N80" s="39"/>
    </row>
    <row r="81" spans="1:14" x14ac:dyDescent="0.25">
      <c r="A81" s="12">
        <v>42122</v>
      </c>
      <c r="B81" s="26">
        <f t="shared" si="5"/>
        <v>2</v>
      </c>
      <c r="C81" s="1">
        <f>VLOOKUP(A81,ASURB.MX!$A$2:$G$1290,6,FALSE)</f>
        <v>212.67965699999999</v>
      </c>
      <c r="D81">
        <f>VLOOKUP(A81,GFNORTEO.MX!$A$2:$G$1290,6,FALSE)</f>
        <v>80.345748999999998</v>
      </c>
      <c r="E81">
        <f>VLOOKUP(A81,WALMEX.MX!$A$2:$G$1290,6,FALSE)</f>
        <v>33.751911</v>
      </c>
      <c r="H81" s="12">
        <v>42122</v>
      </c>
      <c r="I81" s="39">
        <f t="shared" si="6"/>
        <v>-1.449527108225071E-2</v>
      </c>
      <c r="J81" s="39">
        <f t="shared" si="7"/>
        <v>2.3768826856418269E-2</v>
      </c>
      <c r="K81" s="39">
        <f t="shared" si="8"/>
        <v>5.5327726607496124E-4</v>
      </c>
      <c r="M81" s="39"/>
      <c r="N81" s="39"/>
    </row>
    <row r="82" spans="1:14" x14ac:dyDescent="0.25">
      <c r="A82" s="12">
        <v>42123</v>
      </c>
      <c r="B82" s="26">
        <f t="shared" si="5"/>
        <v>3</v>
      </c>
      <c r="C82" s="1">
        <f>VLOOKUP(A82,ASURB.MX!$A$2:$G$1290,6,FALSE)</f>
        <v>210.26336699999999</v>
      </c>
      <c r="D82">
        <f>VLOOKUP(A82,GFNORTEO.MX!$A$2:$G$1290,6,FALSE)</f>
        <v>78.449523999999997</v>
      </c>
      <c r="E82">
        <f>VLOOKUP(A82,WALMEX.MX!$A$2:$G$1290,6,FALSE)</f>
        <v>33.266410999999998</v>
      </c>
      <c r="H82" s="12">
        <v>42123</v>
      </c>
      <c r="I82" s="39">
        <f t="shared" si="6"/>
        <v>-1.142620235672912E-2</v>
      </c>
      <c r="J82" s="39">
        <f t="shared" si="7"/>
        <v>-2.3883773146176672E-2</v>
      </c>
      <c r="K82" s="39">
        <f t="shared" si="8"/>
        <v>-1.4488828688749032E-2</v>
      </c>
      <c r="M82" s="39"/>
      <c r="N82" s="39"/>
    </row>
    <row r="83" spans="1:14" x14ac:dyDescent="0.25">
      <c r="A83" s="12">
        <v>42124</v>
      </c>
      <c r="B83" s="26">
        <f t="shared" si="5"/>
        <v>4</v>
      </c>
      <c r="C83" s="1">
        <f>VLOOKUP(A83,ASURB.MX!$A$2:$G$1290,6,FALSE)</f>
        <v>204.958878</v>
      </c>
      <c r="D83">
        <f>VLOOKUP(A83,GFNORTEO.MX!$A$2:$G$1290,6,FALSE)</f>
        <v>78.991294999999994</v>
      </c>
      <c r="E83">
        <f>VLOOKUP(A83,WALMEX.MX!$A$2:$G$1290,6,FALSE)</f>
        <v>33.835940999999998</v>
      </c>
      <c r="H83" s="12">
        <v>42124</v>
      </c>
      <c r="I83" s="39">
        <f t="shared" si="6"/>
        <v>-2.5551509631991876E-2</v>
      </c>
      <c r="J83" s="39">
        <f t="shared" si="7"/>
        <v>6.882244920574529E-3</v>
      </c>
      <c r="K83" s="39">
        <f t="shared" si="8"/>
        <v>1.6975371486283711E-2</v>
      </c>
      <c r="M83" s="39"/>
      <c r="N83" s="39"/>
    </row>
    <row r="84" spans="1:14" x14ac:dyDescent="0.25">
      <c r="A84" s="12">
        <v>42128</v>
      </c>
      <c r="B84" s="26">
        <f t="shared" si="5"/>
        <v>1</v>
      </c>
      <c r="C84" s="1">
        <f>VLOOKUP(A84,ASURB.MX!$A$2:$G$1290,6,FALSE)</f>
        <v>209.593231</v>
      </c>
      <c r="D84">
        <f>VLOOKUP(A84,GFNORTEO.MX!$A$2:$G$1290,6,FALSE)</f>
        <v>80.869461000000001</v>
      </c>
      <c r="E84">
        <f>VLOOKUP(A84,WALMEX.MX!$A$2:$G$1290,6,FALSE)</f>
        <v>34.209412</v>
      </c>
      <c r="H84" s="12">
        <v>42128</v>
      </c>
      <c r="I84" s="39">
        <f t="shared" si="6"/>
        <v>2.2359293183504526E-2</v>
      </c>
      <c r="J84" s="39">
        <f t="shared" si="7"/>
        <v>2.3498605545335928E-2</v>
      </c>
      <c r="K84" s="39">
        <f t="shared" si="8"/>
        <v>1.0977230149742782E-2</v>
      </c>
      <c r="M84" s="39"/>
      <c r="N84" s="39"/>
    </row>
    <row r="85" spans="1:14" x14ac:dyDescent="0.25">
      <c r="A85" s="12">
        <v>42129</v>
      </c>
      <c r="B85" s="26">
        <f t="shared" si="5"/>
        <v>2</v>
      </c>
      <c r="C85" s="1">
        <f>VLOOKUP(A85,ASURB.MX!$A$2:$G$1290,6,FALSE)</f>
        <v>214.72782900000001</v>
      </c>
      <c r="D85">
        <f>VLOOKUP(A85,GFNORTEO.MX!$A$2:$G$1290,6,FALSE)</f>
        <v>81.050064000000006</v>
      </c>
      <c r="E85">
        <f>VLOOKUP(A85,WALMEX.MX!$A$2:$G$1290,6,FALSE)</f>
        <v>34.228076999999999</v>
      </c>
      <c r="H85" s="12">
        <v>42129</v>
      </c>
      <c r="I85" s="39">
        <f t="shared" si="6"/>
        <v>2.4202657478697962E-2</v>
      </c>
      <c r="J85" s="39">
        <f t="shared" si="7"/>
        <v>2.2307757498111801E-3</v>
      </c>
      <c r="K85" s="39">
        <f t="shared" si="8"/>
        <v>5.4546128841102338E-4</v>
      </c>
      <c r="M85" s="39"/>
      <c r="N85" s="39"/>
    </row>
    <row r="86" spans="1:14" x14ac:dyDescent="0.25">
      <c r="A86" s="12">
        <v>42130</v>
      </c>
      <c r="B86" s="26">
        <f t="shared" si="5"/>
        <v>3</v>
      </c>
      <c r="C86" s="1">
        <f>VLOOKUP(A86,ASURB.MX!$A$2:$G$1290,6,FALSE)</f>
        <v>216.66272000000001</v>
      </c>
      <c r="D86">
        <f>VLOOKUP(A86,GFNORTEO.MX!$A$2:$G$1290,6,FALSE)</f>
        <v>80.047768000000005</v>
      </c>
      <c r="E86">
        <f>VLOOKUP(A86,WALMEX.MX!$A$2:$G$1290,6,FALSE)</f>
        <v>34.526859000000002</v>
      </c>
      <c r="H86" s="12">
        <v>42130</v>
      </c>
      <c r="I86" s="39">
        <f t="shared" si="6"/>
        <v>8.9705441142887352E-3</v>
      </c>
      <c r="J86" s="39">
        <f t="shared" si="7"/>
        <v>-1.2443481336794614E-2</v>
      </c>
      <c r="K86" s="39">
        <f t="shared" si="8"/>
        <v>8.6912707121180634E-3</v>
      </c>
      <c r="M86" s="39"/>
      <c r="N86" s="39"/>
    </row>
    <row r="87" spans="1:14" x14ac:dyDescent="0.25">
      <c r="A87" s="12">
        <v>42131</v>
      </c>
      <c r="B87" s="26">
        <f t="shared" si="5"/>
        <v>4</v>
      </c>
      <c r="C87" s="1">
        <f>VLOOKUP(A87,ASURB.MX!$A$2:$G$1290,6,FALSE)</f>
        <v>214.71839900000001</v>
      </c>
      <c r="D87">
        <f>VLOOKUP(A87,GFNORTEO.MX!$A$2:$G$1290,6,FALSE)</f>
        <v>80.273505999999998</v>
      </c>
      <c r="E87">
        <f>VLOOKUP(A87,WALMEX.MX!$A$2:$G$1290,6,FALSE)</f>
        <v>34.340117999999997</v>
      </c>
      <c r="H87" s="12">
        <v>42131</v>
      </c>
      <c r="I87" s="39">
        <f t="shared" si="6"/>
        <v>-9.0144611375930044E-3</v>
      </c>
      <c r="J87" s="39">
        <f t="shared" si="7"/>
        <v>2.8160722971814147E-3</v>
      </c>
      <c r="K87" s="39">
        <f t="shared" si="8"/>
        <v>-5.4232511961887974E-3</v>
      </c>
      <c r="M87" s="39"/>
      <c r="N87" s="39"/>
    </row>
    <row r="88" spans="1:14" x14ac:dyDescent="0.25">
      <c r="A88" s="12">
        <v>42132</v>
      </c>
      <c r="B88" s="26">
        <f t="shared" si="5"/>
        <v>5</v>
      </c>
      <c r="C88" s="1">
        <f>VLOOKUP(A88,ASURB.MX!$A$2:$G$1290,6,FALSE)</f>
        <v>214.07655299999999</v>
      </c>
      <c r="D88">
        <f>VLOOKUP(A88,GFNORTEO.MX!$A$2:$G$1290,6,FALSE)</f>
        <v>81.618911999999995</v>
      </c>
      <c r="E88">
        <f>VLOOKUP(A88,WALMEX.MX!$A$2:$G$1290,6,FALSE)</f>
        <v>34.993679</v>
      </c>
      <c r="H88" s="12">
        <v>42132</v>
      </c>
      <c r="I88" s="39">
        <f t="shared" si="6"/>
        <v>-2.9937221806279643E-3</v>
      </c>
      <c r="J88" s="39">
        <f t="shared" si="7"/>
        <v>1.6621371044865777E-2</v>
      </c>
      <c r="K88" s="39">
        <f t="shared" si="8"/>
        <v>1.8853153489868876E-2</v>
      </c>
      <c r="M88" s="39"/>
      <c r="N88" s="39"/>
    </row>
    <row r="89" spans="1:14" x14ac:dyDescent="0.25">
      <c r="A89" s="12">
        <v>42135</v>
      </c>
      <c r="B89" s="26">
        <f t="shared" si="5"/>
        <v>1</v>
      </c>
      <c r="C89" s="1">
        <f>VLOOKUP(A89,ASURB.MX!$A$2:$G$1290,6,FALSE)</f>
        <v>215.926514</v>
      </c>
      <c r="D89">
        <f>VLOOKUP(A89,GFNORTEO.MX!$A$2:$G$1290,6,FALSE)</f>
        <v>82.034285999999994</v>
      </c>
      <c r="E89">
        <f>VLOOKUP(A89,WALMEX.MX!$A$2:$G$1290,6,FALSE)</f>
        <v>35.040374999999997</v>
      </c>
      <c r="H89" s="12">
        <v>42135</v>
      </c>
      <c r="I89" s="39">
        <f t="shared" si="6"/>
        <v>8.6044614828081015E-3</v>
      </c>
      <c r="J89" s="39">
        <f t="shared" si="7"/>
        <v>5.0762820041949002E-3</v>
      </c>
      <c r="K89" s="39">
        <f t="shared" si="8"/>
        <v>1.3335228864487288E-3</v>
      </c>
      <c r="M89" s="39"/>
      <c r="N89" s="39"/>
    </row>
    <row r="90" spans="1:14" x14ac:dyDescent="0.25">
      <c r="A90" s="12">
        <v>42136</v>
      </c>
      <c r="B90" s="26">
        <f t="shared" si="5"/>
        <v>2</v>
      </c>
      <c r="C90" s="1">
        <f>VLOOKUP(A90,ASURB.MX!$A$2:$G$1290,6,FALSE)</f>
        <v>212.35874899999999</v>
      </c>
      <c r="D90">
        <f>VLOOKUP(A90,GFNORTEO.MX!$A$2:$G$1290,6,FALSE)</f>
        <v>80.354766999999995</v>
      </c>
      <c r="E90">
        <f>VLOOKUP(A90,WALMEX.MX!$A$2:$G$1290,6,FALSE)</f>
        <v>35.068375000000003</v>
      </c>
      <c r="H90" s="12">
        <v>42136</v>
      </c>
      <c r="I90" s="39">
        <f t="shared" si="6"/>
        <v>-1.6661080077436944E-2</v>
      </c>
      <c r="J90" s="39">
        <f t="shared" si="7"/>
        <v>-2.0685863462897826E-2</v>
      </c>
      <c r="K90" s="39">
        <f t="shared" si="8"/>
        <v>7.9875911319810173E-4</v>
      </c>
      <c r="M90" s="39"/>
      <c r="N90" s="39"/>
    </row>
    <row r="91" spans="1:14" x14ac:dyDescent="0.25">
      <c r="A91" s="12">
        <v>42137</v>
      </c>
      <c r="B91" s="26">
        <f t="shared" si="5"/>
        <v>3</v>
      </c>
      <c r="C91" s="1">
        <f>VLOOKUP(A91,ASURB.MX!$A$2:$G$1290,6,FALSE)</f>
        <v>211.32991000000001</v>
      </c>
      <c r="D91">
        <f>VLOOKUP(A91,GFNORTEO.MX!$A$2:$G$1290,6,FALSE)</f>
        <v>79.993583999999998</v>
      </c>
      <c r="E91">
        <f>VLOOKUP(A91,WALMEX.MX!$A$2:$G$1290,6,FALSE)</f>
        <v>35.199092999999998</v>
      </c>
      <c r="H91" s="12">
        <v>42137</v>
      </c>
      <c r="I91" s="39">
        <f t="shared" si="6"/>
        <v>-4.8565898584606929E-3</v>
      </c>
      <c r="J91" s="39">
        <f t="shared" si="7"/>
        <v>-4.504986906260589E-3</v>
      </c>
      <c r="K91" s="39">
        <f t="shared" si="8"/>
        <v>3.7205880477041817E-3</v>
      </c>
      <c r="M91" s="39"/>
      <c r="N91" s="39"/>
    </row>
    <row r="92" spans="1:14" x14ac:dyDescent="0.25">
      <c r="A92" s="12">
        <v>42138</v>
      </c>
      <c r="B92" s="26">
        <f t="shared" si="5"/>
        <v>4</v>
      </c>
      <c r="C92" s="1">
        <f>VLOOKUP(A92,ASURB.MX!$A$2:$G$1290,6,FALSE)</f>
        <v>214.55793800000001</v>
      </c>
      <c r="D92">
        <f>VLOOKUP(A92,GFNORTEO.MX!$A$2:$G$1290,6,FALSE)</f>
        <v>79.533080999999996</v>
      </c>
      <c r="E92">
        <f>VLOOKUP(A92,WALMEX.MX!$A$2:$G$1290,6,FALSE)</f>
        <v>35.283127</v>
      </c>
      <c r="H92" s="12">
        <v>42138</v>
      </c>
      <c r="I92" s="39">
        <f t="shared" si="6"/>
        <v>1.5159342222044743E-2</v>
      </c>
      <c r="J92" s="39">
        <f t="shared" si="7"/>
        <v>-5.7733831409478862E-3</v>
      </c>
      <c r="K92" s="39">
        <f t="shared" si="8"/>
        <v>2.384545771075918E-3</v>
      </c>
      <c r="M92" s="39"/>
      <c r="N92" s="39"/>
    </row>
    <row r="93" spans="1:14" x14ac:dyDescent="0.25">
      <c r="A93" s="12">
        <v>42139</v>
      </c>
      <c r="B93" s="26">
        <f t="shared" si="5"/>
        <v>5</v>
      </c>
      <c r="C93" s="1">
        <f>VLOOKUP(A93,ASURB.MX!$A$2:$G$1290,6,FALSE)</f>
        <v>217.049713</v>
      </c>
      <c r="D93">
        <f>VLOOKUP(A93,GFNORTEO.MX!$A$2:$G$1290,6,FALSE)</f>
        <v>79.885231000000005</v>
      </c>
      <c r="E93">
        <f>VLOOKUP(A93,WALMEX.MX!$A$2:$G$1290,6,FALSE)</f>
        <v>35.311131000000003</v>
      </c>
      <c r="H93" s="12">
        <v>42139</v>
      </c>
      <c r="I93" s="39">
        <f t="shared" si="6"/>
        <v>1.1546610346965374E-2</v>
      </c>
      <c r="J93" s="39">
        <f t="shared" si="7"/>
        <v>4.4179438153689656E-3</v>
      </c>
      <c r="K93" s="39">
        <f t="shared" si="8"/>
        <v>7.9337901586651913E-4</v>
      </c>
      <c r="M93" s="39"/>
      <c r="N93" s="39"/>
    </row>
    <row r="94" spans="1:14" x14ac:dyDescent="0.25">
      <c r="A94" s="12">
        <v>42142</v>
      </c>
      <c r="B94" s="26">
        <f t="shared" si="5"/>
        <v>1</v>
      </c>
      <c r="C94" s="1">
        <f>VLOOKUP(A94,ASURB.MX!$A$2:$G$1290,6,FALSE)</f>
        <v>217.285675</v>
      </c>
      <c r="D94">
        <f>VLOOKUP(A94,GFNORTEO.MX!$A$2:$G$1290,6,FALSE)</f>
        <v>80.029701000000003</v>
      </c>
      <c r="E94">
        <f>VLOOKUP(A94,WALMEX.MX!$A$2:$G$1290,6,FALSE)</f>
        <v>35.479191</v>
      </c>
      <c r="H94" s="12">
        <v>42142</v>
      </c>
      <c r="I94" s="39">
        <f t="shared" si="6"/>
        <v>1.0865429331041675E-3</v>
      </c>
      <c r="J94" s="39">
        <f t="shared" si="7"/>
        <v>1.8068361409021043E-3</v>
      </c>
      <c r="K94" s="39">
        <f t="shared" si="8"/>
        <v>4.7481155895016608E-3</v>
      </c>
      <c r="M94" s="39"/>
      <c r="N94" s="39"/>
    </row>
    <row r="95" spans="1:14" x14ac:dyDescent="0.25">
      <c r="A95" s="12">
        <v>42143</v>
      </c>
      <c r="B95" s="26">
        <f t="shared" si="5"/>
        <v>2</v>
      </c>
      <c r="C95" s="1">
        <f>VLOOKUP(A95,ASURB.MX!$A$2:$G$1290,6,FALSE)</f>
        <v>215.633926</v>
      </c>
      <c r="D95">
        <f>VLOOKUP(A95,GFNORTEO.MX!$A$2:$G$1290,6,FALSE)</f>
        <v>79.262184000000005</v>
      </c>
      <c r="E95">
        <f>VLOOKUP(A95,WALMEX.MX!$A$2:$G$1290,6,FALSE)</f>
        <v>35.684596999999997</v>
      </c>
      <c r="H95" s="12">
        <v>42143</v>
      </c>
      <c r="I95" s="39">
        <f t="shared" si="6"/>
        <v>-7.6307795309944991E-3</v>
      </c>
      <c r="J95" s="39">
        <f t="shared" si="7"/>
        <v>-9.636686007687828E-3</v>
      </c>
      <c r="K95" s="39">
        <f t="shared" si="8"/>
        <v>5.7727834957228353E-3</v>
      </c>
      <c r="M95" s="39"/>
      <c r="N95" s="39"/>
    </row>
    <row r="96" spans="1:14" x14ac:dyDescent="0.25">
      <c r="A96" s="12">
        <v>42144</v>
      </c>
      <c r="B96" s="26">
        <f t="shared" si="5"/>
        <v>3</v>
      </c>
      <c r="C96" s="1">
        <f>VLOOKUP(A96,ASURB.MX!$A$2:$G$1290,6,FALSE)</f>
        <v>214.54849200000001</v>
      </c>
      <c r="D96">
        <f>VLOOKUP(A96,GFNORTEO.MX!$A$2:$G$1290,6,FALSE)</f>
        <v>78.503699999999995</v>
      </c>
      <c r="E96">
        <f>VLOOKUP(A96,WALMEX.MX!$A$2:$G$1290,6,FALSE)</f>
        <v>35.553885999999999</v>
      </c>
      <c r="H96" s="12">
        <v>42144</v>
      </c>
      <c r="I96" s="39">
        <f t="shared" si="6"/>
        <v>-5.0464001226792083E-3</v>
      </c>
      <c r="J96" s="39">
        <f t="shared" si="7"/>
        <v>-9.6153848297610752E-3</v>
      </c>
      <c r="K96" s="39">
        <f t="shared" si="8"/>
        <v>-3.6696779937140682E-3</v>
      </c>
      <c r="M96" s="39"/>
      <c r="N96" s="39"/>
    </row>
    <row r="97" spans="1:14" x14ac:dyDescent="0.25">
      <c r="A97" s="12">
        <v>42145</v>
      </c>
      <c r="B97" s="26">
        <f t="shared" si="5"/>
        <v>4</v>
      </c>
      <c r="C97" s="1">
        <f>VLOOKUP(A97,ASURB.MX!$A$2:$G$1290,6,FALSE)</f>
        <v>215.36019899999999</v>
      </c>
      <c r="D97">
        <f>VLOOKUP(A97,GFNORTEO.MX!$A$2:$G$1290,6,FALSE)</f>
        <v>78.621077999999997</v>
      </c>
      <c r="E97">
        <f>VLOOKUP(A97,WALMEX.MX!$A$2:$G$1290,6,FALSE)</f>
        <v>35.535212999999999</v>
      </c>
      <c r="H97" s="12">
        <v>42145</v>
      </c>
      <c r="I97" s="39">
        <f t="shared" si="6"/>
        <v>3.7761877419256562E-3</v>
      </c>
      <c r="J97" s="39">
        <f t="shared" si="7"/>
        <v>1.4940739879336219E-3</v>
      </c>
      <c r="K97" s="39">
        <f t="shared" si="8"/>
        <v>-5.2534075384614578E-4</v>
      </c>
      <c r="M97" s="39"/>
      <c r="N97" s="39"/>
    </row>
    <row r="98" spans="1:14" x14ac:dyDescent="0.25">
      <c r="A98" s="12">
        <v>42146</v>
      </c>
      <c r="B98" s="26">
        <f t="shared" si="5"/>
        <v>5</v>
      </c>
      <c r="C98" s="1">
        <f>VLOOKUP(A98,ASURB.MX!$A$2:$G$1290,6,FALSE)</f>
        <v>214.95436100000001</v>
      </c>
      <c r="D98">
        <f>VLOOKUP(A98,GFNORTEO.MX!$A$2:$G$1290,6,FALSE)</f>
        <v>78.314064000000002</v>
      </c>
      <c r="E98">
        <f>VLOOKUP(A98,WALMEX.MX!$A$2:$G$1290,6,FALSE)</f>
        <v>34.844298999999999</v>
      </c>
      <c r="H98" s="12">
        <v>42146</v>
      </c>
      <c r="I98" s="39">
        <f t="shared" si="6"/>
        <v>-1.8862393144565119E-3</v>
      </c>
      <c r="J98" s="39">
        <f t="shared" si="7"/>
        <v>-3.912627697679031E-3</v>
      </c>
      <c r="K98" s="39">
        <f t="shared" si="8"/>
        <v>-1.9634583327048566E-2</v>
      </c>
      <c r="M98" s="39"/>
      <c r="N98" s="39"/>
    </row>
    <row r="99" spans="1:14" x14ac:dyDescent="0.25">
      <c r="A99" s="12">
        <v>42149</v>
      </c>
      <c r="B99" s="26">
        <f t="shared" si="5"/>
        <v>1</v>
      </c>
      <c r="C99" s="1">
        <f>VLOOKUP(A99,ASURB.MX!$A$2:$G$1290,6,FALSE)</f>
        <v>212.85897800000001</v>
      </c>
      <c r="D99">
        <f>VLOOKUP(A99,GFNORTEO.MX!$A$2:$G$1290,6,FALSE)</f>
        <v>78.440490999999994</v>
      </c>
      <c r="E99">
        <f>VLOOKUP(A99,WALMEX.MX!$A$2:$G$1290,6,FALSE)</f>
        <v>34.629550999999999</v>
      </c>
      <c r="H99" s="12">
        <v>42149</v>
      </c>
      <c r="I99" s="39">
        <f t="shared" si="6"/>
        <v>-9.7958598521179201E-3</v>
      </c>
      <c r="J99" s="39">
        <f t="shared" si="7"/>
        <v>1.6130571441843448E-3</v>
      </c>
      <c r="K99" s="39">
        <f t="shared" si="8"/>
        <v>-6.1821443306340493E-3</v>
      </c>
      <c r="M99" s="39"/>
      <c r="N99" s="39"/>
    </row>
    <row r="100" spans="1:14" x14ac:dyDescent="0.25">
      <c r="A100" s="12">
        <v>42150</v>
      </c>
      <c r="B100" s="26">
        <f t="shared" si="5"/>
        <v>2</v>
      </c>
      <c r="C100" s="1">
        <f>VLOOKUP(A100,ASURB.MX!$A$2:$G$1290,6,FALSE)</f>
        <v>212.35874899999999</v>
      </c>
      <c r="D100">
        <f>VLOOKUP(A100,GFNORTEO.MX!$A$2:$G$1290,6,FALSE)</f>
        <v>77.718117000000007</v>
      </c>
      <c r="E100">
        <f>VLOOKUP(A100,WALMEX.MX!$A$2:$G$1290,6,FALSE)</f>
        <v>34.694915999999999</v>
      </c>
      <c r="H100" s="12">
        <v>42150</v>
      </c>
      <c r="I100" s="39">
        <f t="shared" si="6"/>
        <v>-2.3528145653312891E-3</v>
      </c>
      <c r="J100" s="39">
        <f t="shared" si="7"/>
        <v>-9.2518646522073197E-3</v>
      </c>
      <c r="K100" s="39">
        <f t="shared" si="8"/>
        <v>1.8857705568954837E-3</v>
      </c>
      <c r="M100" s="39"/>
      <c r="N100" s="39"/>
    </row>
    <row r="101" spans="1:14" x14ac:dyDescent="0.25">
      <c r="A101" s="12">
        <v>42151</v>
      </c>
      <c r="B101" s="26">
        <f t="shared" si="5"/>
        <v>3</v>
      </c>
      <c r="C101" s="1">
        <f>VLOOKUP(A101,ASURB.MX!$A$2:$G$1290,6,FALSE)</f>
        <v>216.12472500000001</v>
      </c>
      <c r="D101">
        <f>VLOOKUP(A101,GFNORTEO.MX!$A$2:$G$1290,6,FALSE)</f>
        <v>77.411109999999994</v>
      </c>
      <c r="E101">
        <f>VLOOKUP(A101,WALMEX.MX!$A$2:$G$1290,6,FALSE)</f>
        <v>34.704242999999998</v>
      </c>
      <c r="H101" s="12">
        <v>42151</v>
      </c>
      <c r="I101" s="39">
        <f t="shared" si="6"/>
        <v>1.7578614832640768E-2</v>
      </c>
      <c r="J101" s="39">
        <f t="shared" si="7"/>
        <v>-3.9580858713219765E-3</v>
      </c>
      <c r="K101" s="39">
        <f t="shared" si="8"/>
        <v>2.6879288425251822E-4</v>
      </c>
      <c r="M101" s="39"/>
      <c r="N101" s="39"/>
    </row>
    <row r="102" spans="1:14" x14ac:dyDescent="0.25">
      <c r="A102" s="12">
        <v>42152</v>
      </c>
      <c r="B102" s="26">
        <f t="shared" si="5"/>
        <v>4</v>
      </c>
      <c r="C102" s="1">
        <f>VLOOKUP(A102,ASURB.MX!$A$2:$G$1290,6,FALSE)</f>
        <v>213.15158099999999</v>
      </c>
      <c r="D102">
        <f>VLOOKUP(A102,GFNORTEO.MX!$A$2:$G$1290,6,FALSE)</f>
        <v>78.494667000000007</v>
      </c>
      <c r="E102">
        <f>VLOOKUP(A102,WALMEX.MX!$A$2:$G$1290,6,FALSE)</f>
        <v>34.900322000000003</v>
      </c>
      <c r="H102" s="12">
        <v>42152</v>
      </c>
      <c r="I102" s="39">
        <f t="shared" si="6"/>
        <v>-1.3852111095382888E-2</v>
      </c>
      <c r="J102" s="39">
        <f t="shared" si="7"/>
        <v>1.3900375828381649E-2</v>
      </c>
      <c r="K102" s="39">
        <f t="shared" si="8"/>
        <v>5.6340993921576181E-3</v>
      </c>
      <c r="M102" s="39"/>
      <c r="N102" s="39"/>
    </row>
    <row r="103" spans="1:14" x14ac:dyDescent="0.25">
      <c r="A103" s="12">
        <v>42153</v>
      </c>
      <c r="B103" s="26">
        <f t="shared" si="5"/>
        <v>5</v>
      </c>
      <c r="C103" s="1">
        <f>VLOOKUP(A103,ASURB.MX!$A$2:$G$1290,6,FALSE)</f>
        <v>209.69705200000001</v>
      </c>
      <c r="D103">
        <f>VLOOKUP(A103,GFNORTEO.MX!$A$2:$G$1290,6,FALSE)</f>
        <v>78.494667000000007</v>
      </c>
      <c r="E103">
        <f>VLOOKUP(A103,WALMEX.MX!$A$2:$G$1290,6,FALSE)</f>
        <v>35.497855999999999</v>
      </c>
      <c r="H103" s="12">
        <v>42153</v>
      </c>
      <c r="I103" s="39">
        <f t="shared" si="6"/>
        <v>-1.6339680864756307E-2</v>
      </c>
      <c r="J103" s="39">
        <f t="shared" si="7"/>
        <v>0</v>
      </c>
      <c r="K103" s="39">
        <f t="shared" si="8"/>
        <v>1.6976244764509298E-2</v>
      </c>
      <c r="M103" s="39"/>
      <c r="N103" s="39"/>
    </row>
    <row r="104" spans="1:14" x14ac:dyDescent="0.25">
      <c r="A104" s="12">
        <v>42156</v>
      </c>
      <c r="B104" s="26">
        <f t="shared" si="5"/>
        <v>1</v>
      </c>
      <c r="C104" s="1">
        <f>VLOOKUP(A104,ASURB.MX!$A$2:$G$1290,6,FALSE)</f>
        <v>210.065155</v>
      </c>
      <c r="D104">
        <f>VLOOKUP(A104,GFNORTEO.MX!$A$2:$G$1290,6,FALSE)</f>
        <v>77.311790000000002</v>
      </c>
      <c r="E104">
        <f>VLOOKUP(A104,WALMEX.MX!$A$2:$G$1290,6,FALSE)</f>
        <v>35.348472999999998</v>
      </c>
      <c r="H104" s="12">
        <v>42156</v>
      </c>
      <c r="I104" s="39">
        <f t="shared" si="6"/>
        <v>1.753864870251812E-3</v>
      </c>
      <c r="J104" s="39">
        <f t="shared" si="7"/>
        <v>-1.5184219572805307E-2</v>
      </c>
      <c r="K104" s="39">
        <f t="shared" si="8"/>
        <v>-4.2171054871530753E-3</v>
      </c>
      <c r="M104" s="39"/>
      <c r="N104" s="39"/>
    </row>
    <row r="105" spans="1:14" x14ac:dyDescent="0.25">
      <c r="A105" s="12">
        <v>42157</v>
      </c>
      <c r="B105" s="26">
        <f t="shared" si="5"/>
        <v>2</v>
      </c>
      <c r="C105" s="1">
        <f>VLOOKUP(A105,ASURB.MX!$A$2:$G$1290,6,FALSE)</f>
        <v>210.75418099999999</v>
      </c>
      <c r="D105">
        <f>VLOOKUP(A105,GFNORTEO.MX!$A$2:$G$1290,6,FALSE)</f>
        <v>77.456260999999998</v>
      </c>
      <c r="E105">
        <f>VLOOKUP(A105,WALMEX.MX!$A$2:$G$1290,6,FALSE)</f>
        <v>35.581890000000001</v>
      </c>
      <c r="H105" s="12">
        <v>42157</v>
      </c>
      <c r="I105" s="39">
        <f t="shared" si="6"/>
        <v>3.2746908556334268E-3</v>
      </c>
      <c r="J105" s="39">
        <f t="shared" si="7"/>
        <v>1.8669362446414749E-3</v>
      </c>
      <c r="K105" s="39">
        <f t="shared" si="8"/>
        <v>6.5816057528651E-3</v>
      </c>
      <c r="M105" s="39"/>
      <c r="N105" s="39"/>
    </row>
    <row r="106" spans="1:14" x14ac:dyDescent="0.25">
      <c r="A106" s="12">
        <v>42158</v>
      </c>
      <c r="B106" s="26">
        <f t="shared" si="5"/>
        <v>3</v>
      </c>
      <c r="C106" s="1">
        <f>VLOOKUP(A106,ASURB.MX!$A$2:$G$1290,6,FALSE)</f>
        <v>212.40593000000001</v>
      </c>
      <c r="D106">
        <f>VLOOKUP(A106,GFNORTEO.MX!$A$2:$G$1290,6,FALSE)</f>
        <v>77.004776000000007</v>
      </c>
      <c r="E106">
        <f>VLOOKUP(A106,WALMEX.MX!$A$2:$G$1290,6,FALSE)</f>
        <v>34.890979999999999</v>
      </c>
      <c r="H106" s="12">
        <v>42158</v>
      </c>
      <c r="I106" s="39">
        <f t="shared" si="6"/>
        <v>7.8067726421781804E-3</v>
      </c>
      <c r="J106" s="39">
        <f t="shared" si="7"/>
        <v>-5.8459569425124286E-3</v>
      </c>
      <c r="K106" s="39">
        <f t="shared" si="8"/>
        <v>-1.9608457475413912E-2</v>
      </c>
      <c r="M106" s="39"/>
      <c r="N106" s="39"/>
    </row>
    <row r="107" spans="1:14" x14ac:dyDescent="0.25">
      <c r="A107" s="12">
        <v>42159</v>
      </c>
      <c r="B107" s="26">
        <f t="shared" si="5"/>
        <v>4</v>
      </c>
      <c r="C107" s="1">
        <f>VLOOKUP(A107,ASURB.MX!$A$2:$G$1290,6,FALSE)</f>
        <v>208.50779700000001</v>
      </c>
      <c r="D107">
        <f>VLOOKUP(A107,GFNORTEO.MX!$A$2:$G$1290,6,FALSE)</f>
        <v>77.754233999999997</v>
      </c>
      <c r="E107">
        <f>VLOOKUP(A107,WALMEX.MX!$A$2:$G$1290,6,FALSE)</f>
        <v>36.627589999999998</v>
      </c>
      <c r="H107" s="12">
        <v>42159</v>
      </c>
      <c r="I107" s="39">
        <f t="shared" si="6"/>
        <v>-1.8522771775662542E-2</v>
      </c>
      <c r="J107" s="39">
        <f t="shared" si="7"/>
        <v>9.6855602640982773E-3</v>
      </c>
      <c r="K107" s="39">
        <f t="shared" si="8"/>
        <v>4.8573438478813312E-2</v>
      </c>
      <c r="M107" s="39"/>
      <c r="N107" s="39"/>
    </row>
    <row r="108" spans="1:14" x14ac:dyDescent="0.25">
      <c r="A108" s="12">
        <v>42160</v>
      </c>
      <c r="B108" s="26">
        <f t="shared" si="5"/>
        <v>5</v>
      </c>
      <c r="C108" s="1">
        <f>VLOOKUP(A108,ASURB.MX!$A$2:$G$1290,6,FALSE)</f>
        <v>207.94146699999999</v>
      </c>
      <c r="D108">
        <f>VLOOKUP(A108,GFNORTEO.MX!$A$2:$G$1290,6,FALSE)</f>
        <v>77.239540000000005</v>
      </c>
      <c r="E108">
        <f>VLOOKUP(A108,WALMEX.MX!$A$2:$G$1290,6,FALSE)</f>
        <v>36.403514999999999</v>
      </c>
      <c r="H108" s="12">
        <v>42160</v>
      </c>
      <c r="I108" s="39">
        <f t="shared" si="6"/>
        <v>-2.7198047784816591E-3</v>
      </c>
      <c r="J108" s="39">
        <f t="shared" si="7"/>
        <v>-6.6415040891874555E-3</v>
      </c>
      <c r="K108" s="39">
        <f t="shared" si="8"/>
        <v>-6.1364456458999888E-3</v>
      </c>
      <c r="M108" s="39"/>
      <c r="N108" s="39"/>
    </row>
    <row r="109" spans="1:14" x14ac:dyDescent="0.25">
      <c r="A109" s="12">
        <v>42163</v>
      </c>
      <c r="B109" s="26">
        <f t="shared" si="5"/>
        <v>1</v>
      </c>
      <c r="C109" s="1">
        <f>VLOOKUP(A109,ASURB.MX!$A$2:$G$1290,6,FALSE)</f>
        <v>207.59223900000001</v>
      </c>
      <c r="D109">
        <f>VLOOKUP(A109,GFNORTEO.MX!$A$2:$G$1290,6,FALSE)</f>
        <v>77.131186999999997</v>
      </c>
      <c r="E109">
        <f>VLOOKUP(A109,WALMEX.MX!$A$2:$G$1290,6,FALSE)</f>
        <v>36.487544999999997</v>
      </c>
      <c r="H109" s="12">
        <v>42163</v>
      </c>
      <c r="I109" s="39">
        <f t="shared" si="6"/>
        <v>-1.6808652447704462E-3</v>
      </c>
      <c r="J109" s="39">
        <f t="shared" si="7"/>
        <v>-1.4038026496297575E-3</v>
      </c>
      <c r="K109" s="39">
        <f t="shared" si="8"/>
        <v>2.3056335639762881E-3</v>
      </c>
      <c r="M109" s="39"/>
      <c r="N109" s="39"/>
    </row>
    <row r="110" spans="1:14" x14ac:dyDescent="0.25">
      <c r="A110" s="12">
        <v>42164</v>
      </c>
      <c r="B110" s="26">
        <f t="shared" si="5"/>
        <v>2</v>
      </c>
      <c r="C110" s="1">
        <f>VLOOKUP(A110,ASURB.MX!$A$2:$G$1290,6,FALSE)</f>
        <v>205.49690200000001</v>
      </c>
      <c r="D110">
        <f>VLOOKUP(A110,GFNORTEO.MX!$A$2:$G$1290,6,FALSE)</f>
        <v>78.223770000000002</v>
      </c>
      <c r="E110">
        <f>VLOOKUP(A110,WALMEX.MX!$A$2:$G$1290,6,FALSE)</f>
        <v>36.571567999999999</v>
      </c>
      <c r="H110" s="12">
        <v>42164</v>
      </c>
      <c r="I110" s="39">
        <f t="shared" si="6"/>
        <v>-1.0144807802992928E-2</v>
      </c>
      <c r="J110" s="39">
        <f t="shared" si="7"/>
        <v>1.4065866128422651E-2</v>
      </c>
      <c r="K110" s="39">
        <f t="shared" si="8"/>
        <v>2.3001384384340145E-3</v>
      </c>
      <c r="M110" s="39"/>
      <c r="N110" s="39"/>
    </row>
    <row r="111" spans="1:14" x14ac:dyDescent="0.25">
      <c r="A111" s="12">
        <v>42165</v>
      </c>
      <c r="B111" s="26">
        <f t="shared" si="5"/>
        <v>3</v>
      </c>
      <c r="C111" s="1">
        <f>VLOOKUP(A111,ASURB.MX!$A$2:$G$1290,6,FALSE)</f>
        <v>205.00607299999999</v>
      </c>
      <c r="D111">
        <f>VLOOKUP(A111,GFNORTEO.MX!$A$2:$G$1290,6,FALSE)</f>
        <v>77.925803999999999</v>
      </c>
      <c r="E111">
        <f>VLOOKUP(A111,WALMEX.MX!$A$2:$G$1290,6,FALSE)</f>
        <v>36.786315999999999</v>
      </c>
      <c r="H111" s="12">
        <v>42165</v>
      </c>
      <c r="I111" s="39">
        <f t="shared" si="6"/>
        <v>-2.391355307004787E-3</v>
      </c>
      <c r="J111" s="39">
        <f t="shared" si="7"/>
        <v>-3.8164223446184161E-3</v>
      </c>
      <c r="K111" s="39">
        <f t="shared" si="8"/>
        <v>5.8548202792704524E-3</v>
      </c>
      <c r="M111" s="39"/>
      <c r="N111" s="39"/>
    </row>
    <row r="112" spans="1:14" x14ac:dyDescent="0.25">
      <c r="A112" s="12">
        <v>42166</v>
      </c>
      <c r="B112" s="26">
        <f t="shared" si="5"/>
        <v>4</v>
      </c>
      <c r="C112" s="1">
        <f>VLOOKUP(A112,ASURB.MX!$A$2:$G$1290,6,FALSE)</f>
        <v>205.062714</v>
      </c>
      <c r="D112">
        <f>VLOOKUP(A112,GFNORTEO.MX!$A$2:$G$1290,6,FALSE)</f>
        <v>77.772300999999999</v>
      </c>
      <c r="E112">
        <f>VLOOKUP(A112,WALMEX.MX!$A$2:$G$1290,6,FALSE)</f>
        <v>36.655602000000002</v>
      </c>
      <c r="H112" s="12">
        <v>42166</v>
      </c>
      <c r="I112" s="39">
        <f t="shared" si="6"/>
        <v>2.7625121519040758E-4</v>
      </c>
      <c r="J112" s="39">
        <f t="shared" si="7"/>
        <v>-1.9718036996672914E-3</v>
      </c>
      <c r="K112" s="39">
        <f t="shared" si="8"/>
        <v>-3.559660248116968E-3</v>
      </c>
      <c r="M112" s="39"/>
      <c r="N112" s="39"/>
    </row>
    <row r="113" spans="1:14" x14ac:dyDescent="0.25">
      <c r="A113" s="12">
        <v>42167</v>
      </c>
      <c r="B113" s="26">
        <f t="shared" si="5"/>
        <v>5</v>
      </c>
      <c r="C113" s="1">
        <f>VLOOKUP(A113,ASURB.MX!$A$2:$G$1290,6,FALSE)</f>
        <v>208.71545399999999</v>
      </c>
      <c r="D113">
        <f>VLOOKUP(A113,GFNORTEO.MX!$A$2:$G$1290,6,FALSE)</f>
        <v>77.808411000000007</v>
      </c>
      <c r="E113">
        <f>VLOOKUP(A113,WALMEX.MX!$A$2:$G$1290,6,FALSE)</f>
        <v>36.823661999999999</v>
      </c>
      <c r="H113" s="12">
        <v>42167</v>
      </c>
      <c r="I113" s="39">
        <f t="shared" si="6"/>
        <v>1.765600591060543E-2</v>
      </c>
      <c r="J113" s="39">
        <f t="shared" si="7"/>
        <v>4.6419636707177114E-4</v>
      </c>
      <c r="K113" s="39">
        <f t="shared" si="8"/>
        <v>4.5743597282427604E-3</v>
      </c>
      <c r="M113" s="39"/>
      <c r="N113" s="39"/>
    </row>
    <row r="114" spans="1:14" x14ac:dyDescent="0.25">
      <c r="A114" s="12">
        <v>42170</v>
      </c>
      <c r="B114" s="26">
        <f t="shared" si="5"/>
        <v>1</v>
      </c>
      <c r="C114" s="1">
        <f>VLOOKUP(A114,ASURB.MX!$A$2:$G$1290,6,FALSE)</f>
        <v>203.316574</v>
      </c>
      <c r="D114">
        <f>VLOOKUP(A114,GFNORTEO.MX!$A$2:$G$1290,6,FALSE)</f>
        <v>76.544257999999999</v>
      </c>
      <c r="E114">
        <f>VLOOKUP(A114,WALMEX.MX!$A$2:$G$1290,6,FALSE)</f>
        <v>36.851680999999999</v>
      </c>
      <c r="H114" s="12">
        <v>42170</v>
      </c>
      <c r="I114" s="39">
        <f t="shared" si="6"/>
        <v>-2.6207618064184725E-2</v>
      </c>
      <c r="J114" s="39">
        <f t="shared" si="7"/>
        <v>-1.6380426387869289E-2</v>
      </c>
      <c r="K114" s="39">
        <f t="shared" si="8"/>
        <v>7.6060728623432948E-4</v>
      </c>
      <c r="M114" s="39"/>
      <c r="N114" s="39"/>
    </row>
    <row r="115" spans="1:14" x14ac:dyDescent="0.25">
      <c r="A115" s="12">
        <v>42171</v>
      </c>
      <c r="B115" s="26">
        <f t="shared" si="5"/>
        <v>2</v>
      </c>
      <c r="C115" s="1">
        <f>VLOOKUP(A115,ASURB.MX!$A$2:$G$1290,6,FALSE)</f>
        <v>206.714462</v>
      </c>
      <c r="D115">
        <f>VLOOKUP(A115,GFNORTEO.MX!$A$2:$G$1290,6,FALSE)</f>
        <v>77.754233999999997</v>
      </c>
      <c r="E115">
        <f>VLOOKUP(A115,WALMEX.MX!$A$2:$G$1290,6,FALSE)</f>
        <v>37.075755999999998</v>
      </c>
      <c r="H115" s="12">
        <v>42171</v>
      </c>
      <c r="I115" s="39">
        <f t="shared" si="6"/>
        <v>1.6574188223231732E-2</v>
      </c>
      <c r="J115" s="39">
        <f t="shared" si="7"/>
        <v>1.5683896675477794E-2</v>
      </c>
      <c r="K115" s="39">
        <f t="shared" si="8"/>
        <v>6.0620439526114121E-3</v>
      </c>
      <c r="M115" s="39"/>
      <c r="N115" s="39"/>
    </row>
    <row r="116" spans="1:14" x14ac:dyDescent="0.25">
      <c r="A116" s="12">
        <v>42172</v>
      </c>
      <c r="B116" s="26">
        <f t="shared" si="5"/>
        <v>3</v>
      </c>
      <c r="C116" s="1">
        <f>VLOOKUP(A116,ASURB.MX!$A$2:$G$1290,6,FALSE)</f>
        <v>205.383636</v>
      </c>
      <c r="D116">
        <f>VLOOKUP(A116,GFNORTEO.MX!$A$2:$G$1290,6,FALSE)</f>
        <v>76.869331000000003</v>
      </c>
      <c r="E116">
        <f>VLOOKUP(A116,WALMEX.MX!$A$2:$G$1290,6,FALSE)</f>
        <v>37.215805000000003</v>
      </c>
      <c r="H116" s="12">
        <v>42172</v>
      </c>
      <c r="I116" s="39">
        <f t="shared" si="6"/>
        <v>-6.4588049926380875E-3</v>
      </c>
      <c r="J116" s="39">
        <f t="shared" si="7"/>
        <v>-1.1446025850181183E-2</v>
      </c>
      <c r="K116" s="39">
        <f t="shared" si="8"/>
        <v>3.7702577254460044E-3</v>
      </c>
      <c r="M116" s="39"/>
      <c r="N116" s="39"/>
    </row>
    <row r="117" spans="1:14" x14ac:dyDescent="0.25">
      <c r="A117" s="12">
        <v>42173</v>
      </c>
      <c r="B117" s="26">
        <f t="shared" si="5"/>
        <v>4</v>
      </c>
      <c r="C117" s="1">
        <f>VLOOKUP(A117,ASURB.MX!$A$2:$G$1290,6,FALSE)</f>
        <v>205.015533</v>
      </c>
      <c r="D117">
        <f>VLOOKUP(A117,GFNORTEO.MX!$A$2:$G$1290,6,FALSE)</f>
        <v>78.485634000000005</v>
      </c>
      <c r="E117">
        <f>VLOOKUP(A117,WALMEX.MX!$A$2:$G$1290,6,FALSE)</f>
        <v>36.851680999999999</v>
      </c>
      <c r="H117" s="12">
        <v>42173</v>
      </c>
      <c r="I117" s="39">
        <f t="shared" si="6"/>
        <v>-1.7938783824045213E-3</v>
      </c>
      <c r="J117" s="39">
        <f t="shared" si="7"/>
        <v>2.0808621353131256E-2</v>
      </c>
      <c r="K117" s="39">
        <f t="shared" si="8"/>
        <v>-9.8323016780575544E-3</v>
      </c>
      <c r="M117" s="39"/>
      <c r="N117" s="39"/>
    </row>
    <row r="118" spans="1:14" x14ac:dyDescent="0.25">
      <c r="A118" s="12">
        <v>42174</v>
      </c>
      <c r="B118" s="26">
        <f t="shared" si="5"/>
        <v>5</v>
      </c>
      <c r="C118" s="1">
        <f>VLOOKUP(A118,ASURB.MX!$A$2:$G$1290,6,FALSE)</f>
        <v>203.07115200000001</v>
      </c>
      <c r="D118">
        <f>VLOOKUP(A118,GFNORTEO.MX!$A$2:$G$1290,6,FALSE)</f>
        <v>78.566909999999993</v>
      </c>
      <c r="E118">
        <f>VLOOKUP(A118,WALMEX.MX!$A$2:$G$1290,6,FALSE)</f>
        <v>36.692943999999997</v>
      </c>
      <c r="H118" s="12">
        <v>42174</v>
      </c>
      <c r="I118" s="39">
        <f t="shared" si="6"/>
        <v>-9.5293269064557901E-3</v>
      </c>
      <c r="J118" s="39">
        <f t="shared" si="7"/>
        <v>1.0350167553559069E-3</v>
      </c>
      <c r="K118" s="39">
        <f t="shared" si="8"/>
        <v>-4.3167599670959475E-3</v>
      </c>
      <c r="M118" s="39"/>
      <c r="N118" s="39"/>
    </row>
    <row r="119" spans="1:14" x14ac:dyDescent="0.25">
      <c r="A119" s="12">
        <v>42177</v>
      </c>
      <c r="B119" s="26">
        <f t="shared" si="5"/>
        <v>1</v>
      </c>
      <c r="C119" s="1">
        <f>VLOOKUP(A119,ASURB.MX!$A$2:$G$1290,6,FALSE)</f>
        <v>207.27134699999999</v>
      </c>
      <c r="D119">
        <f>VLOOKUP(A119,GFNORTEO.MX!$A$2:$G$1290,6,FALSE)</f>
        <v>79.235100000000003</v>
      </c>
      <c r="E119">
        <f>VLOOKUP(A119,WALMEX.MX!$A$2:$G$1290,6,FALSE)</f>
        <v>36.338158</v>
      </c>
      <c r="H119" s="12">
        <v>42177</v>
      </c>
      <c r="I119" s="39">
        <f t="shared" si="6"/>
        <v>2.0472369824214125E-2</v>
      </c>
      <c r="J119" s="39">
        <f t="shared" si="7"/>
        <v>8.4687640359225377E-3</v>
      </c>
      <c r="K119" s="39">
        <f t="shared" si="8"/>
        <v>-9.716101259334059E-3</v>
      </c>
      <c r="M119" s="39"/>
      <c r="N119" s="39"/>
    </row>
    <row r="120" spans="1:14" x14ac:dyDescent="0.25">
      <c r="A120" s="12">
        <v>42178</v>
      </c>
      <c r="B120" s="26">
        <f t="shared" si="5"/>
        <v>2</v>
      </c>
      <c r="C120" s="1">
        <f>VLOOKUP(A120,ASURB.MX!$A$2:$G$1290,6,FALSE)</f>
        <v>208.290695</v>
      </c>
      <c r="D120">
        <f>VLOOKUP(A120,GFNORTEO.MX!$A$2:$G$1290,6,FALSE)</f>
        <v>79.334418999999997</v>
      </c>
      <c r="E120">
        <f>VLOOKUP(A120,WALMEX.MX!$A$2:$G$1290,6,FALSE)</f>
        <v>36.534224999999999</v>
      </c>
      <c r="H120" s="12">
        <v>42178</v>
      </c>
      <c r="I120" s="39">
        <f t="shared" si="6"/>
        <v>4.9058862043403978E-3</v>
      </c>
      <c r="J120" s="39">
        <f t="shared" si="7"/>
        <v>1.2526873211719646E-3</v>
      </c>
      <c r="K120" s="39">
        <f t="shared" si="8"/>
        <v>5.3811187460855283E-3</v>
      </c>
      <c r="M120" s="39"/>
      <c r="N120" s="39"/>
    </row>
    <row r="121" spans="1:14" x14ac:dyDescent="0.25">
      <c r="A121" s="12">
        <v>42179</v>
      </c>
      <c r="B121" s="26">
        <f t="shared" si="5"/>
        <v>3</v>
      </c>
      <c r="C121" s="1">
        <f>VLOOKUP(A121,ASURB.MX!$A$2:$G$1290,6,FALSE)</f>
        <v>208.26237499999999</v>
      </c>
      <c r="D121">
        <f>VLOOKUP(A121,GFNORTEO.MX!$A$2:$G$1290,6,FALSE)</f>
        <v>78.928093000000004</v>
      </c>
      <c r="E121">
        <f>VLOOKUP(A121,WALMEX.MX!$A$2:$G$1290,6,FALSE)</f>
        <v>36.132759</v>
      </c>
      <c r="H121" s="12">
        <v>42179</v>
      </c>
      <c r="I121" s="39">
        <f t="shared" si="6"/>
        <v>-1.3597307081974591E-4</v>
      </c>
      <c r="J121" s="39">
        <f t="shared" si="7"/>
        <v>-5.1348470039155984E-3</v>
      </c>
      <c r="K121" s="39">
        <f t="shared" si="8"/>
        <v>-1.1049587105104012E-2</v>
      </c>
      <c r="M121" s="39"/>
      <c r="N121" s="39"/>
    </row>
    <row r="122" spans="1:14" x14ac:dyDescent="0.25">
      <c r="A122" s="12">
        <v>42180</v>
      </c>
      <c r="B122" s="26">
        <f t="shared" si="5"/>
        <v>4</v>
      </c>
      <c r="C122" s="1">
        <f>VLOOKUP(A122,ASURB.MX!$A$2:$G$1290,6,FALSE)</f>
        <v>211.471497</v>
      </c>
      <c r="D122">
        <f>VLOOKUP(A122,GFNORTEO.MX!$A$2:$G$1290,6,FALSE)</f>
        <v>77.889686999999995</v>
      </c>
      <c r="E122">
        <f>VLOOKUP(A122,WALMEX.MX!$A$2:$G$1290,6,FALSE)</f>
        <v>35.946018000000002</v>
      </c>
      <c r="H122" s="12">
        <v>42180</v>
      </c>
      <c r="I122" s="39">
        <f t="shared" si="6"/>
        <v>1.529152039620066E-2</v>
      </c>
      <c r="J122" s="39">
        <f t="shared" si="7"/>
        <v>-1.3243666343589682E-2</v>
      </c>
      <c r="K122" s="39">
        <f t="shared" si="8"/>
        <v>-5.181592296319355E-3</v>
      </c>
      <c r="M122" s="39"/>
      <c r="N122" s="39"/>
    </row>
    <row r="123" spans="1:14" x14ac:dyDescent="0.25">
      <c r="A123" s="12">
        <v>42181</v>
      </c>
      <c r="B123" s="26">
        <f t="shared" si="5"/>
        <v>5</v>
      </c>
      <c r="C123" s="1">
        <f>VLOOKUP(A123,ASURB.MX!$A$2:$G$1290,6,FALSE)</f>
        <v>211.94343599999999</v>
      </c>
      <c r="D123">
        <f>VLOOKUP(A123,GFNORTEO.MX!$A$2:$G$1290,6,FALSE)</f>
        <v>78.007057000000003</v>
      </c>
      <c r="E123">
        <f>VLOOKUP(A123,WALMEX.MX!$A$2:$G$1290,6,FALSE)</f>
        <v>36.030056000000002</v>
      </c>
      <c r="H123" s="12">
        <v>42181</v>
      </c>
      <c r="I123" s="39">
        <f t="shared" si="6"/>
        <v>2.229204303646406E-3</v>
      </c>
      <c r="J123" s="39">
        <f t="shared" si="7"/>
        <v>1.505740519836011E-3</v>
      </c>
      <c r="K123" s="39">
        <f t="shared" si="8"/>
        <v>2.3351659382883925E-3</v>
      </c>
      <c r="M123" s="39"/>
      <c r="N123" s="39"/>
    </row>
    <row r="124" spans="1:14" x14ac:dyDescent="0.25">
      <c r="A124" s="12">
        <v>42184</v>
      </c>
      <c r="B124" s="26">
        <f t="shared" si="5"/>
        <v>1</v>
      </c>
      <c r="C124" s="1">
        <f>VLOOKUP(A124,ASURB.MX!$A$2:$G$1290,6,FALSE)</f>
        <v>206.69558699999999</v>
      </c>
      <c r="D124">
        <f>VLOOKUP(A124,GFNORTEO.MX!$A$2:$G$1290,6,FALSE)</f>
        <v>76.056656000000004</v>
      </c>
      <c r="E124">
        <f>VLOOKUP(A124,WALMEX.MX!$A$2:$G$1290,6,FALSE)</f>
        <v>35.647250999999997</v>
      </c>
      <c r="H124" s="12">
        <v>42184</v>
      </c>
      <c r="I124" s="39">
        <f t="shared" si="6"/>
        <v>-2.5072311073265154E-2</v>
      </c>
      <c r="J124" s="39">
        <f t="shared" si="7"/>
        <v>-2.5320760712956306E-2</v>
      </c>
      <c r="K124" s="39">
        <f t="shared" si="8"/>
        <v>-1.0681445931457346E-2</v>
      </c>
      <c r="M124" s="39"/>
      <c r="N124" s="39"/>
    </row>
    <row r="125" spans="1:14" x14ac:dyDescent="0.25">
      <c r="A125" s="12">
        <v>42185</v>
      </c>
      <c r="B125" s="26">
        <f t="shared" si="5"/>
        <v>2</v>
      </c>
      <c r="C125" s="1">
        <f>VLOOKUP(A125,ASURB.MX!$A$2:$G$1290,6,FALSE)</f>
        <v>210.67868000000001</v>
      </c>
      <c r="D125">
        <f>VLOOKUP(A125,GFNORTEO.MX!$A$2:$G$1290,6,FALSE)</f>
        <v>77.871619999999993</v>
      </c>
      <c r="E125">
        <f>VLOOKUP(A125,WALMEX.MX!$A$2:$G$1290,6,FALSE)</f>
        <v>35.693935000000003</v>
      </c>
      <c r="H125" s="12">
        <v>42185</v>
      </c>
      <c r="I125" s="39">
        <f t="shared" si="6"/>
        <v>1.9087012491802554E-2</v>
      </c>
      <c r="J125" s="39">
        <f t="shared" si="7"/>
        <v>2.3583037033387117E-2</v>
      </c>
      <c r="K125" s="39">
        <f t="shared" si="8"/>
        <v>1.3087533101427465E-3</v>
      </c>
      <c r="M125" s="39"/>
      <c r="N125" s="39"/>
    </row>
    <row r="126" spans="1:14" x14ac:dyDescent="0.25">
      <c r="A126" s="12">
        <v>42186</v>
      </c>
      <c r="B126" s="26">
        <f t="shared" si="5"/>
        <v>3</v>
      </c>
      <c r="C126" s="1">
        <f>VLOOKUP(A126,ASURB.MX!$A$2:$G$1290,6,FALSE)</f>
        <v>209.54603599999999</v>
      </c>
      <c r="D126">
        <f>VLOOKUP(A126,GFNORTEO.MX!$A$2:$G$1290,6,FALSE)</f>
        <v>77.998039000000006</v>
      </c>
      <c r="E126">
        <f>VLOOKUP(A126,WALMEX.MX!$A$2:$G$1290,6,FALSE)</f>
        <v>36.039386999999998</v>
      </c>
      <c r="H126" s="12">
        <v>42186</v>
      </c>
      <c r="I126" s="39">
        <f t="shared" si="6"/>
        <v>-5.3906717034832791E-3</v>
      </c>
      <c r="J126" s="39">
        <f t="shared" si="7"/>
        <v>1.6221120714709147E-3</v>
      </c>
      <c r="K126" s="39">
        <f t="shared" si="8"/>
        <v>9.6316373186430063E-3</v>
      </c>
      <c r="M126" s="39"/>
      <c r="N126" s="39"/>
    </row>
    <row r="127" spans="1:14" x14ac:dyDescent="0.25">
      <c r="A127" s="12">
        <v>42187</v>
      </c>
      <c r="B127" s="26">
        <f t="shared" si="5"/>
        <v>4</v>
      </c>
      <c r="C127" s="1">
        <f>VLOOKUP(A127,ASURB.MX!$A$2:$G$1290,6,FALSE)</f>
        <v>212.16996800000001</v>
      </c>
      <c r="D127">
        <f>VLOOKUP(A127,GFNORTEO.MX!$A$2:$G$1290,6,FALSE)</f>
        <v>78.151543000000004</v>
      </c>
      <c r="E127">
        <f>VLOOKUP(A127,WALMEX.MX!$A$2:$G$1290,6,FALSE)</f>
        <v>36.151428000000003</v>
      </c>
      <c r="H127" s="12">
        <v>42187</v>
      </c>
      <c r="I127" s="39">
        <f t="shared" si="6"/>
        <v>1.2444231836721525E-2</v>
      </c>
      <c r="J127" s="39">
        <f t="shared" si="7"/>
        <v>1.9661154065577272E-3</v>
      </c>
      <c r="K127" s="39">
        <f t="shared" si="8"/>
        <v>3.1040261828150298E-3</v>
      </c>
      <c r="M127" s="39"/>
      <c r="N127" s="39"/>
    </row>
    <row r="128" spans="1:14" x14ac:dyDescent="0.25">
      <c r="A128" s="12">
        <v>42188</v>
      </c>
      <c r="B128" s="26">
        <f t="shared" si="5"/>
        <v>5</v>
      </c>
      <c r="C128" s="1">
        <f>VLOOKUP(A128,ASURB.MX!$A$2:$G$1290,6,FALSE)</f>
        <v>212.30209400000001</v>
      </c>
      <c r="D128">
        <f>VLOOKUP(A128,GFNORTEO.MX!$A$2:$G$1290,6,FALSE)</f>
        <v>77.402091999999996</v>
      </c>
      <c r="E128">
        <f>VLOOKUP(A128,WALMEX.MX!$A$2:$G$1290,6,FALSE)</f>
        <v>35.796638000000002</v>
      </c>
      <c r="H128" s="12">
        <v>42188</v>
      </c>
      <c r="I128" s="39">
        <f t="shared" si="6"/>
        <v>6.22542758855332E-4</v>
      </c>
      <c r="J128" s="39">
        <f t="shared" si="7"/>
        <v>-9.6359921002749371E-3</v>
      </c>
      <c r="K128" s="39">
        <f t="shared" si="8"/>
        <v>-9.8624715170244834E-3</v>
      </c>
      <c r="M128" s="39"/>
      <c r="N128" s="39"/>
    </row>
    <row r="129" spans="1:14" x14ac:dyDescent="0.25">
      <c r="A129" s="12">
        <v>42191</v>
      </c>
      <c r="B129" s="26">
        <f t="shared" si="5"/>
        <v>1</v>
      </c>
      <c r="C129" s="1">
        <f>VLOOKUP(A129,ASURB.MX!$A$2:$G$1290,6,FALSE)</f>
        <v>211.76409899999999</v>
      </c>
      <c r="D129">
        <f>VLOOKUP(A129,GFNORTEO.MX!$A$2:$G$1290,6,FALSE)</f>
        <v>78.133483999999996</v>
      </c>
      <c r="E129">
        <f>VLOOKUP(A129,WALMEX.MX!$A$2:$G$1290,6,FALSE)</f>
        <v>36.487544999999997</v>
      </c>
      <c r="H129" s="12">
        <v>42191</v>
      </c>
      <c r="I129" s="39">
        <f t="shared" si="6"/>
        <v>-2.537317510869878E-3</v>
      </c>
      <c r="J129" s="39">
        <f t="shared" si="7"/>
        <v>9.404888706340887E-3</v>
      </c>
      <c r="K129" s="39">
        <f t="shared" si="8"/>
        <v>1.9116991096296013E-2</v>
      </c>
      <c r="M129" s="39"/>
      <c r="N129" s="39"/>
    </row>
    <row r="130" spans="1:14" x14ac:dyDescent="0.25">
      <c r="A130" s="12">
        <v>42192</v>
      </c>
      <c r="B130" s="26">
        <f t="shared" si="5"/>
        <v>2</v>
      </c>
      <c r="C130" s="1">
        <f>VLOOKUP(A130,ASURB.MX!$A$2:$G$1290,6,FALSE)</f>
        <v>214.03881799999999</v>
      </c>
      <c r="D130">
        <f>VLOOKUP(A130,GFNORTEO.MX!$A$2:$G$1290,6,FALSE)</f>
        <v>78.232803000000004</v>
      </c>
      <c r="E130">
        <f>VLOOKUP(A130,WALMEX.MX!$A$2:$G$1290,6,FALSE)</f>
        <v>36.711620000000003</v>
      </c>
      <c r="H130" s="12">
        <v>42192</v>
      </c>
      <c r="I130" s="39">
        <f t="shared" si="6"/>
        <v>1.0684476545035983E-2</v>
      </c>
      <c r="J130" s="39">
        <f t="shared" si="7"/>
        <v>1.2703379387197817E-3</v>
      </c>
      <c r="K130" s="39">
        <f t="shared" si="8"/>
        <v>6.1223567214519379E-3</v>
      </c>
      <c r="M130" s="39"/>
      <c r="N130" s="39"/>
    </row>
    <row r="131" spans="1:14" x14ac:dyDescent="0.25">
      <c r="A131" s="12">
        <v>42193</v>
      </c>
      <c r="B131" s="26">
        <f t="shared" si="5"/>
        <v>3</v>
      </c>
      <c r="C131" s="1">
        <f>VLOOKUP(A131,ASURB.MX!$A$2:$G$1290,6,FALSE)</f>
        <v>214.605118</v>
      </c>
      <c r="D131">
        <f>VLOOKUP(A131,GFNORTEO.MX!$A$2:$G$1290,6,FALSE)</f>
        <v>78.521759000000003</v>
      </c>
      <c r="E131">
        <f>VLOOKUP(A131,WALMEX.MX!$A$2:$G$1290,6,FALSE)</f>
        <v>36.804985000000002</v>
      </c>
      <c r="H131" s="12">
        <v>42193</v>
      </c>
      <c r="I131" s="39">
        <f t="shared" si="6"/>
        <v>2.6422878380686185E-3</v>
      </c>
      <c r="J131" s="39">
        <f t="shared" si="7"/>
        <v>3.6867357939000056E-3</v>
      </c>
      <c r="K131" s="39">
        <f t="shared" si="8"/>
        <v>2.539971757265344E-3</v>
      </c>
      <c r="M131" s="39"/>
      <c r="N131" s="39"/>
    </row>
    <row r="132" spans="1:14" x14ac:dyDescent="0.25">
      <c r="A132" s="12">
        <v>42194</v>
      </c>
      <c r="B132" s="26">
        <f t="shared" ref="B132:B195" si="9">WEEKDAY(A132,2)</f>
        <v>4</v>
      </c>
      <c r="C132" s="1">
        <f>VLOOKUP(A132,ASURB.MX!$A$2:$G$1290,6,FALSE)</f>
        <v>217.370621</v>
      </c>
      <c r="D132">
        <f>VLOOKUP(A132,GFNORTEO.MX!$A$2:$G$1290,6,FALSE)</f>
        <v>79.379570000000001</v>
      </c>
      <c r="E132">
        <f>VLOOKUP(A132,WALMEX.MX!$A$2:$G$1290,6,FALSE)</f>
        <v>36.580910000000003</v>
      </c>
      <c r="H132" s="12">
        <v>42194</v>
      </c>
      <c r="I132" s="39">
        <f t="shared" si="6"/>
        <v>1.2804148627017424E-2</v>
      </c>
      <c r="J132" s="39">
        <f t="shared" si="7"/>
        <v>1.086525926548668E-2</v>
      </c>
      <c r="K132" s="39">
        <f t="shared" si="8"/>
        <v>-6.1067783220145931E-3</v>
      </c>
      <c r="M132" s="39"/>
      <c r="N132" s="39"/>
    </row>
    <row r="133" spans="1:14" x14ac:dyDescent="0.25">
      <c r="A133" s="12">
        <v>42195</v>
      </c>
      <c r="B133" s="26">
        <f t="shared" si="9"/>
        <v>5</v>
      </c>
      <c r="C133" s="1">
        <f>VLOOKUP(A133,ASURB.MX!$A$2:$G$1290,6,FALSE)</f>
        <v>218.389984</v>
      </c>
      <c r="D133">
        <f>VLOOKUP(A133,GFNORTEO.MX!$A$2:$G$1290,6,FALSE)</f>
        <v>80.752075000000005</v>
      </c>
      <c r="E133">
        <f>VLOOKUP(A133,WALMEX.MX!$A$2:$G$1290,6,FALSE)</f>
        <v>36.338158</v>
      </c>
      <c r="H133" s="12">
        <v>42195</v>
      </c>
      <c r="I133" s="39">
        <f t="shared" ref="I133:I196" si="10">IFERROR(LN(C133/C132),"ND")</f>
        <v>4.6785544525829196E-3</v>
      </c>
      <c r="J133" s="39">
        <f t="shared" ref="J133:J196" si="11">IFERROR(LN(D133/D132),"ND")</f>
        <v>1.7142628008401363E-2</v>
      </c>
      <c r="K133" s="39">
        <f t="shared" ref="K133:K196" si="12">IFERROR(LN(E133/E132),"ND")</f>
        <v>-6.6581458990680239E-3</v>
      </c>
      <c r="M133" s="39"/>
      <c r="N133" s="39"/>
    </row>
    <row r="134" spans="1:14" x14ac:dyDescent="0.25">
      <c r="A134" s="12">
        <v>42198</v>
      </c>
      <c r="B134" s="26">
        <f t="shared" si="9"/>
        <v>1</v>
      </c>
      <c r="C134" s="1">
        <f>VLOOKUP(A134,ASURB.MX!$A$2:$G$1290,6,FALSE)</f>
        <v>221.07998699999999</v>
      </c>
      <c r="D134">
        <f>VLOOKUP(A134,GFNORTEO.MX!$A$2:$G$1290,6,FALSE)</f>
        <v>80.300597999999994</v>
      </c>
      <c r="E134">
        <f>VLOOKUP(A134,WALMEX.MX!$A$2:$G$1290,6,FALSE)</f>
        <v>35.899338</v>
      </c>
      <c r="H134" s="12">
        <v>42198</v>
      </c>
      <c r="I134" s="39">
        <f t="shared" si="10"/>
        <v>1.2242186149566535E-2</v>
      </c>
      <c r="J134" s="39">
        <f t="shared" si="11"/>
        <v>-5.6065903685802798E-3</v>
      </c>
      <c r="K134" s="39">
        <f t="shared" si="12"/>
        <v>-1.214951852339047E-2</v>
      </c>
      <c r="M134" s="39"/>
      <c r="N134" s="39"/>
    </row>
    <row r="135" spans="1:14" x14ac:dyDescent="0.25">
      <c r="A135" s="12">
        <v>42199</v>
      </c>
      <c r="B135" s="26">
        <f t="shared" si="9"/>
        <v>2</v>
      </c>
      <c r="C135" s="1">
        <f>VLOOKUP(A135,ASURB.MX!$A$2:$G$1290,6,FALSE)</f>
        <v>221.54248000000001</v>
      </c>
      <c r="D135">
        <f>VLOOKUP(A135,GFNORTEO.MX!$A$2:$G$1290,6,FALSE)</f>
        <v>79.677550999999994</v>
      </c>
      <c r="E135">
        <f>VLOOKUP(A135,WALMEX.MX!$A$2:$G$1290,6,FALSE)</f>
        <v>37.010390999999998</v>
      </c>
      <c r="H135" s="12">
        <v>42199</v>
      </c>
      <c r="I135" s="39">
        <f t="shared" si="10"/>
        <v>2.0897862300193332E-3</v>
      </c>
      <c r="J135" s="39">
        <f t="shared" si="11"/>
        <v>-7.7891906362287907E-3</v>
      </c>
      <c r="K135" s="39">
        <f t="shared" si="12"/>
        <v>3.0479855841706618E-2</v>
      </c>
      <c r="M135" s="39"/>
      <c r="N135" s="39"/>
    </row>
    <row r="136" spans="1:14" x14ac:dyDescent="0.25">
      <c r="A136" s="12">
        <v>42200</v>
      </c>
      <c r="B136" s="26">
        <f t="shared" si="9"/>
        <v>3</v>
      </c>
      <c r="C136" s="1">
        <f>VLOOKUP(A136,ASURB.MX!$A$2:$G$1290,6,FALSE)</f>
        <v>223.71336400000001</v>
      </c>
      <c r="D136">
        <f>VLOOKUP(A136,GFNORTEO.MX!$A$2:$G$1290,6,FALSE)</f>
        <v>79.551147</v>
      </c>
      <c r="E136">
        <f>VLOOKUP(A136,WALMEX.MX!$A$2:$G$1290,6,FALSE)</f>
        <v>36.879680999999998</v>
      </c>
      <c r="H136" s="12">
        <v>42200</v>
      </c>
      <c r="I136" s="39">
        <f t="shared" si="10"/>
        <v>9.7512530430259852E-3</v>
      </c>
      <c r="J136" s="39">
        <f t="shared" si="11"/>
        <v>-1.587704077732345E-3</v>
      </c>
      <c r="K136" s="39">
        <f t="shared" si="12"/>
        <v>-3.5379620781343661E-3</v>
      </c>
      <c r="M136" s="39"/>
      <c r="N136" s="39"/>
    </row>
    <row r="137" spans="1:14" x14ac:dyDescent="0.25">
      <c r="A137" s="12">
        <v>42201</v>
      </c>
      <c r="B137" s="26">
        <f t="shared" si="9"/>
        <v>4</v>
      </c>
      <c r="C137" s="1">
        <f>VLOOKUP(A137,ASURB.MX!$A$2:$G$1290,6,FALSE)</f>
        <v>226.24288899999999</v>
      </c>
      <c r="D137">
        <f>VLOOKUP(A137,GFNORTEO.MX!$A$2:$G$1290,6,FALSE)</f>
        <v>78.964202999999998</v>
      </c>
      <c r="E137">
        <f>VLOOKUP(A137,WALMEX.MX!$A$2:$G$1290,6,FALSE)</f>
        <v>36.879680999999998</v>
      </c>
      <c r="H137" s="12">
        <v>42201</v>
      </c>
      <c r="I137" s="39">
        <f t="shared" si="10"/>
        <v>1.1243544815991465E-2</v>
      </c>
      <c r="J137" s="39">
        <f t="shared" si="11"/>
        <v>-7.4055500926298061E-3</v>
      </c>
      <c r="K137" s="39">
        <f t="shared" si="12"/>
        <v>0</v>
      </c>
      <c r="M137" s="39"/>
      <c r="N137" s="39"/>
    </row>
    <row r="138" spans="1:14" x14ac:dyDescent="0.25">
      <c r="A138" s="12">
        <v>42202</v>
      </c>
      <c r="B138" s="26">
        <f t="shared" si="9"/>
        <v>5</v>
      </c>
      <c r="C138" s="1">
        <f>VLOOKUP(A138,ASURB.MX!$A$2:$G$1290,6,FALSE)</f>
        <v>225.54444899999999</v>
      </c>
      <c r="D138">
        <f>VLOOKUP(A138,GFNORTEO.MX!$A$2:$G$1290,6,FALSE)</f>
        <v>78.756516000000005</v>
      </c>
      <c r="E138">
        <f>VLOOKUP(A138,WALMEX.MX!$A$2:$G$1290,6,FALSE)</f>
        <v>37.075755999999998</v>
      </c>
      <c r="H138" s="12">
        <v>42202</v>
      </c>
      <c r="I138" s="39">
        <f t="shared" si="10"/>
        <v>-3.0918996513119453E-3</v>
      </c>
      <c r="J138" s="39">
        <f t="shared" si="11"/>
        <v>-2.6336060519861586E-3</v>
      </c>
      <c r="K138" s="39">
        <f t="shared" si="12"/>
        <v>5.3025299388595425E-3</v>
      </c>
      <c r="M138" s="39"/>
      <c r="N138" s="39"/>
    </row>
    <row r="139" spans="1:14" x14ac:dyDescent="0.25">
      <c r="A139" s="12">
        <v>42205</v>
      </c>
      <c r="B139" s="26">
        <f t="shared" si="9"/>
        <v>1</v>
      </c>
      <c r="C139" s="1">
        <f>VLOOKUP(A139,ASURB.MX!$A$2:$G$1290,6,FALSE)</f>
        <v>226.375046</v>
      </c>
      <c r="D139">
        <f>VLOOKUP(A139,GFNORTEO.MX!$A$2:$G$1290,6,FALSE)</f>
        <v>79.289276000000001</v>
      </c>
      <c r="E139">
        <f>VLOOKUP(A139,WALMEX.MX!$A$2:$G$1290,6,FALSE)</f>
        <v>37.234470000000002</v>
      </c>
      <c r="H139" s="12">
        <v>42205</v>
      </c>
      <c r="I139" s="39">
        <f t="shared" si="10"/>
        <v>3.6758668056654795E-3</v>
      </c>
      <c r="J139" s="39">
        <f t="shared" si="11"/>
        <v>6.7418690647734402E-3</v>
      </c>
      <c r="K139" s="39">
        <f t="shared" si="12"/>
        <v>4.2716662263828841E-3</v>
      </c>
      <c r="M139" s="39"/>
      <c r="N139" s="39"/>
    </row>
    <row r="140" spans="1:14" x14ac:dyDescent="0.25">
      <c r="A140" s="12">
        <v>42206</v>
      </c>
      <c r="B140" s="26">
        <f t="shared" si="9"/>
        <v>2</v>
      </c>
      <c r="C140" s="1">
        <f>VLOOKUP(A140,ASURB.MX!$A$2:$G$1290,6,FALSE)</f>
        <v>226.13906900000001</v>
      </c>
      <c r="D140">
        <f>VLOOKUP(A140,GFNORTEO.MX!$A$2:$G$1290,6,FALSE)</f>
        <v>78.774590000000003</v>
      </c>
      <c r="E140">
        <f>VLOOKUP(A140,WALMEX.MX!$A$2:$G$1290,6,FALSE)</f>
        <v>37.047733000000001</v>
      </c>
      <c r="H140" s="12">
        <v>42206</v>
      </c>
      <c r="I140" s="39">
        <f t="shared" si="10"/>
        <v>-1.042959826305622E-3</v>
      </c>
      <c r="J140" s="39">
        <f t="shared" si="11"/>
        <v>-6.5124032717851429E-3</v>
      </c>
      <c r="K140" s="39">
        <f t="shared" si="12"/>
        <v>-5.0277828558926907E-3</v>
      </c>
      <c r="M140" s="39"/>
      <c r="N140" s="39"/>
    </row>
    <row r="141" spans="1:14" x14ac:dyDescent="0.25">
      <c r="A141" s="12">
        <v>42207</v>
      </c>
      <c r="B141" s="26">
        <f t="shared" si="9"/>
        <v>3</v>
      </c>
      <c r="C141" s="1">
        <f>VLOOKUP(A141,ASURB.MX!$A$2:$G$1290,6,FALSE)</f>
        <v>223.27917500000001</v>
      </c>
      <c r="D141">
        <f>VLOOKUP(A141,GFNORTEO.MX!$A$2:$G$1290,6,FALSE)</f>
        <v>77.627823000000006</v>
      </c>
      <c r="E141">
        <f>VLOOKUP(A141,WALMEX.MX!$A$2:$G$1290,6,FALSE)</f>
        <v>35.367148999999998</v>
      </c>
      <c r="H141" s="12">
        <v>42207</v>
      </c>
      <c r="I141" s="39">
        <f t="shared" si="10"/>
        <v>-1.2727265270878878E-2</v>
      </c>
      <c r="J141" s="39">
        <f t="shared" si="11"/>
        <v>-1.4664576190739659E-2</v>
      </c>
      <c r="K141" s="39">
        <f t="shared" si="12"/>
        <v>-4.6423767349598348E-2</v>
      </c>
      <c r="M141" s="39"/>
      <c r="N141" s="39"/>
    </row>
    <row r="142" spans="1:14" x14ac:dyDescent="0.25">
      <c r="A142" s="12">
        <v>42208</v>
      </c>
      <c r="B142" s="26">
        <f t="shared" si="9"/>
        <v>4</v>
      </c>
      <c r="C142" s="1">
        <f>VLOOKUP(A142,ASURB.MX!$A$2:$G$1290,6,FALSE)</f>
        <v>229.159424</v>
      </c>
      <c r="D142">
        <f>VLOOKUP(A142,GFNORTEO.MX!$A$2:$G$1290,6,FALSE)</f>
        <v>77.492378000000002</v>
      </c>
      <c r="E142">
        <f>VLOOKUP(A142,WALMEX.MX!$A$2:$G$1290,6,FALSE)</f>
        <v>35.843314999999997</v>
      </c>
      <c r="H142" s="12">
        <v>42208</v>
      </c>
      <c r="I142" s="39">
        <f t="shared" si="10"/>
        <v>2.5995041700529135E-2</v>
      </c>
      <c r="J142" s="39">
        <f t="shared" si="11"/>
        <v>-1.7463236064477938E-3</v>
      </c>
      <c r="K142" s="39">
        <f t="shared" si="12"/>
        <v>1.3373683312911829E-2</v>
      </c>
      <c r="M142" s="39"/>
      <c r="N142" s="39"/>
    </row>
    <row r="143" spans="1:14" x14ac:dyDescent="0.25">
      <c r="A143" s="12">
        <v>42209</v>
      </c>
      <c r="B143" s="26">
        <f t="shared" si="9"/>
        <v>5</v>
      </c>
      <c r="C143" s="1">
        <f>VLOOKUP(A143,ASURB.MX!$A$2:$G$1290,6,FALSE)</f>
        <v>225.78041099999999</v>
      </c>
      <c r="D143">
        <f>VLOOKUP(A143,GFNORTEO.MX!$A$2:$G$1290,6,FALSE)</f>
        <v>76.435912999999999</v>
      </c>
      <c r="E143">
        <f>VLOOKUP(A143,WALMEX.MX!$A$2:$G$1290,6,FALSE)</f>
        <v>35.787292000000001</v>
      </c>
      <c r="H143" s="12">
        <v>42209</v>
      </c>
      <c r="I143" s="39">
        <f t="shared" si="10"/>
        <v>-1.4855041821709049E-2</v>
      </c>
      <c r="J143" s="39">
        <f t="shared" si="11"/>
        <v>-1.3726931964335269E-2</v>
      </c>
      <c r="K143" s="39">
        <f t="shared" si="12"/>
        <v>-1.5642199269094558E-3</v>
      </c>
      <c r="M143" s="39"/>
      <c r="N143" s="39"/>
    </row>
    <row r="144" spans="1:14" x14ac:dyDescent="0.25">
      <c r="A144" s="12">
        <v>42212</v>
      </c>
      <c r="B144" s="26">
        <f t="shared" si="9"/>
        <v>1</v>
      </c>
      <c r="C144" s="1">
        <f>VLOOKUP(A144,ASURB.MX!$A$2:$G$1290,6,FALSE)</f>
        <v>223.156464</v>
      </c>
      <c r="D144">
        <f>VLOOKUP(A144,GFNORTEO.MX!$A$2:$G$1290,6,FALSE)</f>
        <v>76.345618999999999</v>
      </c>
      <c r="E144">
        <f>VLOOKUP(A144,WALMEX.MX!$A$2:$G$1290,6,FALSE)</f>
        <v>35.787292000000001</v>
      </c>
      <c r="H144" s="12">
        <v>42212</v>
      </c>
      <c r="I144" s="39">
        <f t="shared" si="10"/>
        <v>-1.168973646958717E-2</v>
      </c>
      <c r="J144" s="39">
        <f t="shared" si="11"/>
        <v>-1.182001637641454E-3</v>
      </c>
      <c r="K144" s="39">
        <f t="shared" si="12"/>
        <v>0</v>
      </c>
      <c r="M144" s="39"/>
      <c r="N144" s="39"/>
    </row>
    <row r="145" spans="1:14" x14ac:dyDescent="0.25">
      <c r="A145" s="12">
        <v>42213</v>
      </c>
      <c r="B145" s="26">
        <f t="shared" si="9"/>
        <v>2</v>
      </c>
      <c r="C145" s="1">
        <f>VLOOKUP(A145,ASURB.MX!$A$2:$G$1290,6,FALSE)</f>
        <v>227.33776900000001</v>
      </c>
      <c r="D145">
        <f>VLOOKUP(A145,GFNORTEO.MX!$A$2:$G$1290,6,FALSE)</f>
        <v>77.372078000000002</v>
      </c>
      <c r="E145">
        <f>VLOOKUP(A145,WALMEX.MX!$A$2:$G$1290,6,FALSE)</f>
        <v>36.188777999999999</v>
      </c>
      <c r="H145" s="12">
        <v>42213</v>
      </c>
      <c r="I145" s="39">
        <f t="shared" si="10"/>
        <v>1.8563722996950683E-2</v>
      </c>
      <c r="J145" s="39">
        <f t="shared" si="11"/>
        <v>1.3355316622266413E-2</v>
      </c>
      <c r="K145" s="39">
        <f t="shared" si="12"/>
        <v>1.1156212449674723E-2</v>
      </c>
      <c r="M145" s="39"/>
      <c r="N145" s="39"/>
    </row>
    <row r="146" spans="1:14" x14ac:dyDescent="0.25">
      <c r="A146" s="12">
        <v>42214</v>
      </c>
      <c r="B146" s="26">
        <f t="shared" si="9"/>
        <v>3</v>
      </c>
      <c r="C146" s="1">
        <f>VLOOKUP(A146,ASURB.MX!$A$2:$G$1290,6,FALSE)</f>
        <v>225.05363500000001</v>
      </c>
      <c r="D146">
        <f>VLOOKUP(A146,GFNORTEO.MX!$A$2:$G$1290,6,FALSE)</f>
        <v>77.779578999999998</v>
      </c>
      <c r="E146">
        <f>VLOOKUP(A146,WALMEX.MX!$A$2:$G$1290,6,FALSE)</f>
        <v>36.123417000000003</v>
      </c>
      <c r="H146" s="12">
        <v>42214</v>
      </c>
      <c r="I146" s="39">
        <f t="shared" si="10"/>
        <v>-1.0098129140476508E-2</v>
      </c>
      <c r="J146" s="39">
        <f t="shared" si="11"/>
        <v>5.2529498544836295E-3</v>
      </c>
      <c r="K146" s="39">
        <f t="shared" si="12"/>
        <v>-1.8077453685277599E-3</v>
      </c>
      <c r="M146" s="39"/>
      <c r="N146" s="39"/>
    </row>
    <row r="147" spans="1:14" x14ac:dyDescent="0.25">
      <c r="A147" s="12">
        <v>42215</v>
      </c>
      <c r="B147" s="26">
        <f t="shared" si="9"/>
        <v>4</v>
      </c>
      <c r="C147" s="1">
        <f>VLOOKUP(A147,ASURB.MX!$A$2:$G$1290,6,FALSE)</f>
        <v>225.11968999999999</v>
      </c>
      <c r="D147">
        <f>VLOOKUP(A147,GFNORTEO.MX!$A$2:$G$1290,6,FALSE)</f>
        <v>77.752426</v>
      </c>
      <c r="E147">
        <f>VLOOKUP(A147,WALMEX.MX!$A$2:$G$1290,6,FALSE)</f>
        <v>36.076732999999997</v>
      </c>
      <c r="H147" s="12">
        <v>42215</v>
      </c>
      <c r="I147" s="39">
        <f t="shared" si="10"/>
        <v>2.9346474704616799E-4</v>
      </c>
      <c r="J147" s="39">
        <f t="shared" si="11"/>
        <v>-3.4916286555763552E-4</v>
      </c>
      <c r="K147" s="39">
        <f t="shared" si="12"/>
        <v>-1.2931830891181259E-3</v>
      </c>
      <c r="M147" s="39"/>
      <c r="N147" s="39"/>
    </row>
    <row r="148" spans="1:14" x14ac:dyDescent="0.25">
      <c r="A148" s="12">
        <v>42216</v>
      </c>
      <c r="B148" s="26">
        <f t="shared" si="9"/>
        <v>5</v>
      </c>
      <c r="C148" s="1">
        <f>VLOOKUP(A148,ASURB.MX!$A$2:$G$1290,6,FALSE)</f>
        <v>227.59262100000001</v>
      </c>
      <c r="D148">
        <f>VLOOKUP(A148,GFNORTEO.MX!$A$2:$G$1290,6,FALSE)</f>
        <v>76.792511000000005</v>
      </c>
      <c r="E148">
        <f>VLOOKUP(A148,WALMEX.MX!$A$2:$G$1290,6,FALSE)</f>
        <v>36.543568</v>
      </c>
      <c r="H148" s="12">
        <v>42216</v>
      </c>
      <c r="I148" s="39">
        <f t="shared" si="10"/>
        <v>1.0925064490946651E-2</v>
      </c>
      <c r="J148" s="39">
        <f t="shared" si="11"/>
        <v>-1.2422630766811155E-2</v>
      </c>
      <c r="K148" s="39">
        <f t="shared" si="12"/>
        <v>1.2857050283500806E-2</v>
      </c>
      <c r="M148" s="39"/>
      <c r="N148" s="39"/>
    </row>
    <row r="149" spans="1:14" x14ac:dyDescent="0.25">
      <c r="A149" s="12">
        <v>42219</v>
      </c>
      <c r="B149" s="26">
        <f t="shared" si="9"/>
        <v>1</v>
      </c>
      <c r="C149" s="1">
        <f>VLOOKUP(A149,ASURB.MX!$A$2:$G$1290,6,FALSE)</f>
        <v>234.633804</v>
      </c>
      <c r="D149">
        <f>VLOOKUP(A149,GFNORTEO.MX!$A$2:$G$1290,6,FALSE)</f>
        <v>77.897300999999999</v>
      </c>
      <c r="E149">
        <f>VLOOKUP(A149,WALMEX.MX!$A$2:$G$1290,6,FALSE)</f>
        <v>36.515563999999998</v>
      </c>
      <c r="H149" s="12">
        <v>42219</v>
      </c>
      <c r="I149" s="39">
        <f t="shared" si="10"/>
        <v>3.0468737097998237E-2</v>
      </c>
      <c r="J149" s="39">
        <f t="shared" si="11"/>
        <v>1.4284182915080644E-2</v>
      </c>
      <c r="K149" s="39">
        <f t="shared" si="12"/>
        <v>-7.6661193761465372E-4</v>
      </c>
      <c r="M149" s="39"/>
      <c r="N149" s="39"/>
    </row>
    <row r="150" spans="1:14" x14ac:dyDescent="0.25">
      <c r="A150" s="12">
        <v>42220</v>
      </c>
      <c r="B150" s="26">
        <f t="shared" si="9"/>
        <v>2</v>
      </c>
      <c r="C150" s="1">
        <f>VLOOKUP(A150,ASURB.MX!$A$2:$G$1290,6,FALSE)</f>
        <v>235.08685299999999</v>
      </c>
      <c r="D150">
        <f>VLOOKUP(A150,GFNORTEO.MX!$A$2:$G$1290,6,FALSE)</f>
        <v>77.815819000000005</v>
      </c>
      <c r="E150">
        <f>VLOOKUP(A150,WALMEX.MX!$A$2:$G$1290,6,FALSE)</f>
        <v>36.692943999999997</v>
      </c>
      <c r="H150" s="12">
        <v>42220</v>
      </c>
      <c r="I150" s="39">
        <f t="shared" si="10"/>
        <v>1.9290151869420715E-3</v>
      </c>
      <c r="J150" s="39">
        <f t="shared" si="11"/>
        <v>-1.0465657285303094E-3</v>
      </c>
      <c r="K150" s="39">
        <f t="shared" si="12"/>
        <v>4.8458943354831576E-3</v>
      </c>
      <c r="M150" s="39"/>
      <c r="N150" s="39"/>
    </row>
    <row r="151" spans="1:14" x14ac:dyDescent="0.25">
      <c r="A151" s="12">
        <v>42221</v>
      </c>
      <c r="B151" s="26">
        <f t="shared" si="9"/>
        <v>3</v>
      </c>
      <c r="C151" s="1">
        <f>VLOOKUP(A151,ASURB.MX!$A$2:$G$1290,6,FALSE)</f>
        <v>240.098724</v>
      </c>
      <c r="D151">
        <f>VLOOKUP(A151,GFNORTEO.MX!$A$2:$G$1290,6,FALSE)</f>
        <v>76.013724999999994</v>
      </c>
      <c r="E151">
        <f>VLOOKUP(A151,WALMEX.MX!$A$2:$G$1290,6,FALSE)</f>
        <v>37.029071999999999</v>
      </c>
      <c r="H151" s="12">
        <v>42221</v>
      </c>
      <c r="I151" s="39">
        <f t="shared" si="10"/>
        <v>2.1095155663111254E-2</v>
      </c>
      <c r="J151" s="39">
        <f t="shared" si="11"/>
        <v>-2.3430823477836874E-2</v>
      </c>
      <c r="K151" s="39">
        <f t="shared" si="12"/>
        <v>9.1188588544343693E-3</v>
      </c>
      <c r="M151" s="39"/>
      <c r="N151" s="39"/>
    </row>
    <row r="152" spans="1:14" x14ac:dyDescent="0.25">
      <c r="A152" s="12">
        <v>42222</v>
      </c>
      <c r="B152" s="26">
        <f t="shared" si="9"/>
        <v>4</v>
      </c>
      <c r="C152" s="1">
        <f>VLOOKUP(A152,ASURB.MX!$A$2:$G$1290,6,FALSE)</f>
        <v>236.41767899999999</v>
      </c>
      <c r="D152">
        <f>VLOOKUP(A152,GFNORTEO.MX!$A$2:$G$1290,6,FALSE)</f>
        <v>76.982688999999993</v>
      </c>
      <c r="E152">
        <f>VLOOKUP(A152,WALMEX.MX!$A$2:$G$1290,6,FALSE)</f>
        <v>38.093445000000003</v>
      </c>
      <c r="H152" s="12">
        <v>42222</v>
      </c>
      <c r="I152" s="39">
        <f t="shared" si="10"/>
        <v>-1.5450121761075405E-2</v>
      </c>
      <c r="J152" s="39">
        <f t="shared" si="11"/>
        <v>1.2666662309666911E-2</v>
      </c>
      <c r="K152" s="39">
        <f t="shared" si="12"/>
        <v>2.8338886236785616E-2</v>
      </c>
      <c r="M152" s="39"/>
      <c r="N152" s="39"/>
    </row>
    <row r="153" spans="1:14" x14ac:dyDescent="0.25">
      <c r="A153" s="12">
        <v>42223</v>
      </c>
      <c r="B153" s="26">
        <f t="shared" si="9"/>
        <v>5</v>
      </c>
      <c r="C153" s="1">
        <f>VLOOKUP(A153,ASURB.MX!$A$2:$G$1290,6,FALSE)</f>
        <v>238.17326399999999</v>
      </c>
      <c r="D153">
        <f>VLOOKUP(A153,GFNORTEO.MX!$A$2:$G$1290,6,FALSE)</f>
        <v>77.064171000000002</v>
      </c>
      <c r="E153">
        <f>VLOOKUP(A153,WALMEX.MX!$A$2:$G$1290,6,FALSE)</f>
        <v>37.551926000000002</v>
      </c>
      <c r="H153" s="12">
        <v>42223</v>
      </c>
      <c r="I153" s="39">
        <f t="shared" si="10"/>
        <v>7.3983418083150539E-3</v>
      </c>
      <c r="J153" s="39">
        <f t="shared" si="11"/>
        <v>1.0578859913022147E-3</v>
      </c>
      <c r="K153" s="39">
        <f t="shared" si="12"/>
        <v>-1.4317551580776794E-2</v>
      </c>
      <c r="M153" s="39"/>
      <c r="N153" s="39"/>
    </row>
    <row r="154" spans="1:14" x14ac:dyDescent="0.25">
      <c r="A154" s="12">
        <v>42226</v>
      </c>
      <c r="B154" s="26">
        <f t="shared" si="9"/>
        <v>1</v>
      </c>
      <c r="C154" s="1">
        <f>VLOOKUP(A154,ASURB.MX!$A$2:$G$1290,6,FALSE)</f>
        <v>237.49369799999999</v>
      </c>
      <c r="D154">
        <f>VLOOKUP(A154,GFNORTEO.MX!$A$2:$G$1290,6,FALSE)</f>
        <v>76.892128</v>
      </c>
      <c r="E154">
        <f>VLOOKUP(A154,WALMEX.MX!$A$2:$G$1290,6,FALSE)</f>
        <v>38.186813000000001</v>
      </c>
      <c r="H154" s="12">
        <v>42226</v>
      </c>
      <c r="I154" s="39">
        <f t="shared" si="10"/>
        <v>-2.8573204222125392E-3</v>
      </c>
      <c r="J154" s="39">
        <f t="shared" si="11"/>
        <v>-2.2349598260159214E-3</v>
      </c>
      <c r="K154" s="39">
        <f t="shared" si="12"/>
        <v>1.6765578083996899E-2</v>
      </c>
      <c r="M154" s="39"/>
      <c r="N154" s="39"/>
    </row>
    <row r="155" spans="1:14" x14ac:dyDescent="0.25">
      <c r="A155" s="12">
        <v>42227</v>
      </c>
      <c r="B155" s="26">
        <f t="shared" si="9"/>
        <v>2</v>
      </c>
      <c r="C155" s="1">
        <f>VLOOKUP(A155,ASURB.MX!$A$2:$G$1290,6,FALSE)</f>
        <v>236.67254600000001</v>
      </c>
      <c r="D155">
        <f>VLOOKUP(A155,GFNORTEO.MX!$A$2:$G$1290,6,FALSE)</f>
        <v>75.968445000000003</v>
      </c>
      <c r="E155">
        <f>VLOOKUP(A155,WALMEX.MX!$A$2:$G$1290,6,FALSE)</f>
        <v>37.206459000000002</v>
      </c>
      <c r="H155" s="12">
        <v>42227</v>
      </c>
      <c r="I155" s="39">
        <f t="shared" si="10"/>
        <v>-3.4635650735925262E-3</v>
      </c>
      <c r="J155" s="39">
        <f t="shared" si="11"/>
        <v>-1.2085447862139278E-2</v>
      </c>
      <c r="K155" s="39">
        <f t="shared" si="12"/>
        <v>-2.6007871350373003E-2</v>
      </c>
      <c r="M155" s="39"/>
      <c r="N155" s="39"/>
    </row>
    <row r="156" spans="1:14" x14ac:dyDescent="0.25">
      <c r="A156" s="12">
        <v>42228</v>
      </c>
      <c r="B156" s="26">
        <f t="shared" si="9"/>
        <v>3</v>
      </c>
      <c r="C156" s="1">
        <f>VLOOKUP(A156,ASURB.MX!$A$2:$G$1290,6,FALSE)</f>
        <v>236.785797</v>
      </c>
      <c r="D156">
        <f>VLOOKUP(A156,GFNORTEO.MX!$A$2:$G$1290,6,FALSE)</f>
        <v>75.524711999999994</v>
      </c>
      <c r="E156">
        <f>VLOOKUP(A156,WALMEX.MX!$A$2:$G$1290,6,FALSE)</f>
        <v>36.524895000000001</v>
      </c>
      <c r="H156" s="12">
        <v>42228</v>
      </c>
      <c r="I156" s="39">
        <f t="shared" si="10"/>
        <v>4.7839901370128122E-4</v>
      </c>
      <c r="J156" s="39">
        <f t="shared" si="11"/>
        <v>-5.8581427410039364E-3</v>
      </c>
      <c r="K156" s="39">
        <f t="shared" si="12"/>
        <v>-1.8488292350278553E-2</v>
      </c>
      <c r="M156" s="39"/>
      <c r="N156" s="39"/>
    </row>
    <row r="157" spans="1:14" x14ac:dyDescent="0.25">
      <c r="A157" s="12">
        <v>42229</v>
      </c>
      <c r="B157" s="26">
        <f t="shared" si="9"/>
        <v>4</v>
      </c>
      <c r="C157" s="1">
        <f>VLOOKUP(A157,ASURB.MX!$A$2:$G$1290,6,FALSE)</f>
        <v>238.36204499999999</v>
      </c>
      <c r="D157">
        <f>VLOOKUP(A157,GFNORTEO.MX!$A$2:$G$1290,6,FALSE)</f>
        <v>76.466515000000001</v>
      </c>
      <c r="E157">
        <f>VLOOKUP(A157,WALMEX.MX!$A$2:$G$1290,6,FALSE)</f>
        <v>36.823661999999999</v>
      </c>
      <c r="H157" s="12">
        <v>42229</v>
      </c>
      <c r="I157" s="39">
        <f t="shared" si="10"/>
        <v>6.6347929757054865E-3</v>
      </c>
      <c r="J157" s="39">
        <f t="shared" si="11"/>
        <v>1.2393018631532865E-2</v>
      </c>
      <c r="K157" s="39">
        <f t="shared" si="12"/>
        <v>8.1465447870731206E-3</v>
      </c>
      <c r="M157" s="39"/>
      <c r="N157" s="39"/>
    </row>
    <row r="158" spans="1:14" x14ac:dyDescent="0.25">
      <c r="A158" s="12">
        <v>42230</v>
      </c>
      <c r="B158" s="26">
        <f t="shared" si="9"/>
        <v>5</v>
      </c>
      <c r="C158" s="1">
        <f>VLOOKUP(A158,ASURB.MX!$A$2:$G$1290,6,FALSE)</f>
        <v>240.41021699999999</v>
      </c>
      <c r="D158">
        <f>VLOOKUP(A158,GFNORTEO.MX!$A$2:$G$1290,6,FALSE)</f>
        <v>75.153426999999994</v>
      </c>
      <c r="E158">
        <f>VLOOKUP(A158,WALMEX.MX!$A$2:$G$1290,6,FALSE)</f>
        <v>36.384846000000003</v>
      </c>
      <c r="H158" s="12">
        <v>42230</v>
      </c>
      <c r="I158" s="39">
        <f t="shared" si="10"/>
        <v>8.5559864563374711E-3</v>
      </c>
      <c r="J158" s="39">
        <f t="shared" si="11"/>
        <v>-1.7321215301832518E-2</v>
      </c>
      <c r="K158" s="39">
        <f t="shared" si="12"/>
        <v>-1.1988258399683345E-2</v>
      </c>
      <c r="M158" s="39"/>
      <c r="N158" s="39"/>
    </row>
    <row r="159" spans="1:14" x14ac:dyDescent="0.25">
      <c r="A159" s="12">
        <v>42233</v>
      </c>
      <c r="B159" s="26">
        <f t="shared" si="9"/>
        <v>1</v>
      </c>
      <c r="C159" s="1">
        <f>VLOOKUP(A159,ASURB.MX!$A$2:$G$1290,6,FALSE)</f>
        <v>237.13504</v>
      </c>
      <c r="D159">
        <f>VLOOKUP(A159,GFNORTEO.MX!$A$2:$G$1290,6,FALSE)</f>
        <v>74.039580999999998</v>
      </c>
      <c r="E159">
        <f>VLOOKUP(A159,WALMEX.MX!$A$2:$G$1290,6,FALSE)</f>
        <v>36.580910000000003</v>
      </c>
      <c r="H159" s="12">
        <v>42233</v>
      </c>
      <c r="I159" s="39">
        <f t="shared" si="10"/>
        <v>-1.3716933861418893E-2</v>
      </c>
      <c r="J159" s="39">
        <f t="shared" si="11"/>
        <v>-1.4931888702216631E-2</v>
      </c>
      <c r="K159" s="39">
        <f t="shared" si="12"/>
        <v>5.3741503585556932E-3</v>
      </c>
      <c r="M159" s="39"/>
      <c r="N159" s="39"/>
    </row>
    <row r="160" spans="1:14" x14ac:dyDescent="0.25">
      <c r="A160" s="12">
        <v>42234</v>
      </c>
      <c r="B160" s="26">
        <f t="shared" si="9"/>
        <v>2</v>
      </c>
      <c r="C160" s="1">
        <f>VLOOKUP(A160,ASURB.MX!$A$2:$G$1290,6,FALSE)</f>
        <v>234.680984</v>
      </c>
      <c r="D160">
        <f>VLOOKUP(A160,GFNORTEO.MX!$A$2:$G$1290,6,FALSE)</f>
        <v>72.980048999999994</v>
      </c>
      <c r="E160">
        <f>VLOOKUP(A160,WALMEX.MX!$A$2:$G$1290,6,FALSE)</f>
        <v>36.412846000000002</v>
      </c>
      <c r="H160" s="12">
        <v>42234</v>
      </c>
      <c r="I160" s="39">
        <f t="shared" si="10"/>
        <v>-1.0402690904082589E-2</v>
      </c>
      <c r="J160" s="39">
        <f t="shared" si="11"/>
        <v>-1.4413726161193838E-2</v>
      </c>
      <c r="K160" s="39">
        <f t="shared" si="12"/>
        <v>-4.6048951634663805E-3</v>
      </c>
      <c r="M160" s="39"/>
      <c r="N160" s="39"/>
    </row>
    <row r="161" spans="1:14" x14ac:dyDescent="0.25">
      <c r="A161" s="12">
        <v>42235</v>
      </c>
      <c r="B161" s="26">
        <f t="shared" si="9"/>
        <v>3</v>
      </c>
      <c r="C161" s="1">
        <f>VLOOKUP(A161,ASURB.MX!$A$2:$G$1290,6,FALSE)</f>
        <v>230.14103700000001</v>
      </c>
      <c r="D161">
        <f>VLOOKUP(A161,GFNORTEO.MX!$A$2:$G$1290,6,FALSE)</f>
        <v>71.612647999999993</v>
      </c>
      <c r="E161">
        <f>VLOOKUP(A161,WALMEX.MX!$A$2:$G$1290,6,FALSE)</f>
        <v>36.478203000000001</v>
      </c>
      <c r="H161" s="12">
        <v>42235</v>
      </c>
      <c r="I161" s="39">
        <f t="shared" si="10"/>
        <v>-1.9534751654392529E-2</v>
      </c>
      <c r="J161" s="39">
        <f t="shared" si="11"/>
        <v>-1.8914396014038725E-2</v>
      </c>
      <c r="K161" s="39">
        <f t="shared" si="12"/>
        <v>1.7932796526188041E-3</v>
      </c>
      <c r="M161" s="39"/>
      <c r="N161" s="39"/>
    </row>
    <row r="162" spans="1:14" x14ac:dyDescent="0.25">
      <c r="A162" s="12">
        <v>42236</v>
      </c>
      <c r="B162" s="26">
        <f t="shared" si="9"/>
        <v>4</v>
      </c>
      <c r="C162" s="1">
        <f>VLOOKUP(A162,ASURB.MX!$A$2:$G$1290,6,FALSE)</f>
        <v>231.44357299999999</v>
      </c>
      <c r="D162">
        <f>VLOOKUP(A162,GFNORTEO.MX!$A$2:$G$1290,6,FALSE)</f>
        <v>71.983917000000005</v>
      </c>
      <c r="E162">
        <f>VLOOKUP(A162,WALMEX.MX!$A$2:$G$1290,6,FALSE)</f>
        <v>35.934733999999999</v>
      </c>
      <c r="H162" s="12">
        <v>42236</v>
      </c>
      <c r="I162" s="39">
        <f t="shared" si="10"/>
        <v>5.643773337166238E-3</v>
      </c>
      <c r="J162" s="39">
        <f t="shared" si="11"/>
        <v>5.1710126532803196E-3</v>
      </c>
      <c r="K162" s="39">
        <f t="shared" si="12"/>
        <v>-1.5010555485463239E-2</v>
      </c>
      <c r="M162" s="39"/>
      <c r="N162" s="39"/>
    </row>
    <row r="163" spans="1:14" x14ac:dyDescent="0.25">
      <c r="A163" s="12">
        <v>42237</v>
      </c>
      <c r="B163" s="26">
        <f t="shared" si="9"/>
        <v>5</v>
      </c>
      <c r="C163" s="1">
        <f>VLOOKUP(A163,ASURB.MX!$A$2:$G$1290,6,FALSE)</f>
        <v>226.658188</v>
      </c>
      <c r="D163">
        <f>VLOOKUP(A163,GFNORTEO.MX!$A$2:$G$1290,6,FALSE)</f>
        <v>69.756218000000004</v>
      </c>
      <c r="E163">
        <f>VLOOKUP(A163,WALMEX.MX!$A$2:$G$1290,6,FALSE)</f>
        <v>35.616154000000002</v>
      </c>
      <c r="H163" s="12">
        <v>42237</v>
      </c>
      <c r="I163" s="39">
        <f t="shared" si="10"/>
        <v>-2.0892995755152972E-2</v>
      </c>
      <c r="J163" s="39">
        <f t="shared" si="11"/>
        <v>-3.1436155382617716E-2</v>
      </c>
      <c r="K163" s="39">
        <f t="shared" si="12"/>
        <v>-8.9050496557818489E-3</v>
      </c>
      <c r="M163" s="39"/>
      <c r="N163" s="39"/>
    </row>
    <row r="164" spans="1:14" x14ac:dyDescent="0.25">
      <c r="A164" s="12">
        <v>42240</v>
      </c>
      <c r="B164" s="26">
        <f t="shared" si="9"/>
        <v>1</v>
      </c>
      <c r="C164" s="1">
        <f>VLOOKUP(A164,ASURB.MX!$A$2:$G$1290,6,FALSE)</f>
        <v>224.12866199999999</v>
      </c>
      <c r="D164">
        <f>VLOOKUP(A164,GFNORTEO.MX!$A$2:$G$1290,6,FALSE)</f>
        <v>69.285315999999995</v>
      </c>
      <c r="E164">
        <f>VLOOKUP(A164,WALMEX.MX!$A$2:$G$1290,6,FALSE)</f>
        <v>35.672375000000002</v>
      </c>
      <c r="H164" s="12">
        <v>42240</v>
      </c>
      <c r="I164" s="39">
        <f t="shared" si="10"/>
        <v>-1.1222832031770548E-2</v>
      </c>
      <c r="J164" s="39">
        <f t="shared" si="11"/>
        <v>-6.7735702694873973E-3</v>
      </c>
      <c r="K164" s="39">
        <f t="shared" si="12"/>
        <v>1.5772807334998183E-3</v>
      </c>
      <c r="M164" s="39"/>
      <c r="N164" s="39"/>
    </row>
    <row r="165" spans="1:14" x14ac:dyDescent="0.25">
      <c r="A165" s="12">
        <v>42241</v>
      </c>
      <c r="B165" s="26">
        <f t="shared" si="9"/>
        <v>2</v>
      </c>
      <c r="C165" s="1">
        <f>VLOOKUP(A165,ASURB.MX!$A$2:$G$1290,6,FALSE)</f>
        <v>228.347702</v>
      </c>
      <c r="D165">
        <f>VLOOKUP(A165,GFNORTEO.MX!$A$2:$G$1290,6,FALSE)</f>
        <v>71.27758</v>
      </c>
      <c r="E165">
        <f>VLOOKUP(A165,WALMEX.MX!$A$2:$G$1290,6,FALSE)</f>
        <v>35.335048999999998</v>
      </c>
      <c r="H165" s="12">
        <v>42241</v>
      </c>
      <c r="I165" s="39">
        <f t="shared" si="10"/>
        <v>1.864920519305438E-2</v>
      </c>
      <c r="J165" s="39">
        <f t="shared" si="11"/>
        <v>2.8348838556895496E-2</v>
      </c>
      <c r="K165" s="39">
        <f t="shared" si="12"/>
        <v>-9.5012188477599374E-3</v>
      </c>
      <c r="M165" s="39"/>
      <c r="N165" s="39"/>
    </row>
    <row r="166" spans="1:14" x14ac:dyDescent="0.25">
      <c r="A166" s="12">
        <v>42242</v>
      </c>
      <c r="B166" s="26">
        <f t="shared" si="9"/>
        <v>3</v>
      </c>
      <c r="C166" s="1">
        <f>VLOOKUP(A166,ASURB.MX!$A$2:$G$1290,6,FALSE)</f>
        <v>230.848938</v>
      </c>
      <c r="D166">
        <f>VLOOKUP(A166,GFNORTEO.MX!$A$2:$G$1290,6,FALSE)</f>
        <v>71.476806999999994</v>
      </c>
      <c r="E166">
        <f>VLOOKUP(A166,WALMEX.MX!$A$2:$G$1290,6,FALSE)</f>
        <v>36.262698999999998</v>
      </c>
      <c r="H166" s="12">
        <v>42242</v>
      </c>
      <c r="I166" s="39">
        <f t="shared" si="10"/>
        <v>1.0894072471196569E-2</v>
      </c>
      <c r="J166" s="39">
        <f t="shared" si="11"/>
        <v>2.7911874868486904E-3</v>
      </c>
      <c r="K166" s="39">
        <f t="shared" si="12"/>
        <v>2.5914276326407786E-2</v>
      </c>
      <c r="M166" s="39"/>
      <c r="N166" s="39"/>
    </row>
    <row r="167" spans="1:14" x14ac:dyDescent="0.25">
      <c r="A167" s="12">
        <v>42243</v>
      </c>
      <c r="B167" s="26">
        <f t="shared" si="9"/>
        <v>4</v>
      </c>
      <c r="C167" s="1">
        <f>VLOOKUP(A167,ASURB.MX!$A$2:$G$1290,6,FALSE)</f>
        <v>231.56626900000001</v>
      </c>
      <c r="D167">
        <f>VLOOKUP(A167,GFNORTEO.MX!$A$2:$G$1290,6,FALSE)</f>
        <v>73.097785999999999</v>
      </c>
      <c r="E167">
        <f>VLOOKUP(A167,WALMEX.MX!$A$2:$G$1290,6,FALSE)</f>
        <v>37.593254000000002</v>
      </c>
      <c r="H167" s="12">
        <v>42243</v>
      </c>
      <c r="I167" s="39">
        <f t="shared" si="10"/>
        <v>3.102543188660393E-3</v>
      </c>
      <c r="J167" s="39">
        <f t="shared" si="11"/>
        <v>2.2425059563578792E-2</v>
      </c>
      <c r="K167" s="39">
        <f t="shared" si="12"/>
        <v>3.6034982210149516E-2</v>
      </c>
      <c r="M167" s="39"/>
      <c r="N167" s="39"/>
    </row>
    <row r="168" spans="1:14" x14ac:dyDescent="0.25">
      <c r="A168" s="12">
        <v>42244</v>
      </c>
      <c r="B168" s="26">
        <f t="shared" si="9"/>
        <v>5</v>
      </c>
      <c r="C168" s="1">
        <f>VLOOKUP(A168,ASURB.MX!$A$2:$G$1290,6,FALSE)</f>
        <v>230.169342</v>
      </c>
      <c r="D168">
        <f>VLOOKUP(A168,GFNORTEO.MX!$A$2:$G$1290,6,FALSE)</f>
        <v>72.309928999999997</v>
      </c>
      <c r="E168">
        <f>VLOOKUP(A168,WALMEX.MX!$A$2:$G$1290,6,FALSE)</f>
        <v>37.293419</v>
      </c>
      <c r="H168" s="12">
        <v>42244</v>
      </c>
      <c r="I168" s="39">
        <f t="shared" si="10"/>
        <v>-6.0507841662678129E-3</v>
      </c>
      <c r="J168" s="39">
        <f t="shared" si="11"/>
        <v>-1.0836628716540706E-2</v>
      </c>
      <c r="K168" s="39">
        <f t="shared" si="12"/>
        <v>-8.0077426384034325E-3</v>
      </c>
      <c r="M168" s="39"/>
      <c r="N168" s="39"/>
    </row>
    <row r="169" spans="1:14" x14ac:dyDescent="0.25">
      <c r="A169" s="12">
        <v>42247</v>
      </c>
      <c r="B169" s="26">
        <f t="shared" si="9"/>
        <v>1</v>
      </c>
      <c r="C169" s="1">
        <f>VLOOKUP(A169,ASURB.MX!$A$2:$G$1290,6,FALSE)</f>
        <v>230.11273199999999</v>
      </c>
      <c r="D169">
        <f>VLOOKUP(A169,GFNORTEO.MX!$A$2:$G$1290,6,FALSE)</f>
        <v>72.817062000000007</v>
      </c>
      <c r="E169">
        <f>VLOOKUP(A169,WALMEX.MX!$A$2:$G$1290,6,FALSE)</f>
        <v>37.602631000000002</v>
      </c>
      <c r="H169" s="12">
        <v>42247</v>
      </c>
      <c r="I169" s="39">
        <f t="shared" si="10"/>
        <v>-2.4597960026334029E-4</v>
      </c>
      <c r="J169" s="39">
        <f t="shared" si="11"/>
        <v>6.9888455717667915E-3</v>
      </c>
      <c r="K169" s="39">
        <f t="shared" si="12"/>
        <v>8.2571445850288163E-3</v>
      </c>
      <c r="M169" s="39"/>
      <c r="N169" s="39"/>
    </row>
    <row r="170" spans="1:14" x14ac:dyDescent="0.25">
      <c r="A170" s="12">
        <v>42248</v>
      </c>
      <c r="B170" s="26">
        <f t="shared" si="9"/>
        <v>2</v>
      </c>
      <c r="C170" s="1">
        <f>VLOOKUP(A170,ASURB.MX!$A$2:$G$1290,6,FALSE)</f>
        <v>231.188705</v>
      </c>
      <c r="D170">
        <f>VLOOKUP(A170,GFNORTEO.MX!$A$2:$G$1290,6,FALSE)</f>
        <v>70.372001999999995</v>
      </c>
      <c r="E170">
        <f>VLOOKUP(A170,WALMEX.MX!$A$2:$G$1290,6,FALSE)</f>
        <v>37.893104999999998</v>
      </c>
      <c r="H170" s="12">
        <v>42248</v>
      </c>
      <c r="I170" s="39">
        <f t="shared" si="10"/>
        <v>4.6649538239260492E-3</v>
      </c>
      <c r="J170" s="39">
        <f t="shared" si="11"/>
        <v>-3.4154810677394669E-2</v>
      </c>
      <c r="K170" s="39">
        <f t="shared" si="12"/>
        <v>7.6951480643647208E-3</v>
      </c>
      <c r="M170" s="39"/>
      <c r="N170" s="39"/>
    </row>
    <row r="171" spans="1:14" x14ac:dyDescent="0.25">
      <c r="A171" s="12">
        <v>42249</v>
      </c>
      <c r="B171" s="26">
        <f t="shared" si="9"/>
        <v>3</v>
      </c>
      <c r="C171" s="1">
        <f>VLOOKUP(A171,ASURB.MX!$A$2:$G$1290,6,FALSE)</f>
        <v>231.39636200000001</v>
      </c>
      <c r="D171">
        <f>VLOOKUP(A171,GFNORTEO.MX!$A$2:$G$1290,6,FALSE)</f>
        <v>69.864891</v>
      </c>
      <c r="E171">
        <f>VLOOKUP(A171,WALMEX.MX!$A$2:$G$1290,6,FALSE)</f>
        <v>37.555782000000001</v>
      </c>
      <c r="H171" s="12">
        <v>42249</v>
      </c>
      <c r="I171" s="39">
        <f t="shared" si="10"/>
        <v>8.9781114334493454E-4</v>
      </c>
      <c r="J171" s="39">
        <f t="shared" si="11"/>
        <v>-7.2322368177206867E-3</v>
      </c>
      <c r="K171" s="39">
        <f t="shared" si="12"/>
        <v>-8.9418217020240144E-3</v>
      </c>
      <c r="M171" s="39"/>
      <c r="N171" s="39"/>
    </row>
    <row r="172" spans="1:14" x14ac:dyDescent="0.25">
      <c r="A172" s="12">
        <v>42250</v>
      </c>
      <c r="B172" s="26">
        <f t="shared" si="9"/>
        <v>4</v>
      </c>
      <c r="C172" s="1">
        <f>VLOOKUP(A172,ASURB.MX!$A$2:$G$1290,6,FALSE)</f>
        <v>231.235916</v>
      </c>
      <c r="D172">
        <f>VLOOKUP(A172,GFNORTEO.MX!$A$2:$G$1290,6,FALSE)</f>
        <v>70.707069000000004</v>
      </c>
      <c r="E172">
        <f>VLOOKUP(A172,WALMEX.MX!$A$2:$G$1290,6,FALSE)</f>
        <v>38.314770000000003</v>
      </c>
      <c r="H172" s="12">
        <v>42250</v>
      </c>
      <c r="I172" s="39">
        <f t="shared" si="10"/>
        <v>-6.9362218791278014E-4</v>
      </c>
      <c r="J172" s="39">
        <f t="shared" si="11"/>
        <v>1.1982305380530031E-2</v>
      </c>
      <c r="K172" s="39">
        <f t="shared" si="12"/>
        <v>2.0008113818991778E-2</v>
      </c>
      <c r="M172" s="39"/>
      <c r="N172" s="39"/>
    </row>
    <row r="173" spans="1:14" x14ac:dyDescent="0.25">
      <c r="A173" s="12">
        <v>42251</v>
      </c>
      <c r="B173" s="26">
        <f t="shared" si="9"/>
        <v>5</v>
      </c>
      <c r="C173" s="1">
        <f>VLOOKUP(A173,ASURB.MX!$A$2:$G$1290,6,FALSE)</f>
        <v>232.61393699999999</v>
      </c>
      <c r="D173">
        <f>VLOOKUP(A173,GFNORTEO.MX!$A$2:$G$1290,6,FALSE)</f>
        <v>70.290512000000007</v>
      </c>
      <c r="E173">
        <f>VLOOKUP(A173,WALMEX.MX!$A$2:$G$1290,6,FALSE)</f>
        <v>38.296036000000001</v>
      </c>
      <c r="H173" s="12">
        <v>42251</v>
      </c>
      <c r="I173" s="39">
        <f t="shared" si="10"/>
        <v>5.941685850196712E-3</v>
      </c>
      <c r="J173" s="39">
        <f t="shared" si="11"/>
        <v>-5.908728490025386E-3</v>
      </c>
      <c r="K173" s="39">
        <f t="shared" si="12"/>
        <v>-4.8906939768821218E-4</v>
      </c>
      <c r="M173" s="39"/>
      <c r="N173" s="39"/>
    </row>
    <row r="174" spans="1:14" x14ac:dyDescent="0.25">
      <c r="A174" s="12">
        <v>42254</v>
      </c>
      <c r="B174" s="26">
        <f t="shared" si="9"/>
        <v>1</v>
      </c>
      <c r="C174" s="1">
        <f>VLOOKUP(A174,ASURB.MX!$A$2:$G$1290,6,FALSE)</f>
        <v>236.48376500000001</v>
      </c>
      <c r="D174">
        <f>VLOOKUP(A174,GFNORTEO.MX!$A$2:$G$1290,6,FALSE)</f>
        <v>69.593215999999998</v>
      </c>
      <c r="E174">
        <f>VLOOKUP(A174,WALMEX.MX!$A$2:$G$1290,6,FALSE)</f>
        <v>38.099254999999999</v>
      </c>
      <c r="H174" s="12">
        <v>42254</v>
      </c>
      <c r="I174" s="39">
        <f t="shared" si="10"/>
        <v>1.6499402036981258E-2</v>
      </c>
      <c r="J174" s="39">
        <f t="shared" si="11"/>
        <v>-9.9697339446038827E-3</v>
      </c>
      <c r="K174" s="39">
        <f t="shared" si="12"/>
        <v>-5.1516640000210797E-3</v>
      </c>
      <c r="M174" s="39"/>
      <c r="N174" s="39"/>
    </row>
    <row r="175" spans="1:14" x14ac:dyDescent="0.25">
      <c r="A175" s="12">
        <v>42255</v>
      </c>
      <c r="B175" s="26">
        <f t="shared" si="9"/>
        <v>2</v>
      </c>
      <c r="C175" s="1">
        <f>VLOOKUP(A175,ASURB.MX!$A$2:$G$1290,6,FALSE)</f>
        <v>234.12413000000001</v>
      </c>
      <c r="D175">
        <f>VLOOKUP(A175,GFNORTEO.MX!$A$2:$G$1290,6,FALSE)</f>
        <v>69.837715000000003</v>
      </c>
      <c r="E175">
        <f>VLOOKUP(A175,WALMEX.MX!$A$2:$G$1290,6,FALSE)</f>
        <v>38.408470000000001</v>
      </c>
      <c r="H175" s="12">
        <v>42255</v>
      </c>
      <c r="I175" s="39">
        <f t="shared" si="10"/>
        <v>-1.0028113847564307E-2</v>
      </c>
      <c r="J175" s="39">
        <f t="shared" si="11"/>
        <v>3.507102030418696E-3</v>
      </c>
      <c r="K175" s="39">
        <f t="shared" si="12"/>
        <v>8.0832800520158534E-3</v>
      </c>
      <c r="M175" s="39"/>
      <c r="N175" s="39"/>
    </row>
    <row r="176" spans="1:14" x14ac:dyDescent="0.25">
      <c r="A176" s="12">
        <v>42256</v>
      </c>
      <c r="B176" s="26">
        <f t="shared" si="9"/>
        <v>3</v>
      </c>
      <c r="C176" s="1">
        <f>VLOOKUP(A176,ASURB.MX!$A$2:$G$1290,6,FALSE)</f>
        <v>231.12264999999999</v>
      </c>
      <c r="D176">
        <f>VLOOKUP(A176,GFNORTEO.MX!$A$2:$G$1290,6,FALSE)</f>
        <v>70.498786999999993</v>
      </c>
      <c r="E176">
        <f>VLOOKUP(A176,WALMEX.MX!$A$2:$G$1290,6,FALSE)</f>
        <v>37.480823999999998</v>
      </c>
      <c r="H176" s="12">
        <v>42256</v>
      </c>
      <c r="I176" s="39">
        <f t="shared" si="10"/>
        <v>-1.2902922796249553E-2</v>
      </c>
      <c r="J176" s="39">
        <f t="shared" si="11"/>
        <v>9.4213106406523944E-3</v>
      </c>
      <c r="K176" s="39">
        <f t="shared" si="12"/>
        <v>-2.4448566000467117E-2</v>
      </c>
      <c r="M176" s="39"/>
      <c r="N176" s="39"/>
    </row>
    <row r="177" spans="1:14" x14ac:dyDescent="0.25">
      <c r="A177" s="12">
        <v>42257</v>
      </c>
      <c r="B177" s="26">
        <f t="shared" si="9"/>
        <v>4</v>
      </c>
      <c r="C177" s="1">
        <f>VLOOKUP(A177,ASURB.MX!$A$2:$G$1290,6,FALSE)</f>
        <v>236.37994399999999</v>
      </c>
      <c r="D177">
        <f>VLOOKUP(A177,GFNORTEO.MX!$A$2:$G$1290,6,FALSE)</f>
        <v>70.172782999999995</v>
      </c>
      <c r="E177">
        <f>VLOOKUP(A177,WALMEX.MX!$A$2:$G$1290,6,FALSE)</f>
        <v>36.937344000000003</v>
      </c>
      <c r="H177" s="12">
        <v>42257</v>
      </c>
      <c r="I177" s="39">
        <f t="shared" si="10"/>
        <v>2.2491920679986416E-2</v>
      </c>
      <c r="J177" s="39">
        <f t="shared" si="11"/>
        <v>-4.6349746950032911E-3</v>
      </c>
      <c r="K177" s="39">
        <f t="shared" si="12"/>
        <v>-1.4606370380106676E-2</v>
      </c>
      <c r="M177" s="39"/>
      <c r="N177" s="39"/>
    </row>
    <row r="178" spans="1:14" x14ac:dyDescent="0.25">
      <c r="A178" s="12">
        <v>42258</v>
      </c>
      <c r="B178" s="26">
        <f t="shared" si="9"/>
        <v>5</v>
      </c>
      <c r="C178" s="1">
        <f>VLOOKUP(A178,ASURB.MX!$A$2:$G$1290,6,FALSE)</f>
        <v>236.125092</v>
      </c>
      <c r="D178">
        <f>VLOOKUP(A178,GFNORTEO.MX!$A$2:$G$1290,6,FALSE)</f>
        <v>69.384933000000004</v>
      </c>
      <c r="E178">
        <f>VLOOKUP(A178,WALMEX.MX!$A$2:$G$1290,6,FALSE)</f>
        <v>36.927979000000001</v>
      </c>
      <c r="H178" s="12">
        <v>42258</v>
      </c>
      <c r="I178" s="39">
        <f t="shared" si="10"/>
        <v>-1.0787272316532676E-3</v>
      </c>
      <c r="J178" s="39">
        <f t="shared" si="11"/>
        <v>-1.1290789105510209E-2</v>
      </c>
      <c r="K178" s="39">
        <f t="shared" si="12"/>
        <v>-2.5356959584899556E-4</v>
      </c>
      <c r="M178" s="39"/>
      <c r="N178" s="39"/>
    </row>
    <row r="179" spans="1:14" x14ac:dyDescent="0.25">
      <c r="A179" s="12">
        <v>42261</v>
      </c>
      <c r="B179" s="26">
        <f t="shared" si="9"/>
        <v>1</v>
      </c>
      <c r="C179" s="1">
        <f>VLOOKUP(A179,ASURB.MX!$A$2:$G$1290,6,FALSE)</f>
        <v>236.28555299999999</v>
      </c>
      <c r="D179">
        <f>VLOOKUP(A179,GFNORTEO.MX!$A$2:$G$1290,6,FALSE)</f>
        <v>70.344841000000002</v>
      </c>
      <c r="E179">
        <f>VLOOKUP(A179,WALMEX.MX!$A$2:$G$1290,6,FALSE)</f>
        <v>37.012309999999999</v>
      </c>
      <c r="H179" s="12">
        <v>42261</v>
      </c>
      <c r="I179" s="39">
        <f t="shared" si="10"/>
        <v>6.7932849468657066E-4</v>
      </c>
      <c r="J179" s="39">
        <f t="shared" si="11"/>
        <v>1.3739707342113022E-2</v>
      </c>
      <c r="K179" s="39">
        <f t="shared" si="12"/>
        <v>2.281057802359693E-3</v>
      </c>
      <c r="M179" s="39"/>
      <c r="N179" s="39"/>
    </row>
    <row r="180" spans="1:14" x14ac:dyDescent="0.25">
      <c r="A180" s="12">
        <v>42262</v>
      </c>
      <c r="B180" s="26">
        <f t="shared" si="9"/>
        <v>2</v>
      </c>
      <c r="C180" s="1">
        <f>VLOOKUP(A180,ASURB.MX!$A$2:$G$1290,6,FALSE)</f>
        <v>241.910934</v>
      </c>
      <c r="D180">
        <f>VLOOKUP(A180,GFNORTEO.MX!$A$2:$G$1290,6,FALSE)</f>
        <v>71.322861000000003</v>
      </c>
      <c r="E180">
        <f>VLOOKUP(A180,WALMEX.MX!$A$2:$G$1290,6,FALSE)</f>
        <v>38.099254999999999</v>
      </c>
      <c r="H180" s="12">
        <v>42262</v>
      </c>
      <c r="I180" s="39">
        <f t="shared" si="10"/>
        <v>2.352857315011863E-2</v>
      </c>
      <c r="J180" s="39">
        <f t="shared" si="11"/>
        <v>1.3807459627072855E-2</v>
      </c>
      <c r="K180" s="39">
        <f t="shared" si="12"/>
        <v>2.8944168122047115E-2</v>
      </c>
      <c r="M180" s="39"/>
      <c r="N180" s="39"/>
    </row>
    <row r="181" spans="1:14" x14ac:dyDescent="0.25">
      <c r="A181" s="12">
        <v>42264</v>
      </c>
      <c r="B181" s="26">
        <f t="shared" si="9"/>
        <v>4</v>
      </c>
      <c r="C181" s="1">
        <f>VLOOKUP(A181,ASURB.MX!$A$2:$G$1290,6,FALSE)</f>
        <v>246.02616900000001</v>
      </c>
      <c r="D181">
        <f>VLOOKUP(A181,GFNORTEO.MX!$A$2:$G$1290,6,FALSE)</f>
        <v>72.952881000000005</v>
      </c>
      <c r="E181">
        <f>VLOOKUP(A181,WALMEX.MX!$A$2:$G$1290,6,FALSE)</f>
        <v>38.642727000000001</v>
      </c>
      <c r="H181" s="12">
        <v>42264</v>
      </c>
      <c r="I181" s="39">
        <f t="shared" si="10"/>
        <v>1.6868291232857283E-2</v>
      </c>
      <c r="J181" s="39">
        <f t="shared" si="11"/>
        <v>2.2596859827147205E-2</v>
      </c>
      <c r="K181" s="39">
        <f t="shared" si="12"/>
        <v>1.4163853252510607E-2</v>
      </c>
      <c r="M181" s="39"/>
      <c r="N181" s="39"/>
    </row>
    <row r="182" spans="1:14" x14ac:dyDescent="0.25">
      <c r="A182" s="12">
        <v>42265</v>
      </c>
      <c r="B182" s="26">
        <f t="shared" si="9"/>
        <v>5</v>
      </c>
      <c r="C182" s="1">
        <f>VLOOKUP(A182,ASURB.MX!$A$2:$G$1290,6,FALSE)</f>
        <v>247.59298699999999</v>
      </c>
      <c r="D182">
        <f>VLOOKUP(A182,GFNORTEO.MX!$A$2:$G$1290,6,FALSE)</f>
        <v>73.287948999999998</v>
      </c>
      <c r="E182">
        <f>VLOOKUP(A182,WALMEX.MX!$A$2:$G$1290,6,FALSE)</f>
        <v>38.727058</v>
      </c>
      <c r="H182" s="12">
        <v>42265</v>
      </c>
      <c r="I182" s="39">
        <f t="shared" si="10"/>
        <v>6.3483081763801626E-3</v>
      </c>
      <c r="J182" s="39">
        <f t="shared" si="11"/>
        <v>4.58242183567221E-3</v>
      </c>
      <c r="K182" s="39">
        <f t="shared" si="12"/>
        <v>2.1799474664759718E-3</v>
      </c>
      <c r="M182" s="39"/>
      <c r="N182" s="39"/>
    </row>
    <row r="183" spans="1:14" x14ac:dyDescent="0.25">
      <c r="A183" s="12">
        <v>42268</v>
      </c>
      <c r="B183" s="26">
        <f t="shared" si="9"/>
        <v>1</v>
      </c>
      <c r="C183" s="1">
        <f>VLOOKUP(A183,ASURB.MX!$A$2:$G$1290,6,FALSE)</f>
        <v>245.186127</v>
      </c>
      <c r="D183">
        <f>VLOOKUP(A183,GFNORTEO.MX!$A$2:$G$1290,6,FALSE)</f>
        <v>72.074477999999999</v>
      </c>
      <c r="E183">
        <f>VLOOKUP(A183,WALMEX.MX!$A$2:$G$1290,6,FALSE)</f>
        <v>38.773907000000001</v>
      </c>
      <c r="H183" s="12">
        <v>42268</v>
      </c>
      <c r="I183" s="39">
        <f t="shared" si="10"/>
        <v>-9.7685923417619846E-3</v>
      </c>
      <c r="J183" s="39">
        <f t="shared" si="11"/>
        <v>-1.6696187785472758E-2</v>
      </c>
      <c r="K183" s="39">
        <f t="shared" si="12"/>
        <v>1.2089915449813489E-3</v>
      </c>
      <c r="M183" s="39"/>
      <c r="N183" s="39"/>
    </row>
    <row r="184" spans="1:14" x14ac:dyDescent="0.25">
      <c r="A184" s="12">
        <v>42269</v>
      </c>
      <c r="B184" s="26">
        <f t="shared" si="9"/>
        <v>2</v>
      </c>
      <c r="C184" s="1">
        <f>VLOOKUP(A184,ASURB.MX!$A$2:$G$1290,6,FALSE)</f>
        <v>245.30883800000001</v>
      </c>
      <c r="D184">
        <f>VLOOKUP(A184,GFNORTEO.MX!$A$2:$G$1290,6,FALSE)</f>
        <v>72.038269</v>
      </c>
      <c r="E184">
        <f>VLOOKUP(A184,WALMEX.MX!$A$2:$G$1290,6,FALSE)</f>
        <v>38.258549000000002</v>
      </c>
      <c r="H184" s="12">
        <v>42269</v>
      </c>
      <c r="I184" s="39">
        <f t="shared" si="10"/>
        <v>5.0035580919831932E-4</v>
      </c>
      <c r="J184" s="39">
        <f t="shared" si="11"/>
        <v>-5.0250934099457421E-4</v>
      </c>
      <c r="K184" s="39">
        <f t="shared" si="12"/>
        <v>-1.3380481832286456E-2</v>
      </c>
      <c r="M184" s="39"/>
      <c r="N184" s="39"/>
    </row>
    <row r="185" spans="1:14" x14ac:dyDescent="0.25">
      <c r="A185" s="12">
        <v>42270</v>
      </c>
      <c r="B185" s="26">
        <f t="shared" si="9"/>
        <v>3</v>
      </c>
      <c r="C185" s="1">
        <f>VLOOKUP(A185,ASURB.MX!$A$2:$G$1290,6,FALSE)</f>
        <v>246.95115699999999</v>
      </c>
      <c r="D185">
        <f>VLOOKUP(A185,GFNORTEO.MX!$A$2:$G$1290,6,FALSE)</f>
        <v>72.554443000000006</v>
      </c>
      <c r="E185">
        <f>VLOOKUP(A185,WALMEX.MX!$A$2:$G$1290,6,FALSE)</f>
        <v>38.089877999999999</v>
      </c>
      <c r="H185" s="12">
        <v>42270</v>
      </c>
      <c r="I185" s="39">
        <f t="shared" si="10"/>
        <v>6.6725921673812761E-3</v>
      </c>
      <c r="J185" s="39">
        <f t="shared" si="11"/>
        <v>7.13972627737998E-3</v>
      </c>
      <c r="K185" s="39">
        <f t="shared" si="12"/>
        <v>-4.418461022405412E-3</v>
      </c>
      <c r="M185" s="39"/>
      <c r="N185" s="39"/>
    </row>
    <row r="186" spans="1:14" x14ac:dyDescent="0.25">
      <c r="A186" s="12">
        <v>42271</v>
      </c>
      <c r="B186" s="26">
        <f t="shared" si="9"/>
        <v>4</v>
      </c>
      <c r="C186" s="1">
        <f>VLOOKUP(A186,ASURB.MX!$A$2:$G$1290,6,FALSE)</f>
        <v>245.110626</v>
      </c>
      <c r="D186">
        <f>VLOOKUP(A186,GFNORTEO.MX!$A$2:$G$1290,6,FALSE)</f>
        <v>72.346146000000005</v>
      </c>
      <c r="E186">
        <f>VLOOKUP(A186,WALMEX.MX!$A$2:$G$1290,6,FALSE)</f>
        <v>37.864994000000003</v>
      </c>
      <c r="H186" s="12">
        <v>42271</v>
      </c>
      <c r="I186" s="39">
        <f t="shared" si="10"/>
        <v>-7.4809288071064212E-3</v>
      </c>
      <c r="J186" s="39">
        <f t="shared" si="11"/>
        <v>-2.8750351522573076E-3</v>
      </c>
      <c r="K186" s="39">
        <f t="shared" si="12"/>
        <v>-5.9215334368839289E-3</v>
      </c>
      <c r="M186" s="39"/>
      <c r="N186" s="39"/>
    </row>
    <row r="187" spans="1:14" x14ac:dyDescent="0.25">
      <c r="A187" s="12">
        <v>42272</v>
      </c>
      <c r="B187" s="26">
        <f t="shared" si="9"/>
        <v>5</v>
      </c>
      <c r="C187" s="1">
        <f>VLOOKUP(A187,ASURB.MX!$A$2:$G$1290,6,FALSE)</f>
        <v>243.826965</v>
      </c>
      <c r="D187">
        <f>VLOOKUP(A187,GFNORTEO.MX!$A$2:$G$1290,6,FALSE)</f>
        <v>72.690269000000001</v>
      </c>
      <c r="E187">
        <f>VLOOKUP(A187,WALMEX.MX!$A$2:$G$1290,6,FALSE)</f>
        <v>37.649487000000001</v>
      </c>
      <c r="H187" s="12">
        <v>42272</v>
      </c>
      <c r="I187" s="39">
        <f t="shared" si="10"/>
        <v>-5.250829443135257E-3</v>
      </c>
      <c r="J187" s="39">
        <f t="shared" si="11"/>
        <v>4.7453413096860894E-3</v>
      </c>
      <c r="K187" s="39">
        <f t="shared" si="12"/>
        <v>-5.7077154530282273E-3</v>
      </c>
      <c r="M187" s="39"/>
      <c r="N187" s="39"/>
    </row>
    <row r="188" spans="1:14" x14ac:dyDescent="0.25">
      <c r="A188" s="12">
        <v>42275</v>
      </c>
      <c r="B188" s="26">
        <f t="shared" si="9"/>
        <v>1</v>
      </c>
      <c r="C188" s="1">
        <f>VLOOKUP(A188,ASURB.MX!$A$2:$G$1290,6,FALSE)</f>
        <v>243.836411</v>
      </c>
      <c r="D188">
        <f>VLOOKUP(A188,GFNORTEO.MX!$A$2:$G$1290,6,FALSE)</f>
        <v>72.337097</v>
      </c>
      <c r="E188">
        <f>VLOOKUP(A188,WALMEX.MX!$A$2:$G$1290,6,FALSE)</f>
        <v>37.152858999999999</v>
      </c>
      <c r="H188" s="12">
        <v>42275</v>
      </c>
      <c r="I188" s="39">
        <f t="shared" si="10"/>
        <v>3.8739837625912055E-5</v>
      </c>
      <c r="J188" s="39">
        <f t="shared" si="11"/>
        <v>-4.8704283594947113E-3</v>
      </c>
      <c r="K188" s="39">
        <f t="shared" si="12"/>
        <v>-1.3278602175180501E-2</v>
      </c>
      <c r="M188" s="39"/>
      <c r="N188" s="39"/>
    </row>
    <row r="189" spans="1:14" x14ac:dyDescent="0.25">
      <c r="A189" s="12">
        <v>42276</v>
      </c>
      <c r="B189" s="26">
        <f t="shared" si="9"/>
        <v>2</v>
      </c>
      <c r="C189" s="1">
        <f>VLOOKUP(A189,ASURB.MX!$A$2:$G$1290,6,FALSE)</f>
        <v>238.36204499999999</v>
      </c>
      <c r="D189">
        <f>VLOOKUP(A189,GFNORTEO.MX!$A$2:$G$1290,6,FALSE)</f>
        <v>73.188332000000003</v>
      </c>
      <c r="E189">
        <f>VLOOKUP(A189,WALMEX.MX!$A$2:$G$1290,6,FALSE)</f>
        <v>37.883735999999999</v>
      </c>
      <c r="H189" s="12">
        <v>42276</v>
      </c>
      <c r="I189" s="39">
        <f t="shared" si="10"/>
        <v>-2.2706838420366145E-2</v>
      </c>
      <c r="J189" s="39">
        <f t="shared" si="11"/>
        <v>1.1698913578022666E-2</v>
      </c>
      <c r="K189" s="39">
        <f t="shared" si="12"/>
        <v>1.948116421857252E-2</v>
      </c>
      <c r="M189" s="39"/>
      <c r="N189" s="39"/>
    </row>
    <row r="190" spans="1:14" x14ac:dyDescent="0.25">
      <c r="A190" s="12">
        <v>42277</v>
      </c>
      <c r="B190" s="26">
        <f t="shared" si="9"/>
        <v>3</v>
      </c>
      <c r="C190" s="1">
        <f>VLOOKUP(A190,ASURB.MX!$A$2:$G$1290,6,FALSE)</f>
        <v>243.77979999999999</v>
      </c>
      <c r="D190">
        <f>VLOOKUP(A190,GFNORTEO.MX!$A$2:$G$1290,6,FALSE)</f>
        <v>74.981376999999995</v>
      </c>
      <c r="E190">
        <f>VLOOKUP(A190,WALMEX.MX!$A$2:$G$1290,6,FALSE)</f>
        <v>38.895718000000002</v>
      </c>
      <c r="H190" s="12">
        <v>42277</v>
      </c>
      <c r="I190" s="39">
        <f t="shared" si="10"/>
        <v>2.2474643513891383E-2</v>
      </c>
      <c r="J190" s="39">
        <f t="shared" si="11"/>
        <v>2.4203766681632984E-2</v>
      </c>
      <c r="K190" s="39">
        <f t="shared" si="12"/>
        <v>2.6362276746188341E-2</v>
      </c>
      <c r="M190" s="39"/>
      <c r="N190" s="39"/>
    </row>
    <row r="191" spans="1:14" x14ac:dyDescent="0.25">
      <c r="A191" s="12">
        <v>42278</v>
      </c>
      <c r="B191" s="26">
        <f t="shared" si="9"/>
        <v>4</v>
      </c>
      <c r="C191" s="1">
        <f>VLOOKUP(A191,ASURB.MX!$A$2:$G$1290,6,FALSE)</f>
        <v>243.73260500000001</v>
      </c>
      <c r="D191">
        <f>VLOOKUP(A191,GFNORTEO.MX!$A$2:$G$1290,6,FALSE)</f>
        <v>75.053809999999999</v>
      </c>
      <c r="E191">
        <f>VLOOKUP(A191,WALMEX.MX!$A$2:$G$1290,6,FALSE)</f>
        <v>38.811377999999998</v>
      </c>
      <c r="H191" s="12">
        <v>42278</v>
      </c>
      <c r="I191" s="39">
        <f t="shared" si="10"/>
        <v>-1.9361558665334082E-4</v>
      </c>
      <c r="J191" s="39">
        <f t="shared" si="11"/>
        <v>9.6554691037022567E-4</v>
      </c>
      <c r="K191" s="39">
        <f t="shared" si="12"/>
        <v>-2.1707163813604376E-3</v>
      </c>
      <c r="M191" s="39"/>
      <c r="N191" s="39"/>
    </row>
    <row r="192" spans="1:14" x14ac:dyDescent="0.25">
      <c r="A192" s="12">
        <v>42279</v>
      </c>
      <c r="B192" s="26">
        <f t="shared" si="9"/>
        <v>5</v>
      </c>
      <c r="C192" s="1">
        <f>VLOOKUP(A192,ASURB.MX!$A$2:$G$1290,6,FALSE)</f>
        <v>245.92233300000001</v>
      </c>
      <c r="D192">
        <f>VLOOKUP(A192,GFNORTEO.MX!$A$2:$G$1290,6,FALSE)</f>
        <v>75.805442999999997</v>
      </c>
      <c r="E192">
        <f>VLOOKUP(A192,WALMEX.MX!$A$2:$G$1290,6,FALSE)</f>
        <v>38.708309</v>
      </c>
      <c r="H192" s="12">
        <v>42279</v>
      </c>
      <c r="I192" s="39">
        <f t="shared" si="10"/>
        <v>8.94402334141608E-3</v>
      </c>
      <c r="J192" s="39">
        <f t="shared" si="11"/>
        <v>9.9647745113522514E-3</v>
      </c>
      <c r="K192" s="39">
        <f t="shared" si="12"/>
        <v>-2.6591712305299962E-3</v>
      </c>
      <c r="M192" s="39"/>
      <c r="N192" s="39"/>
    </row>
    <row r="193" spans="1:14" x14ac:dyDescent="0.25">
      <c r="A193" s="12">
        <v>42282</v>
      </c>
      <c r="B193" s="26">
        <f t="shared" si="9"/>
        <v>1</v>
      </c>
      <c r="C193" s="1">
        <f>VLOOKUP(A193,ASURB.MX!$A$2:$G$1290,6,FALSE)</f>
        <v>248.03659099999999</v>
      </c>
      <c r="D193">
        <f>VLOOKUP(A193,GFNORTEO.MX!$A$2:$G$1290,6,FALSE)</f>
        <v>75.823554999999999</v>
      </c>
      <c r="E193">
        <f>VLOOKUP(A193,WALMEX.MX!$A$2:$G$1290,6,FALSE)</f>
        <v>39.092498999999997</v>
      </c>
      <c r="H193" s="12">
        <v>42282</v>
      </c>
      <c r="I193" s="39">
        <f t="shared" si="10"/>
        <v>8.5605130659531271E-3</v>
      </c>
      <c r="J193" s="39">
        <f t="shared" si="11"/>
        <v>2.3889889566026248E-4</v>
      </c>
      <c r="K193" s="39">
        <f t="shared" si="12"/>
        <v>9.8763273224168439E-3</v>
      </c>
      <c r="M193" s="39"/>
      <c r="N193" s="39"/>
    </row>
    <row r="194" spans="1:14" x14ac:dyDescent="0.25">
      <c r="A194" s="12">
        <v>42283</v>
      </c>
      <c r="B194" s="26">
        <f t="shared" si="9"/>
        <v>2</v>
      </c>
      <c r="C194" s="1">
        <f>VLOOKUP(A194,ASURB.MX!$A$2:$G$1290,6,FALSE)</f>
        <v>245.337143</v>
      </c>
      <c r="D194">
        <f>VLOOKUP(A194,GFNORTEO.MX!$A$2:$G$1290,6,FALSE)</f>
        <v>74.736862000000002</v>
      </c>
      <c r="E194">
        <f>VLOOKUP(A194,WALMEX.MX!$A$2:$G$1290,6,FALSE)</f>
        <v>38.989426000000002</v>
      </c>
      <c r="H194" s="12">
        <v>42283</v>
      </c>
      <c r="I194" s="39">
        <f t="shared" si="10"/>
        <v>-1.0942921163414185E-2</v>
      </c>
      <c r="J194" s="39">
        <f t="shared" si="11"/>
        <v>-1.4435558727808358E-2</v>
      </c>
      <c r="K194" s="39">
        <f t="shared" si="12"/>
        <v>-2.6401259925520285E-3</v>
      </c>
      <c r="M194" s="39"/>
      <c r="N194" s="39"/>
    </row>
    <row r="195" spans="1:14" x14ac:dyDescent="0.25">
      <c r="A195" s="12">
        <v>42284</v>
      </c>
      <c r="B195" s="26">
        <f t="shared" si="9"/>
        <v>3</v>
      </c>
      <c r="C195" s="1">
        <f>VLOOKUP(A195,ASURB.MX!$A$2:$G$1290,6,FALSE)</f>
        <v>247.451401</v>
      </c>
      <c r="D195">
        <f>VLOOKUP(A195,GFNORTEO.MX!$A$2:$G$1290,6,FALSE)</f>
        <v>74.383681999999993</v>
      </c>
      <c r="E195">
        <f>VLOOKUP(A195,WALMEX.MX!$A$2:$G$1290,6,FALSE)</f>
        <v>39.382961000000002</v>
      </c>
      <c r="H195" s="12">
        <v>42284</v>
      </c>
      <c r="I195" s="39">
        <f t="shared" si="10"/>
        <v>8.5808446589070511E-3</v>
      </c>
      <c r="J195" s="39">
        <f t="shared" si="11"/>
        <v>-4.7368477998506603E-3</v>
      </c>
      <c r="K195" s="39">
        <f t="shared" si="12"/>
        <v>1.0042779673703652E-2</v>
      </c>
      <c r="M195" s="39"/>
      <c r="N195" s="39"/>
    </row>
    <row r="196" spans="1:14" x14ac:dyDescent="0.25">
      <c r="A196" s="12">
        <v>42285</v>
      </c>
      <c r="B196" s="26">
        <f t="shared" ref="B196:B259" si="13">WEEKDAY(A196,2)</f>
        <v>4</v>
      </c>
      <c r="C196" s="1">
        <f>VLOOKUP(A196,ASURB.MX!$A$2:$G$1290,6,FALSE)</f>
        <v>244.78027299999999</v>
      </c>
      <c r="D196">
        <f>VLOOKUP(A196,GFNORTEO.MX!$A$2:$G$1290,6,FALSE)</f>
        <v>74.610077000000004</v>
      </c>
      <c r="E196">
        <f>VLOOKUP(A196,WALMEX.MX!$A$2:$G$1290,6,FALSE)</f>
        <v>39.158081000000003</v>
      </c>
      <c r="H196" s="12">
        <v>42285</v>
      </c>
      <c r="I196" s="39">
        <f t="shared" si="10"/>
        <v>-1.0853239890948743E-2</v>
      </c>
      <c r="J196" s="39">
        <f t="shared" si="11"/>
        <v>3.038988689966948E-3</v>
      </c>
      <c r="K196" s="39">
        <f t="shared" si="12"/>
        <v>-5.7264484605568699E-3</v>
      </c>
      <c r="M196" s="39"/>
      <c r="N196" s="39"/>
    </row>
    <row r="197" spans="1:14" x14ac:dyDescent="0.25">
      <c r="A197" s="12">
        <v>42286</v>
      </c>
      <c r="B197" s="26">
        <f t="shared" si="13"/>
        <v>5</v>
      </c>
      <c r="C197" s="1">
        <f>VLOOKUP(A197,ASURB.MX!$A$2:$G$1290,6,FALSE)</f>
        <v>246.328217</v>
      </c>
      <c r="D197">
        <f>VLOOKUP(A197,GFNORTEO.MX!$A$2:$G$1290,6,FALSE)</f>
        <v>75.470366999999996</v>
      </c>
      <c r="E197">
        <f>VLOOKUP(A197,WALMEX.MX!$A$2:$G$1290,6,FALSE)</f>
        <v>38.867610999999997</v>
      </c>
      <c r="H197" s="12">
        <v>42286</v>
      </c>
      <c r="I197" s="39">
        <f t="shared" ref="I197:I260" si="14">IFERROR(LN(C197/C196),"ND")</f>
        <v>6.303898864221712E-3</v>
      </c>
      <c r="J197" s="39">
        <f t="shared" ref="J197:J260" si="15">IFERROR(LN(D197/D196),"ND")</f>
        <v>1.1464510628237697E-2</v>
      </c>
      <c r="K197" s="39">
        <f t="shared" ref="K197:K260" si="16">IFERROR(LN(E197/E196),"ND")</f>
        <v>-7.4455306816524026E-3</v>
      </c>
      <c r="M197" s="39"/>
      <c r="N197" s="39"/>
    </row>
    <row r="198" spans="1:14" x14ac:dyDescent="0.25">
      <c r="A198" s="12">
        <v>42289</v>
      </c>
      <c r="B198" s="26">
        <f t="shared" si="13"/>
        <v>1</v>
      </c>
      <c r="C198" s="1">
        <f>VLOOKUP(A198,ASURB.MX!$A$2:$G$1290,6,FALSE)</f>
        <v>248.89550800000001</v>
      </c>
      <c r="D198">
        <f>VLOOKUP(A198,GFNORTEO.MX!$A$2:$G$1290,6,FALSE)</f>
        <v>75.986564999999999</v>
      </c>
      <c r="E198">
        <f>VLOOKUP(A198,WALMEX.MX!$A$2:$G$1290,6,FALSE)</f>
        <v>38.933200999999997</v>
      </c>
      <c r="H198" s="12">
        <v>42289</v>
      </c>
      <c r="I198" s="39">
        <f t="shared" si="14"/>
        <v>1.0368299697103284E-2</v>
      </c>
      <c r="J198" s="39">
        <f t="shared" si="15"/>
        <v>6.8164591993994375E-3</v>
      </c>
      <c r="K198" s="39">
        <f t="shared" si="16"/>
        <v>1.6861010535215201E-3</v>
      </c>
      <c r="M198" s="39"/>
      <c r="N198" s="39"/>
    </row>
    <row r="199" spans="1:14" x14ac:dyDescent="0.25">
      <c r="A199" s="12">
        <v>42290</v>
      </c>
      <c r="B199" s="26">
        <f t="shared" si="13"/>
        <v>2</v>
      </c>
      <c r="C199" s="1">
        <f>VLOOKUP(A199,ASURB.MX!$A$2:$G$1290,6,FALSE)</f>
        <v>248.64063999999999</v>
      </c>
      <c r="D199">
        <f>VLOOKUP(A199,GFNORTEO.MX!$A$2:$G$1290,6,FALSE)</f>
        <v>76.846855000000005</v>
      </c>
      <c r="E199">
        <f>VLOOKUP(A199,WALMEX.MX!$A$2:$G$1290,6,FALSE)</f>
        <v>39.045639000000001</v>
      </c>
      <c r="H199" s="12">
        <v>42290</v>
      </c>
      <c r="I199" s="39">
        <f t="shared" si="14"/>
        <v>-1.024520623548267E-3</v>
      </c>
      <c r="J199" s="39">
        <f t="shared" si="15"/>
        <v>1.125799692574931E-2</v>
      </c>
      <c r="K199" s="39">
        <f t="shared" si="16"/>
        <v>2.8838099649314028E-3</v>
      </c>
      <c r="M199" s="39"/>
      <c r="N199" s="39"/>
    </row>
    <row r="200" spans="1:14" x14ac:dyDescent="0.25">
      <c r="A200" s="12">
        <v>42291</v>
      </c>
      <c r="B200" s="26">
        <f t="shared" si="13"/>
        <v>3</v>
      </c>
      <c r="C200" s="1">
        <f>VLOOKUP(A200,ASURB.MX!$A$2:$G$1290,6,FALSE)</f>
        <v>249.140884</v>
      </c>
      <c r="D200">
        <f>VLOOKUP(A200,GFNORTEO.MX!$A$2:$G$1290,6,FALSE)</f>
        <v>77.027962000000002</v>
      </c>
      <c r="E200">
        <f>VLOOKUP(A200,WALMEX.MX!$A$2:$G$1290,6,FALSE)</f>
        <v>38.539650000000002</v>
      </c>
      <c r="H200" s="12">
        <v>42291</v>
      </c>
      <c r="I200" s="39">
        <f t="shared" si="14"/>
        <v>2.0098944789359555E-3</v>
      </c>
      <c r="J200" s="39">
        <f t="shared" si="15"/>
        <v>2.3539535209014489E-3</v>
      </c>
      <c r="K200" s="39">
        <f t="shared" si="16"/>
        <v>-1.304361124137913E-2</v>
      </c>
      <c r="M200" s="39"/>
      <c r="N200" s="39"/>
    </row>
    <row r="201" spans="1:14" x14ac:dyDescent="0.25">
      <c r="A201" s="12">
        <v>42292</v>
      </c>
      <c r="B201" s="26">
        <f t="shared" si="13"/>
        <v>4</v>
      </c>
      <c r="C201" s="1">
        <f>VLOOKUP(A201,ASURB.MX!$A$2:$G$1290,6,FALSE)</f>
        <v>247.89501999999999</v>
      </c>
      <c r="D201">
        <f>VLOOKUP(A201,GFNORTEO.MX!$A$2:$G$1290,6,FALSE)</f>
        <v>77.906372000000005</v>
      </c>
      <c r="E201">
        <f>VLOOKUP(A201,WALMEX.MX!$A$2:$G$1290,6,FALSE)</f>
        <v>39.017532000000003</v>
      </c>
      <c r="H201" s="12">
        <v>42292</v>
      </c>
      <c r="I201" s="39">
        <f t="shared" si="14"/>
        <v>-5.0131855635784251E-3</v>
      </c>
      <c r="J201" s="39">
        <f t="shared" si="15"/>
        <v>1.133924791694472E-2</v>
      </c>
      <c r="K201" s="39">
        <f t="shared" si="16"/>
        <v>1.2323502107852142E-2</v>
      </c>
      <c r="M201" s="39"/>
      <c r="N201" s="39"/>
    </row>
    <row r="202" spans="1:14" x14ac:dyDescent="0.25">
      <c r="A202" s="12">
        <v>42293</v>
      </c>
      <c r="B202" s="26">
        <f t="shared" si="13"/>
        <v>5</v>
      </c>
      <c r="C202" s="1">
        <f>VLOOKUP(A202,ASURB.MX!$A$2:$G$1290,6,FALSE)</f>
        <v>249.21639999999999</v>
      </c>
      <c r="D202">
        <f>VLOOKUP(A202,GFNORTEO.MX!$A$2:$G$1290,6,FALSE)</f>
        <v>79.690346000000005</v>
      </c>
      <c r="E202">
        <f>VLOOKUP(A202,WALMEX.MX!$A$2:$G$1290,6,FALSE)</f>
        <v>39.888969000000003</v>
      </c>
      <c r="H202" s="12">
        <v>42293</v>
      </c>
      <c r="I202" s="39">
        <f t="shared" si="14"/>
        <v>5.3162452478749686E-3</v>
      </c>
      <c r="J202" s="39">
        <f t="shared" si="15"/>
        <v>2.2640702517438705E-2</v>
      </c>
      <c r="K202" s="39">
        <f t="shared" si="16"/>
        <v>2.2088735927546666E-2</v>
      </c>
      <c r="M202" s="39"/>
      <c r="N202" s="39"/>
    </row>
    <row r="203" spans="1:14" x14ac:dyDescent="0.25">
      <c r="A203" s="12">
        <v>42296</v>
      </c>
      <c r="B203" s="26">
        <f t="shared" si="13"/>
        <v>1</v>
      </c>
      <c r="C203" s="1">
        <f>VLOOKUP(A203,ASURB.MX!$A$2:$G$1290,6,FALSE)</f>
        <v>249.39576700000001</v>
      </c>
      <c r="D203">
        <f>VLOOKUP(A203,GFNORTEO.MX!$A$2:$G$1290,6,FALSE)</f>
        <v>79.826172</v>
      </c>
      <c r="E203">
        <f>VLOOKUP(A203,WALMEX.MX!$A$2:$G$1290,6,FALSE)</f>
        <v>39.607868000000003</v>
      </c>
      <c r="H203" s="12">
        <v>42296</v>
      </c>
      <c r="I203" s="39">
        <f t="shared" si="14"/>
        <v>7.1946502555834003E-4</v>
      </c>
      <c r="J203" s="39">
        <f t="shared" si="15"/>
        <v>1.7029713853943813E-3</v>
      </c>
      <c r="K203" s="39">
        <f t="shared" si="16"/>
        <v>-7.0720341130887793E-3</v>
      </c>
      <c r="M203" s="39"/>
      <c r="N203" s="39"/>
    </row>
    <row r="204" spans="1:14" x14ac:dyDescent="0.25">
      <c r="A204" s="12">
        <v>42297</v>
      </c>
      <c r="B204" s="26">
        <f t="shared" si="13"/>
        <v>2</v>
      </c>
      <c r="C204" s="1">
        <f>VLOOKUP(A204,ASURB.MX!$A$2:$G$1290,6,FALSE)</f>
        <v>256.23873900000001</v>
      </c>
      <c r="D204">
        <f>VLOOKUP(A204,GFNORTEO.MX!$A$2:$G$1290,6,FALSE)</f>
        <v>79.427727000000004</v>
      </c>
      <c r="E204">
        <f>VLOOKUP(A204,WALMEX.MX!$A$2:$G$1290,6,FALSE)</f>
        <v>39.486046000000002</v>
      </c>
      <c r="H204" s="12">
        <v>42297</v>
      </c>
      <c r="I204" s="39">
        <f t="shared" si="14"/>
        <v>2.7068523753803843E-2</v>
      </c>
      <c r="J204" s="39">
        <f t="shared" si="15"/>
        <v>-5.0039067664031881E-3</v>
      </c>
      <c r="K204" s="39">
        <f t="shared" si="16"/>
        <v>-3.0804417222787266E-3</v>
      </c>
      <c r="M204" s="39"/>
      <c r="N204" s="39"/>
    </row>
    <row r="205" spans="1:14" x14ac:dyDescent="0.25">
      <c r="A205" s="12">
        <v>42298</v>
      </c>
      <c r="B205" s="26">
        <f t="shared" si="13"/>
        <v>3</v>
      </c>
      <c r="C205" s="1">
        <f>VLOOKUP(A205,ASURB.MX!$A$2:$G$1290,6,FALSE)</f>
        <v>252.37835699999999</v>
      </c>
      <c r="D205">
        <f>VLOOKUP(A205,GFNORTEO.MX!$A$2:$G$1290,6,FALSE)</f>
        <v>79.744681999999997</v>
      </c>
      <c r="E205">
        <f>VLOOKUP(A205,WALMEX.MX!$A$2:$G$1290,6,FALSE)</f>
        <v>39.935809999999996</v>
      </c>
      <c r="H205" s="12">
        <v>42298</v>
      </c>
      <c r="I205" s="39">
        <f t="shared" si="14"/>
        <v>-1.5180205942130345E-2</v>
      </c>
      <c r="J205" s="39">
        <f t="shared" si="15"/>
        <v>3.9825422121457224E-3</v>
      </c>
      <c r="K205" s="39">
        <f t="shared" si="16"/>
        <v>1.132607145224424E-2</v>
      </c>
      <c r="M205" s="39"/>
      <c r="N205" s="39"/>
    </row>
    <row r="206" spans="1:14" x14ac:dyDescent="0.25">
      <c r="A206" s="12">
        <v>42299</v>
      </c>
      <c r="B206" s="26">
        <f t="shared" si="13"/>
        <v>4</v>
      </c>
      <c r="C206" s="1">
        <f>VLOOKUP(A206,ASURB.MX!$A$2:$G$1290,6,FALSE)</f>
        <v>257.66394000000003</v>
      </c>
      <c r="D206">
        <f>VLOOKUP(A206,GFNORTEO.MX!$A$2:$G$1290,6,FALSE)</f>
        <v>79.654121000000004</v>
      </c>
      <c r="E206">
        <f>VLOOKUP(A206,WALMEX.MX!$A$2:$G$1290,6,FALSE)</f>
        <v>41.041496000000002</v>
      </c>
      <c r="H206" s="12">
        <v>42299</v>
      </c>
      <c r="I206" s="39">
        <f t="shared" si="14"/>
        <v>2.0726799536835538E-2</v>
      </c>
      <c r="J206" s="39">
        <f t="shared" si="15"/>
        <v>-1.1362821807875795E-3</v>
      </c>
      <c r="K206" s="39">
        <f t="shared" si="16"/>
        <v>2.7310237316397298E-2</v>
      </c>
      <c r="M206" s="39"/>
      <c r="N206" s="39"/>
    </row>
    <row r="207" spans="1:14" x14ac:dyDescent="0.25">
      <c r="A207" s="12">
        <v>42300</v>
      </c>
      <c r="B207" s="26">
        <f t="shared" si="13"/>
        <v>5</v>
      </c>
      <c r="C207" s="1">
        <f>VLOOKUP(A207,ASURB.MX!$A$2:$G$1290,6,FALSE)</f>
        <v>247.64961199999999</v>
      </c>
      <c r="D207">
        <f>VLOOKUP(A207,GFNORTEO.MX!$A$2:$G$1290,6,FALSE)</f>
        <v>82.325562000000005</v>
      </c>
      <c r="E207">
        <f>VLOOKUP(A207,WALMEX.MX!$A$2:$G$1290,6,FALSE)</f>
        <v>41.172676000000003</v>
      </c>
      <c r="H207" s="12">
        <v>42300</v>
      </c>
      <c r="I207" s="39">
        <f t="shared" si="14"/>
        <v>-3.9641285410060366E-2</v>
      </c>
      <c r="J207" s="39">
        <f t="shared" si="15"/>
        <v>3.2987880965859126E-2</v>
      </c>
      <c r="K207" s="39">
        <f t="shared" si="16"/>
        <v>3.1911800151446157E-3</v>
      </c>
      <c r="M207" s="39"/>
      <c r="N207" s="39"/>
    </row>
    <row r="208" spans="1:14" x14ac:dyDescent="0.25">
      <c r="A208" s="12">
        <v>42303</v>
      </c>
      <c r="B208" s="26">
        <f t="shared" si="13"/>
        <v>1</v>
      </c>
      <c r="C208" s="1">
        <f>VLOOKUP(A208,ASURB.MX!$A$2:$G$1290,6,FALSE)</f>
        <v>251.40614299999999</v>
      </c>
      <c r="D208">
        <f>VLOOKUP(A208,GFNORTEO.MX!$A$2:$G$1290,6,FALSE)</f>
        <v>79.663177000000005</v>
      </c>
      <c r="E208">
        <f>VLOOKUP(A208,WALMEX.MX!$A$2:$G$1290,6,FALSE)</f>
        <v>41.491261000000002</v>
      </c>
      <c r="H208" s="12">
        <v>42303</v>
      </c>
      <c r="I208" s="39">
        <f t="shared" si="14"/>
        <v>1.5054838714916535E-2</v>
      </c>
      <c r="J208" s="39">
        <f t="shared" si="15"/>
        <v>-3.28741958842836E-2</v>
      </c>
      <c r="K208" s="39">
        <f t="shared" si="16"/>
        <v>7.7079942936661601E-3</v>
      </c>
      <c r="M208" s="39"/>
      <c r="N208" s="39"/>
    </row>
    <row r="209" spans="1:14" x14ac:dyDescent="0.25">
      <c r="A209" s="12">
        <v>42304</v>
      </c>
      <c r="B209" s="26">
        <f t="shared" si="13"/>
        <v>2</v>
      </c>
      <c r="C209" s="1">
        <f>VLOOKUP(A209,ASURB.MX!$A$2:$G$1290,6,FALSE)</f>
        <v>248.008286</v>
      </c>
      <c r="D209">
        <f>VLOOKUP(A209,GFNORTEO.MX!$A$2:$G$1290,6,FALSE)</f>
        <v>81.401871</v>
      </c>
      <c r="E209">
        <f>VLOOKUP(A209,WALMEX.MX!$A$2:$G$1290,6,FALSE)</f>
        <v>40.572997999999998</v>
      </c>
      <c r="H209" s="12">
        <v>42304</v>
      </c>
      <c r="I209" s="39">
        <f t="shared" si="14"/>
        <v>-1.3607574123539953E-2</v>
      </c>
      <c r="J209" s="39">
        <f t="shared" si="15"/>
        <v>2.1590799045596899E-2</v>
      </c>
      <c r="K209" s="39">
        <f t="shared" si="16"/>
        <v>-2.2380055292361107E-2</v>
      </c>
      <c r="M209" s="39"/>
      <c r="N209" s="39"/>
    </row>
    <row r="210" spans="1:14" x14ac:dyDescent="0.25">
      <c r="A210" s="12">
        <v>42305</v>
      </c>
      <c r="B210" s="26">
        <f t="shared" si="13"/>
        <v>3</v>
      </c>
      <c r="C210" s="1">
        <f>VLOOKUP(A210,ASURB.MX!$A$2:$G$1290,6,FALSE)</f>
        <v>246.12056000000001</v>
      </c>
      <c r="D210">
        <f>VLOOKUP(A210,GFNORTEO.MX!$A$2:$G$1290,6,FALSE)</f>
        <v>82.678748999999996</v>
      </c>
      <c r="E210">
        <f>VLOOKUP(A210,WALMEX.MX!$A$2:$G$1290,6,FALSE)</f>
        <v>40.994652000000002</v>
      </c>
      <c r="H210" s="12">
        <v>42305</v>
      </c>
      <c r="I210" s="39">
        <f t="shared" si="14"/>
        <v>-7.6406597146034538E-3</v>
      </c>
      <c r="J210" s="39">
        <f t="shared" si="15"/>
        <v>1.5564346072682743E-2</v>
      </c>
      <c r="K210" s="39">
        <f t="shared" si="16"/>
        <v>1.0338847715695791E-2</v>
      </c>
      <c r="M210" s="39"/>
      <c r="N210" s="39"/>
    </row>
    <row r="211" spans="1:14" x14ac:dyDescent="0.25">
      <c r="A211" s="12">
        <v>42306</v>
      </c>
      <c r="B211" s="26">
        <f t="shared" si="13"/>
        <v>4</v>
      </c>
      <c r="C211" s="1">
        <f>VLOOKUP(A211,ASURB.MX!$A$2:$G$1290,6,FALSE)</f>
        <v>241.958145</v>
      </c>
      <c r="D211">
        <f>VLOOKUP(A211,GFNORTEO.MX!$A$2:$G$1290,6,FALSE)</f>
        <v>82.271232999999995</v>
      </c>
      <c r="E211">
        <f>VLOOKUP(A211,WALMEX.MX!$A$2:$G$1290,6,FALSE)</f>
        <v>40.760390999999998</v>
      </c>
      <c r="H211" s="12">
        <v>42306</v>
      </c>
      <c r="I211" s="39">
        <f t="shared" si="14"/>
        <v>-1.7056740529686875E-2</v>
      </c>
      <c r="J211" s="39">
        <f t="shared" si="15"/>
        <v>-4.9410957693282066E-3</v>
      </c>
      <c r="K211" s="39">
        <f t="shared" si="16"/>
        <v>-5.7308181255157856E-3</v>
      </c>
      <c r="M211" s="39"/>
      <c r="N211" s="39"/>
    </row>
    <row r="212" spans="1:14" x14ac:dyDescent="0.25">
      <c r="A212" s="12">
        <v>42307</v>
      </c>
      <c r="B212" s="26">
        <f t="shared" si="13"/>
        <v>5</v>
      </c>
      <c r="C212" s="1">
        <f>VLOOKUP(A212,ASURB.MX!$A$2:$G$1290,6,FALSE)</f>
        <v>241.45790099999999</v>
      </c>
      <c r="D212">
        <f>VLOOKUP(A212,GFNORTEO.MX!$A$2:$G$1290,6,FALSE)</f>
        <v>80.550635999999997</v>
      </c>
      <c r="E212">
        <f>VLOOKUP(A212,WALMEX.MX!$A$2:$G$1290,6,FALSE)</f>
        <v>40.835360999999999</v>
      </c>
      <c r="H212" s="12">
        <v>42307</v>
      </c>
      <c r="I212" s="39">
        <f t="shared" si="14"/>
        <v>-2.0696217376257576E-3</v>
      </c>
      <c r="J212" s="39">
        <f t="shared" si="15"/>
        <v>-2.1135502996919013E-2</v>
      </c>
      <c r="K212" s="39">
        <f t="shared" si="16"/>
        <v>1.8375961801615247E-3</v>
      </c>
      <c r="M212" s="39"/>
      <c r="N212" s="39"/>
    </row>
    <row r="213" spans="1:14" x14ac:dyDescent="0.25">
      <c r="A213" s="12">
        <v>42311</v>
      </c>
      <c r="B213" s="26">
        <f t="shared" si="13"/>
        <v>2</v>
      </c>
      <c r="C213" s="1">
        <f>VLOOKUP(A213,ASURB.MX!$A$2:$G$1290,6,FALSE)</f>
        <v>248.63124099999999</v>
      </c>
      <c r="D213">
        <f>VLOOKUP(A213,GFNORTEO.MX!$A$2:$G$1290,6,FALSE)</f>
        <v>84.806831000000003</v>
      </c>
      <c r="E213">
        <f>VLOOKUP(A213,WALMEX.MX!$A$2:$G$1290,6,FALSE)</f>
        <v>42.381431999999997</v>
      </c>
      <c r="H213" s="12">
        <v>42311</v>
      </c>
      <c r="I213" s="39">
        <f t="shared" si="14"/>
        <v>2.9275704005178111E-2</v>
      </c>
      <c r="J213" s="39">
        <f t="shared" si="15"/>
        <v>5.1490088490063118E-2</v>
      </c>
      <c r="K213" s="39">
        <f t="shared" si="16"/>
        <v>3.7161944566006015E-2</v>
      </c>
      <c r="M213" s="39"/>
      <c r="N213" s="39"/>
    </row>
    <row r="214" spans="1:14" x14ac:dyDescent="0.25">
      <c r="A214" s="12">
        <v>42312</v>
      </c>
      <c r="B214" s="26">
        <f t="shared" si="13"/>
        <v>3</v>
      </c>
      <c r="C214" s="1">
        <f>VLOOKUP(A214,ASURB.MX!$A$2:$G$1290,6,FALSE)</f>
        <v>249.76385500000001</v>
      </c>
      <c r="D214">
        <f>VLOOKUP(A214,GFNORTEO.MX!$A$2:$G$1290,6,FALSE)</f>
        <v>87.179419999999993</v>
      </c>
      <c r="E214">
        <f>VLOOKUP(A214,WALMEX.MX!$A$2:$G$1290,6,FALSE)</f>
        <v>42.372065999999997</v>
      </c>
      <c r="H214" s="12">
        <v>42312</v>
      </c>
      <c r="I214" s="39">
        <f t="shared" si="14"/>
        <v>4.5450525450089953E-3</v>
      </c>
      <c r="J214" s="39">
        <f t="shared" si="15"/>
        <v>2.7592200087252619E-2</v>
      </c>
      <c r="K214" s="39">
        <f t="shared" si="16"/>
        <v>-2.2101742722464173E-4</v>
      </c>
      <c r="M214" s="39"/>
      <c r="N214" s="39"/>
    </row>
    <row r="215" spans="1:14" x14ac:dyDescent="0.25">
      <c r="A215" s="12">
        <v>42313</v>
      </c>
      <c r="B215" s="26">
        <f t="shared" si="13"/>
        <v>4</v>
      </c>
      <c r="C215" s="1">
        <f>VLOOKUP(A215,ASURB.MX!$A$2:$G$1290,6,FALSE)</f>
        <v>249.96206699999999</v>
      </c>
      <c r="D215">
        <f>VLOOKUP(A215,GFNORTEO.MX!$A$2:$G$1290,6,FALSE)</f>
        <v>85.793899999999994</v>
      </c>
      <c r="E215">
        <f>VLOOKUP(A215,WALMEX.MX!$A$2:$G$1290,6,FALSE)</f>
        <v>41.182053000000003</v>
      </c>
      <c r="H215" s="12">
        <v>42313</v>
      </c>
      <c r="I215" s="39">
        <f t="shared" si="14"/>
        <v>7.9328288435072229E-4</v>
      </c>
      <c r="J215" s="39">
        <f t="shared" si="15"/>
        <v>-1.602038549066306E-2</v>
      </c>
      <c r="K215" s="39">
        <f t="shared" si="16"/>
        <v>-2.8486769710273026E-2</v>
      </c>
      <c r="M215" s="39"/>
      <c r="N215" s="39"/>
    </row>
    <row r="216" spans="1:14" x14ac:dyDescent="0.25">
      <c r="A216" s="12">
        <v>42314</v>
      </c>
      <c r="B216" s="26">
        <f t="shared" si="13"/>
        <v>5</v>
      </c>
      <c r="C216" s="1">
        <f>VLOOKUP(A216,ASURB.MX!$A$2:$G$1290,6,FALSE)</f>
        <v>253.52984599999999</v>
      </c>
      <c r="D216">
        <f>VLOOKUP(A216,GFNORTEO.MX!$A$2:$G$1290,6,FALSE)</f>
        <v>85.748633999999996</v>
      </c>
      <c r="E216">
        <f>VLOOKUP(A216,WALMEX.MX!$A$2:$G$1290,6,FALSE)</f>
        <v>43.084198000000001</v>
      </c>
      <c r="H216" s="12">
        <v>42314</v>
      </c>
      <c r="I216" s="39">
        <f t="shared" si="14"/>
        <v>1.4172377451349456E-2</v>
      </c>
      <c r="J216" s="39">
        <f t="shared" si="15"/>
        <v>-5.2775250540053819E-4</v>
      </c>
      <c r="K216" s="39">
        <f t="shared" si="16"/>
        <v>4.5153739496369451E-2</v>
      </c>
      <c r="M216" s="39"/>
      <c r="N216" s="39"/>
    </row>
    <row r="217" spans="1:14" x14ac:dyDescent="0.25">
      <c r="A217" s="12">
        <v>42317</v>
      </c>
      <c r="B217" s="26">
        <f t="shared" si="13"/>
        <v>1</v>
      </c>
      <c r="C217" s="1">
        <f>VLOOKUP(A217,ASURB.MX!$A$2:$G$1290,6,FALSE)</f>
        <v>244.92186000000001</v>
      </c>
      <c r="D217">
        <f>VLOOKUP(A217,GFNORTEO.MX!$A$2:$G$1290,6,FALSE)</f>
        <v>83.122467</v>
      </c>
      <c r="E217">
        <f>VLOOKUP(A217,WALMEX.MX!$A$2:$G$1290,6,FALSE)</f>
        <v>42.953026000000001</v>
      </c>
      <c r="H217" s="12">
        <v>42317</v>
      </c>
      <c r="I217" s="39">
        <f t="shared" si="14"/>
        <v>-3.4542330903702886E-2</v>
      </c>
      <c r="J217" s="39">
        <f t="shared" si="15"/>
        <v>-3.1105129558729714E-2</v>
      </c>
      <c r="K217" s="39">
        <f t="shared" si="16"/>
        <v>-3.0491941867368155E-3</v>
      </c>
      <c r="M217" s="39"/>
      <c r="N217" s="39"/>
    </row>
    <row r="218" spans="1:14" x14ac:dyDescent="0.25">
      <c r="A218" s="12">
        <v>42318</v>
      </c>
      <c r="B218" s="26">
        <f t="shared" si="13"/>
        <v>2</v>
      </c>
      <c r="C218" s="1">
        <f>VLOOKUP(A218,ASURB.MX!$A$2:$G$1290,6,FALSE)</f>
        <v>245.94122300000001</v>
      </c>
      <c r="D218">
        <f>VLOOKUP(A218,GFNORTEO.MX!$A$2:$G$1290,6,FALSE)</f>
        <v>82.724013999999997</v>
      </c>
      <c r="E218">
        <f>VLOOKUP(A218,WALMEX.MX!$A$2:$G$1290,6,FALSE)</f>
        <v>43.412163</v>
      </c>
      <c r="H218" s="12">
        <v>42318</v>
      </c>
      <c r="I218" s="39">
        <f t="shared" si="14"/>
        <v>4.1533555920916492E-3</v>
      </c>
      <c r="J218" s="39">
        <f t="shared" si="15"/>
        <v>-4.8050916034008961E-3</v>
      </c>
      <c r="K218" s="39">
        <f t="shared" si="16"/>
        <v>1.0632555334121462E-2</v>
      </c>
      <c r="M218" s="39"/>
      <c r="N218" s="39"/>
    </row>
    <row r="219" spans="1:14" x14ac:dyDescent="0.25">
      <c r="A219" s="12">
        <v>42319</v>
      </c>
      <c r="B219" s="26">
        <f t="shared" si="13"/>
        <v>3</v>
      </c>
      <c r="C219" s="1">
        <f>VLOOKUP(A219,ASURB.MX!$A$2:$G$1290,6,FALSE)</f>
        <v>246.44148300000001</v>
      </c>
      <c r="D219">
        <f>VLOOKUP(A219,GFNORTEO.MX!$A$2:$G$1290,6,FALSE)</f>
        <v>82.941344999999998</v>
      </c>
      <c r="E219">
        <f>VLOOKUP(A219,WALMEX.MX!$A$2:$G$1290,6,FALSE)</f>
        <v>43.477749000000003</v>
      </c>
      <c r="H219" s="12">
        <v>42319</v>
      </c>
      <c r="I219" s="39">
        <f t="shared" si="14"/>
        <v>2.0319973306766178E-3</v>
      </c>
      <c r="J219" s="39">
        <f t="shared" si="15"/>
        <v>2.6237365009471429E-3</v>
      </c>
      <c r="K219" s="39">
        <f t="shared" si="16"/>
        <v>1.5096346847690381E-3</v>
      </c>
      <c r="M219" s="39"/>
      <c r="N219" s="39"/>
    </row>
    <row r="220" spans="1:14" x14ac:dyDescent="0.25">
      <c r="A220" s="12">
        <v>42320</v>
      </c>
      <c r="B220" s="26">
        <f t="shared" si="13"/>
        <v>4</v>
      </c>
      <c r="C220" s="1">
        <f>VLOOKUP(A220,ASURB.MX!$A$2:$G$1290,6,FALSE)</f>
        <v>243.355042</v>
      </c>
      <c r="D220">
        <f>VLOOKUP(A220,GFNORTEO.MX!$A$2:$G$1290,6,FALSE)</f>
        <v>82.452338999999995</v>
      </c>
      <c r="E220">
        <f>VLOOKUP(A220,WALMEX.MX!$A$2:$G$1290,6,FALSE)</f>
        <v>43.065460000000002</v>
      </c>
      <c r="H220" s="12">
        <v>42320</v>
      </c>
      <c r="I220" s="39">
        <f t="shared" si="14"/>
        <v>-1.2603118626544958E-2</v>
      </c>
      <c r="J220" s="39">
        <f t="shared" si="15"/>
        <v>-5.913253917295417E-3</v>
      </c>
      <c r="K220" s="39">
        <f t="shared" si="16"/>
        <v>-9.5280062716723238E-3</v>
      </c>
      <c r="M220" s="39"/>
      <c r="N220" s="39"/>
    </row>
    <row r="221" spans="1:14" x14ac:dyDescent="0.25">
      <c r="A221" s="12">
        <v>42321</v>
      </c>
      <c r="B221" s="26">
        <f t="shared" si="13"/>
        <v>5</v>
      </c>
      <c r="C221" s="1">
        <f>VLOOKUP(A221,ASURB.MX!$A$2:$G$1290,6,FALSE)</f>
        <v>244.38386499999999</v>
      </c>
      <c r="D221">
        <f>VLOOKUP(A221,GFNORTEO.MX!$A$2:$G$1290,6,FALSE)</f>
        <v>81.383774000000003</v>
      </c>
      <c r="E221">
        <f>VLOOKUP(A221,WALMEX.MX!$A$2:$G$1290,6,FALSE)</f>
        <v>43.093570999999997</v>
      </c>
      <c r="H221" s="12">
        <v>42321</v>
      </c>
      <c r="I221" s="39">
        <f t="shared" si="14"/>
        <v>4.2187511028459737E-3</v>
      </c>
      <c r="J221" s="39">
        <f t="shared" si="15"/>
        <v>-1.3044500782556215E-2</v>
      </c>
      <c r="K221" s="39">
        <f t="shared" si="16"/>
        <v>6.5253753834529197E-4</v>
      </c>
      <c r="M221" s="39"/>
      <c r="N221" s="39"/>
    </row>
    <row r="222" spans="1:14" x14ac:dyDescent="0.25">
      <c r="A222" s="12">
        <v>42325</v>
      </c>
      <c r="B222" s="26">
        <f t="shared" si="13"/>
        <v>2</v>
      </c>
      <c r="C222" s="1">
        <f>VLOOKUP(A222,ASURB.MX!$A$2:$G$1290,6,FALSE)</f>
        <v>248.716171</v>
      </c>
      <c r="D222">
        <f>VLOOKUP(A222,GFNORTEO.MX!$A$2:$G$1290,6,FALSE)</f>
        <v>84.163871999999998</v>
      </c>
      <c r="E222">
        <f>VLOOKUP(A222,WALMEX.MX!$A$2:$G$1290,6,FALSE)</f>
        <v>43.965004</v>
      </c>
      <c r="H222" s="12">
        <v>42325</v>
      </c>
      <c r="I222" s="39">
        <f t="shared" si="14"/>
        <v>1.7572164514012851E-2</v>
      </c>
      <c r="J222" s="39">
        <f t="shared" si="15"/>
        <v>3.3589839006669585E-2</v>
      </c>
      <c r="K222" s="39">
        <f t="shared" si="16"/>
        <v>2.002013256206572E-2</v>
      </c>
      <c r="M222" s="39"/>
      <c r="N222" s="39"/>
    </row>
    <row r="223" spans="1:14" x14ac:dyDescent="0.25">
      <c r="A223" s="12">
        <v>42326</v>
      </c>
      <c r="B223" s="26">
        <f t="shared" si="13"/>
        <v>3</v>
      </c>
      <c r="C223" s="1">
        <f>VLOOKUP(A223,ASURB.MX!$A$2:$G$1290,6,FALSE)</f>
        <v>245.61087000000001</v>
      </c>
      <c r="D223">
        <f>VLOOKUP(A223,GFNORTEO.MX!$A$2:$G$1290,6,FALSE)</f>
        <v>84.707213999999993</v>
      </c>
      <c r="E223">
        <f>VLOOKUP(A223,WALMEX.MX!$A$2:$G$1290,6,FALSE)</f>
        <v>43.533969999999997</v>
      </c>
      <c r="H223" s="12">
        <v>42326</v>
      </c>
      <c r="I223" s="39">
        <f t="shared" si="14"/>
        <v>-1.2563916559267569E-2</v>
      </c>
      <c r="J223" s="39">
        <f t="shared" si="15"/>
        <v>6.4350136879473543E-3</v>
      </c>
      <c r="K223" s="39">
        <f t="shared" si="16"/>
        <v>-9.852400936568589E-3</v>
      </c>
      <c r="M223" s="39"/>
      <c r="N223" s="39"/>
    </row>
    <row r="224" spans="1:14" x14ac:dyDescent="0.25">
      <c r="A224" s="12">
        <v>42327</v>
      </c>
      <c r="B224" s="26">
        <f t="shared" si="13"/>
        <v>4</v>
      </c>
      <c r="C224" s="1">
        <f>VLOOKUP(A224,ASURB.MX!$A$2:$G$1290,6,FALSE)</f>
        <v>251.82145700000001</v>
      </c>
      <c r="D224">
        <f>VLOOKUP(A224,GFNORTEO.MX!$A$2:$G$1290,6,FALSE)</f>
        <v>82.814582999999999</v>
      </c>
      <c r="E224">
        <f>VLOOKUP(A224,WALMEX.MX!$A$2:$G$1290,6,FALSE)</f>
        <v>43.073444000000002</v>
      </c>
      <c r="H224" s="12">
        <v>42327</v>
      </c>
      <c r="I224" s="39">
        <f t="shared" si="14"/>
        <v>2.4971878184375254E-2</v>
      </c>
      <c r="J224" s="39">
        <f t="shared" si="15"/>
        <v>-2.2596600151840562E-2</v>
      </c>
      <c r="K224" s="39">
        <f t="shared" si="16"/>
        <v>-1.0634894155521884E-2</v>
      </c>
      <c r="M224" s="39"/>
      <c r="N224" s="39"/>
    </row>
    <row r="225" spans="1:14" x14ac:dyDescent="0.25">
      <c r="A225" s="12">
        <v>42328</v>
      </c>
      <c r="B225" s="26">
        <f t="shared" si="13"/>
        <v>5</v>
      </c>
      <c r="C225" s="1">
        <f>VLOOKUP(A225,ASURB.MX!$A$2:$G$1290,6,FALSE)</f>
        <v>249.85823099999999</v>
      </c>
      <c r="D225">
        <f>VLOOKUP(A225,GFNORTEO.MX!$A$2:$G$1290,6,FALSE)</f>
        <v>84.978874000000005</v>
      </c>
      <c r="E225">
        <f>VLOOKUP(A225,WALMEX.MX!$A$2:$G$1290,6,FALSE)</f>
        <v>43.280216000000003</v>
      </c>
      <c r="H225" s="12">
        <v>42328</v>
      </c>
      <c r="I225" s="39">
        <f t="shared" si="14"/>
        <v>-7.8266514217789872E-3</v>
      </c>
      <c r="J225" s="39">
        <f t="shared" si="15"/>
        <v>2.5798515350617304E-2</v>
      </c>
      <c r="K225" s="39">
        <f t="shared" si="16"/>
        <v>4.7889665632948183E-3</v>
      </c>
      <c r="M225" s="39"/>
      <c r="N225" s="39"/>
    </row>
    <row r="226" spans="1:14" x14ac:dyDescent="0.25">
      <c r="A226" s="12">
        <v>42331</v>
      </c>
      <c r="B226" s="26">
        <f t="shared" si="13"/>
        <v>1</v>
      </c>
      <c r="C226" s="1">
        <f>VLOOKUP(A226,ASURB.MX!$A$2:$G$1290,6,FALSE)</f>
        <v>249.48069799999999</v>
      </c>
      <c r="D226">
        <f>VLOOKUP(A226,GFNORTEO.MX!$A$2:$G$1290,6,FALSE)</f>
        <v>83.37603</v>
      </c>
      <c r="E226">
        <f>VLOOKUP(A226,WALMEX.MX!$A$2:$G$1290,6,FALSE)</f>
        <v>42.876072000000001</v>
      </c>
      <c r="H226" s="12">
        <v>42331</v>
      </c>
      <c r="I226" s="39">
        <f t="shared" si="14"/>
        <v>-1.5121315403674015E-3</v>
      </c>
      <c r="J226" s="39">
        <f t="shared" si="15"/>
        <v>-1.9041826439800624E-2</v>
      </c>
      <c r="K226" s="39">
        <f t="shared" si="16"/>
        <v>-9.38171719463992E-3</v>
      </c>
      <c r="M226" s="39"/>
      <c r="N226" s="39"/>
    </row>
    <row r="227" spans="1:14" x14ac:dyDescent="0.25">
      <c r="A227" s="12">
        <v>42332</v>
      </c>
      <c r="B227" s="26">
        <f t="shared" si="13"/>
        <v>2</v>
      </c>
      <c r="C227" s="1">
        <f>VLOOKUP(A227,ASURB.MX!$A$2:$G$1290,6,FALSE)</f>
        <v>245.84683200000001</v>
      </c>
      <c r="D227">
        <f>VLOOKUP(A227,GFNORTEO.MX!$A$2:$G$1290,6,FALSE)</f>
        <v>82.189728000000002</v>
      </c>
      <c r="E227">
        <f>VLOOKUP(A227,WALMEX.MX!$A$2:$G$1290,6,FALSE)</f>
        <v>42.829090000000001</v>
      </c>
      <c r="H227" s="12">
        <v>42332</v>
      </c>
      <c r="I227" s="39">
        <f t="shared" si="14"/>
        <v>-1.4672841604588226E-2</v>
      </c>
      <c r="J227" s="39">
        <f t="shared" si="15"/>
        <v>-1.4330527232672936E-2</v>
      </c>
      <c r="K227" s="39">
        <f t="shared" si="16"/>
        <v>-1.0963634770582177E-3</v>
      </c>
      <c r="M227" s="39"/>
      <c r="N227" s="39"/>
    </row>
    <row r="228" spans="1:14" x14ac:dyDescent="0.25">
      <c r="A228" s="12">
        <v>42333</v>
      </c>
      <c r="B228" s="26">
        <f t="shared" si="13"/>
        <v>3</v>
      </c>
      <c r="C228" s="1">
        <f>VLOOKUP(A228,ASURB.MX!$A$2:$G$1290,6,FALSE)</f>
        <v>240.20257599999999</v>
      </c>
      <c r="D228">
        <f>VLOOKUP(A228,GFNORTEO.MX!$A$2:$G$1290,6,FALSE)</f>
        <v>80.604263000000003</v>
      </c>
      <c r="E228">
        <f>VLOOKUP(A228,WALMEX.MX!$A$2:$G$1290,6,FALSE)</f>
        <v>42.669319000000002</v>
      </c>
      <c r="H228" s="12">
        <v>42333</v>
      </c>
      <c r="I228" s="39">
        <f t="shared" si="14"/>
        <v>-2.322607388417058E-2</v>
      </c>
      <c r="J228" s="39">
        <f t="shared" si="15"/>
        <v>-1.9478791817124357E-2</v>
      </c>
      <c r="K228" s="39">
        <f t="shared" si="16"/>
        <v>-3.7374072300277645E-3</v>
      </c>
      <c r="M228" s="39"/>
      <c r="N228" s="39"/>
    </row>
    <row r="229" spans="1:14" x14ac:dyDescent="0.25">
      <c r="A229" s="12">
        <v>42334</v>
      </c>
      <c r="B229" s="26">
        <f t="shared" si="13"/>
        <v>4</v>
      </c>
      <c r="C229" s="1">
        <f>VLOOKUP(A229,ASURB.MX!$A$2:$G$1290,6,FALSE)</f>
        <v>242.40176400000001</v>
      </c>
      <c r="D229">
        <f>VLOOKUP(A229,GFNORTEO.MX!$A$2:$G$1290,6,FALSE)</f>
        <v>81.921325999999993</v>
      </c>
      <c r="E229">
        <f>VLOOKUP(A229,WALMEX.MX!$A$2:$G$1290,6,FALSE)</f>
        <v>42.434341000000003</v>
      </c>
      <c r="H229" s="12">
        <v>42334</v>
      </c>
      <c r="I229" s="39">
        <f t="shared" si="14"/>
        <v>9.1138974116897892E-3</v>
      </c>
      <c r="J229" s="39">
        <f t="shared" si="15"/>
        <v>1.6207808750863632E-2</v>
      </c>
      <c r="K229" s="39">
        <f t="shared" si="16"/>
        <v>-5.5221737144051297E-3</v>
      </c>
      <c r="M229" s="39"/>
      <c r="N229" s="39"/>
    </row>
    <row r="230" spans="1:14" x14ac:dyDescent="0.25">
      <c r="A230" s="12">
        <v>42335</v>
      </c>
      <c r="B230" s="26">
        <f t="shared" si="13"/>
        <v>5</v>
      </c>
      <c r="C230" s="1">
        <f>VLOOKUP(A230,ASURB.MX!$A$2:$G$1290,6,FALSE)</f>
        <v>243.61932400000001</v>
      </c>
      <c r="D230">
        <f>VLOOKUP(A230,GFNORTEO.MX!$A$2:$G$1290,6,FALSE)</f>
        <v>81.521652000000003</v>
      </c>
      <c r="E230">
        <f>VLOOKUP(A230,WALMEX.MX!$A$2:$G$1290,6,FALSE)</f>
        <v>42.293377</v>
      </c>
      <c r="H230" s="12">
        <v>42335</v>
      </c>
      <c r="I230" s="39">
        <f t="shared" si="14"/>
        <v>5.0103280583260303E-3</v>
      </c>
      <c r="J230" s="39">
        <f t="shared" si="15"/>
        <v>-4.8906940088443906E-3</v>
      </c>
      <c r="K230" s="39">
        <f t="shared" si="16"/>
        <v>-3.327461977975163E-3</v>
      </c>
      <c r="M230" s="39"/>
      <c r="N230" s="39"/>
    </row>
    <row r="231" spans="1:14" x14ac:dyDescent="0.25">
      <c r="A231" s="12">
        <v>42338</v>
      </c>
      <c r="B231" s="26">
        <f t="shared" si="13"/>
        <v>1</v>
      </c>
      <c r="C231" s="1">
        <f>VLOOKUP(A231,ASURB.MX!$A$2:$G$1290,6,FALSE)</f>
        <v>236.917923</v>
      </c>
      <c r="D231">
        <f>VLOOKUP(A231,GFNORTEO.MX!$A$2:$G$1290,6,FALSE)</f>
        <v>81.285483999999997</v>
      </c>
      <c r="E231">
        <f>VLOOKUP(A231,WALMEX.MX!$A$2:$G$1290,6,FALSE)</f>
        <v>41.240738</v>
      </c>
      <c r="H231" s="12">
        <v>42338</v>
      </c>
      <c r="I231" s="39">
        <f t="shared" si="14"/>
        <v>-2.7893094756686904E-2</v>
      </c>
      <c r="J231" s="39">
        <f t="shared" si="15"/>
        <v>-2.9012016482076971E-3</v>
      </c>
      <c r="K231" s="39">
        <f t="shared" si="16"/>
        <v>-2.520394745354804E-2</v>
      </c>
      <c r="M231" s="39"/>
      <c r="N231" s="39"/>
    </row>
    <row r="232" spans="1:14" x14ac:dyDescent="0.25">
      <c r="A232" s="12">
        <v>42339</v>
      </c>
      <c r="B232" s="26">
        <f t="shared" si="13"/>
        <v>2</v>
      </c>
      <c r="C232" s="1">
        <f>VLOOKUP(A232,ASURB.MX!$A$2:$G$1290,6,FALSE)</f>
        <v>238.144958</v>
      </c>
      <c r="D232">
        <f>VLOOKUP(A232,GFNORTEO.MX!$A$2:$G$1290,6,FALSE)</f>
        <v>83.111214000000004</v>
      </c>
      <c r="E232">
        <f>VLOOKUP(A232,WALMEX.MX!$A$2:$G$1290,6,FALSE)</f>
        <v>41.362907</v>
      </c>
      <c r="H232" s="12">
        <v>42339</v>
      </c>
      <c r="I232" s="39">
        <f t="shared" si="14"/>
        <v>5.1657907941590406E-3</v>
      </c>
      <c r="J232" s="39">
        <f t="shared" si="15"/>
        <v>2.2212186578823401E-2</v>
      </c>
      <c r="K232" s="39">
        <f t="shared" si="16"/>
        <v>2.95795879411056E-3</v>
      </c>
      <c r="M232" s="39"/>
      <c r="N232" s="39"/>
    </row>
    <row r="233" spans="1:14" x14ac:dyDescent="0.25">
      <c r="A233" s="12">
        <v>42340</v>
      </c>
      <c r="B233" s="26">
        <f t="shared" si="13"/>
        <v>3</v>
      </c>
      <c r="C233" s="1">
        <f>VLOOKUP(A233,ASURB.MX!$A$2:$G$1290,6,FALSE)</f>
        <v>234.43559300000001</v>
      </c>
      <c r="D233">
        <f>VLOOKUP(A233,GFNORTEO.MX!$A$2:$G$1290,6,FALSE)</f>
        <v>82.030319000000006</v>
      </c>
      <c r="E233">
        <f>VLOOKUP(A233,WALMEX.MX!$A$2:$G$1290,6,FALSE)</f>
        <v>41.184341000000003</v>
      </c>
      <c r="H233" s="12">
        <v>42340</v>
      </c>
      <c r="I233" s="39">
        <f t="shared" si="14"/>
        <v>-1.5698662047348901E-2</v>
      </c>
      <c r="J233" s="39">
        <f t="shared" si="15"/>
        <v>-1.3090715777145946E-2</v>
      </c>
      <c r="K233" s="39">
        <f t="shared" si="16"/>
        <v>-4.3264017361164531E-3</v>
      </c>
      <c r="M233" s="39"/>
      <c r="N233" s="39"/>
    </row>
    <row r="234" spans="1:14" x14ac:dyDescent="0.25">
      <c r="A234" s="12">
        <v>42341</v>
      </c>
      <c r="B234" s="26">
        <f t="shared" si="13"/>
        <v>4</v>
      </c>
      <c r="C234" s="1">
        <f>VLOOKUP(A234,ASURB.MX!$A$2:$G$1290,6,FALSE)</f>
        <v>229.159424</v>
      </c>
      <c r="D234">
        <f>VLOOKUP(A234,GFNORTEO.MX!$A$2:$G$1290,6,FALSE)</f>
        <v>81.121986000000007</v>
      </c>
      <c r="E234">
        <f>VLOOKUP(A234,WALMEX.MX!$A$2:$G$1290,6,FALSE)</f>
        <v>41.099753999999997</v>
      </c>
      <c r="H234" s="12">
        <v>42341</v>
      </c>
      <c r="I234" s="39">
        <f t="shared" si="14"/>
        <v>-2.2762957435300532E-2</v>
      </c>
      <c r="J234" s="39">
        <f t="shared" si="15"/>
        <v>-1.1134901036551677E-2</v>
      </c>
      <c r="K234" s="39">
        <f t="shared" si="16"/>
        <v>-2.0559752111514004E-3</v>
      </c>
      <c r="M234" s="39"/>
      <c r="N234" s="39"/>
    </row>
    <row r="235" spans="1:14" x14ac:dyDescent="0.25">
      <c r="A235" s="12">
        <v>42342</v>
      </c>
      <c r="B235" s="26">
        <f t="shared" si="13"/>
        <v>5</v>
      </c>
      <c r="C235" s="1">
        <f>VLOOKUP(A235,ASURB.MX!$A$2:$G$1290,6,FALSE)</f>
        <v>233.96366900000001</v>
      </c>
      <c r="D235">
        <f>VLOOKUP(A235,GFNORTEO.MX!$A$2:$G$1290,6,FALSE)</f>
        <v>81.031165999999999</v>
      </c>
      <c r="E235">
        <f>VLOOKUP(A235,WALMEX.MX!$A$2:$G$1290,6,FALSE)</f>
        <v>40.601638999999999</v>
      </c>
      <c r="H235" s="12">
        <v>42342</v>
      </c>
      <c r="I235" s="39">
        <f t="shared" si="14"/>
        <v>2.0747906610201334E-2</v>
      </c>
      <c r="J235" s="39">
        <f t="shared" si="15"/>
        <v>-1.1201756904078845E-3</v>
      </c>
      <c r="K235" s="39">
        <f t="shared" si="16"/>
        <v>-1.2193700831826037E-2</v>
      </c>
      <c r="M235" s="39"/>
      <c r="N235" s="39"/>
    </row>
    <row r="236" spans="1:14" x14ac:dyDescent="0.25">
      <c r="A236" s="12">
        <v>42345</v>
      </c>
      <c r="B236" s="26">
        <f t="shared" si="13"/>
        <v>1</v>
      </c>
      <c r="C236" s="1">
        <f>VLOOKUP(A236,ASURB.MX!$A$2:$G$1290,6,FALSE)</f>
        <v>232.59506200000001</v>
      </c>
      <c r="D236">
        <f>VLOOKUP(A236,GFNORTEO.MX!$A$2:$G$1290,6,FALSE)</f>
        <v>80.032004999999998</v>
      </c>
      <c r="E236">
        <f>VLOOKUP(A236,WALMEX.MX!$A$2:$G$1290,6,FALSE)</f>
        <v>40.178702999999999</v>
      </c>
      <c r="H236" s="12">
        <v>42345</v>
      </c>
      <c r="I236" s="39">
        <f t="shared" si="14"/>
        <v>-5.8668323392155226E-3</v>
      </c>
      <c r="J236" s="39">
        <f t="shared" si="15"/>
        <v>-1.2407228931084072E-2</v>
      </c>
      <c r="K236" s="39">
        <f t="shared" si="16"/>
        <v>-1.0471356126368904E-2</v>
      </c>
      <c r="M236" s="39"/>
      <c r="N236" s="39"/>
    </row>
    <row r="237" spans="1:14" x14ac:dyDescent="0.25">
      <c r="A237" s="12">
        <v>42346</v>
      </c>
      <c r="B237" s="26">
        <f t="shared" si="13"/>
        <v>2</v>
      </c>
      <c r="C237" s="1">
        <f>VLOOKUP(A237,ASURB.MX!$A$2:$G$1290,6,FALSE)</f>
        <v>234.369507</v>
      </c>
      <c r="D237">
        <f>VLOOKUP(A237,GFNORTEO.MX!$A$2:$G$1290,6,FALSE)</f>
        <v>79.396193999999994</v>
      </c>
      <c r="E237">
        <f>VLOOKUP(A237,WALMEX.MX!$A$2:$G$1290,6,FALSE)</f>
        <v>39.774554999999999</v>
      </c>
      <c r="H237" s="12">
        <v>42346</v>
      </c>
      <c r="I237" s="39">
        <f t="shared" si="14"/>
        <v>7.5999493694915614E-3</v>
      </c>
      <c r="J237" s="39">
        <f t="shared" si="15"/>
        <v>-7.9761845748380564E-3</v>
      </c>
      <c r="K237" s="39">
        <f t="shared" si="16"/>
        <v>-1.0109692895474505E-2</v>
      </c>
      <c r="M237" s="39"/>
      <c r="N237" s="39"/>
    </row>
    <row r="238" spans="1:14" x14ac:dyDescent="0.25">
      <c r="A238" s="12">
        <v>42347</v>
      </c>
      <c r="B238" s="26">
        <f t="shared" si="13"/>
        <v>3</v>
      </c>
      <c r="C238" s="1">
        <f>VLOOKUP(A238,ASURB.MX!$A$2:$G$1290,6,FALSE)</f>
        <v>235.42662000000001</v>
      </c>
      <c r="D238">
        <f>VLOOKUP(A238,GFNORTEO.MX!$A$2:$G$1290,6,FALSE)</f>
        <v>81.785065000000003</v>
      </c>
      <c r="E238">
        <f>VLOOKUP(A238,WALMEX.MX!$A$2:$G$1290,6,FALSE)</f>
        <v>39.567799000000001</v>
      </c>
      <c r="H238" s="12">
        <v>42347</v>
      </c>
      <c r="I238" s="39">
        <f t="shared" si="14"/>
        <v>4.5003128947704828E-3</v>
      </c>
      <c r="J238" s="39">
        <f t="shared" si="15"/>
        <v>2.9644214881561059E-2</v>
      </c>
      <c r="K238" s="39">
        <f t="shared" si="16"/>
        <v>-5.2117553255043147E-3</v>
      </c>
      <c r="M238" s="39"/>
      <c r="N238" s="39"/>
    </row>
    <row r="239" spans="1:14" x14ac:dyDescent="0.25">
      <c r="A239" s="12">
        <v>42348</v>
      </c>
      <c r="B239" s="26">
        <f t="shared" si="13"/>
        <v>4</v>
      </c>
      <c r="C239" s="1">
        <f>VLOOKUP(A239,ASURB.MX!$A$2:$G$1290,6,FALSE)</f>
        <v>233.94477800000001</v>
      </c>
      <c r="D239">
        <f>VLOOKUP(A239,GFNORTEO.MX!$A$2:$G$1290,6,FALSE)</f>
        <v>80.395340000000004</v>
      </c>
      <c r="E239">
        <f>VLOOKUP(A239,WALMEX.MX!$A$2:$G$1290,6,FALSE)</f>
        <v>39.859146000000003</v>
      </c>
      <c r="H239" s="12">
        <v>42348</v>
      </c>
      <c r="I239" s="39">
        <f t="shared" si="14"/>
        <v>-6.3141764904543788E-3</v>
      </c>
      <c r="J239" s="39">
        <f t="shared" si="15"/>
        <v>-1.713843317078113E-2</v>
      </c>
      <c r="K239" s="39">
        <f t="shared" si="16"/>
        <v>7.3362586640315173E-3</v>
      </c>
      <c r="M239" s="39"/>
      <c r="N239" s="39"/>
    </row>
    <row r="240" spans="1:14" x14ac:dyDescent="0.25">
      <c r="A240" s="12">
        <v>42349</v>
      </c>
      <c r="B240" s="26">
        <f t="shared" si="13"/>
        <v>5</v>
      </c>
      <c r="C240" s="1">
        <f>VLOOKUP(A240,ASURB.MX!$A$2:$G$1290,6,FALSE)</f>
        <v>228.47984299999999</v>
      </c>
      <c r="D240">
        <f>VLOOKUP(A240,GFNORTEO.MX!$A$2:$G$1290,6,FALSE)</f>
        <v>80.468010000000007</v>
      </c>
      <c r="E240">
        <f>VLOOKUP(A240,WALMEX.MX!$A$2:$G$1290,6,FALSE)</f>
        <v>40.03772</v>
      </c>
      <c r="H240" s="12">
        <v>42349</v>
      </c>
      <c r="I240" s="39">
        <f t="shared" si="14"/>
        <v>-2.363710405322185E-2</v>
      </c>
      <c r="J240" s="39">
        <f t="shared" si="15"/>
        <v>9.0349983316219786E-4</v>
      </c>
      <c r="K240" s="39">
        <f t="shared" si="16"/>
        <v>4.4701202010849891E-3</v>
      </c>
      <c r="M240" s="39"/>
      <c r="N240" s="39"/>
    </row>
    <row r="241" spans="1:14" x14ac:dyDescent="0.25">
      <c r="A241" s="12">
        <v>42352</v>
      </c>
      <c r="B241" s="26">
        <f t="shared" si="13"/>
        <v>1</v>
      </c>
      <c r="C241" s="1">
        <f>VLOOKUP(A241,ASURB.MX!$A$2:$G$1290,6,FALSE)</f>
        <v>229.13110399999999</v>
      </c>
      <c r="D241">
        <f>VLOOKUP(A241,GFNORTEO.MX!$A$2:$G$1290,6,FALSE)</f>
        <v>79.941185000000004</v>
      </c>
      <c r="E241">
        <f>VLOOKUP(A241,WALMEX.MX!$A$2:$G$1290,6,FALSE)</f>
        <v>40.366669000000002</v>
      </c>
      <c r="H241" s="12">
        <v>42352</v>
      </c>
      <c r="I241" s="39">
        <f t="shared" si="14"/>
        <v>2.8463542839816591E-3</v>
      </c>
      <c r="J241" s="39">
        <f t="shared" si="15"/>
        <v>-6.5685373482986496E-3</v>
      </c>
      <c r="K241" s="39">
        <f t="shared" si="16"/>
        <v>8.1824099256441792E-3</v>
      </c>
      <c r="M241" s="39"/>
      <c r="N241" s="39"/>
    </row>
    <row r="242" spans="1:14" x14ac:dyDescent="0.25">
      <c r="A242" s="12">
        <v>42353</v>
      </c>
      <c r="B242" s="26">
        <f t="shared" si="13"/>
        <v>2</v>
      </c>
      <c r="C242" s="1">
        <f>VLOOKUP(A242,ASURB.MX!$A$2:$G$1290,6,FALSE)</f>
        <v>234.388397</v>
      </c>
      <c r="D242">
        <f>VLOOKUP(A242,GFNORTEO.MX!$A$2:$G$1290,6,FALSE)</f>
        <v>82.820556999999994</v>
      </c>
      <c r="E242">
        <f>VLOOKUP(A242,WALMEX.MX!$A$2:$G$1290,6,FALSE)</f>
        <v>40.968178000000002</v>
      </c>
      <c r="H242" s="12">
        <v>42353</v>
      </c>
      <c r="I242" s="39">
        <f t="shared" si="14"/>
        <v>2.2685209339302539E-2</v>
      </c>
      <c r="J242" s="39">
        <f t="shared" si="15"/>
        <v>3.538512673242384E-2</v>
      </c>
      <c r="K242" s="39">
        <f t="shared" si="16"/>
        <v>1.4791199310927417E-2</v>
      </c>
      <c r="M242" s="39"/>
      <c r="N242" s="39"/>
    </row>
    <row r="243" spans="1:14" x14ac:dyDescent="0.25">
      <c r="A243" s="12">
        <v>42354</v>
      </c>
      <c r="B243" s="26">
        <f t="shared" si="13"/>
        <v>3</v>
      </c>
      <c r="C243" s="1">
        <f>VLOOKUP(A243,ASURB.MX!$A$2:$G$1290,6,FALSE)</f>
        <v>234.02027899999999</v>
      </c>
      <c r="D243">
        <f>VLOOKUP(A243,GFNORTEO.MX!$A$2:$G$1290,6,FALSE)</f>
        <v>85.763503999999998</v>
      </c>
      <c r="E243">
        <f>VLOOKUP(A243,WALMEX.MX!$A$2:$G$1290,6,FALSE)</f>
        <v>41.165543</v>
      </c>
      <c r="H243" s="12">
        <v>42354</v>
      </c>
      <c r="I243" s="39">
        <f t="shared" si="14"/>
        <v>-1.5717816285120098E-3</v>
      </c>
      <c r="J243" s="39">
        <f t="shared" si="15"/>
        <v>3.4917251173327127E-2</v>
      </c>
      <c r="K243" s="39">
        <f t="shared" si="16"/>
        <v>4.8059524755023376E-3</v>
      </c>
      <c r="M243" s="39"/>
      <c r="N243" s="39"/>
    </row>
    <row r="244" spans="1:14" x14ac:dyDescent="0.25">
      <c r="A244" s="12">
        <v>42355</v>
      </c>
      <c r="B244" s="26">
        <f t="shared" si="13"/>
        <v>4</v>
      </c>
      <c r="C244" s="1">
        <f>VLOOKUP(A244,ASURB.MX!$A$2:$G$1290,6,FALSE)</f>
        <v>231.77389500000001</v>
      </c>
      <c r="D244">
        <f>VLOOKUP(A244,GFNORTEO.MX!$A$2:$G$1290,6,FALSE)</f>
        <v>87.661895999999999</v>
      </c>
      <c r="E244">
        <f>VLOOKUP(A244,WALMEX.MX!$A$2:$G$1290,6,FALSE)</f>
        <v>41.118557000000003</v>
      </c>
      <c r="H244" s="12">
        <v>42355</v>
      </c>
      <c r="I244" s="39">
        <f t="shared" si="14"/>
        <v>-9.6454680689547594E-3</v>
      </c>
      <c r="J244" s="39">
        <f t="shared" si="15"/>
        <v>2.189376908120438E-2</v>
      </c>
      <c r="K244" s="39">
        <f t="shared" si="16"/>
        <v>-1.1420433621279716E-3</v>
      </c>
      <c r="M244" s="39"/>
      <c r="N244" s="39"/>
    </row>
    <row r="245" spans="1:14" x14ac:dyDescent="0.25">
      <c r="A245" s="12">
        <v>42356</v>
      </c>
      <c r="B245" s="26">
        <f t="shared" si="13"/>
        <v>5</v>
      </c>
      <c r="C245" s="1">
        <f>VLOOKUP(A245,ASURB.MX!$A$2:$G$1290,6,FALSE)</f>
        <v>230.81115700000001</v>
      </c>
      <c r="D245">
        <f>VLOOKUP(A245,GFNORTEO.MX!$A$2:$G$1290,6,FALSE)</f>
        <v>86.808075000000002</v>
      </c>
      <c r="E245">
        <f>VLOOKUP(A245,WALMEX.MX!$A$2:$G$1290,6,FALSE)</f>
        <v>40.921185000000001</v>
      </c>
      <c r="H245" s="12">
        <v>42356</v>
      </c>
      <c r="I245" s="39">
        <f t="shared" si="14"/>
        <v>-4.1624319067703839E-3</v>
      </c>
      <c r="J245" s="39">
        <f t="shared" si="15"/>
        <v>-9.787676484773777E-3</v>
      </c>
      <c r="K245" s="39">
        <f t="shared" si="16"/>
        <v>-4.8116285103001104E-3</v>
      </c>
      <c r="M245" s="39"/>
      <c r="N245" s="39"/>
    </row>
    <row r="246" spans="1:14" x14ac:dyDescent="0.25">
      <c r="A246" s="12">
        <v>42359</v>
      </c>
      <c r="B246" s="26">
        <f t="shared" si="13"/>
        <v>1</v>
      </c>
      <c r="C246" s="1">
        <f>VLOOKUP(A246,ASURB.MX!$A$2:$G$1290,6,FALSE)</f>
        <v>232.53843699999999</v>
      </c>
      <c r="D246">
        <f>VLOOKUP(A246,GFNORTEO.MX!$A$2:$G$1290,6,FALSE)</f>
        <v>85.518257000000006</v>
      </c>
      <c r="E246">
        <f>VLOOKUP(A246,WALMEX.MX!$A$2:$G$1290,6,FALSE)</f>
        <v>41.475696999999997</v>
      </c>
      <c r="H246" s="12">
        <v>42359</v>
      </c>
      <c r="I246" s="39">
        <f t="shared" si="14"/>
        <v>7.4556577734318013E-3</v>
      </c>
      <c r="J246" s="39">
        <f t="shared" si="15"/>
        <v>-1.496976198149402E-2</v>
      </c>
      <c r="K246" s="39">
        <f t="shared" si="16"/>
        <v>1.3459741631295742E-2</v>
      </c>
      <c r="M246" s="39"/>
      <c r="N246" s="39"/>
    </row>
    <row r="247" spans="1:14" x14ac:dyDescent="0.25">
      <c r="A247" s="12">
        <v>42360</v>
      </c>
      <c r="B247" s="26">
        <f t="shared" si="13"/>
        <v>2</v>
      </c>
      <c r="C247" s="1">
        <f>VLOOKUP(A247,ASURB.MX!$A$2:$G$1290,6,FALSE)</f>
        <v>235.42662000000001</v>
      </c>
      <c r="D247">
        <f>VLOOKUP(A247,GFNORTEO.MX!$A$2:$G$1290,6,FALSE)</f>
        <v>85.254852</v>
      </c>
      <c r="E247">
        <f>VLOOKUP(A247,WALMEX.MX!$A$2:$G$1290,6,FALSE)</f>
        <v>41.861038000000001</v>
      </c>
      <c r="H247" s="12">
        <v>42360</v>
      </c>
      <c r="I247" s="39">
        <f t="shared" si="14"/>
        <v>1.2343740751197678E-2</v>
      </c>
      <c r="J247" s="39">
        <f t="shared" si="15"/>
        <v>-3.0848558116664303E-3</v>
      </c>
      <c r="K247" s="39">
        <f t="shared" si="16"/>
        <v>9.2478724129021212E-3</v>
      </c>
      <c r="M247" s="39"/>
      <c r="N247" s="39"/>
    </row>
    <row r="248" spans="1:14" x14ac:dyDescent="0.25">
      <c r="A248" s="12">
        <v>42361</v>
      </c>
      <c r="B248" s="26">
        <f t="shared" si="13"/>
        <v>3</v>
      </c>
      <c r="C248" s="1">
        <f>VLOOKUP(A248,ASURB.MX!$A$2:$G$1290,6,FALSE)</f>
        <v>235.709778</v>
      </c>
      <c r="D248">
        <f>VLOOKUP(A248,GFNORTEO.MX!$A$2:$G$1290,6,FALSE)</f>
        <v>84.982353000000003</v>
      </c>
      <c r="E248">
        <f>VLOOKUP(A248,WALMEX.MX!$A$2:$G$1290,6,FALSE)</f>
        <v>41.118557000000003</v>
      </c>
      <c r="H248" s="12">
        <v>42361</v>
      </c>
      <c r="I248" s="39">
        <f t="shared" si="14"/>
        <v>1.2020214752905358E-3</v>
      </c>
      <c r="J248" s="39">
        <f t="shared" si="15"/>
        <v>-3.2014063287384422E-3</v>
      </c>
      <c r="K248" s="39">
        <f t="shared" si="16"/>
        <v>-1.7895985533897592E-2</v>
      </c>
      <c r="M248" s="39"/>
      <c r="N248" s="39"/>
    </row>
    <row r="249" spans="1:14" x14ac:dyDescent="0.25">
      <c r="A249" s="12">
        <v>42362</v>
      </c>
      <c r="B249" s="26">
        <f t="shared" si="13"/>
        <v>4</v>
      </c>
      <c r="C249" s="1">
        <f>VLOOKUP(A249,ASURB.MX!$A$2:$G$1290,6,FALSE)</f>
        <v>235.53045700000001</v>
      </c>
      <c r="D249">
        <f>VLOOKUP(A249,GFNORTEO.MX!$A$2:$G$1290,6,FALSE)</f>
        <v>84.582695000000001</v>
      </c>
      <c r="E249">
        <f>VLOOKUP(A249,WALMEX.MX!$A$2:$G$1290,6,FALSE)</f>
        <v>41.165543</v>
      </c>
      <c r="H249" s="12">
        <v>42362</v>
      </c>
      <c r="I249" s="39">
        <f t="shared" si="14"/>
        <v>-7.6105983885437953E-4</v>
      </c>
      <c r="J249" s="39">
        <f t="shared" si="15"/>
        <v>-4.7139283099242564E-3</v>
      </c>
      <c r="K249" s="39">
        <f t="shared" si="16"/>
        <v>1.1420433621280213E-3</v>
      </c>
      <c r="M249" s="39"/>
      <c r="N249" s="39"/>
    </row>
    <row r="250" spans="1:14" x14ac:dyDescent="0.25">
      <c r="A250" s="12">
        <v>42366</v>
      </c>
      <c r="B250" s="26">
        <f t="shared" si="13"/>
        <v>1</v>
      </c>
      <c r="C250" s="1">
        <f>VLOOKUP(A250,ASURB.MX!$A$2:$G$1290,6,FALSE)</f>
        <v>233.70881700000001</v>
      </c>
      <c r="D250">
        <f>VLOOKUP(A250,GFNORTEO.MX!$A$2:$G$1290,6,FALSE)</f>
        <v>85.418350000000004</v>
      </c>
      <c r="E250">
        <f>VLOOKUP(A250,WALMEX.MX!$A$2:$G$1290,6,FALSE)</f>
        <v>42.142989999999998</v>
      </c>
      <c r="H250" s="12">
        <v>42366</v>
      </c>
      <c r="I250" s="39">
        <f t="shared" si="14"/>
        <v>-7.7642654918753211E-3</v>
      </c>
      <c r="J250" s="39">
        <f t="shared" si="15"/>
        <v>9.831254046014256E-3</v>
      </c>
      <c r="K250" s="39">
        <f t="shared" si="16"/>
        <v>2.346678834107677E-2</v>
      </c>
      <c r="M250" s="39"/>
      <c r="N250" s="39"/>
    </row>
    <row r="251" spans="1:14" x14ac:dyDescent="0.25">
      <c r="A251" s="12">
        <v>42367</v>
      </c>
      <c r="B251" s="26">
        <f t="shared" si="13"/>
        <v>2</v>
      </c>
      <c r="C251" s="1">
        <f>VLOOKUP(A251,ASURB.MX!$A$2:$G$1290,6,FALSE)</f>
        <v>233.83152799999999</v>
      </c>
      <c r="D251">
        <f>VLOOKUP(A251,GFNORTEO.MX!$A$2:$G$1290,6,FALSE)</f>
        <v>85.827079999999995</v>
      </c>
      <c r="E251">
        <f>VLOOKUP(A251,WALMEX.MX!$A$2:$G$1290,6,FALSE)</f>
        <v>41.560284000000003</v>
      </c>
      <c r="H251" s="12">
        <v>42367</v>
      </c>
      <c r="I251" s="39">
        <f t="shared" si="14"/>
        <v>5.249215565243325E-4</v>
      </c>
      <c r="J251" s="39">
        <f t="shared" si="15"/>
        <v>4.7736255053456716E-3</v>
      </c>
      <c r="K251" s="39">
        <f t="shared" si="16"/>
        <v>-1.3923360120487647E-2</v>
      </c>
      <c r="M251" s="39"/>
      <c r="N251" s="39"/>
    </row>
    <row r="252" spans="1:14" x14ac:dyDescent="0.25">
      <c r="A252" s="12">
        <v>42368</v>
      </c>
      <c r="B252" s="26">
        <f t="shared" si="13"/>
        <v>3</v>
      </c>
      <c r="C252" s="1">
        <f>VLOOKUP(A252,ASURB.MX!$A$2:$G$1290,6,FALSE)</f>
        <v>230.78285199999999</v>
      </c>
      <c r="D252">
        <f>VLOOKUP(A252,GFNORTEO.MX!$A$2:$G$1290,6,FALSE)</f>
        <v>85.527359000000004</v>
      </c>
      <c r="E252">
        <f>VLOOKUP(A252,WALMEX.MX!$A$2:$G$1290,6,FALSE)</f>
        <v>40.761406000000001</v>
      </c>
      <c r="H252" s="12">
        <v>42368</v>
      </c>
      <c r="I252" s="39">
        <f t="shared" si="14"/>
        <v>-1.3123656465768069E-2</v>
      </c>
      <c r="J252" s="39">
        <f t="shared" si="15"/>
        <v>-3.4982613512710183E-3</v>
      </c>
      <c r="K252" s="39">
        <f t="shared" si="16"/>
        <v>-1.9409297339272002E-2</v>
      </c>
      <c r="M252" s="39"/>
      <c r="N252" s="39"/>
    </row>
    <row r="253" spans="1:14" x14ac:dyDescent="0.25">
      <c r="A253" s="12">
        <v>42369</v>
      </c>
      <c r="B253" s="26">
        <f t="shared" si="13"/>
        <v>4</v>
      </c>
      <c r="C253" s="1">
        <f>VLOOKUP(A253,ASURB.MX!$A$2:$G$1290,6,FALSE)</f>
        <v>230.197678</v>
      </c>
      <c r="D253">
        <f>VLOOKUP(A253,GFNORTEO.MX!$A$2:$G$1290,6,FALSE)</f>
        <v>86.28125</v>
      </c>
      <c r="E253">
        <f>VLOOKUP(A253,WALMEX.MX!$A$2:$G$1290,6,FALSE)</f>
        <v>40.874186999999999</v>
      </c>
      <c r="H253" s="12">
        <v>42369</v>
      </c>
      <c r="I253" s="39">
        <f t="shared" si="14"/>
        <v>-2.5388244241806124E-3</v>
      </c>
      <c r="J253" s="39">
        <f t="shared" si="15"/>
        <v>8.7759960689582726E-3</v>
      </c>
      <c r="K253" s="39">
        <f t="shared" si="16"/>
        <v>2.7630367492031639E-3</v>
      </c>
      <c r="M253" s="39"/>
      <c r="N253" s="39"/>
    </row>
    <row r="254" spans="1:14" x14ac:dyDescent="0.25">
      <c r="A254" s="12">
        <v>42373</v>
      </c>
      <c r="B254" s="26">
        <f t="shared" si="13"/>
        <v>1</v>
      </c>
      <c r="C254" s="1">
        <f>VLOOKUP(A254,ASURB.MX!$A$2:$G$1290,6,FALSE)</f>
        <v>224.91203300000001</v>
      </c>
      <c r="D254">
        <f>VLOOKUP(A254,GFNORTEO.MX!$A$2:$G$1290,6,FALSE)</f>
        <v>83.374634</v>
      </c>
      <c r="E254">
        <f>VLOOKUP(A254,WALMEX.MX!$A$2:$G$1290,6,FALSE)</f>
        <v>40.263289999999998</v>
      </c>
      <c r="H254" s="12">
        <v>42373</v>
      </c>
      <c r="I254" s="39">
        <f t="shared" si="14"/>
        <v>-2.3229048042484809E-2</v>
      </c>
      <c r="J254" s="39">
        <f t="shared" si="15"/>
        <v>-3.4268194709372778E-2</v>
      </c>
      <c r="K254" s="39">
        <f t="shared" si="16"/>
        <v>-1.5058603410889417E-2</v>
      </c>
      <c r="M254" s="39"/>
      <c r="N254" s="39"/>
    </row>
    <row r="255" spans="1:14" x14ac:dyDescent="0.25">
      <c r="A255" s="12">
        <v>42374</v>
      </c>
      <c r="B255" s="26">
        <f t="shared" si="13"/>
        <v>2</v>
      </c>
      <c r="C255" s="1">
        <f>VLOOKUP(A255,ASURB.MX!$A$2:$G$1290,6,FALSE)</f>
        <v>219.94735700000001</v>
      </c>
      <c r="D255">
        <f>VLOOKUP(A255,GFNORTEO.MX!$A$2:$G$1290,6,FALSE)</f>
        <v>83.311042999999998</v>
      </c>
      <c r="E255">
        <f>VLOOKUP(A255,WALMEX.MX!$A$2:$G$1290,6,FALSE)</f>
        <v>40.094112000000003</v>
      </c>
      <c r="H255" s="12">
        <v>42374</v>
      </c>
      <c r="I255" s="39">
        <f t="shared" si="14"/>
        <v>-2.2321129958275992E-2</v>
      </c>
      <c r="J255" s="39">
        <f t="shared" si="15"/>
        <v>-7.6300500714407925E-4</v>
      </c>
      <c r="K255" s="39">
        <f t="shared" si="16"/>
        <v>-4.210645086654737E-3</v>
      </c>
      <c r="M255" s="39"/>
      <c r="N255" s="39"/>
    </row>
    <row r="256" spans="1:14" x14ac:dyDescent="0.25">
      <c r="A256" s="12">
        <v>42375</v>
      </c>
      <c r="B256" s="26">
        <f t="shared" si="13"/>
        <v>3</v>
      </c>
      <c r="C256" s="1">
        <f>VLOOKUP(A256,ASURB.MX!$A$2:$G$1290,6,FALSE)</f>
        <v>218.94686899999999</v>
      </c>
      <c r="D256">
        <f>VLOOKUP(A256,GFNORTEO.MX!$A$2:$G$1290,6,FALSE)</f>
        <v>83.229301000000007</v>
      </c>
      <c r="E256">
        <f>VLOOKUP(A256,WALMEX.MX!$A$2:$G$1290,6,FALSE)</f>
        <v>39.830956</v>
      </c>
      <c r="H256" s="12">
        <v>42375</v>
      </c>
      <c r="I256" s="39">
        <f t="shared" si="14"/>
        <v>-4.5591382785239096E-3</v>
      </c>
      <c r="J256" s="39">
        <f t="shared" si="15"/>
        <v>-9.816481052074479E-4</v>
      </c>
      <c r="K256" s="39">
        <f t="shared" si="16"/>
        <v>-6.5850916997640934E-3</v>
      </c>
      <c r="M256" s="39"/>
      <c r="N256" s="39"/>
    </row>
    <row r="257" spans="1:14" x14ac:dyDescent="0.25">
      <c r="A257" s="12">
        <v>42376</v>
      </c>
      <c r="B257" s="26">
        <f t="shared" si="13"/>
        <v>4</v>
      </c>
      <c r="C257" s="1">
        <f>VLOOKUP(A257,ASURB.MX!$A$2:$G$1290,6,FALSE)</f>
        <v>217.757599</v>
      </c>
      <c r="D257">
        <f>VLOOKUP(A257,GFNORTEO.MX!$A$2:$G$1290,6,FALSE)</f>
        <v>81.330916999999999</v>
      </c>
      <c r="E257">
        <f>VLOOKUP(A257,WALMEX.MX!$A$2:$G$1290,6,FALSE)</f>
        <v>37.584708999999997</v>
      </c>
      <c r="H257" s="12">
        <v>42376</v>
      </c>
      <c r="I257" s="39">
        <f t="shared" si="14"/>
        <v>-5.4465801343548358E-3</v>
      </c>
      <c r="J257" s="39">
        <f t="shared" si="15"/>
        <v>-2.3073234141326362E-2</v>
      </c>
      <c r="K257" s="39">
        <f t="shared" si="16"/>
        <v>-5.8047106765032046E-2</v>
      </c>
      <c r="M257" s="39"/>
      <c r="N257" s="39"/>
    </row>
    <row r="258" spans="1:14" x14ac:dyDescent="0.25">
      <c r="A258" s="12">
        <v>42377</v>
      </c>
      <c r="B258" s="26">
        <f t="shared" si="13"/>
        <v>5</v>
      </c>
      <c r="C258" s="1">
        <f>VLOOKUP(A258,ASURB.MX!$A$2:$G$1290,6,FALSE)</f>
        <v>216.86093099999999</v>
      </c>
      <c r="D258">
        <f>VLOOKUP(A258,GFNORTEO.MX!$A$2:$G$1290,6,FALSE)</f>
        <v>80.704162999999994</v>
      </c>
      <c r="E258">
        <f>VLOOKUP(A258,WALMEX.MX!$A$2:$G$1290,6,FALSE)</f>
        <v>38.562153000000002</v>
      </c>
      <c r="H258" s="12">
        <v>42377</v>
      </c>
      <c r="I258" s="39">
        <f t="shared" si="14"/>
        <v>-4.1262358151585637E-3</v>
      </c>
      <c r="J258" s="39">
        <f t="shared" si="15"/>
        <v>-7.7360671005548831E-3</v>
      </c>
      <c r="K258" s="39">
        <f t="shared" si="16"/>
        <v>2.5674011096852935E-2</v>
      </c>
      <c r="M258" s="39"/>
      <c r="N258" s="39"/>
    </row>
    <row r="259" spans="1:14" x14ac:dyDescent="0.25">
      <c r="A259" s="12">
        <v>42380</v>
      </c>
      <c r="B259" s="26">
        <f t="shared" si="13"/>
        <v>1</v>
      </c>
      <c r="C259" s="1">
        <f>VLOOKUP(A259,ASURB.MX!$A$2:$G$1290,6,FALSE)</f>
        <v>215.03930700000001</v>
      </c>
      <c r="D259">
        <f>VLOOKUP(A259,GFNORTEO.MX!$A$2:$G$1290,6,FALSE)</f>
        <v>81.112915000000001</v>
      </c>
      <c r="E259">
        <f>VLOOKUP(A259,WALMEX.MX!$A$2:$G$1290,6,FALSE)</f>
        <v>40.159903999999997</v>
      </c>
      <c r="H259" s="12">
        <v>42380</v>
      </c>
      <c r="I259" s="39">
        <f t="shared" si="14"/>
        <v>-8.4354424537962259E-3</v>
      </c>
      <c r="J259" s="39">
        <f t="shared" si="15"/>
        <v>5.0520362181235194E-3</v>
      </c>
      <c r="K259" s="39">
        <f t="shared" si="16"/>
        <v>4.0597781696503049E-2</v>
      </c>
      <c r="M259" s="39"/>
      <c r="N259" s="39"/>
    </row>
    <row r="260" spans="1:14" x14ac:dyDescent="0.25">
      <c r="A260" s="12">
        <v>42381</v>
      </c>
      <c r="B260" s="26">
        <f t="shared" ref="B260:B323" si="17">WEEKDAY(A260,2)</f>
        <v>2</v>
      </c>
      <c r="C260" s="1">
        <f>VLOOKUP(A260,ASURB.MX!$A$2:$G$1290,6,FALSE)</f>
        <v>218.79585299999999</v>
      </c>
      <c r="D260">
        <f>VLOOKUP(A260,GFNORTEO.MX!$A$2:$G$1290,6,FALSE)</f>
        <v>81.149231</v>
      </c>
      <c r="E260">
        <f>VLOOKUP(A260,WALMEX.MX!$A$2:$G$1290,6,FALSE)</f>
        <v>40.338473999999998</v>
      </c>
      <c r="H260" s="12">
        <v>42381</v>
      </c>
      <c r="I260" s="39">
        <f t="shared" si="14"/>
        <v>1.7318282312782346E-2</v>
      </c>
      <c r="J260" s="39">
        <f t="shared" si="15"/>
        <v>4.4762135225768205E-4</v>
      </c>
      <c r="K260" s="39">
        <f t="shared" si="16"/>
        <v>4.436618410075901E-3</v>
      </c>
      <c r="M260" s="39"/>
      <c r="N260" s="39"/>
    </row>
    <row r="261" spans="1:14" x14ac:dyDescent="0.25">
      <c r="A261" s="12">
        <v>42382</v>
      </c>
      <c r="B261" s="26">
        <f t="shared" si="17"/>
        <v>3</v>
      </c>
      <c r="C261" s="1">
        <f>VLOOKUP(A261,ASURB.MX!$A$2:$G$1290,6,FALSE)</f>
        <v>213.982193</v>
      </c>
      <c r="D261">
        <f>VLOOKUP(A261,GFNORTEO.MX!$A$2:$G$1290,6,FALSE)</f>
        <v>80.495270000000005</v>
      </c>
      <c r="E261">
        <f>VLOOKUP(A261,WALMEX.MX!$A$2:$G$1290,6,FALSE)</f>
        <v>40.629829000000001</v>
      </c>
      <c r="H261" s="12">
        <v>42382</v>
      </c>
      <c r="I261" s="39">
        <f t="shared" ref="I261:I324" si="18">IFERROR(LN(C261/C260),"ND")</f>
        <v>-2.2246315706814235E-2</v>
      </c>
      <c r="J261" s="39">
        <f t="shared" ref="J261:J324" si="19">IFERROR(LN(D261/D260),"ND")</f>
        <v>-8.091392702965888E-3</v>
      </c>
      <c r="K261" s="39">
        <f t="shared" ref="K261:K324" si="20">IFERROR(LN(E261/E260),"ND")</f>
        <v>7.1967979255594646E-3</v>
      </c>
      <c r="M261" s="39"/>
      <c r="N261" s="39"/>
    </row>
    <row r="262" spans="1:14" x14ac:dyDescent="0.25">
      <c r="A262" s="12">
        <v>42383</v>
      </c>
      <c r="B262" s="26">
        <f t="shared" si="17"/>
        <v>4</v>
      </c>
      <c r="C262" s="1">
        <f>VLOOKUP(A262,ASURB.MX!$A$2:$G$1290,6,FALSE)</f>
        <v>212.64189099999999</v>
      </c>
      <c r="D262">
        <f>VLOOKUP(A262,GFNORTEO.MX!$A$2:$G$1290,6,FALSE)</f>
        <v>79.559685000000002</v>
      </c>
      <c r="E262">
        <f>VLOOKUP(A262,WALMEX.MX!$A$2:$G$1290,6,FALSE)</f>
        <v>41.353515999999999</v>
      </c>
      <c r="H262" s="12">
        <v>42383</v>
      </c>
      <c r="I262" s="39">
        <f t="shared" si="18"/>
        <v>-6.2833133892821183E-3</v>
      </c>
      <c r="J262" s="39">
        <f t="shared" si="19"/>
        <v>-1.1690930232322193E-2</v>
      </c>
      <c r="K262" s="39">
        <f t="shared" si="20"/>
        <v>1.7654946806576411E-2</v>
      </c>
      <c r="M262" s="39"/>
      <c r="N262" s="39"/>
    </row>
    <row r="263" spans="1:14" x14ac:dyDescent="0.25">
      <c r="A263" s="12">
        <v>42384</v>
      </c>
      <c r="B263" s="26">
        <f t="shared" si="17"/>
        <v>5</v>
      </c>
      <c r="C263" s="1">
        <f>VLOOKUP(A263,ASURB.MX!$A$2:$G$1290,6,FALSE)</f>
        <v>210.782501</v>
      </c>
      <c r="D263">
        <f>VLOOKUP(A263,GFNORTEO.MX!$A$2:$G$1290,6,FALSE)</f>
        <v>77.588631000000007</v>
      </c>
      <c r="E263">
        <f>VLOOKUP(A263,WALMEX.MX!$A$2:$G$1290,6,FALSE)</f>
        <v>41.541488999999999</v>
      </c>
      <c r="H263" s="12">
        <v>42384</v>
      </c>
      <c r="I263" s="39">
        <f t="shared" si="18"/>
        <v>-8.7826870025011616E-3</v>
      </c>
      <c r="J263" s="39">
        <f t="shared" si="19"/>
        <v>-2.5086585978007118E-2</v>
      </c>
      <c r="K263" s="39">
        <f t="shared" si="20"/>
        <v>4.5352146896741781E-3</v>
      </c>
      <c r="M263" s="39"/>
      <c r="N263" s="39"/>
    </row>
    <row r="264" spans="1:14" x14ac:dyDescent="0.25">
      <c r="A264" s="12">
        <v>42387</v>
      </c>
      <c r="B264" s="26">
        <f t="shared" si="17"/>
        <v>1</v>
      </c>
      <c r="C264" s="1">
        <f>VLOOKUP(A264,ASURB.MX!$A$2:$G$1290,6,FALSE)</f>
        <v>213.00056499999999</v>
      </c>
      <c r="D264">
        <f>VLOOKUP(A264,GFNORTEO.MX!$A$2:$G$1290,6,FALSE)</f>
        <v>77.634040999999996</v>
      </c>
      <c r="E264">
        <f>VLOOKUP(A264,WALMEX.MX!$A$2:$G$1290,6,FALSE)</f>
        <v>40.892986000000001</v>
      </c>
      <c r="H264" s="12">
        <v>42387</v>
      </c>
      <c r="I264" s="39">
        <f t="shared" si="18"/>
        <v>1.0468017400539728E-2</v>
      </c>
      <c r="J264" s="39">
        <f t="shared" si="19"/>
        <v>5.8509495694610372E-4</v>
      </c>
      <c r="K264" s="39">
        <f t="shared" si="20"/>
        <v>-1.5734105874381045E-2</v>
      </c>
      <c r="M264" s="39"/>
      <c r="N264" s="39"/>
    </row>
    <row r="265" spans="1:14" x14ac:dyDescent="0.25">
      <c r="A265" s="12">
        <v>42388</v>
      </c>
      <c r="B265" s="26">
        <f t="shared" si="17"/>
        <v>2</v>
      </c>
      <c r="C265" s="1">
        <f>VLOOKUP(A265,ASURB.MX!$A$2:$G$1290,6,FALSE)</f>
        <v>214.671188</v>
      </c>
      <c r="D265">
        <f>VLOOKUP(A265,GFNORTEO.MX!$A$2:$G$1290,6,FALSE)</f>
        <v>78.060965999999993</v>
      </c>
      <c r="E265">
        <f>VLOOKUP(A265,WALMEX.MX!$A$2:$G$1290,6,FALSE)</f>
        <v>42.030208999999999</v>
      </c>
      <c r="H265" s="12">
        <v>42388</v>
      </c>
      <c r="I265" s="39">
        <f t="shared" si="18"/>
        <v>7.8126810381752929E-3</v>
      </c>
      <c r="J265" s="39">
        <f t="shared" si="19"/>
        <v>5.4841330911235796E-3</v>
      </c>
      <c r="K265" s="39">
        <f t="shared" si="20"/>
        <v>2.7430064743378675E-2</v>
      </c>
      <c r="M265" s="39"/>
      <c r="N265" s="39"/>
    </row>
    <row r="266" spans="1:14" x14ac:dyDescent="0.25">
      <c r="A266" s="12">
        <v>42389</v>
      </c>
      <c r="B266" s="26">
        <f t="shared" si="17"/>
        <v>3</v>
      </c>
      <c r="C266" s="1">
        <f>VLOOKUP(A266,ASURB.MX!$A$2:$G$1290,6,FALSE)</f>
        <v>214.189819</v>
      </c>
      <c r="D266">
        <f>VLOOKUP(A266,GFNORTEO.MX!$A$2:$G$1290,6,FALSE)</f>
        <v>77.416068999999993</v>
      </c>
      <c r="E266">
        <f>VLOOKUP(A266,WALMEX.MX!$A$2:$G$1290,6,FALSE)</f>
        <v>42.622318</v>
      </c>
      <c r="H266" s="12">
        <v>42389</v>
      </c>
      <c r="I266" s="39">
        <f t="shared" si="18"/>
        <v>-2.2448727876678513E-3</v>
      </c>
      <c r="J266" s="39">
        <f t="shared" si="19"/>
        <v>-8.2957679051113078E-3</v>
      </c>
      <c r="K266" s="39">
        <f t="shared" si="20"/>
        <v>1.398939115971538E-2</v>
      </c>
      <c r="M266" s="39"/>
      <c r="N266" s="39"/>
    </row>
    <row r="267" spans="1:14" x14ac:dyDescent="0.25">
      <c r="A267" s="12">
        <v>42390</v>
      </c>
      <c r="B267" s="26">
        <f t="shared" si="17"/>
        <v>4</v>
      </c>
      <c r="C267" s="1">
        <f>VLOOKUP(A267,ASURB.MX!$A$2:$G$1290,6,FALSE)</f>
        <v>218.17289700000001</v>
      </c>
      <c r="D267">
        <f>VLOOKUP(A267,GFNORTEO.MX!$A$2:$G$1290,6,FALSE)</f>
        <v>75.463158000000007</v>
      </c>
      <c r="E267">
        <f>VLOOKUP(A267,WALMEX.MX!$A$2:$G$1290,6,FALSE)</f>
        <v>42.631714000000002</v>
      </c>
      <c r="H267" s="12">
        <v>42390</v>
      </c>
      <c r="I267" s="39">
        <f t="shared" si="18"/>
        <v>1.8425227413124603E-2</v>
      </c>
      <c r="J267" s="39">
        <f t="shared" si="19"/>
        <v>-2.5549805219640436E-2</v>
      </c>
      <c r="K267" s="39">
        <f t="shared" si="20"/>
        <v>2.2042359329234649E-4</v>
      </c>
      <c r="M267" s="39"/>
      <c r="N267" s="39"/>
    </row>
    <row r="268" spans="1:14" x14ac:dyDescent="0.25">
      <c r="A268" s="12">
        <v>42391</v>
      </c>
      <c r="B268" s="26">
        <f t="shared" si="17"/>
        <v>5</v>
      </c>
      <c r="C268" s="1">
        <f>VLOOKUP(A268,ASURB.MX!$A$2:$G$1290,6,FALSE)</f>
        <v>220.27771000000001</v>
      </c>
      <c r="D268">
        <f>VLOOKUP(A268,GFNORTEO.MX!$A$2:$G$1290,6,FALSE)</f>
        <v>77.179885999999996</v>
      </c>
      <c r="E268">
        <f>VLOOKUP(A268,WALMEX.MX!$A$2:$G$1290,6,FALSE)</f>
        <v>41.400512999999997</v>
      </c>
      <c r="H268" s="12">
        <v>42391</v>
      </c>
      <c r="I268" s="39">
        <f t="shared" si="18"/>
        <v>9.6012145287299247E-3</v>
      </c>
      <c r="J268" s="39">
        <f t="shared" si="19"/>
        <v>2.2494315394558109E-2</v>
      </c>
      <c r="K268" s="39">
        <f t="shared" si="20"/>
        <v>-2.9305164337415916E-2</v>
      </c>
      <c r="M268" s="39"/>
      <c r="N268" s="39"/>
    </row>
    <row r="269" spans="1:14" x14ac:dyDescent="0.25">
      <c r="A269" s="12">
        <v>42394</v>
      </c>
      <c r="B269" s="26">
        <f t="shared" si="17"/>
        <v>1</v>
      </c>
      <c r="C269" s="1">
        <f>VLOOKUP(A269,ASURB.MX!$A$2:$G$1290,6,FALSE)</f>
        <v>224.619461</v>
      </c>
      <c r="D269">
        <f>VLOOKUP(A269,GFNORTEO.MX!$A$2:$G$1290,6,FALSE)</f>
        <v>78.142707999999999</v>
      </c>
      <c r="E269">
        <f>VLOOKUP(A269,WALMEX.MX!$A$2:$G$1290,6,FALSE)</f>
        <v>41.193736999999999</v>
      </c>
      <c r="H269" s="12">
        <v>42394</v>
      </c>
      <c r="I269" s="39">
        <f t="shared" si="18"/>
        <v>1.9518617443355132E-2</v>
      </c>
      <c r="J269" s="39">
        <f t="shared" si="19"/>
        <v>1.2397865730740551E-2</v>
      </c>
      <c r="K269" s="39">
        <f t="shared" si="20"/>
        <v>-5.0070418218558128E-3</v>
      </c>
      <c r="M269" s="39"/>
      <c r="N269" s="39"/>
    </row>
    <row r="270" spans="1:14" x14ac:dyDescent="0.25">
      <c r="A270" s="12">
        <v>42395</v>
      </c>
      <c r="B270" s="26">
        <f t="shared" si="17"/>
        <v>2</v>
      </c>
      <c r="C270" s="1">
        <f>VLOOKUP(A270,ASURB.MX!$A$2:$G$1290,6,FALSE)</f>
        <v>227.19619800000001</v>
      </c>
      <c r="D270">
        <f>VLOOKUP(A270,GFNORTEO.MX!$A$2:$G$1290,6,FALSE)</f>
        <v>78.596862999999999</v>
      </c>
      <c r="E270">
        <f>VLOOKUP(A270,WALMEX.MX!$A$2:$G$1290,6,FALSE)</f>
        <v>41.682465000000001</v>
      </c>
      <c r="H270" s="12">
        <v>42395</v>
      </c>
      <c r="I270" s="39">
        <f t="shared" si="18"/>
        <v>1.1406266628265504E-2</v>
      </c>
      <c r="J270" s="39">
        <f t="shared" si="19"/>
        <v>5.7950429246973936E-3</v>
      </c>
      <c r="K270" s="39">
        <f t="shared" si="20"/>
        <v>1.1794306534213934E-2</v>
      </c>
      <c r="M270" s="39"/>
      <c r="N270" s="39"/>
    </row>
    <row r="271" spans="1:14" x14ac:dyDescent="0.25">
      <c r="A271" s="12">
        <v>42396</v>
      </c>
      <c r="B271" s="26">
        <f t="shared" si="17"/>
        <v>3</v>
      </c>
      <c r="C271" s="1">
        <f>VLOOKUP(A271,ASURB.MX!$A$2:$G$1290,6,FALSE)</f>
        <v>223.93043499999999</v>
      </c>
      <c r="D271">
        <f>VLOOKUP(A271,GFNORTEO.MX!$A$2:$G$1290,6,FALSE)</f>
        <v>79.923012</v>
      </c>
      <c r="E271">
        <f>VLOOKUP(A271,WALMEX.MX!$A$2:$G$1290,6,FALSE)</f>
        <v>42.302760999999997</v>
      </c>
      <c r="H271" s="12">
        <v>42396</v>
      </c>
      <c r="I271" s="39">
        <f t="shared" si="18"/>
        <v>-1.4478506965856881E-2</v>
      </c>
      <c r="J271" s="39">
        <f t="shared" si="19"/>
        <v>1.6732033620600408E-2</v>
      </c>
      <c r="K271" s="39">
        <f t="shared" si="20"/>
        <v>1.4771819018525784E-2</v>
      </c>
      <c r="M271" s="39"/>
      <c r="N271" s="39"/>
    </row>
    <row r="272" spans="1:14" x14ac:dyDescent="0.25">
      <c r="A272" s="12">
        <v>42397</v>
      </c>
      <c r="B272" s="26">
        <f t="shared" si="17"/>
        <v>4</v>
      </c>
      <c r="C272" s="1">
        <f>VLOOKUP(A272,ASURB.MX!$A$2:$G$1290,6,FALSE)</f>
        <v>226.11076399999999</v>
      </c>
      <c r="D272">
        <f>VLOOKUP(A272,GFNORTEO.MX!$A$2:$G$1290,6,FALSE)</f>
        <v>80.595168999999999</v>
      </c>
      <c r="E272">
        <f>VLOOKUP(A272,WALMEX.MX!$A$2:$G$1290,6,FALSE)</f>
        <v>42.002018</v>
      </c>
      <c r="H272" s="12">
        <v>42397</v>
      </c>
      <c r="I272" s="39">
        <f t="shared" si="18"/>
        <v>9.6895398179700967E-3</v>
      </c>
      <c r="J272" s="39">
        <f t="shared" si="19"/>
        <v>8.3748884331476293E-3</v>
      </c>
      <c r="K272" s="39">
        <f t="shared" si="20"/>
        <v>-7.1346910415627483E-3</v>
      </c>
      <c r="M272" s="39"/>
      <c r="N272" s="39"/>
    </row>
    <row r="273" spans="1:14" x14ac:dyDescent="0.25">
      <c r="A273" s="12">
        <v>42398</v>
      </c>
      <c r="B273" s="26">
        <f t="shared" si="17"/>
        <v>5</v>
      </c>
      <c r="C273" s="1">
        <f>VLOOKUP(A273,ASURB.MX!$A$2:$G$1290,6,FALSE)</f>
        <v>234.02972399999999</v>
      </c>
      <c r="D273">
        <f>VLOOKUP(A273,GFNORTEO.MX!$A$2:$G$1290,6,FALSE)</f>
        <v>85.954254000000006</v>
      </c>
      <c r="E273">
        <f>VLOOKUP(A273,WALMEX.MX!$A$2:$G$1290,6,FALSE)</f>
        <v>42.838481999999999</v>
      </c>
      <c r="H273" s="12">
        <v>42398</v>
      </c>
      <c r="I273" s="39">
        <f t="shared" si="18"/>
        <v>3.4423147527491052E-2</v>
      </c>
      <c r="J273" s="39">
        <f t="shared" si="19"/>
        <v>6.4376514744903204E-2</v>
      </c>
      <c r="K273" s="39">
        <f t="shared" si="20"/>
        <v>1.9719146029907372E-2</v>
      </c>
      <c r="M273" s="39"/>
      <c r="N273" s="39"/>
    </row>
    <row r="274" spans="1:14" x14ac:dyDescent="0.25">
      <c r="A274" s="12">
        <v>42402</v>
      </c>
      <c r="B274" s="26">
        <f t="shared" si="17"/>
        <v>2</v>
      </c>
      <c r="C274" s="1">
        <f>VLOOKUP(A274,ASURB.MX!$A$2:$G$1290,6,FALSE)</f>
        <v>230.78285199999999</v>
      </c>
      <c r="D274">
        <f>VLOOKUP(A274,GFNORTEO.MX!$A$2:$G$1290,6,FALSE)</f>
        <v>81.794158999999993</v>
      </c>
      <c r="E274">
        <f>VLOOKUP(A274,WALMEX.MX!$A$2:$G$1290,6,FALSE)</f>
        <v>42.772686</v>
      </c>
      <c r="H274" s="12">
        <v>42402</v>
      </c>
      <c r="I274" s="39">
        <f t="shared" si="18"/>
        <v>-1.3970899151536514E-2</v>
      </c>
      <c r="J274" s="39">
        <f t="shared" si="19"/>
        <v>-4.9609389304663382E-2</v>
      </c>
      <c r="K274" s="39">
        <f t="shared" si="20"/>
        <v>-1.5370894823996295E-3</v>
      </c>
      <c r="M274" s="39"/>
      <c r="N274" s="39"/>
    </row>
    <row r="275" spans="1:14" x14ac:dyDescent="0.25">
      <c r="A275" s="12">
        <v>42403</v>
      </c>
      <c r="B275" s="26">
        <f t="shared" si="17"/>
        <v>3</v>
      </c>
      <c r="C275" s="1">
        <f>VLOOKUP(A275,ASURB.MX!$A$2:$G$1290,6,FALSE)</f>
        <v>227.33776900000001</v>
      </c>
      <c r="D275">
        <f>VLOOKUP(A275,GFNORTEO.MX!$A$2:$G$1290,6,FALSE)</f>
        <v>82.802383000000006</v>
      </c>
      <c r="E275">
        <f>VLOOKUP(A275,WALMEX.MX!$A$2:$G$1290,6,FALSE)</f>
        <v>43.045245999999999</v>
      </c>
      <c r="H275" s="12">
        <v>42403</v>
      </c>
      <c r="I275" s="39">
        <f t="shared" si="18"/>
        <v>-1.5040353064910484E-2</v>
      </c>
      <c r="J275" s="39">
        <f t="shared" si="19"/>
        <v>1.2251005979098751E-2</v>
      </c>
      <c r="K275" s="39">
        <f t="shared" si="20"/>
        <v>6.3520737473854996E-3</v>
      </c>
      <c r="M275" s="39"/>
      <c r="N275" s="39"/>
    </row>
    <row r="276" spans="1:14" x14ac:dyDescent="0.25">
      <c r="A276" s="12">
        <v>42404</v>
      </c>
      <c r="B276" s="26">
        <f t="shared" si="17"/>
        <v>4</v>
      </c>
      <c r="C276" s="1">
        <f>VLOOKUP(A276,ASURB.MX!$A$2:$G$1290,6,FALSE)</f>
        <v>231.56626900000001</v>
      </c>
      <c r="D276">
        <f>VLOOKUP(A276,GFNORTEO.MX!$A$2:$G$1290,6,FALSE)</f>
        <v>82.320976000000002</v>
      </c>
      <c r="E276">
        <f>VLOOKUP(A276,WALMEX.MX!$A$2:$G$1290,6,FALSE)</f>
        <v>43.261409999999998</v>
      </c>
      <c r="H276" s="12">
        <v>42404</v>
      </c>
      <c r="I276" s="39">
        <f t="shared" si="18"/>
        <v>1.8429211026006549E-2</v>
      </c>
      <c r="J276" s="39">
        <f t="shared" si="19"/>
        <v>-5.8308935437587544E-3</v>
      </c>
      <c r="K276" s="39">
        <f t="shared" si="20"/>
        <v>5.0092185706652054E-3</v>
      </c>
      <c r="M276" s="39"/>
      <c r="N276" s="39"/>
    </row>
    <row r="277" spans="1:14" x14ac:dyDescent="0.25">
      <c r="A277" s="12">
        <v>42405</v>
      </c>
      <c r="B277" s="26">
        <f t="shared" si="17"/>
        <v>5</v>
      </c>
      <c r="C277" s="1">
        <f>VLOOKUP(A277,ASURB.MX!$A$2:$G$1290,6,FALSE)</f>
        <v>231.198151</v>
      </c>
      <c r="D277">
        <f>VLOOKUP(A277,GFNORTEO.MX!$A$2:$G$1290,6,FALSE)</f>
        <v>81.212822000000003</v>
      </c>
      <c r="E277">
        <f>VLOOKUP(A277,WALMEX.MX!$A$2:$G$1290,6,FALSE)</f>
        <v>44.379855999999997</v>
      </c>
      <c r="H277" s="12">
        <v>42405</v>
      </c>
      <c r="I277" s="39">
        <f t="shared" si="18"/>
        <v>-1.5909523798143099E-3</v>
      </c>
      <c r="J277" s="39">
        <f t="shared" si="19"/>
        <v>-1.3552806520880908E-2</v>
      </c>
      <c r="K277" s="39">
        <f t="shared" si="20"/>
        <v>2.5524659180637205E-2</v>
      </c>
      <c r="M277" s="39"/>
      <c r="N277" s="39"/>
    </row>
    <row r="278" spans="1:14" x14ac:dyDescent="0.25">
      <c r="A278" s="12">
        <v>42408</v>
      </c>
      <c r="B278" s="26">
        <f t="shared" si="17"/>
        <v>1</v>
      </c>
      <c r="C278" s="1">
        <f>VLOOKUP(A278,ASURB.MX!$A$2:$G$1290,6,FALSE)</f>
        <v>229.782364</v>
      </c>
      <c r="D278">
        <f>VLOOKUP(A278,GFNORTEO.MX!$A$2:$G$1290,6,FALSE)</f>
        <v>79.923012</v>
      </c>
      <c r="E278">
        <f>VLOOKUP(A278,WALMEX.MX!$A$2:$G$1290,6,FALSE)</f>
        <v>43.562164000000003</v>
      </c>
      <c r="H278" s="12">
        <v>42408</v>
      </c>
      <c r="I278" s="39">
        <f t="shared" si="18"/>
        <v>-6.1425218874396649E-3</v>
      </c>
      <c r="J278" s="39">
        <f t="shared" si="19"/>
        <v>-1.6009319787846556E-2</v>
      </c>
      <c r="K278" s="39">
        <f t="shared" si="20"/>
        <v>-1.8596697359318824E-2</v>
      </c>
      <c r="M278" s="39"/>
      <c r="N278" s="39"/>
    </row>
    <row r="279" spans="1:14" x14ac:dyDescent="0.25">
      <c r="A279" s="12">
        <v>42409</v>
      </c>
      <c r="B279" s="26">
        <f t="shared" si="17"/>
        <v>2</v>
      </c>
      <c r="C279" s="1">
        <f>VLOOKUP(A279,ASURB.MX!$A$2:$G$1290,6,FALSE)</f>
        <v>231.11319</v>
      </c>
      <c r="D279">
        <f>VLOOKUP(A279,GFNORTEO.MX!$A$2:$G$1290,6,FALSE)</f>
        <v>78.251716999999999</v>
      </c>
      <c r="E279">
        <f>VLOOKUP(A279,WALMEX.MX!$A$2:$G$1290,6,FALSE)</f>
        <v>42.537731000000001</v>
      </c>
      <c r="H279" s="12">
        <v>42409</v>
      </c>
      <c r="I279" s="39">
        <f t="shared" si="18"/>
        <v>5.7749730370364981E-3</v>
      </c>
      <c r="J279" s="39">
        <f t="shared" si="19"/>
        <v>-2.1133049646280305E-2</v>
      </c>
      <c r="K279" s="39">
        <f t="shared" si="20"/>
        <v>-2.3797505120266051E-2</v>
      </c>
      <c r="M279" s="39"/>
      <c r="N279" s="39"/>
    </row>
    <row r="280" spans="1:14" x14ac:dyDescent="0.25">
      <c r="A280" s="12">
        <v>42410</v>
      </c>
      <c r="B280" s="26">
        <f t="shared" si="17"/>
        <v>3</v>
      </c>
      <c r="C280" s="1">
        <f>VLOOKUP(A280,ASURB.MX!$A$2:$G$1290,6,FALSE)</f>
        <v>235.067993</v>
      </c>
      <c r="D280">
        <f>VLOOKUP(A280,GFNORTEO.MX!$A$2:$G$1290,6,FALSE)</f>
        <v>80.286338999999998</v>
      </c>
      <c r="E280">
        <f>VLOOKUP(A280,WALMEX.MX!$A$2:$G$1290,6,FALSE)</f>
        <v>42.575321000000002</v>
      </c>
      <c r="H280" s="12">
        <v>42410</v>
      </c>
      <c r="I280" s="39">
        <f t="shared" si="18"/>
        <v>1.6967213699650489E-2</v>
      </c>
      <c r="J280" s="39">
        <f t="shared" si="19"/>
        <v>2.5668710275352558E-2</v>
      </c>
      <c r="K280" s="39">
        <f t="shared" si="20"/>
        <v>8.8329584148896161E-4</v>
      </c>
      <c r="M280" s="39"/>
      <c r="N280" s="39"/>
    </row>
    <row r="281" spans="1:14" x14ac:dyDescent="0.25">
      <c r="A281" s="12">
        <v>42411</v>
      </c>
      <c r="B281" s="26">
        <f t="shared" si="17"/>
        <v>4</v>
      </c>
      <c r="C281" s="1">
        <f>VLOOKUP(A281,ASURB.MX!$A$2:$G$1290,6,FALSE)</f>
        <v>236.39883399999999</v>
      </c>
      <c r="D281">
        <f>VLOOKUP(A281,GFNORTEO.MX!$A$2:$G$1290,6,FALSE)</f>
        <v>79.132782000000006</v>
      </c>
      <c r="E281">
        <f>VLOOKUP(A281,WALMEX.MX!$A$2:$G$1290,6,FALSE)</f>
        <v>42.678699000000002</v>
      </c>
      <c r="H281" s="12">
        <v>42411</v>
      </c>
      <c r="I281" s="39">
        <f t="shared" si="18"/>
        <v>5.6455489910283777E-3</v>
      </c>
      <c r="J281" s="39">
        <f t="shared" si="19"/>
        <v>-1.4472255607768183E-2</v>
      </c>
      <c r="K281" s="39">
        <f t="shared" si="20"/>
        <v>2.4251771510130304E-3</v>
      </c>
      <c r="M281" s="39"/>
      <c r="N281" s="39"/>
    </row>
    <row r="282" spans="1:14" x14ac:dyDescent="0.25">
      <c r="A282" s="12">
        <v>42412</v>
      </c>
      <c r="B282" s="26">
        <f t="shared" si="17"/>
        <v>5</v>
      </c>
      <c r="C282" s="1">
        <f>VLOOKUP(A282,ASURB.MX!$A$2:$G$1290,6,FALSE)</f>
        <v>236.03071600000001</v>
      </c>
      <c r="D282">
        <f>VLOOKUP(A282,GFNORTEO.MX!$A$2:$G$1290,6,FALSE)</f>
        <v>77.697631999999999</v>
      </c>
      <c r="E282">
        <f>VLOOKUP(A282,WALMEX.MX!$A$2:$G$1290,6,FALSE)</f>
        <v>42.443745</v>
      </c>
      <c r="H282" s="12">
        <v>42412</v>
      </c>
      <c r="I282" s="39">
        <f t="shared" si="18"/>
        <v>-1.5584041027986303E-3</v>
      </c>
      <c r="J282" s="39">
        <f t="shared" si="19"/>
        <v>-1.8302445620409679E-2</v>
      </c>
      <c r="K282" s="39">
        <f t="shared" si="20"/>
        <v>-5.5203912302956293E-3</v>
      </c>
      <c r="M282" s="39"/>
      <c r="N282" s="39"/>
    </row>
    <row r="283" spans="1:14" x14ac:dyDescent="0.25">
      <c r="A283" s="12">
        <v>42415</v>
      </c>
      <c r="B283" s="26">
        <f t="shared" si="17"/>
        <v>1</v>
      </c>
      <c r="C283" s="1">
        <f>VLOOKUP(A283,ASURB.MX!$A$2:$G$1290,6,FALSE)</f>
        <v>235.07740799999999</v>
      </c>
      <c r="D283">
        <f>VLOOKUP(A283,GFNORTEO.MX!$A$2:$G$1290,6,FALSE)</f>
        <v>79.559685000000002</v>
      </c>
      <c r="E283">
        <f>VLOOKUP(A283,WALMEX.MX!$A$2:$G$1290,6,FALSE)</f>
        <v>42.894874999999999</v>
      </c>
      <c r="H283" s="12">
        <v>42415</v>
      </c>
      <c r="I283" s="39">
        <f t="shared" si="18"/>
        <v>-4.0470934489038185E-3</v>
      </c>
      <c r="J283" s="39">
        <f t="shared" si="19"/>
        <v>2.3682713983198475E-2</v>
      </c>
      <c r="K283" s="39">
        <f t="shared" si="20"/>
        <v>1.0572802851147912E-2</v>
      </c>
      <c r="M283" s="39"/>
      <c r="N283" s="39"/>
    </row>
    <row r="284" spans="1:14" x14ac:dyDescent="0.25">
      <c r="A284" s="12">
        <v>42416</v>
      </c>
      <c r="B284" s="26">
        <f t="shared" si="17"/>
        <v>2</v>
      </c>
      <c r="C284" s="1">
        <f>VLOOKUP(A284,ASURB.MX!$A$2:$G$1290,6,FALSE)</f>
        <v>239.68344099999999</v>
      </c>
      <c r="D284">
        <f>VLOOKUP(A284,GFNORTEO.MX!$A$2:$G$1290,6,FALSE)</f>
        <v>78.587783999999999</v>
      </c>
      <c r="E284">
        <f>VLOOKUP(A284,WALMEX.MX!$A$2:$G$1290,6,FALSE)</f>
        <v>42.011420999999999</v>
      </c>
      <c r="H284" s="12">
        <v>42416</v>
      </c>
      <c r="I284" s="39">
        <f t="shared" si="18"/>
        <v>1.9404201218016823E-2</v>
      </c>
      <c r="J284" s="39">
        <f t="shared" si="19"/>
        <v>-1.2291227192998879E-2</v>
      </c>
      <c r="K284" s="39">
        <f t="shared" si="20"/>
        <v>-2.0810845039206854E-2</v>
      </c>
      <c r="M284" s="39"/>
      <c r="N284" s="39"/>
    </row>
    <row r="285" spans="1:14" x14ac:dyDescent="0.25">
      <c r="A285" s="12">
        <v>42417</v>
      </c>
      <c r="B285" s="26">
        <f t="shared" si="17"/>
        <v>3</v>
      </c>
      <c r="C285" s="1">
        <f>VLOOKUP(A285,ASURB.MX!$A$2:$G$1290,6,FALSE)</f>
        <v>242.47726399999999</v>
      </c>
      <c r="D285">
        <f>VLOOKUP(A285,GFNORTEO.MX!$A$2:$G$1290,6,FALSE)</f>
        <v>83.583534</v>
      </c>
      <c r="E285">
        <f>VLOOKUP(A285,WALMEX.MX!$A$2:$G$1290,6,FALSE)</f>
        <v>39.849753999999997</v>
      </c>
      <c r="H285" s="12">
        <v>42417</v>
      </c>
      <c r="I285" s="39">
        <f t="shared" si="18"/>
        <v>1.1588892413084003E-2</v>
      </c>
      <c r="J285" s="39">
        <f t="shared" si="19"/>
        <v>6.1630271459743854E-2</v>
      </c>
      <c r="K285" s="39">
        <f t="shared" si="20"/>
        <v>-5.2825277821064033E-2</v>
      </c>
      <c r="M285" s="39"/>
      <c r="N285" s="39"/>
    </row>
    <row r="286" spans="1:14" x14ac:dyDescent="0.25">
      <c r="A286" s="12">
        <v>42418</v>
      </c>
      <c r="B286" s="26">
        <f t="shared" si="17"/>
        <v>4</v>
      </c>
      <c r="C286" s="1">
        <f>VLOOKUP(A286,ASURB.MX!$A$2:$G$1290,6,FALSE)</f>
        <v>239.84390300000001</v>
      </c>
      <c r="D286">
        <f>VLOOKUP(A286,GFNORTEO.MX!$A$2:$G$1290,6,FALSE)</f>
        <v>82.929564999999997</v>
      </c>
      <c r="E286">
        <f>VLOOKUP(A286,WALMEX.MX!$A$2:$G$1290,6,FALSE)</f>
        <v>40.113781000000003</v>
      </c>
      <c r="H286" s="12">
        <v>42418</v>
      </c>
      <c r="I286" s="39">
        <f t="shared" si="18"/>
        <v>-1.0919641710295325E-2</v>
      </c>
      <c r="J286" s="39">
        <f t="shared" si="19"/>
        <v>-7.8549059069816518E-3</v>
      </c>
      <c r="K286" s="39">
        <f t="shared" si="20"/>
        <v>6.6037090404979073E-3</v>
      </c>
      <c r="M286" s="39"/>
      <c r="N286" s="39"/>
    </row>
    <row r="287" spans="1:14" x14ac:dyDescent="0.25">
      <c r="A287" s="12">
        <v>42419</v>
      </c>
      <c r="B287" s="26">
        <f t="shared" si="17"/>
        <v>5</v>
      </c>
      <c r="C287" s="1">
        <f>VLOOKUP(A287,ASURB.MX!$A$2:$G$1290,6,FALSE)</f>
        <v>236.16287199999999</v>
      </c>
      <c r="D287">
        <f>VLOOKUP(A287,GFNORTEO.MX!$A$2:$G$1290,6,FALSE)</f>
        <v>83.202049000000002</v>
      </c>
      <c r="E287">
        <f>VLOOKUP(A287,WALMEX.MX!$A$2:$G$1290,6,FALSE)</f>
        <v>40.066631000000001</v>
      </c>
      <c r="H287" s="12">
        <v>42419</v>
      </c>
      <c r="I287" s="39">
        <f t="shared" si="18"/>
        <v>-1.5466604986004594E-2</v>
      </c>
      <c r="J287" s="39">
        <f t="shared" si="19"/>
        <v>3.2803418660807037E-3</v>
      </c>
      <c r="K287" s="39">
        <f t="shared" si="20"/>
        <v>-1.1760978587849727E-3</v>
      </c>
      <c r="M287" s="39"/>
      <c r="N287" s="39"/>
    </row>
    <row r="288" spans="1:14" x14ac:dyDescent="0.25">
      <c r="A288" s="12">
        <v>42422</v>
      </c>
      <c r="B288" s="26">
        <f t="shared" si="17"/>
        <v>1</v>
      </c>
      <c r="C288" s="1">
        <f>VLOOKUP(A288,ASURB.MX!$A$2:$G$1290,6,FALSE)</f>
        <v>238.56968699999999</v>
      </c>
      <c r="D288">
        <f>VLOOKUP(A288,GFNORTEO.MX!$A$2:$G$1290,6,FALSE)</f>
        <v>83.065810999999997</v>
      </c>
      <c r="E288">
        <f>VLOOKUP(A288,WALMEX.MX!$A$2:$G$1290,6,FALSE)</f>
        <v>39.331122999999998</v>
      </c>
      <c r="H288" s="12">
        <v>42422</v>
      </c>
      <c r="I288" s="39">
        <f t="shared" si="18"/>
        <v>1.0139753744069514E-2</v>
      </c>
      <c r="J288" s="39">
        <f t="shared" si="19"/>
        <v>-1.6387776987083094E-3</v>
      </c>
      <c r="K288" s="39">
        <f t="shared" si="20"/>
        <v>-1.8527703946265607E-2</v>
      </c>
      <c r="M288" s="39"/>
      <c r="N288" s="39"/>
    </row>
    <row r="289" spans="1:14" x14ac:dyDescent="0.25">
      <c r="A289" s="12">
        <v>42423</v>
      </c>
      <c r="B289" s="26">
        <f t="shared" si="17"/>
        <v>2</v>
      </c>
      <c r="C289" s="1">
        <f>VLOOKUP(A289,ASURB.MX!$A$2:$G$1290,6,FALSE)</f>
        <v>239.94770800000001</v>
      </c>
      <c r="D289">
        <f>VLOOKUP(A289,GFNORTEO.MX!$A$2:$G$1290,6,FALSE)</f>
        <v>82.239227</v>
      </c>
      <c r="E289">
        <f>VLOOKUP(A289,WALMEX.MX!$A$2:$G$1290,6,FALSE)</f>
        <v>39.057651999999997</v>
      </c>
      <c r="H289" s="12">
        <v>42423</v>
      </c>
      <c r="I289" s="39">
        <f t="shared" si="18"/>
        <v>5.7595599397937082E-3</v>
      </c>
      <c r="J289" s="39">
        <f t="shared" si="19"/>
        <v>-1.0000794885436206E-2</v>
      </c>
      <c r="K289" s="39">
        <f t="shared" si="20"/>
        <v>-6.9773283088216008E-3</v>
      </c>
      <c r="M289" s="39"/>
      <c r="N289" s="39"/>
    </row>
    <row r="290" spans="1:14" x14ac:dyDescent="0.25">
      <c r="A290" s="12">
        <v>42424</v>
      </c>
      <c r="B290" s="26">
        <f t="shared" si="17"/>
        <v>3</v>
      </c>
      <c r="C290" s="1">
        <f>VLOOKUP(A290,ASURB.MX!$A$2:$G$1290,6,FALSE)</f>
        <v>237.49369799999999</v>
      </c>
      <c r="D290">
        <f>VLOOKUP(A290,GFNORTEO.MX!$A$2:$G$1290,6,FALSE)</f>
        <v>82.501709000000005</v>
      </c>
      <c r="E290">
        <f>VLOOKUP(A290,WALMEX.MX!$A$2:$G$1290,6,FALSE)</f>
        <v>38.831347999999998</v>
      </c>
      <c r="H290" s="12">
        <v>42424</v>
      </c>
      <c r="I290" s="39">
        <f t="shared" si="18"/>
        <v>-1.0279927882834685E-2</v>
      </c>
      <c r="J290" s="39">
        <f t="shared" si="19"/>
        <v>3.1866059339797992E-3</v>
      </c>
      <c r="K290" s="39">
        <f t="shared" si="20"/>
        <v>-5.8109524272594989E-3</v>
      </c>
      <c r="M290" s="39"/>
      <c r="N290" s="39"/>
    </row>
    <row r="291" spans="1:14" x14ac:dyDescent="0.25">
      <c r="A291" s="12">
        <v>42425</v>
      </c>
      <c r="B291" s="26">
        <f t="shared" si="17"/>
        <v>4</v>
      </c>
      <c r="C291" s="1">
        <f>VLOOKUP(A291,ASURB.MX!$A$2:$G$1290,6,FALSE)</f>
        <v>239.5513</v>
      </c>
      <c r="D291">
        <f>VLOOKUP(A291,GFNORTEO.MX!$A$2:$G$1290,6,FALSE)</f>
        <v>82.638633999999996</v>
      </c>
      <c r="E291">
        <f>VLOOKUP(A291,WALMEX.MX!$A$2:$G$1290,6,FALSE)</f>
        <v>39.632862000000003</v>
      </c>
      <c r="H291" s="12">
        <v>42425</v>
      </c>
      <c r="I291" s="39">
        <f t="shared" si="18"/>
        <v>8.626501770599964E-3</v>
      </c>
      <c r="J291" s="39">
        <f t="shared" si="19"/>
        <v>1.6582868715207999E-3</v>
      </c>
      <c r="K291" s="39">
        <f t="shared" si="20"/>
        <v>2.0430764044176136E-2</v>
      </c>
      <c r="M291" s="39"/>
      <c r="N291" s="39"/>
    </row>
    <row r="292" spans="1:14" x14ac:dyDescent="0.25">
      <c r="A292" s="12">
        <v>42426</v>
      </c>
      <c r="B292" s="26">
        <f t="shared" si="17"/>
        <v>5</v>
      </c>
      <c r="C292" s="1">
        <f>VLOOKUP(A292,ASURB.MX!$A$2:$G$1290,6,FALSE)</f>
        <v>241.23138399999999</v>
      </c>
      <c r="D292">
        <f>VLOOKUP(A292,GFNORTEO.MX!$A$2:$G$1290,6,FALSE)</f>
        <v>81.963065999999998</v>
      </c>
      <c r="E292">
        <f>VLOOKUP(A292,WALMEX.MX!$A$2:$G$1290,6,FALSE)</f>
        <v>39.557429999999997</v>
      </c>
      <c r="H292" s="12">
        <v>42426</v>
      </c>
      <c r="I292" s="39">
        <f t="shared" si="18"/>
        <v>6.9889823185009178E-3</v>
      </c>
      <c r="J292" s="39">
        <f t="shared" si="19"/>
        <v>-8.2085639861494038E-3</v>
      </c>
      <c r="K292" s="39">
        <f t="shared" si="20"/>
        <v>-1.9050825779006685E-3</v>
      </c>
      <c r="M292" s="39"/>
      <c r="N292" s="39"/>
    </row>
    <row r="293" spans="1:14" x14ac:dyDescent="0.25">
      <c r="A293" s="12">
        <v>42429</v>
      </c>
      <c r="B293" s="26">
        <f t="shared" si="17"/>
        <v>1</v>
      </c>
      <c r="C293" s="1">
        <f>VLOOKUP(A293,ASURB.MX!$A$2:$G$1290,6,FALSE)</f>
        <v>239.57019</v>
      </c>
      <c r="D293">
        <f>VLOOKUP(A293,GFNORTEO.MX!$A$2:$G$1290,6,FALSE)</f>
        <v>83.642868000000007</v>
      </c>
      <c r="E293">
        <f>VLOOKUP(A293,WALMEX.MX!$A$2:$G$1290,6,FALSE)</f>
        <v>40.264656000000002</v>
      </c>
      <c r="H293" s="12">
        <v>42429</v>
      </c>
      <c r="I293" s="39">
        <f t="shared" si="18"/>
        <v>-6.9101296667035518E-3</v>
      </c>
      <c r="J293" s="39">
        <f t="shared" si="19"/>
        <v>2.0287432623070936E-2</v>
      </c>
      <c r="K293" s="39">
        <f t="shared" si="20"/>
        <v>1.7720521777536392E-2</v>
      </c>
      <c r="M293" s="39"/>
      <c r="N293" s="39"/>
    </row>
    <row r="294" spans="1:14" x14ac:dyDescent="0.25">
      <c r="A294" s="12">
        <v>42430</v>
      </c>
      <c r="B294" s="26">
        <f t="shared" si="17"/>
        <v>2</v>
      </c>
      <c r="C294" s="1">
        <f>VLOOKUP(A294,ASURB.MX!$A$2:$G$1290,6,FALSE)</f>
        <v>240.75</v>
      </c>
      <c r="D294">
        <f>VLOOKUP(A294,GFNORTEO.MX!$A$2:$G$1290,6,FALSE)</f>
        <v>86.089530999999994</v>
      </c>
      <c r="E294">
        <f>VLOOKUP(A294,WALMEX.MX!$A$2:$G$1290,6,FALSE)</f>
        <v>40.066631000000001</v>
      </c>
      <c r="H294" s="12">
        <v>42430</v>
      </c>
      <c r="I294" s="39">
        <f t="shared" si="18"/>
        <v>4.9126078700363809E-3</v>
      </c>
      <c r="J294" s="39">
        <f t="shared" si="19"/>
        <v>2.8831649081787331E-2</v>
      </c>
      <c r="K294" s="39">
        <f t="shared" si="20"/>
        <v>-4.9302185614650135E-3</v>
      </c>
      <c r="M294" s="39"/>
      <c r="N294" s="39"/>
    </row>
    <row r="295" spans="1:14" x14ac:dyDescent="0.25">
      <c r="A295" s="12">
        <v>42431</v>
      </c>
      <c r="B295" s="26">
        <f t="shared" si="17"/>
        <v>3</v>
      </c>
      <c r="C295" s="1">
        <f>VLOOKUP(A295,ASURB.MX!$A$2:$G$1290,6,FALSE)</f>
        <v>244.17622399999999</v>
      </c>
      <c r="D295">
        <f>VLOOKUP(A295,GFNORTEO.MX!$A$2:$G$1290,6,FALSE)</f>
        <v>85.660445999999993</v>
      </c>
      <c r="E295">
        <f>VLOOKUP(A295,WALMEX.MX!$A$2:$G$1290,6,FALSE)</f>
        <v>40.396675000000002</v>
      </c>
      <c r="H295" s="12">
        <v>42431</v>
      </c>
      <c r="I295" s="39">
        <f t="shared" si="18"/>
        <v>1.4131143440939815E-2</v>
      </c>
      <c r="J295" s="39">
        <f t="shared" si="19"/>
        <v>-4.9966340632878609E-3</v>
      </c>
      <c r="K295" s="39">
        <f t="shared" si="20"/>
        <v>8.2036363503396447E-3</v>
      </c>
      <c r="M295" s="39"/>
      <c r="N295" s="39"/>
    </row>
    <row r="296" spans="1:14" x14ac:dyDescent="0.25">
      <c r="A296" s="12">
        <v>42432</v>
      </c>
      <c r="B296" s="26">
        <f t="shared" si="17"/>
        <v>4</v>
      </c>
      <c r="C296" s="1">
        <f>VLOOKUP(A296,ASURB.MX!$A$2:$G$1290,6,FALSE)</f>
        <v>241.155869</v>
      </c>
      <c r="D296">
        <f>VLOOKUP(A296,GFNORTEO.MX!$A$2:$G$1290,6,FALSE)</f>
        <v>85.925194000000005</v>
      </c>
      <c r="E296">
        <f>VLOOKUP(A296,WALMEX.MX!$A$2:$G$1290,6,FALSE)</f>
        <v>40.641826999999999</v>
      </c>
      <c r="H296" s="12">
        <v>42432</v>
      </c>
      <c r="I296" s="39">
        <f t="shared" si="18"/>
        <v>-1.2446710351103916E-2</v>
      </c>
      <c r="J296" s="39">
        <f t="shared" si="19"/>
        <v>3.0859017117623906E-3</v>
      </c>
      <c r="K296" s="39">
        <f t="shared" si="20"/>
        <v>6.0502783684977472E-3</v>
      </c>
      <c r="M296" s="39"/>
      <c r="N296" s="39"/>
    </row>
    <row r="297" spans="1:14" x14ac:dyDescent="0.25">
      <c r="A297" s="12">
        <v>42433</v>
      </c>
      <c r="B297" s="26">
        <f t="shared" si="17"/>
        <v>5</v>
      </c>
      <c r="C297" s="1">
        <f>VLOOKUP(A297,ASURB.MX!$A$2:$G$1290,6,FALSE)</f>
        <v>236.842422</v>
      </c>
      <c r="D297">
        <f>VLOOKUP(A297,GFNORTEO.MX!$A$2:$G$1290,6,FALSE)</f>
        <v>86.728583999999998</v>
      </c>
      <c r="E297">
        <f>VLOOKUP(A297,WALMEX.MX!$A$2:$G$1290,6,FALSE)</f>
        <v>41.113318999999997</v>
      </c>
      <c r="H297" s="12">
        <v>42433</v>
      </c>
      <c r="I297" s="39">
        <f t="shared" si="18"/>
        <v>-1.8048449843661E-2</v>
      </c>
      <c r="J297" s="39">
        <f t="shared" si="19"/>
        <v>9.306437516173811E-3</v>
      </c>
      <c r="K297" s="39">
        <f t="shared" si="20"/>
        <v>1.1534374296962205E-2</v>
      </c>
      <c r="M297" s="39"/>
      <c r="N297" s="39"/>
    </row>
    <row r="298" spans="1:14" x14ac:dyDescent="0.25">
      <c r="A298" s="12">
        <v>42436</v>
      </c>
      <c r="B298" s="26">
        <f t="shared" si="17"/>
        <v>1</v>
      </c>
      <c r="C298" s="1">
        <f>VLOOKUP(A298,ASURB.MX!$A$2:$G$1290,6,FALSE)</f>
        <v>235.37001000000001</v>
      </c>
      <c r="D298">
        <f>VLOOKUP(A298,GFNORTEO.MX!$A$2:$G$1290,6,FALSE)</f>
        <v>87.741935999999995</v>
      </c>
      <c r="E298">
        <f>VLOOKUP(A298,WALMEX.MX!$A$2:$G$1290,6,FALSE)</f>
        <v>40.556980000000003</v>
      </c>
      <c r="H298" s="12">
        <v>42436</v>
      </c>
      <c r="I298" s="39">
        <f t="shared" si="18"/>
        <v>-6.2362473842479497E-3</v>
      </c>
      <c r="J298" s="39">
        <f t="shared" si="19"/>
        <v>1.1616442654776722E-2</v>
      </c>
      <c r="K298" s="39">
        <f t="shared" si="20"/>
        <v>-1.3624233348237249E-2</v>
      </c>
      <c r="M298" s="39"/>
      <c r="N298" s="39"/>
    </row>
    <row r="299" spans="1:14" x14ac:dyDescent="0.25">
      <c r="A299" s="12">
        <v>42437</v>
      </c>
      <c r="B299" s="26">
        <f t="shared" si="17"/>
        <v>2</v>
      </c>
      <c r="C299" s="1">
        <f>VLOOKUP(A299,ASURB.MX!$A$2:$G$1290,6,FALSE)</f>
        <v>238.40921</v>
      </c>
      <c r="D299">
        <f>VLOOKUP(A299,GFNORTEO.MX!$A$2:$G$1290,6,FALSE)</f>
        <v>87.413276999999994</v>
      </c>
      <c r="E299">
        <f>VLOOKUP(A299,WALMEX.MX!$A$2:$G$1290,6,FALSE)</f>
        <v>39.180244000000002</v>
      </c>
      <c r="H299" s="12">
        <v>42437</v>
      </c>
      <c r="I299" s="39">
        <f t="shared" si="18"/>
        <v>1.2829780455150722E-2</v>
      </c>
      <c r="J299" s="39">
        <f t="shared" si="19"/>
        <v>-3.7527788078815416E-3</v>
      </c>
      <c r="K299" s="39">
        <f t="shared" si="20"/>
        <v>-3.4535258752955211E-2</v>
      </c>
      <c r="M299" s="39"/>
      <c r="N299" s="39"/>
    </row>
    <row r="300" spans="1:14" x14ac:dyDescent="0.25">
      <c r="A300" s="12">
        <v>42438</v>
      </c>
      <c r="B300" s="26">
        <f t="shared" si="17"/>
        <v>3</v>
      </c>
      <c r="C300" s="1">
        <f>VLOOKUP(A300,ASURB.MX!$A$2:$G$1290,6,FALSE)</f>
        <v>235.40776099999999</v>
      </c>
      <c r="D300">
        <f>VLOOKUP(A300,GFNORTEO.MX!$A$2:$G$1290,6,FALSE)</f>
        <v>87.623260000000002</v>
      </c>
      <c r="E300">
        <f>VLOOKUP(A300,WALMEX.MX!$A$2:$G$1290,6,FALSE)</f>
        <v>39.906322000000003</v>
      </c>
      <c r="H300" s="12">
        <v>42438</v>
      </c>
      <c r="I300" s="39">
        <f t="shared" si="18"/>
        <v>-1.266940329885154E-2</v>
      </c>
      <c r="J300" s="39">
        <f t="shared" si="19"/>
        <v>2.3993059315788002E-3</v>
      </c>
      <c r="K300" s="39">
        <f t="shared" si="20"/>
        <v>1.8362117295665999E-2</v>
      </c>
      <c r="M300" s="39"/>
      <c r="N300" s="39"/>
    </row>
    <row r="301" spans="1:14" x14ac:dyDescent="0.25">
      <c r="A301" s="12">
        <v>42439</v>
      </c>
      <c r="B301" s="26">
        <f t="shared" si="17"/>
        <v>4</v>
      </c>
      <c r="C301" s="1">
        <f>VLOOKUP(A301,ASURB.MX!$A$2:$G$1290,6,FALSE)</f>
        <v>232.97261</v>
      </c>
      <c r="D301">
        <f>VLOOKUP(A301,GFNORTEO.MX!$A$2:$G$1290,6,FALSE)</f>
        <v>85.277023</v>
      </c>
      <c r="E301">
        <f>VLOOKUP(A301,WALMEX.MX!$A$2:$G$1290,6,FALSE)</f>
        <v>39.500850999999997</v>
      </c>
      <c r="H301" s="12">
        <v>42439</v>
      </c>
      <c r="I301" s="39">
        <f t="shared" si="18"/>
        <v>-1.0398270688800707E-2</v>
      </c>
      <c r="J301" s="39">
        <f t="shared" si="19"/>
        <v>-2.7141436539314879E-2</v>
      </c>
      <c r="K301" s="39">
        <f t="shared" si="20"/>
        <v>-1.0212541481047756E-2</v>
      </c>
      <c r="M301" s="39"/>
      <c r="N301" s="39"/>
    </row>
    <row r="302" spans="1:14" x14ac:dyDescent="0.25">
      <c r="A302" s="12">
        <v>42440</v>
      </c>
      <c r="B302" s="26">
        <f t="shared" si="17"/>
        <v>5</v>
      </c>
      <c r="C302" s="1">
        <f>VLOOKUP(A302,ASURB.MX!$A$2:$G$1290,6,FALSE)</f>
        <v>237.52200300000001</v>
      </c>
      <c r="D302">
        <f>VLOOKUP(A302,GFNORTEO.MX!$A$2:$G$1290,6,FALSE)</f>
        <v>86.409058000000002</v>
      </c>
      <c r="E302">
        <f>VLOOKUP(A302,WALMEX.MX!$A$2:$G$1290,6,FALSE)</f>
        <v>39.481986999999997</v>
      </c>
      <c r="H302" s="12">
        <v>42440</v>
      </c>
      <c r="I302" s="39">
        <f t="shared" si="18"/>
        <v>1.9339370386352063E-2</v>
      </c>
      <c r="J302" s="39">
        <f t="shared" si="19"/>
        <v>1.3187457006225738E-2</v>
      </c>
      <c r="K302" s="39">
        <f t="shared" si="20"/>
        <v>-4.7767339934501628E-4</v>
      </c>
      <c r="M302" s="39"/>
      <c r="N302" s="39"/>
    </row>
    <row r="303" spans="1:14" x14ac:dyDescent="0.25">
      <c r="A303" s="12">
        <v>42443</v>
      </c>
      <c r="B303" s="26">
        <f t="shared" si="17"/>
        <v>1</v>
      </c>
      <c r="C303" s="1">
        <f>VLOOKUP(A303,ASURB.MX!$A$2:$G$1290,6,FALSE)</f>
        <v>237.465363</v>
      </c>
      <c r="D303">
        <f>VLOOKUP(A303,GFNORTEO.MX!$A$2:$G$1290,6,FALSE)</f>
        <v>85.295272999999995</v>
      </c>
      <c r="E303">
        <f>VLOOKUP(A303,WALMEX.MX!$A$2:$G$1290,6,FALSE)</f>
        <v>39.22739</v>
      </c>
      <c r="H303" s="12">
        <v>42443</v>
      </c>
      <c r="I303" s="39">
        <f t="shared" si="18"/>
        <v>-2.384905550034826E-4</v>
      </c>
      <c r="J303" s="39">
        <f t="shared" si="19"/>
        <v>-1.2973471493952147E-2</v>
      </c>
      <c r="K303" s="39">
        <f t="shared" si="20"/>
        <v>-6.4693152875470502E-3</v>
      </c>
      <c r="M303" s="39"/>
      <c r="N303" s="39"/>
    </row>
    <row r="304" spans="1:14" x14ac:dyDescent="0.25">
      <c r="A304" s="12">
        <v>42444</v>
      </c>
      <c r="B304" s="26">
        <f t="shared" si="17"/>
        <v>2</v>
      </c>
      <c r="C304" s="1">
        <f>VLOOKUP(A304,ASURB.MX!$A$2:$G$1290,6,FALSE)</f>
        <v>236.700851</v>
      </c>
      <c r="D304">
        <f>VLOOKUP(A304,GFNORTEO.MX!$A$2:$G$1290,6,FALSE)</f>
        <v>86.619026000000005</v>
      </c>
      <c r="E304">
        <f>VLOOKUP(A304,WALMEX.MX!$A$2:$G$1290,6,FALSE)</f>
        <v>38.925635999999997</v>
      </c>
      <c r="H304" s="12">
        <v>42444</v>
      </c>
      <c r="I304" s="39">
        <f t="shared" si="18"/>
        <v>-3.2246610572616344E-3</v>
      </c>
      <c r="J304" s="39">
        <f t="shared" si="19"/>
        <v>1.5400454423076889E-2</v>
      </c>
      <c r="K304" s="39">
        <f t="shared" si="20"/>
        <v>-7.7221705916461578E-3</v>
      </c>
      <c r="M304" s="39"/>
      <c r="N304" s="39"/>
    </row>
    <row r="305" spans="1:14" x14ac:dyDescent="0.25">
      <c r="A305" s="12">
        <v>42445</v>
      </c>
      <c r="B305" s="26">
        <f t="shared" si="17"/>
        <v>3</v>
      </c>
      <c r="C305" s="1">
        <f>VLOOKUP(A305,ASURB.MX!$A$2:$G$1290,6,FALSE)</f>
        <v>236.95567299999999</v>
      </c>
      <c r="D305">
        <f>VLOOKUP(A305,GFNORTEO.MX!$A$2:$G$1290,6,FALSE)</f>
        <v>88.581833000000003</v>
      </c>
      <c r="E305">
        <f>VLOOKUP(A305,WALMEX.MX!$A$2:$G$1290,6,FALSE)</f>
        <v>39.331122999999998</v>
      </c>
      <c r="H305" s="12">
        <v>42445</v>
      </c>
      <c r="I305" s="39">
        <f t="shared" si="18"/>
        <v>1.0759781051154079E-3</v>
      </c>
      <c r="J305" s="39">
        <f t="shared" si="19"/>
        <v>2.2407300232695763E-2</v>
      </c>
      <c r="K305" s="39">
        <f t="shared" si="20"/>
        <v>1.0363082603047134E-2</v>
      </c>
      <c r="M305" s="39"/>
      <c r="N305" s="39"/>
    </row>
    <row r="306" spans="1:14" x14ac:dyDescent="0.25">
      <c r="A306" s="12">
        <v>42446</v>
      </c>
      <c r="B306" s="26">
        <f t="shared" si="17"/>
        <v>4</v>
      </c>
      <c r="C306" s="1">
        <f>VLOOKUP(A306,ASURB.MX!$A$2:$G$1290,6,FALSE)</f>
        <v>240.37245200000001</v>
      </c>
      <c r="D306">
        <f>VLOOKUP(A306,GFNORTEO.MX!$A$2:$G$1290,6,FALSE)</f>
        <v>89.147850000000005</v>
      </c>
      <c r="E306">
        <f>VLOOKUP(A306,WALMEX.MX!$A$2:$G$1290,6,FALSE)</f>
        <v>39.821457000000002</v>
      </c>
      <c r="H306" s="12">
        <v>42446</v>
      </c>
      <c r="I306" s="39">
        <f t="shared" si="18"/>
        <v>1.4316513861895435E-2</v>
      </c>
      <c r="J306" s="39">
        <f t="shared" si="19"/>
        <v>6.3694359213407534E-3</v>
      </c>
      <c r="K306" s="39">
        <f t="shared" si="20"/>
        <v>1.2389748316798312E-2</v>
      </c>
      <c r="M306" s="39"/>
      <c r="N306" s="39"/>
    </row>
    <row r="307" spans="1:14" x14ac:dyDescent="0.25">
      <c r="A307" s="12">
        <v>42447</v>
      </c>
      <c r="B307" s="26">
        <f t="shared" si="17"/>
        <v>5</v>
      </c>
      <c r="C307" s="1">
        <f>VLOOKUP(A307,ASURB.MX!$A$2:$G$1290,6,FALSE)</f>
        <v>243.70429999999999</v>
      </c>
      <c r="D307">
        <f>VLOOKUP(A307,GFNORTEO.MX!$A$2:$G$1290,6,FALSE)</f>
        <v>90.152077000000006</v>
      </c>
      <c r="E307">
        <f>VLOOKUP(A307,WALMEX.MX!$A$2:$G$1290,6,FALSE)</f>
        <v>39.415984999999999</v>
      </c>
      <c r="H307" s="12">
        <v>42447</v>
      </c>
      <c r="I307" s="39">
        <f t="shared" si="18"/>
        <v>1.3766001371792833E-2</v>
      </c>
      <c r="J307" s="39">
        <f t="shared" si="19"/>
        <v>1.1201761401717959E-2</v>
      </c>
      <c r="K307" s="39">
        <f t="shared" si="20"/>
        <v>-1.0234442934635574E-2</v>
      </c>
      <c r="M307" s="39"/>
      <c r="N307" s="39"/>
    </row>
    <row r="308" spans="1:14" x14ac:dyDescent="0.25">
      <c r="A308" s="12">
        <v>42451</v>
      </c>
      <c r="B308" s="26">
        <f t="shared" si="17"/>
        <v>2</v>
      </c>
      <c r="C308" s="1">
        <f>VLOOKUP(A308,ASURB.MX!$A$2:$G$1290,6,FALSE)</f>
        <v>246.167755</v>
      </c>
      <c r="D308">
        <f>VLOOKUP(A308,GFNORTEO.MX!$A$2:$G$1290,6,FALSE)</f>
        <v>89.932968000000002</v>
      </c>
      <c r="E308">
        <f>VLOOKUP(A308,WALMEX.MX!$A$2:$G$1290,6,FALSE)</f>
        <v>38.444732999999999</v>
      </c>
      <c r="H308" s="12">
        <v>42451</v>
      </c>
      <c r="I308" s="39">
        <f t="shared" si="18"/>
        <v>1.0057629296900433E-2</v>
      </c>
      <c r="J308" s="39">
        <f t="shared" si="19"/>
        <v>-2.4333959337890978E-3</v>
      </c>
      <c r="K308" s="39">
        <f t="shared" si="20"/>
        <v>-2.4949741211786686E-2</v>
      </c>
      <c r="M308" s="39"/>
      <c r="N308" s="39"/>
    </row>
    <row r="309" spans="1:14" x14ac:dyDescent="0.25">
      <c r="A309" s="12">
        <v>42452</v>
      </c>
      <c r="B309" s="26">
        <f t="shared" si="17"/>
        <v>3</v>
      </c>
      <c r="C309" s="1">
        <f>VLOOKUP(A309,ASURB.MX!$A$2:$G$1290,6,FALSE)</f>
        <v>243.71369899999999</v>
      </c>
      <c r="D309">
        <f>VLOOKUP(A309,GFNORTEO.MX!$A$2:$G$1290,6,FALSE)</f>
        <v>88.399238999999994</v>
      </c>
      <c r="E309">
        <f>VLOOKUP(A309,WALMEX.MX!$A$2:$G$1290,6,FALSE)</f>
        <v>37.850665999999997</v>
      </c>
      <c r="H309" s="12">
        <v>42452</v>
      </c>
      <c r="I309" s="39">
        <f t="shared" si="18"/>
        <v>-1.0019062809735654E-2</v>
      </c>
      <c r="J309" s="39">
        <f t="shared" si="19"/>
        <v>-1.7201231819689435E-2</v>
      </c>
      <c r="K309" s="39">
        <f t="shared" si="20"/>
        <v>-1.5573127972242229E-2</v>
      </c>
      <c r="M309" s="39"/>
      <c r="N309" s="39"/>
    </row>
    <row r="310" spans="1:14" x14ac:dyDescent="0.25">
      <c r="A310" s="12">
        <v>42457</v>
      </c>
      <c r="B310" s="26">
        <f t="shared" si="17"/>
        <v>1</v>
      </c>
      <c r="C310" s="1">
        <f>VLOOKUP(A310,ASURB.MX!$A$2:$G$1290,6,FALSE)</f>
        <v>244.74250799999999</v>
      </c>
      <c r="D310">
        <f>VLOOKUP(A310,GFNORTEO.MX!$A$2:$G$1290,6,FALSE)</f>
        <v>89.695617999999996</v>
      </c>
      <c r="E310">
        <f>VLOOKUP(A310,WALMEX.MX!$A$2:$G$1290,6,FALSE)</f>
        <v>37.850665999999997</v>
      </c>
      <c r="H310" s="12">
        <v>42457</v>
      </c>
      <c r="I310" s="39">
        <f t="shared" si="18"/>
        <v>4.2124985070080096E-3</v>
      </c>
      <c r="J310" s="39">
        <f t="shared" si="19"/>
        <v>1.455855513422516E-2</v>
      </c>
      <c r="K310" s="39">
        <f t="shared" si="20"/>
        <v>0</v>
      </c>
      <c r="M310" s="39"/>
      <c r="N310" s="39"/>
    </row>
    <row r="311" spans="1:14" x14ac:dyDescent="0.25">
      <c r="A311" s="12">
        <v>42458</v>
      </c>
      <c r="B311" s="26">
        <f t="shared" si="17"/>
        <v>2</v>
      </c>
      <c r="C311" s="1">
        <f>VLOOKUP(A311,ASURB.MX!$A$2:$G$1290,6,FALSE)</f>
        <v>246.29989599999999</v>
      </c>
      <c r="D311">
        <f>VLOOKUP(A311,GFNORTEO.MX!$A$2:$G$1290,6,FALSE)</f>
        <v>90.635932999999994</v>
      </c>
      <c r="E311">
        <f>VLOOKUP(A311,WALMEX.MX!$A$2:$G$1290,6,FALSE)</f>
        <v>38.718189000000002</v>
      </c>
      <c r="H311" s="12">
        <v>42458</v>
      </c>
      <c r="I311" s="39">
        <f t="shared" si="18"/>
        <v>6.3432127623896722E-3</v>
      </c>
      <c r="J311" s="39">
        <f t="shared" si="19"/>
        <v>1.0428829754935453E-2</v>
      </c>
      <c r="K311" s="39">
        <f t="shared" si="20"/>
        <v>2.2660914118890471E-2</v>
      </c>
      <c r="M311" s="39"/>
      <c r="N311" s="39"/>
    </row>
    <row r="312" spans="1:14" x14ac:dyDescent="0.25">
      <c r="A312" s="12">
        <v>42459</v>
      </c>
      <c r="B312" s="26">
        <f t="shared" si="17"/>
        <v>3</v>
      </c>
      <c r="C312" s="1">
        <f>VLOOKUP(A312,ASURB.MX!$A$2:$G$1290,6,FALSE)</f>
        <v>240.551804</v>
      </c>
      <c r="D312">
        <f>VLOOKUP(A312,GFNORTEO.MX!$A$2:$G$1290,6,FALSE)</f>
        <v>90.772873000000004</v>
      </c>
      <c r="E312">
        <f>VLOOKUP(A312,WALMEX.MX!$A$2:$G$1290,6,FALSE)</f>
        <v>39.519711000000001</v>
      </c>
      <c r="H312" s="12">
        <v>42459</v>
      </c>
      <c r="I312" s="39">
        <f t="shared" si="18"/>
        <v>-2.3614415279414262E-2</v>
      </c>
      <c r="J312" s="39">
        <f t="shared" si="19"/>
        <v>1.5097395659036724E-3</v>
      </c>
      <c r="K312" s="39">
        <f t="shared" si="20"/>
        <v>2.0490070479560786E-2</v>
      </c>
      <c r="M312" s="39"/>
      <c r="N312" s="39"/>
    </row>
    <row r="313" spans="1:14" x14ac:dyDescent="0.25">
      <c r="A313" s="12">
        <v>42460</v>
      </c>
      <c r="B313" s="26">
        <f t="shared" si="17"/>
        <v>4</v>
      </c>
      <c r="C313" s="1">
        <f>VLOOKUP(A313,ASURB.MX!$A$2:$G$1290,6,FALSE)</f>
        <v>245.62974500000001</v>
      </c>
      <c r="D313">
        <f>VLOOKUP(A313,GFNORTEO.MX!$A$2:$G$1290,6,FALSE)</f>
        <v>88.947006000000002</v>
      </c>
      <c r="E313">
        <f>VLOOKUP(A313,WALMEX.MX!$A$2:$G$1290,6,FALSE)</f>
        <v>38.661610000000003</v>
      </c>
      <c r="H313" s="12">
        <v>42460</v>
      </c>
      <c r="I313" s="39">
        <f t="shared" si="18"/>
        <v>2.0889832905392838E-2</v>
      </c>
      <c r="J313" s="39">
        <f t="shared" si="19"/>
        <v>-2.0319731278158247E-2</v>
      </c>
      <c r="K313" s="39">
        <f t="shared" si="20"/>
        <v>-2.1952442075614864E-2</v>
      </c>
      <c r="M313" s="39"/>
      <c r="N313" s="39"/>
    </row>
    <row r="314" spans="1:14" x14ac:dyDescent="0.25">
      <c r="A314" s="12">
        <v>42461</v>
      </c>
      <c r="B314" s="26">
        <f t="shared" si="17"/>
        <v>5</v>
      </c>
      <c r="C314" s="1">
        <f>VLOOKUP(A314,ASURB.MX!$A$2:$G$1290,6,FALSE)</f>
        <v>242.175217</v>
      </c>
      <c r="D314">
        <f>VLOOKUP(A314,GFNORTEO.MX!$A$2:$G$1290,6,FALSE)</f>
        <v>89.467376999999999</v>
      </c>
      <c r="E314">
        <f>VLOOKUP(A314,WALMEX.MX!$A$2:$G$1290,6,FALSE)</f>
        <v>39.387698999999998</v>
      </c>
      <c r="H314" s="12">
        <v>42461</v>
      </c>
      <c r="I314" s="39">
        <f t="shared" si="18"/>
        <v>-1.4163799144797392E-2</v>
      </c>
      <c r="J314" s="39">
        <f t="shared" si="19"/>
        <v>5.8333018540583847E-3</v>
      </c>
      <c r="K314" s="39">
        <f t="shared" si="20"/>
        <v>1.8606441410681126E-2</v>
      </c>
      <c r="M314" s="39"/>
      <c r="N314" s="39"/>
    </row>
    <row r="315" spans="1:14" x14ac:dyDescent="0.25">
      <c r="A315" s="12">
        <v>42464</v>
      </c>
      <c r="B315" s="26">
        <f t="shared" si="17"/>
        <v>1</v>
      </c>
      <c r="C315" s="1">
        <f>VLOOKUP(A315,ASURB.MX!$A$2:$G$1290,6,FALSE)</f>
        <v>240.31582599999999</v>
      </c>
      <c r="D315">
        <f>VLOOKUP(A315,GFNORTEO.MX!$A$2:$G$1290,6,FALSE)</f>
        <v>87.449798999999999</v>
      </c>
      <c r="E315">
        <f>VLOOKUP(A315,WALMEX.MX!$A$2:$G$1290,6,FALSE)</f>
        <v>38.972797</v>
      </c>
      <c r="H315" s="12">
        <v>42464</v>
      </c>
      <c r="I315" s="39">
        <f t="shared" si="18"/>
        <v>-7.7075014420142866E-3</v>
      </c>
      <c r="J315" s="39">
        <f t="shared" si="19"/>
        <v>-2.2809153034514234E-2</v>
      </c>
      <c r="K315" s="39">
        <f t="shared" si="20"/>
        <v>-1.0589669501070521E-2</v>
      </c>
      <c r="M315" s="39"/>
      <c r="N315" s="39"/>
    </row>
    <row r="316" spans="1:14" x14ac:dyDescent="0.25">
      <c r="A316" s="12">
        <v>42465</v>
      </c>
      <c r="B316" s="26">
        <f t="shared" si="17"/>
        <v>2</v>
      </c>
      <c r="C316" s="1">
        <f>VLOOKUP(A316,ASURB.MX!$A$2:$G$1290,6,FALSE)</f>
        <v>239.296448</v>
      </c>
      <c r="D316">
        <f>VLOOKUP(A316,GFNORTEO.MX!$A$2:$G$1290,6,FALSE)</f>
        <v>85.496123999999995</v>
      </c>
      <c r="E316">
        <f>VLOOKUP(A316,WALMEX.MX!$A$2:$G$1290,6,FALSE)</f>
        <v>39.133094999999997</v>
      </c>
      <c r="H316" s="12">
        <v>42465</v>
      </c>
      <c r="I316" s="39">
        <f t="shared" si="18"/>
        <v>-4.2508484050533561E-3</v>
      </c>
      <c r="J316" s="39">
        <f t="shared" si="19"/>
        <v>-2.2593861423914393E-2</v>
      </c>
      <c r="K316" s="39">
        <f t="shared" si="20"/>
        <v>4.1046384838442293E-3</v>
      </c>
      <c r="M316" s="39"/>
      <c r="N316" s="39"/>
    </row>
    <row r="317" spans="1:14" x14ac:dyDescent="0.25">
      <c r="A317" s="12">
        <v>42466</v>
      </c>
      <c r="B317" s="26">
        <f t="shared" si="17"/>
        <v>3</v>
      </c>
      <c r="C317" s="1">
        <f>VLOOKUP(A317,ASURB.MX!$A$2:$G$1290,6,FALSE)</f>
        <v>240.70282</v>
      </c>
      <c r="D317">
        <f>VLOOKUP(A317,GFNORTEO.MX!$A$2:$G$1290,6,FALSE)</f>
        <v>87.714554000000007</v>
      </c>
      <c r="E317">
        <f>VLOOKUP(A317,WALMEX.MX!$A$2:$G$1290,6,FALSE)</f>
        <v>38.737053000000003</v>
      </c>
      <c r="H317" s="12">
        <v>42466</v>
      </c>
      <c r="I317" s="39">
        <f t="shared" si="18"/>
        <v>5.8599090380020025E-3</v>
      </c>
      <c r="J317" s="39">
        <f t="shared" si="19"/>
        <v>2.5616796137278911E-2</v>
      </c>
      <c r="K317" s="39">
        <f t="shared" si="20"/>
        <v>-1.0171944576638278E-2</v>
      </c>
      <c r="M317" s="39"/>
      <c r="N317" s="39"/>
    </row>
    <row r="318" spans="1:14" x14ac:dyDescent="0.25">
      <c r="A318" s="12">
        <v>42467</v>
      </c>
      <c r="B318" s="26">
        <f t="shared" si="17"/>
        <v>4</v>
      </c>
      <c r="C318" s="1">
        <f>VLOOKUP(A318,ASURB.MX!$A$2:$G$1290,6,FALSE)</f>
        <v>246.913422</v>
      </c>
      <c r="D318">
        <f>VLOOKUP(A318,GFNORTEO.MX!$A$2:$G$1290,6,FALSE)</f>
        <v>86.399924999999996</v>
      </c>
      <c r="E318">
        <f>VLOOKUP(A318,WALMEX.MX!$A$2:$G$1290,6,FALSE)</f>
        <v>38.548457999999997</v>
      </c>
      <c r="H318" s="12">
        <v>42467</v>
      </c>
      <c r="I318" s="39">
        <f t="shared" si="18"/>
        <v>2.5474696414254924E-2</v>
      </c>
      <c r="J318" s="39">
        <f t="shared" si="19"/>
        <v>-1.5101029964995931E-2</v>
      </c>
      <c r="K318" s="39">
        <f t="shared" si="20"/>
        <v>-4.8804846317769233E-3</v>
      </c>
      <c r="M318" s="39"/>
      <c r="N318" s="39"/>
    </row>
    <row r="319" spans="1:14" x14ac:dyDescent="0.25">
      <c r="A319" s="12">
        <v>42468</v>
      </c>
      <c r="B319" s="26">
        <f t="shared" si="17"/>
        <v>5</v>
      </c>
      <c r="C319" s="1">
        <f>VLOOKUP(A319,ASURB.MX!$A$2:$G$1290,6,FALSE)</f>
        <v>246.875641</v>
      </c>
      <c r="D319">
        <f>VLOOKUP(A319,GFNORTEO.MX!$A$2:$G$1290,6,FALSE)</f>
        <v>85.231369000000001</v>
      </c>
      <c r="E319">
        <f>VLOOKUP(A319,WALMEX.MX!$A$2:$G$1290,6,FALSE)</f>
        <v>37.926105</v>
      </c>
      <c r="H319" s="12">
        <v>42468</v>
      </c>
      <c r="I319" s="39">
        <f t="shared" si="18"/>
        <v>-1.5302485577219449E-4</v>
      </c>
      <c r="J319" s="39">
        <f t="shared" si="19"/>
        <v>-1.3617260929534698E-2</v>
      </c>
      <c r="K319" s="39">
        <f t="shared" si="20"/>
        <v>-1.6276437945652665E-2</v>
      </c>
      <c r="M319" s="39"/>
      <c r="N319" s="39"/>
    </row>
    <row r="320" spans="1:14" x14ac:dyDescent="0.25">
      <c r="A320" s="12">
        <v>42471</v>
      </c>
      <c r="B320" s="26">
        <f t="shared" si="17"/>
        <v>1</v>
      </c>
      <c r="C320" s="1">
        <f>VLOOKUP(A320,ASURB.MX!$A$2:$G$1290,6,FALSE)</f>
        <v>243.26068100000001</v>
      </c>
      <c r="D320">
        <f>VLOOKUP(A320,GFNORTEO.MX!$A$2:$G$1290,6,FALSE)</f>
        <v>85.861298000000005</v>
      </c>
      <c r="E320">
        <f>VLOOKUP(A320,WALMEX.MX!$A$2:$G$1290,6,FALSE)</f>
        <v>38.312714</v>
      </c>
      <c r="H320" s="12">
        <v>42471</v>
      </c>
      <c r="I320" s="39">
        <f t="shared" si="18"/>
        <v>-1.4751102447525821E-2</v>
      </c>
      <c r="J320" s="39">
        <f t="shared" si="19"/>
        <v>7.3636334909580698E-3</v>
      </c>
      <c r="K320" s="39">
        <f t="shared" si="20"/>
        <v>1.014213806153798E-2</v>
      </c>
      <c r="M320" s="39"/>
      <c r="N320" s="39"/>
    </row>
    <row r="321" spans="1:14" x14ac:dyDescent="0.25">
      <c r="A321" s="12">
        <v>42472</v>
      </c>
      <c r="B321" s="26">
        <f t="shared" si="17"/>
        <v>2</v>
      </c>
      <c r="C321" s="1">
        <f>VLOOKUP(A321,ASURB.MX!$A$2:$G$1290,6,FALSE)</f>
        <v>242.854782</v>
      </c>
      <c r="D321">
        <f>VLOOKUP(A321,GFNORTEO.MX!$A$2:$G$1290,6,FALSE)</f>
        <v>85.934325999999999</v>
      </c>
      <c r="E321">
        <f>VLOOKUP(A321,WALMEX.MX!$A$2:$G$1290,6,FALSE)</f>
        <v>38.473019000000001</v>
      </c>
      <c r="H321" s="12">
        <v>42472</v>
      </c>
      <c r="I321" s="39">
        <f t="shared" si="18"/>
        <v>-1.6699698949132567E-3</v>
      </c>
      <c r="J321" s="39">
        <f t="shared" si="19"/>
        <v>8.5017304513740181E-4</v>
      </c>
      <c r="K321" s="39">
        <f t="shared" si="20"/>
        <v>4.1753910949817253E-3</v>
      </c>
      <c r="M321" s="39"/>
      <c r="N321" s="39"/>
    </row>
    <row r="322" spans="1:14" x14ac:dyDescent="0.25">
      <c r="A322" s="12">
        <v>42473</v>
      </c>
      <c r="B322" s="26">
        <f t="shared" si="17"/>
        <v>3</v>
      </c>
      <c r="C322" s="1">
        <f>VLOOKUP(A322,ASURB.MX!$A$2:$G$1290,6,FALSE)</f>
        <v>244.32720900000001</v>
      </c>
      <c r="D322">
        <f>VLOOKUP(A322,GFNORTEO.MX!$A$2:$G$1290,6,FALSE)</f>
        <v>86.126045000000005</v>
      </c>
      <c r="E322">
        <f>VLOOKUP(A322,WALMEX.MX!$A$2:$G$1290,6,FALSE)</f>
        <v>38.897357999999997</v>
      </c>
      <c r="H322" s="12">
        <v>42473</v>
      </c>
      <c r="I322" s="39">
        <f t="shared" si="18"/>
        <v>6.0446876548137136E-3</v>
      </c>
      <c r="J322" s="39">
        <f t="shared" si="19"/>
        <v>2.2285094264243009E-3</v>
      </c>
      <c r="K322" s="39">
        <f t="shared" si="20"/>
        <v>1.096914015991326E-2</v>
      </c>
      <c r="M322" s="39"/>
      <c r="N322" s="39"/>
    </row>
    <row r="323" spans="1:14" x14ac:dyDescent="0.25">
      <c r="A323" s="12">
        <v>42474</v>
      </c>
      <c r="B323" s="26">
        <f t="shared" si="17"/>
        <v>4</v>
      </c>
      <c r="C323" s="1">
        <f>VLOOKUP(A323,ASURB.MX!$A$2:$G$1290,6,FALSE)</f>
        <v>243.836411</v>
      </c>
      <c r="D323">
        <f>VLOOKUP(A323,GFNORTEO.MX!$A$2:$G$1290,6,FALSE)</f>
        <v>85.203979000000004</v>
      </c>
      <c r="E323">
        <f>VLOOKUP(A323,WALMEX.MX!$A$2:$G$1290,6,FALSE)</f>
        <v>39.133094999999997</v>
      </c>
      <c r="H323" s="12">
        <v>42474</v>
      </c>
      <c r="I323" s="39">
        <f t="shared" si="18"/>
        <v>-2.0107936981044513E-3</v>
      </c>
      <c r="J323" s="39">
        <f t="shared" si="19"/>
        <v>-1.0763728164356954E-2</v>
      </c>
      <c r="K323" s="39">
        <f t="shared" si="20"/>
        <v>6.0421978376348174E-3</v>
      </c>
      <c r="M323" s="39"/>
      <c r="N323" s="39"/>
    </row>
    <row r="324" spans="1:14" x14ac:dyDescent="0.25">
      <c r="A324" s="12">
        <v>42475</v>
      </c>
      <c r="B324" s="26">
        <f t="shared" ref="B324:B387" si="21">WEEKDAY(A324,2)</f>
        <v>5</v>
      </c>
      <c r="C324" s="1">
        <f>VLOOKUP(A324,ASURB.MX!$A$2:$G$1290,6,FALSE)</f>
        <v>248.215958</v>
      </c>
      <c r="D324">
        <f>VLOOKUP(A324,GFNORTEO.MX!$A$2:$G$1290,6,FALSE)</f>
        <v>85.906936999999999</v>
      </c>
      <c r="E324">
        <f>VLOOKUP(A324,WALMEX.MX!$A$2:$G$1290,6,FALSE)</f>
        <v>39.095374999999997</v>
      </c>
      <c r="H324" s="12">
        <v>42475</v>
      </c>
      <c r="I324" s="39">
        <f t="shared" si="18"/>
        <v>1.7801611905143871E-2</v>
      </c>
      <c r="J324" s="39">
        <f t="shared" si="19"/>
        <v>8.2164478006878979E-3</v>
      </c>
      <c r="K324" s="39">
        <f t="shared" si="20"/>
        <v>-9.643548678182443E-4</v>
      </c>
      <c r="M324" s="39"/>
      <c r="N324" s="39"/>
    </row>
    <row r="325" spans="1:14" x14ac:dyDescent="0.25">
      <c r="A325" s="12">
        <v>42478</v>
      </c>
      <c r="B325" s="26">
        <f t="shared" si="21"/>
        <v>1</v>
      </c>
      <c r="C325" s="1">
        <f>VLOOKUP(A325,ASURB.MX!$A$2:$G$1290,6,FALSE)</f>
        <v>240.73112499999999</v>
      </c>
      <c r="D325">
        <f>VLOOKUP(A325,GFNORTEO.MX!$A$2:$G$1290,6,FALSE)</f>
        <v>85.642196999999996</v>
      </c>
      <c r="E325">
        <f>VLOOKUP(A325,WALMEX.MX!$A$2:$G$1290,6,FALSE)</f>
        <v>38.510738000000003</v>
      </c>
      <c r="H325" s="12">
        <v>42478</v>
      </c>
      <c r="I325" s="39">
        <f t="shared" ref="I325:I388" si="22">IFERROR(LN(C325/C324),"ND")</f>
        <v>-3.0618518853133807E-2</v>
      </c>
      <c r="J325" s="39">
        <f t="shared" ref="J325:J388" si="23">IFERROR(LN(D325/D324),"ND")</f>
        <v>-3.0864651309204594E-3</v>
      </c>
      <c r="K325" s="39">
        <f t="shared" ref="K325:K388" si="24">IFERROR(LN(E325/E324),"ND")</f>
        <v>-1.5067062053176058E-2</v>
      </c>
      <c r="M325" s="39"/>
      <c r="N325" s="39"/>
    </row>
    <row r="326" spans="1:14" x14ac:dyDescent="0.25">
      <c r="A326" s="12">
        <v>42479</v>
      </c>
      <c r="B326" s="26">
        <f t="shared" si="21"/>
        <v>2</v>
      </c>
      <c r="C326" s="1">
        <f>VLOOKUP(A326,ASURB.MX!$A$2:$G$1290,6,FALSE)</f>
        <v>243.27954099999999</v>
      </c>
      <c r="D326">
        <f>VLOOKUP(A326,GFNORTEO.MX!$A$2:$G$1290,6,FALSE)</f>
        <v>86.746834000000007</v>
      </c>
      <c r="E326">
        <f>VLOOKUP(A326,WALMEX.MX!$A$2:$G$1290,6,FALSE)</f>
        <v>38.831347999999998</v>
      </c>
      <c r="H326" s="12">
        <v>42479</v>
      </c>
      <c r="I326" s="39">
        <f t="shared" si="22"/>
        <v>1.0530509878441134E-2</v>
      </c>
      <c r="J326" s="39">
        <f t="shared" si="23"/>
        <v>1.2815805191278793E-2</v>
      </c>
      <c r="K326" s="39">
        <f t="shared" si="24"/>
        <v>8.2907470704884981E-3</v>
      </c>
      <c r="M326" s="39"/>
      <c r="N326" s="39"/>
    </row>
    <row r="327" spans="1:14" x14ac:dyDescent="0.25">
      <c r="A327" s="12">
        <v>42480</v>
      </c>
      <c r="B327" s="26">
        <f t="shared" si="21"/>
        <v>3</v>
      </c>
      <c r="C327" s="1">
        <f>VLOOKUP(A327,ASURB.MX!$A$2:$G$1290,6,FALSE)</f>
        <v>241.88262900000001</v>
      </c>
      <c r="D327">
        <f>VLOOKUP(A327,GFNORTEO.MX!$A$2:$G$1290,6,FALSE)</f>
        <v>87.212433000000004</v>
      </c>
      <c r="E327">
        <f>VLOOKUP(A327,WALMEX.MX!$A$2:$G$1290,6,FALSE)</f>
        <v>38.482452000000002</v>
      </c>
      <c r="H327" s="12">
        <v>42480</v>
      </c>
      <c r="I327" s="39">
        <f t="shared" si="22"/>
        <v>-5.7585522805248604E-3</v>
      </c>
      <c r="J327" s="39">
        <f t="shared" si="23"/>
        <v>5.3529785428102867E-3</v>
      </c>
      <c r="K327" s="39">
        <f t="shared" si="24"/>
        <v>-9.0255133861221661E-3</v>
      </c>
      <c r="M327" s="39"/>
      <c r="N327" s="39"/>
    </row>
    <row r="328" spans="1:14" x14ac:dyDescent="0.25">
      <c r="A328" s="12">
        <v>42481</v>
      </c>
      <c r="B328" s="26">
        <f t="shared" si="21"/>
        <v>4</v>
      </c>
      <c r="C328" s="1">
        <f>VLOOKUP(A328,ASURB.MX!$A$2:$G$1290,6,FALSE)</f>
        <v>236.40824900000001</v>
      </c>
      <c r="D328">
        <f>VLOOKUP(A328,GFNORTEO.MX!$A$2:$G$1290,6,FALSE)</f>
        <v>87.495445000000004</v>
      </c>
      <c r="E328">
        <f>VLOOKUP(A328,WALMEX.MX!$A$2:$G$1290,6,FALSE)</f>
        <v>38.359439999999999</v>
      </c>
      <c r="H328" s="12">
        <v>42481</v>
      </c>
      <c r="I328" s="39">
        <f t="shared" si="22"/>
        <v>-2.2892425201716058E-2</v>
      </c>
      <c r="J328" s="39">
        <f t="shared" si="23"/>
        <v>3.2398338391295867E-3</v>
      </c>
      <c r="K328" s="39">
        <f t="shared" si="24"/>
        <v>-3.2016938125724696E-3</v>
      </c>
      <c r="M328" s="39"/>
      <c r="N328" s="39"/>
    </row>
    <row r="329" spans="1:14" x14ac:dyDescent="0.25">
      <c r="A329" s="12">
        <v>42482</v>
      </c>
      <c r="B329" s="26">
        <f t="shared" si="21"/>
        <v>5</v>
      </c>
      <c r="C329" s="1">
        <f>VLOOKUP(A329,ASURB.MX!$A$2:$G$1290,6,FALSE)</f>
        <v>237.79573099999999</v>
      </c>
      <c r="D329">
        <f>VLOOKUP(A329,GFNORTEO.MX!$A$2:$G$1290,6,FALSE)</f>
        <v>87.130279999999999</v>
      </c>
      <c r="E329">
        <f>VLOOKUP(A329,WALMEX.MX!$A$2:$G$1290,6,FALSE)</f>
        <v>37.990420999999998</v>
      </c>
      <c r="H329" s="12">
        <v>42482</v>
      </c>
      <c r="I329" s="39">
        <f t="shared" si="22"/>
        <v>5.8518528647941532E-3</v>
      </c>
      <c r="J329" s="39">
        <f t="shared" si="23"/>
        <v>-4.1822650387695615E-3</v>
      </c>
      <c r="K329" s="39">
        <f t="shared" si="24"/>
        <v>-9.6666023667526298E-3</v>
      </c>
      <c r="M329" s="39"/>
      <c r="N329" s="39"/>
    </row>
    <row r="330" spans="1:14" x14ac:dyDescent="0.25">
      <c r="A330" s="12">
        <v>42485</v>
      </c>
      <c r="B330" s="26">
        <f t="shared" si="21"/>
        <v>1</v>
      </c>
      <c r="C330" s="1">
        <f>VLOOKUP(A330,ASURB.MX!$A$2:$G$1290,6,FALSE)</f>
        <v>241.958145</v>
      </c>
      <c r="D330">
        <f>VLOOKUP(A330,GFNORTEO.MX!$A$2:$G$1290,6,FALSE)</f>
        <v>87.404160000000005</v>
      </c>
      <c r="E330">
        <f>VLOOKUP(A330,WALMEX.MX!$A$2:$G$1290,6,FALSE)</f>
        <v>37.829555999999997</v>
      </c>
      <c r="H330" s="12">
        <v>42485</v>
      </c>
      <c r="I330" s="39">
        <f t="shared" si="22"/>
        <v>1.735272461788356E-2</v>
      </c>
      <c r="J330" s="39">
        <f t="shared" si="23"/>
        <v>3.1384089558590708E-3</v>
      </c>
      <c r="K330" s="39">
        <f t="shared" si="24"/>
        <v>-4.2433471426084456E-3</v>
      </c>
      <c r="M330" s="39"/>
      <c r="N330" s="39"/>
    </row>
    <row r="331" spans="1:14" x14ac:dyDescent="0.25">
      <c r="A331" s="12">
        <v>42486</v>
      </c>
      <c r="B331" s="26">
        <f t="shared" si="21"/>
        <v>2</v>
      </c>
      <c r="C331" s="1">
        <f>VLOOKUP(A331,ASURB.MX!$A$2:$G$1290,6,FALSE)</f>
        <v>242.48670999999999</v>
      </c>
      <c r="D331">
        <f>VLOOKUP(A331,GFNORTEO.MX!$A$2:$G$1290,6,FALSE)</f>
        <v>87.431533999999999</v>
      </c>
      <c r="E331">
        <f>VLOOKUP(A331,WALMEX.MX!$A$2:$G$1290,6,FALSE)</f>
        <v>37.697097999999997</v>
      </c>
      <c r="H331" s="12">
        <v>42486</v>
      </c>
      <c r="I331" s="39">
        <f t="shared" si="22"/>
        <v>2.1821480991559518E-3</v>
      </c>
      <c r="J331" s="39">
        <f t="shared" si="23"/>
        <v>3.1313972104214899E-4</v>
      </c>
      <c r="K331" s="39">
        <f t="shared" si="24"/>
        <v>-3.5075864953407281E-3</v>
      </c>
      <c r="M331" s="39"/>
      <c r="N331" s="39"/>
    </row>
    <row r="332" spans="1:14" x14ac:dyDescent="0.25">
      <c r="A332" s="12">
        <v>42487</v>
      </c>
      <c r="B332" s="26">
        <f t="shared" si="21"/>
        <v>3</v>
      </c>
      <c r="C332" s="1">
        <f>VLOOKUP(A332,ASURB.MX!$A$2:$G$1290,6,FALSE)</f>
        <v>248.093231</v>
      </c>
      <c r="D332">
        <f>VLOOKUP(A332,GFNORTEO.MX!$A$2:$G$1290,6,FALSE)</f>
        <v>89.449119999999994</v>
      </c>
      <c r="E332">
        <f>VLOOKUP(A332,WALMEX.MX!$A$2:$G$1290,6,FALSE)</f>
        <v>40.706046999999998</v>
      </c>
      <c r="H332" s="12">
        <v>42487</v>
      </c>
      <c r="I332" s="39">
        <f t="shared" si="22"/>
        <v>2.2857702220045691E-2</v>
      </c>
      <c r="J332" s="39">
        <f t="shared" si="23"/>
        <v>2.2813953504245314E-2</v>
      </c>
      <c r="K332" s="39">
        <f t="shared" si="24"/>
        <v>7.6793540987131148E-2</v>
      </c>
      <c r="M332" s="39"/>
      <c r="N332" s="39"/>
    </row>
    <row r="333" spans="1:14" x14ac:dyDescent="0.25">
      <c r="A333" s="12">
        <v>42488</v>
      </c>
      <c r="B333" s="26">
        <f t="shared" si="21"/>
        <v>4</v>
      </c>
      <c r="C333" s="1">
        <f>VLOOKUP(A333,ASURB.MX!$A$2:$G$1290,6,FALSE)</f>
        <v>250.301849</v>
      </c>
      <c r="D333">
        <f>VLOOKUP(A333,GFNORTEO.MX!$A$2:$G$1290,6,FALSE)</f>
        <v>88.271431000000007</v>
      </c>
      <c r="E333">
        <f>VLOOKUP(A333,WALMEX.MX!$A$2:$G$1290,6,FALSE)</f>
        <v>41.065601000000001</v>
      </c>
      <c r="H333" s="12">
        <v>42488</v>
      </c>
      <c r="I333" s="39">
        <f t="shared" si="22"/>
        <v>8.8629785738099758E-3</v>
      </c>
      <c r="J333" s="39">
        <f t="shared" si="23"/>
        <v>-1.3253461483905736E-2</v>
      </c>
      <c r="K333" s="39">
        <f t="shared" si="24"/>
        <v>8.7941560683252352E-3</v>
      </c>
      <c r="M333" s="39"/>
      <c r="N333" s="39"/>
    </row>
    <row r="334" spans="1:14" x14ac:dyDescent="0.25">
      <c r="A334" s="12">
        <v>42489</v>
      </c>
      <c r="B334" s="26">
        <f t="shared" si="21"/>
        <v>5</v>
      </c>
      <c r="C334" s="1">
        <f>VLOOKUP(A334,ASURB.MX!$A$2:$G$1290,6,FALSE)</f>
        <v>249.37687700000001</v>
      </c>
      <c r="D334">
        <f>VLOOKUP(A334,GFNORTEO.MX!$A$2:$G$1290,6,FALSE)</f>
        <v>89.1661</v>
      </c>
      <c r="E334">
        <f>VLOOKUP(A334,WALMEX.MX!$A$2:$G$1290,6,FALSE)</f>
        <v>40.261330000000001</v>
      </c>
      <c r="H334" s="12">
        <v>42489</v>
      </c>
      <c r="I334" s="39">
        <f t="shared" si="22"/>
        <v>-3.7022711130370264E-3</v>
      </c>
      <c r="J334" s="39">
        <f t="shared" si="23"/>
        <v>1.0084411983407988E-2</v>
      </c>
      <c r="K334" s="39">
        <f t="shared" si="24"/>
        <v>-1.9779357482553269E-2</v>
      </c>
      <c r="M334" s="39"/>
      <c r="N334" s="39"/>
    </row>
    <row r="335" spans="1:14" x14ac:dyDescent="0.25">
      <c r="A335" s="12">
        <v>42492</v>
      </c>
      <c r="B335" s="26">
        <f t="shared" si="21"/>
        <v>1</v>
      </c>
      <c r="C335" s="1">
        <f>VLOOKUP(A335,ASURB.MX!$A$2:$G$1290,6,FALSE)</f>
        <v>256.34252900000001</v>
      </c>
      <c r="D335">
        <f>VLOOKUP(A335,GFNORTEO.MX!$A$2:$G$1290,6,FALSE)</f>
        <v>90.316399000000004</v>
      </c>
      <c r="E335">
        <f>VLOOKUP(A335,WALMEX.MX!$A$2:$G$1290,6,FALSE)</f>
        <v>39.996398999999997</v>
      </c>
      <c r="H335" s="12">
        <v>42492</v>
      </c>
      <c r="I335" s="39">
        <f t="shared" si="22"/>
        <v>2.7549239623397111E-2</v>
      </c>
      <c r="J335" s="39">
        <f t="shared" si="23"/>
        <v>1.2818127185622186E-2</v>
      </c>
      <c r="K335" s="39">
        <f t="shared" si="24"/>
        <v>-6.6020298752903755E-3</v>
      </c>
      <c r="M335" s="39"/>
      <c r="N335" s="39"/>
    </row>
    <row r="336" spans="1:14" x14ac:dyDescent="0.25">
      <c r="A336" s="12">
        <v>42493</v>
      </c>
      <c r="B336" s="26">
        <f t="shared" si="21"/>
        <v>2</v>
      </c>
      <c r="C336" s="1">
        <f>VLOOKUP(A336,ASURB.MX!$A$2:$G$1290,6,FALSE)</f>
        <v>258.68335000000002</v>
      </c>
      <c r="D336">
        <f>VLOOKUP(A336,GFNORTEO.MX!$A$2:$G$1290,6,FALSE)</f>
        <v>88.380989</v>
      </c>
      <c r="E336">
        <f>VLOOKUP(A336,WALMEX.MX!$A$2:$G$1290,6,FALSE)</f>
        <v>40.914219000000003</v>
      </c>
      <c r="H336" s="12">
        <v>42493</v>
      </c>
      <c r="I336" s="39">
        <f t="shared" si="22"/>
        <v>9.0901728016788263E-3</v>
      </c>
      <c r="J336" s="39">
        <f t="shared" si="23"/>
        <v>-2.1662159738659179E-2</v>
      </c>
      <c r="K336" s="39">
        <f t="shared" si="24"/>
        <v>2.2688230381813144E-2</v>
      </c>
      <c r="M336" s="39"/>
      <c r="N336" s="39"/>
    </row>
    <row r="337" spans="1:14" x14ac:dyDescent="0.25">
      <c r="A337" s="12">
        <v>42494</v>
      </c>
      <c r="B337" s="26">
        <f t="shared" si="21"/>
        <v>3</v>
      </c>
      <c r="C337" s="1">
        <f>VLOOKUP(A337,ASURB.MX!$A$2:$G$1290,6,FALSE)</f>
        <v>255.323196</v>
      </c>
      <c r="D337">
        <f>VLOOKUP(A337,GFNORTEO.MX!$A$2:$G$1290,6,FALSE)</f>
        <v>87.878876000000005</v>
      </c>
      <c r="E337">
        <f>VLOOKUP(A337,WALMEX.MX!$A$2:$G$1290,6,FALSE)</f>
        <v>41.803657999999999</v>
      </c>
      <c r="H337" s="12">
        <v>42494</v>
      </c>
      <c r="I337" s="39">
        <f t="shared" si="22"/>
        <v>-1.3074548923467218E-2</v>
      </c>
      <c r="J337" s="39">
        <f t="shared" si="23"/>
        <v>-5.697432688330473E-3</v>
      </c>
      <c r="K337" s="39">
        <f t="shared" si="24"/>
        <v>2.150619222022896E-2</v>
      </c>
      <c r="M337" s="39"/>
      <c r="N337" s="39"/>
    </row>
    <row r="338" spans="1:14" x14ac:dyDescent="0.25">
      <c r="A338" s="12">
        <v>42495</v>
      </c>
      <c r="B338" s="26">
        <f t="shared" si="21"/>
        <v>4</v>
      </c>
      <c r="C338" s="1">
        <f>VLOOKUP(A338,ASURB.MX!$A$2:$G$1290,6,FALSE)</f>
        <v>256.210419</v>
      </c>
      <c r="D338">
        <f>VLOOKUP(A338,GFNORTEO.MX!$A$2:$G$1290,6,FALSE)</f>
        <v>88.198402000000002</v>
      </c>
      <c r="E338">
        <f>VLOOKUP(A338,WALMEX.MX!$A$2:$G$1290,6,FALSE)</f>
        <v>40.734431999999998</v>
      </c>
      <c r="H338" s="12">
        <v>42495</v>
      </c>
      <c r="I338" s="39">
        <f t="shared" si="22"/>
        <v>3.4688781485894223E-3</v>
      </c>
      <c r="J338" s="39">
        <f t="shared" si="23"/>
        <v>3.6293876685790007E-3</v>
      </c>
      <c r="K338" s="39">
        <f t="shared" si="24"/>
        <v>-2.5910117781082737E-2</v>
      </c>
      <c r="M338" s="39"/>
      <c r="N338" s="39"/>
    </row>
    <row r="339" spans="1:14" x14ac:dyDescent="0.25">
      <c r="A339" s="12">
        <v>42496</v>
      </c>
      <c r="B339" s="26">
        <f t="shared" si="21"/>
        <v>5</v>
      </c>
      <c r="C339" s="1">
        <f>VLOOKUP(A339,ASURB.MX!$A$2:$G$1290,6,FALSE)</f>
        <v>255.19103999999999</v>
      </c>
      <c r="D339">
        <f>VLOOKUP(A339,GFNORTEO.MX!$A$2:$G$1290,6,FALSE)</f>
        <v>87.513694999999998</v>
      </c>
      <c r="E339">
        <f>VLOOKUP(A339,WALMEX.MX!$A$2:$G$1290,6,FALSE)</f>
        <v>41.264308999999997</v>
      </c>
      <c r="H339" s="12">
        <v>42496</v>
      </c>
      <c r="I339" s="39">
        <f t="shared" si="22"/>
        <v>-3.9866149466365576E-3</v>
      </c>
      <c r="J339" s="39">
        <f t="shared" si="23"/>
        <v>-7.7935495325820231E-3</v>
      </c>
      <c r="K339" s="39">
        <f t="shared" si="24"/>
        <v>1.2924207596133531E-2</v>
      </c>
      <c r="M339" s="39"/>
      <c r="N339" s="39"/>
    </row>
    <row r="340" spans="1:14" x14ac:dyDescent="0.25">
      <c r="A340" s="12">
        <v>42499</v>
      </c>
      <c r="B340" s="26">
        <f t="shared" si="21"/>
        <v>1</v>
      </c>
      <c r="C340" s="1">
        <f>VLOOKUP(A340,ASURB.MX!$A$2:$G$1290,6,FALSE)</f>
        <v>257.80551100000002</v>
      </c>
      <c r="D340">
        <f>VLOOKUP(A340,GFNORTEO.MX!$A$2:$G$1290,6,FALSE)</f>
        <v>88.3536</v>
      </c>
      <c r="E340">
        <f>VLOOKUP(A340,WALMEX.MX!$A$2:$G$1290,6,FALSE)</f>
        <v>41.065601000000001</v>
      </c>
      <c r="H340" s="12">
        <v>42499</v>
      </c>
      <c r="I340" s="39">
        <f t="shared" si="22"/>
        <v>1.0193026176658033E-2</v>
      </c>
      <c r="J340" s="39">
        <f t="shared" si="23"/>
        <v>9.5516495622302335E-3</v>
      </c>
      <c r="K340" s="39">
        <f t="shared" si="24"/>
        <v>-4.827125059249167E-3</v>
      </c>
      <c r="M340" s="39"/>
      <c r="N340" s="39"/>
    </row>
    <row r="341" spans="1:14" x14ac:dyDescent="0.25">
      <c r="A341" s="12">
        <v>42500</v>
      </c>
      <c r="B341" s="26">
        <f t="shared" si="21"/>
        <v>2</v>
      </c>
      <c r="C341" s="1">
        <f>VLOOKUP(A341,ASURB.MX!$A$2:$G$1290,6,FALSE)</f>
        <v>264.072723</v>
      </c>
      <c r="D341">
        <f>VLOOKUP(A341,GFNORTEO.MX!$A$2:$G$1290,6,FALSE)</f>
        <v>89.248283000000001</v>
      </c>
      <c r="E341">
        <f>VLOOKUP(A341,WALMEX.MX!$A$2:$G$1290,6,FALSE)</f>
        <v>41.245387999999998</v>
      </c>
      <c r="H341" s="12">
        <v>42500</v>
      </c>
      <c r="I341" s="39">
        <f t="shared" si="22"/>
        <v>2.4019063808575762E-2</v>
      </c>
      <c r="J341" s="39">
        <f t="shared" si="23"/>
        <v>1.0075237415025591E-2</v>
      </c>
      <c r="K341" s="39">
        <f t="shared" si="24"/>
        <v>4.3684880500340752E-3</v>
      </c>
      <c r="M341" s="39"/>
      <c r="N341" s="39"/>
    </row>
    <row r="342" spans="1:14" x14ac:dyDescent="0.25">
      <c r="A342" s="12">
        <v>42501</v>
      </c>
      <c r="B342" s="26">
        <f t="shared" si="21"/>
        <v>3</v>
      </c>
      <c r="C342" s="1">
        <f>VLOOKUP(A342,ASURB.MX!$A$2:$G$1290,6,FALSE)</f>
        <v>264.19543499999997</v>
      </c>
      <c r="D342">
        <f>VLOOKUP(A342,GFNORTEO.MX!$A$2:$G$1290,6,FALSE)</f>
        <v>89.659087999999997</v>
      </c>
      <c r="E342">
        <f>VLOOKUP(A342,WALMEX.MX!$A$2:$G$1290,6,FALSE)</f>
        <v>40.620891999999998</v>
      </c>
      <c r="H342" s="12">
        <v>42501</v>
      </c>
      <c r="I342" s="39">
        <f t="shared" si="22"/>
        <v>4.6458224047319973E-4</v>
      </c>
      <c r="J342" s="39">
        <f t="shared" si="23"/>
        <v>4.5923845361226668E-3</v>
      </c>
      <c r="K342" s="39">
        <f t="shared" si="24"/>
        <v>-1.5256784932390795E-2</v>
      </c>
      <c r="M342" s="39"/>
      <c r="N342" s="39"/>
    </row>
    <row r="343" spans="1:14" x14ac:dyDescent="0.25">
      <c r="A343" s="12">
        <v>42502</v>
      </c>
      <c r="B343" s="26">
        <f t="shared" si="21"/>
        <v>4</v>
      </c>
      <c r="C343" s="1">
        <f>VLOOKUP(A343,ASURB.MX!$A$2:$G$1290,6,FALSE)</f>
        <v>268.150238</v>
      </c>
      <c r="D343">
        <f>VLOOKUP(A343,GFNORTEO.MX!$A$2:$G$1290,6,FALSE)</f>
        <v>90.371184999999997</v>
      </c>
      <c r="E343">
        <f>VLOOKUP(A343,WALMEX.MX!$A$2:$G$1290,6,FALSE)</f>
        <v>40.762816999999998</v>
      </c>
      <c r="H343" s="12">
        <v>42502</v>
      </c>
      <c r="I343" s="39">
        <f t="shared" si="22"/>
        <v>1.4858299629358751E-2</v>
      </c>
      <c r="J343" s="39">
        <f t="shared" si="23"/>
        <v>7.9108996709733436E-3</v>
      </c>
      <c r="K343" s="39">
        <f t="shared" si="24"/>
        <v>3.4878023038654644E-3</v>
      </c>
      <c r="M343" s="39"/>
      <c r="N343" s="39"/>
    </row>
    <row r="344" spans="1:14" x14ac:dyDescent="0.25">
      <c r="A344" s="12">
        <v>42503</v>
      </c>
      <c r="B344" s="26">
        <f t="shared" si="21"/>
        <v>5</v>
      </c>
      <c r="C344" s="1">
        <f>VLOOKUP(A344,ASURB.MX!$A$2:$G$1290,6,FALSE)</f>
        <v>266.66836499999999</v>
      </c>
      <c r="D344">
        <f>VLOOKUP(A344,GFNORTEO.MX!$A$2:$G$1290,6,FALSE)</f>
        <v>89.111343000000005</v>
      </c>
      <c r="E344">
        <f>VLOOKUP(A344,WALMEX.MX!$A$2:$G$1290,6,FALSE)</f>
        <v>40.422184000000001</v>
      </c>
      <c r="H344" s="12">
        <v>42503</v>
      </c>
      <c r="I344" s="39">
        <f t="shared" si="22"/>
        <v>-5.5416052619343776E-3</v>
      </c>
      <c r="J344" s="39">
        <f t="shared" si="23"/>
        <v>-1.4038833815253402E-2</v>
      </c>
      <c r="K344" s="39">
        <f t="shared" si="24"/>
        <v>-8.3915746679311051E-3</v>
      </c>
      <c r="M344" s="39"/>
      <c r="N344" s="39"/>
    </row>
    <row r="345" spans="1:14" x14ac:dyDescent="0.25">
      <c r="A345" s="12">
        <v>42506</v>
      </c>
      <c r="B345" s="26">
        <f t="shared" si="21"/>
        <v>1</v>
      </c>
      <c r="C345" s="1">
        <f>VLOOKUP(A345,ASURB.MX!$A$2:$G$1290,6,FALSE)</f>
        <v>273.96438599999999</v>
      </c>
      <c r="D345">
        <f>VLOOKUP(A345,GFNORTEO.MX!$A$2:$G$1290,6,FALSE)</f>
        <v>90.334655999999995</v>
      </c>
      <c r="E345">
        <f>VLOOKUP(A345,WALMEX.MX!$A$2:$G$1290,6,FALSE)</f>
        <v>40.677666000000002</v>
      </c>
      <c r="H345" s="12">
        <v>42506</v>
      </c>
      <c r="I345" s="39">
        <f t="shared" si="22"/>
        <v>2.6992312108457667E-2</v>
      </c>
      <c r="J345" s="39">
        <f t="shared" si="23"/>
        <v>1.3634541399519499E-2</v>
      </c>
      <c r="K345" s="39">
        <f t="shared" si="24"/>
        <v>6.3004517302397006E-3</v>
      </c>
      <c r="M345" s="39"/>
      <c r="N345" s="39"/>
    </row>
    <row r="346" spans="1:14" x14ac:dyDescent="0.25">
      <c r="A346" s="12">
        <v>42507</v>
      </c>
      <c r="B346" s="26">
        <f t="shared" si="21"/>
        <v>2</v>
      </c>
      <c r="C346" s="1">
        <f>VLOOKUP(A346,ASURB.MX!$A$2:$G$1290,6,FALSE)</f>
        <v>271.39709499999998</v>
      </c>
      <c r="D346">
        <f>VLOOKUP(A346,GFNORTEO.MX!$A$2:$G$1290,6,FALSE)</f>
        <v>90.544640000000001</v>
      </c>
      <c r="E346">
        <f>VLOOKUP(A346,WALMEX.MX!$A$2:$G$1290,6,FALSE)</f>
        <v>41.198078000000002</v>
      </c>
      <c r="H346" s="12">
        <v>42507</v>
      </c>
      <c r="I346" s="39">
        <f t="shared" si="22"/>
        <v>-9.4150762528021435E-3</v>
      </c>
      <c r="J346" s="39">
        <f t="shared" si="23"/>
        <v>2.321814591010136E-3</v>
      </c>
      <c r="K346" s="39">
        <f t="shared" si="24"/>
        <v>1.2712409878772521E-2</v>
      </c>
      <c r="M346" s="39"/>
      <c r="N346" s="39"/>
    </row>
    <row r="347" spans="1:14" x14ac:dyDescent="0.25">
      <c r="A347" s="12">
        <v>42508</v>
      </c>
      <c r="B347" s="26">
        <f t="shared" si="21"/>
        <v>3</v>
      </c>
      <c r="C347" s="1">
        <f>VLOOKUP(A347,ASURB.MX!$A$2:$G$1290,6,FALSE)</f>
        <v>270.22671500000001</v>
      </c>
      <c r="D347">
        <f>VLOOKUP(A347,GFNORTEO.MX!$A$2:$G$1290,6,FALSE)</f>
        <v>87.997551000000001</v>
      </c>
      <c r="E347">
        <f>VLOOKUP(A347,WALMEX.MX!$A$2:$G$1290,6,FALSE)</f>
        <v>40.69659</v>
      </c>
      <c r="H347" s="12">
        <v>42508</v>
      </c>
      <c r="I347" s="39">
        <f t="shared" si="22"/>
        <v>-4.3217517400160948E-3</v>
      </c>
      <c r="J347" s="39">
        <f t="shared" si="23"/>
        <v>-2.8534004216324863E-2</v>
      </c>
      <c r="K347" s="39">
        <f t="shared" si="24"/>
        <v>-1.2247299627167826E-2</v>
      </c>
      <c r="M347" s="39"/>
      <c r="N347" s="39"/>
    </row>
    <row r="348" spans="1:14" x14ac:dyDescent="0.25">
      <c r="A348" s="12">
        <v>42509</v>
      </c>
      <c r="B348" s="26">
        <f t="shared" si="21"/>
        <v>4</v>
      </c>
      <c r="C348" s="1">
        <f>VLOOKUP(A348,ASURB.MX!$A$2:$G$1290,6,FALSE)</f>
        <v>268.35788000000002</v>
      </c>
      <c r="D348">
        <f>VLOOKUP(A348,GFNORTEO.MX!$A$2:$G$1290,6,FALSE)</f>
        <v>87.61412</v>
      </c>
      <c r="E348">
        <f>VLOOKUP(A348,WALMEX.MX!$A$2:$G$1290,6,FALSE)</f>
        <v>40.583030999999998</v>
      </c>
      <c r="H348" s="12">
        <v>42509</v>
      </c>
      <c r="I348" s="39">
        <f t="shared" si="22"/>
        <v>-6.9398290177342774E-3</v>
      </c>
      <c r="J348" s="39">
        <f t="shared" si="23"/>
        <v>-4.3668123778085903E-3</v>
      </c>
      <c r="K348" s="39">
        <f t="shared" si="24"/>
        <v>-2.7942815798596924E-3</v>
      </c>
      <c r="M348" s="39"/>
      <c r="N348" s="39"/>
    </row>
    <row r="349" spans="1:14" x14ac:dyDescent="0.25">
      <c r="A349" s="12">
        <v>42510</v>
      </c>
      <c r="B349" s="26">
        <f t="shared" si="21"/>
        <v>5</v>
      </c>
      <c r="C349" s="1">
        <f>VLOOKUP(A349,ASURB.MX!$A$2:$G$1290,6,FALSE)</f>
        <v>268.96191399999998</v>
      </c>
      <c r="D349">
        <f>VLOOKUP(A349,GFNORTEO.MX!$A$2:$G$1290,6,FALSE)</f>
        <v>87.577613999999997</v>
      </c>
      <c r="E349">
        <f>VLOOKUP(A349,WALMEX.MX!$A$2:$G$1290,6,FALSE)</f>
        <v>40.545189000000001</v>
      </c>
      <c r="H349" s="12">
        <v>42510</v>
      </c>
      <c r="I349" s="39">
        <f t="shared" si="22"/>
        <v>2.2483231073637737E-3</v>
      </c>
      <c r="J349" s="39">
        <f t="shared" si="23"/>
        <v>-4.1675482849415428E-4</v>
      </c>
      <c r="K349" s="39">
        <f t="shared" si="24"/>
        <v>-9.3289370195618043E-4</v>
      </c>
      <c r="M349" s="39"/>
      <c r="N349" s="39"/>
    </row>
    <row r="350" spans="1:14" x14ac:dyDescent="0.25">
      <c r="A350" s="12">
        <v>42513</v>
      </c>
      <c r="B350" s="26">
        <f t="shared" si="21"/>
        <v>1</v>
      </c>
      <c r="C350" s="1">
        <f>VLOOKUP(A350,ASURB.MX!$A$2:$G$1290,6,FALSE)</f>
        <v>266.18701199999998</v>
      </c>
      <c r="D350">
        <f>VLOOKUP(A350,GFNORTEO.MX!$A$2:$G$1290,6,FALSE)</f>
        <v>88.545310999999998</v>
      </c>
      <c r="E350">
        <f>VLOOKUP(A350,WALMEX.MX!$A$2:$G$1290,6,FALSE)</f>
        <v>40.84798</v>
      </c>
      <c r="H350" s="12">
        <v>42513</v>
      </c>
      <c r="I350" s="39">
        <f t="shared" si="22"/>
        <v>-1.0370671547255059E-2</v>
      </c>
      <c r="J350" s="39">
        <f t="shared" si="23"/>
        <v>1.0988992353752881E-2</v>
      </c>
      <c r="K350" s="39">
        <f t="shared" si="24"/>
        <v>7.4402410060610364E-3</v>
      </c>
      <c r="M350" s="39"/>
      <c r="N350" s="39"/>
    </row>
    <row r="351" spans="1:14" x14ac:dyDescent="0.25">
      <c r="A351" s="12">
        <v>42514</v>
      </c>
      <c r="B351" s="26">
        <f t="shared" si="21"/>
        <v>2</v>
      </c>
      <c r="C351" s="1">
        <f>VLOOKUP(A351,ASURB.MX!$A$2:$G$1290,6,FALSE)</f>
        <v>266.93264799999997</v>
      </c>
      <c r="D351">
        <f>VLOOKUP(A351,GFNORTEO.MX!$A$2:$G$1290,6,FALSE)</f>
        <v>88.107108999999994</v>
      </c>
      <c r="E351">
        <f>VLOOKUP(A351,WALMEX.MX!$A$2:$G$1290,6,FALSE)</f>
        <v>41.084530000000001</v>
      </c>
      <c r="H351" s="12">
        <v>42514</v>
      </c>
      <c r="I351" s="39">
        <f t="shared" si="22"/>
        <v>2.7972575094865441E-3</v>
      </c>
      <c r="J351" s="39">
        <f t="shared" si="23"/>
        <v>-4.9611876112698773E-3</v>
      </c>
      <c r="K351" s="39">
        <f t="shared" si="24"/>
        <v>5.7742807405773396E-3</v>
      </c>
      <c r="M351" s="39"/>
      <c r="N351" s="39"/>
    </row>
    <row r="352" spans="1:14" x14ac:dyDescent="0.25">
      <c r="A352" s="12">
        <v>42515</v>
      </c>
      <c r="B352" s="26">
        <f t="shared" si="21"/>
        <v>3</v>
      </c>
      <c r="C352" s="1">
        <f>VLOOKUP(A352,ASURB.MX!$A$2:$G$1290,6,FALSE)</f>
        <v>265.60180700000001</v>
      </c>
      <c r="D352">
        <f>VLOOKUP(A352,GFNORTEO.MX!$A$2:$G$1290,6,FALSE)</f>
        <v>88.810066000000006</v>
      </c>
      <c r="E352">
        <f>VLOOKUP(A352,WALMEX.MX!$A$2:$G$1290,6,FALSE)</f>
        <v>41.368403999999998</v>
      </c>
      <c r="H352" s="12">
        <v>42515</v>
      </c>
      <c r="I352" s="39">
        <f t="shared" si="22"/>
        <v>-4.9981508540469753E-3</v>
      </c>
      <c r="J352" s="39">
        <f t="shared" si="23"/>
        <v>7.946777348007434E-3</v>
      </c>
      <c r="K352" s="39">
        <f t="shared" si="24"/>
        <v>6.8857494294100518E-3</v>
      </c>
      <c r="M352" s="39"/>
      <c r="N352" s="39"/>
    </row>
    <row r="353" spans="1:14" x14ac:dyDescent="0.25">
      <c r="A353" s="12">
        <v>42516</v>
      </c>
      <c r="B353" s="26">
        <f t="shared" si="21"/>
        <v>4</v>
      </c>
      <c r="C353" s="1">
        <f>VLOOKUP(A353,ASURB.MX!$A$2:$G$1290,6,FALSE)</f>
        <v>268.69766199999998</v>
      </c>
      <c r="D353">
        <f>VLOOKUP(A353,GFNORTEO.MX!$A$2:$G$1290,6,FALSE)</f>
        <v>90.060783000000001</v>
      </c>
      <c r="E353">
        <f>VLOOKUP(A353,WALMEX.MX!$A$2:$G$1290,6,FALSE)</f>
        <v>42.182136999999997</v>
      </c>
      <c r="H353" s="12">
        <v>42516</v>
      </c>
      <c r="I353" s="39">
        <f t="shared" si="22"/>
        <v>1.1588593386896483E-2</v>
      </c>
      <c r="J353" s="39">
        <f t="shared" si="23"/>
        <v>1.3984809609804654E-2</v>
      </c>
      <c r="K353" s="39">
        <f t="shared" si="24"/>
        <v>1.9479436540036296E-2</v>
      </c>
      <c r="M353" s="39"/>
      <c r="N353" s="39"/>
    </row>
    <row r="354" spans="1:14" x14ac:dyDescent="0.25">
      <c r="A354" s="12">
        <v>42517</v>
      </c>
      <c r="B354" s="26">
        <f t="shared" si="21"/>
        <v>5</v>
      </c>
      <c r="C354" s="1">
        <f>VLOOKUP(A354,ASURB.MX!$A$2:$G$1290,6,FALSE)</f>
        <v>273.67181399999998</v>
      </c>
      <c r="D354">
        <f>VLOOKUP(A354,GFNORTEO.MX!$A$2:$G$1290,6,FALSE)</f>
        <v>89.476517000000001</v>
      </c>
      <c r="E354">
        <f>VLOOKUP(A354,WALMEX.MX!$A$2:$G$1290,6,FALSE)</f>
        <v>42.011817999999998</v>
      </c>
      <c r="H354" s="12">
        <v>42517</v>
      </c>
      <c r="I354" s="39">
        <f t="shared" si="22"/>
        <v>1.8342814947341451E-2</v>
      </c>
      <c r="J354" s="39">
        <f t="shared" si="23"/>
        <v>-6.5085980745788205E-3</v>
      </c>
      <c r="K354" s="39">
        <f t="shared" si="24"/>
        <v>-4.0458779334232101E-3</v>
      </c>
      <c r="M354" s="39"/>
      <c r="N354" s="39"/>
    </row>
    <row r="355" spans="1:14" x14ac:dyDescent="0.25">
      <c r="A355" s="12">
        <v>42520</v>
      </c>
      <c r="B355" s="26">
        <f t="shared" si="21"/>
        <v>1</v>
      </c>
      <c r="C355" s="1">
        <f>VLOOKUP(A355,ASURB.MX!$A$2:$G$1290,6,FALSE)</f>
        <v>273.70953400000002</v>
      </c>
      <c r="D355">
        <f>VLOOKUP(A355,GFNORTEO.MX!$A$2:$G$1290,6,FALSE)</f>
        <v>89.503890999999996</v>
      </c>
      <c r="E355">
        <f>VLOOKUP(A355,WALMEX.MX!$A$2:$G$1290,6,FALSE)</f>
        <v>41.604945999999998</v>
      </c>
      <c r="H355" s="12">
        <v>42520</v>
      </c>
      <c r="I355" s="39">
        <f t="shared" si="22"/>
        <v>1.3781982231433559E-4</v>
      </c>
      <c r="J355" s="39">
        <f t="shared" si="23"/>
        <v>3.0588823122401523E-4</v>
      </c>
      <c r="K355" s="39">
        <f t="shared" si="24"/>
        <v>-9.7319052249257351E-3</v>
      </c>
      <c r="M355" s="39"/>
      <c r="N355" s="39"/>
    </row>
    <row r="356" spans="1:14" x14ac:dyDescent="0.25">
      <c r="A356" s="12">
        <v>42521</v>
      </c>
      <c r="B356" s="26">
        <f t="shared" si="21"/>
        <v>2</v>
      </c>
      <c r="C356" s="1">
        <f>VLOOKUP(A356,ASURB.MX!$A$2:$G$1290,6,FALSE)</f>
        <v>274.70059199999997</v>
      </c>
      <c r="D356">
        <f>VLOOKUP(A356,GFNORTEO.MX!$A$2:$G$1290,6,FALSE)</f>
        <v>88.107108999999994</v>
      </c>
      <c r="E356">
        <f>VLOOKUP(A356,WALMEX.MX!$A$2:$G$1290,6,FALSE)</f>
        <v>40.535736</v>
      </c>
      <c r="H356" s="12">
        <v>42521</v>
      </c>
      <c r="I356" s="39">
        <f t="shared" si="22"/>
        <v>3.6142989776301684E-3</v>
      </c>
      <c r="J356" s="39">
        <f t="shared" si="23"/>
        <v>-1.5728877114457258E-2</v>
      </c>
      <c r="K356" s="39">
        <f t="shared" si="24"/>
        <v>-2.6035099007652832E-2</v>
      </c>
      <c r="M356" s="39"/>
      <c r="N356" s="39"/>
    </row>
    <row r="357" spans="1:14" x14ac:dyDescent="0.25">
      <c r="A357" s="12">
        <v>42522</v>
      </c>
      <c r="B357" s="26">
        <f t="shared" si="21"/>
        <v>3</v>
      </c>
      <c r="C357" s="1">
        <f>VLOOKUP(A357,ASURB.MX!$A$2:$G$1290,6,FALSE)</f>
        <v>272.78457600000002</v>
      </c>
      <c r="D357">
        <f>VLOOKUP(A357,GFNORTEO.MX!$A$2:$G$1290,6,FALSE)</f>
        <v>88.298828</v>
      </c>
      <c r="E357">
        <f>VLOOKUP(A357,WALMEX.MX!$A$2:$G$1290,6,FALSE)</f>
        <v>41.340012000000002</v>
      </c>
      <c r="H357" s="12">
        <v>42522</v>
      </c>
      <c r="I357" s="39">
        <f t="shared" si="22"/>
        <v>-6.9993633957316174E-3</v>
      </c>
      <c r="J357" s="39">
        <f t="shared" si="23"/>
        <v>2.1736125069626378E-3</v>
      </c>
      <c r="K357" s="39">
        <f t="shared" si="24"/>
        <v>1.9646889106366958E-2</v>
      </c>
      <c r="M357" s="39"/>
      <c r="N357" s="39"/>
    </row>
    <row r="358" spans="1:14" x14ac:dyDescent="0.25">
      <c r="A358" s="12">
        <v>42523</v>
      </c>
      <c r="B358" s="26">
        <f t="shared" si="21"/>
        <v>4</v>
      </c>
      <c r="C358" s="1">
        <f>VLOOKUP(A358,ASURB.MX!$A$2:$G$1290,6,FALSE)</f>
        <v>272.83175699999998</v>
      </c>
      <c r="D358">
        <f>VLOOKUP(A358,GFNORTEO.MX!$A$2:$G$1290,6,FALSE)</f>
        <v>88.326217999999997</v>
      </c>
      <c r="E358">
        <f>VLOOKUP(A358,WALMEX.MX!$A$2:$G$1290,6,FALSE)</f>
        <v>41.122371999999999</v>
      </c>
      <c r="H358" s="12">
        <v>42523</v>
      </c>
      <c r="I358" s="39">
        <f t="shared" si="22"/>
        <v>1.7294570291957436E-4</v>
      </c>
      <c r="J358" s="39">
        <f t="shared" si="23"/>
        <v>3.1014854166895697E-4</v>
      </c>
      <c r="K358" s="39">
        <f t="shared" si="24"/>
        <v>-5.2785402212352801E-3</v>
      </c>
      <c r="M358" s="39"/>
      <c r="N358" s="39"/>
    </row>
    <row r="359" spans="1:14" x14ac:dyDescent="0.25">
      <c r="A359" s="12">
        <v>42524</v>
      </c>
      <c r="B359" s="26">
        <f t="shared" si="21"/>
        <v>5</v>
      </c>
      <c r="C359" s="1">
        <f>VLOOKUP(A359,ASURB.MX!$A$2:$G$1290,6,FALSE)</f>
        <v>274.54016100000001</v>
      </c>
      <c r="D359">
        <f>VLOOKUP(A359,GFNORTEO.MX!$A$2:$G$1290,6,FALSE)</f>
        <v>89.549537999999998</v>
      </c>
      <c r="E359">
        <f>VLOOKUP(A359,WALMEX.MX!$A$2:$G$1290,6,FALSE)</f>
        <v>41.794193</v>
      </c>
      <c r="H359" s="12">
        <v>42524</v>
      </c>
      <c r="I359" s="39">
        <f t="shared" si="22"/>
        <v>6.2422257744725162E-3</v>
      </c>
      <c r="J359" s="39">
        <f t="shared" si="23"/>
        <v>1.375498623411929E-2</v>
      </c>
      <c r="K359" s="39">
        <f t="shared" si="24"/>
        <v>1.6205102126872161E-2</v>
      </c>
      <c r="M359" s="39"/>
      <c r="N359" s="39"/>
    </row>
    <row r="360" spans="1:14" x14ac:dyDescent="0.25">
      <c r="A360" s="12">
        <v>42527</v>
      </c>
      <c r="B360" s="26">
        <f t="shared" si="21"/>
        <v>1</v>
      </c>
      <c r="C360" s="1">
        <f>VLOOKUP(A360,ASURB.MX!$A$2:$G$1290,6,FALSE)</f>
        <v>273.61514299999999</v>
      </c>
      <c r="D360">
        <f>VLOOKUP(A360,GFNORTEO.MX!$A$2:$G$1290,6,FALSE)</f>
        <v>87.705414000000005</v>
      </c>
      <c r="E360">
        <f>VLOOKUP(A360,WALMEX.MX!$A$2:$G$1290,6,FALSE)</f>
        <v>41.103458000000003</v>
      </c>
      <c r="H360" s="12">
        <v>42527</v>
      </c>
      <c r="I360" s="39">
        <f t="shared" si="22"/>
        <v>-3.3750248198171203E-3</v>
      </c>
      <c r="J360" s="39">
        <f t="shared" si="23"/>
        <v>-2.0808338710411343E-2</v>
      </c>
      <c r="K360" s="39">
        <f t="shared" si="24"/>
        <v>-1.666515221900455E-2</v>
      </c>
      <c r="M360" s="39"/>
      <c r="N360" s="39"/>
    </row>
    <row r="361" spans="1:14" x14ac:dyDescent="0.25">
      <c r="A361" s="12">
        <v>42528</v>
      </c>
      <c r="B361" s="26">
        <f t="shared" si="21"/>
        <v>2</v>
      </c>
      <c r="C361" s="1">
        <f>VLOOKUP(A361,ASURB.MX!$A$2:$G$1290,6,FALSE)</f>
        <v>271.68969700000002</v>
      </c>
      <c r="D361">
        <f>VLOOKUP(A361,GFNORTEO.MX!$A$2:$G$1290,6,FALSE)</f>
        <v>87.641509999999997</v>
      </c>
      <c r="E361">
        <f>VLOOKUP(A361,WALMEX.MX!$A$2:$G$1290,6,FALSE)</f>
        <v>42.333534</v>
      </c>
      <c r="H361" s="12">
        <v>42528</v>
      </c>
      <c r="I361" s="39">
        <f t="shared" si="22"/>
        <v>-7.0619362262668911E-3</v>
      </c>
      <c r="J361" s="39">
        <f t="shared" si="23"/>
        <v>-7.2888649964831056E-4</v>
      </c>
      <c r="K361" s="39">
        <f t="shared" si="24"/>
        <v>2.948728372075294E-2</v>
      </c>
      <c r="M361" s="39"/>
      <c r="N361" s="39"/>
    </row>
    <row r="362" spans="1:14" x14ac:dyDescent="0.25">
      <c r="A362" s="12">
        <v>42529</v>
      </c>
      <c r="B362" s="26">
        <f t="shared" si="21"/>
        <v>3</v>
      </c>
      <c r="C362" s="1">
        <f>VLOOKUP(A362,ASURB.MX!$A$2:$G$1290,6,FALSE)</f>
        <v>272.31262199999998</v>
      </c>
      <c r="D362">
        <f>VLOOKUP(A362,GFNORTEO.MX!$A$2:$G$1290,6,FALSE)</f>
        <v>88.307952999999998</v>
      </c>
      <c r="E362">
        <f>VLOOKUP(A362,WALMEX.MX!$A$2:$G$1290,6,FALSE)</f>
        <v>41.718497999999997</v>
      </c>
      <c r="H362" s="12">
        <v>42529</v>
      </c>
      <c r="I362" s="39">
        <f t="shared" si="22"/>
        <v>2.2901566794997301E-3</v>
      </c>
      <c r="J362" s="39">
        <f t="shared" si="23"/>
        <v>7.5754273498353239E-3</v>
      </c>
      <c r="K362" s="39">
        <f t="shared" si="24"/>
        <v>-1.4634910369785863E-2</v>
      </c>
      <c r="M362" s="39"/>
      <c r="N362" s="39"/>
    </row>
    <row r="363" spans="1:14" x14ac:dyDescent="0.25">
      <c r="A363" s="12">
        <v>42530</v>
      </c>
      <c r="B363" s="26">
        <f t="shared" si="21"/>
        <v>4</v>
      </c>
      <c r="C363" s="1">
        <f>VLOOKUP(A363,ASURB.MX!$A$2:$G$1290,6,FALSE)</f>
        <v>273.63403299999999</v>
      </c>
      <c r="D363">
        <f>VLOOKUP(A363,GFNORTEO.MX!$A$2:$G$1290,6,FALSE)</f>
        <v>87.888000000000005</v>
      </c>
      <c r="E363">
        <f>VLOOKUP(A363,WALMEX.MX!$A$2:$G$1290,6,FALSE)</f>
        <v>40.69659</v>
      </c>
      <c r="H363" s="12">
        <v>42530</v>
      </c>
      <c r="I363" s="39">
        <f t="shared" si="22"/>
        <v>4.8408157402816529E-3</v>
      </c>
      <c r="J363" s="39">
        <f t="shared" si="23"/>
        <v>-4.7668949039452891E-3</v>
      </c>
      <c r="K363" s="39">
        <f t="shared" si="24"/>
        <v>-2.4800322412233181E-2</v>
      </c>
      <c r="M363" s="39"/>
      <c r="N363" s="39"/>
    </row>
    <row r="364" spans="1:14" x14ac:dyDescent="0.25">
      <c r="A364" s="12">
        <v>42531</v>
      </c>
      <c r="B364" s="26">
        <f t="shared" si="21"/>
        <v>5</v>
      </c>
      <c r="C364" s="1">
        <f>VLOOKUP(A364,ASURB.MX!$A$2:$G$1290,6,FALSE)</f>
        <v>276.502228</v>
      </c>
      <c r="D364">
        <f>VLOOKUP(A364,GFNORTEO.MX!$A$2:$G$1290,6,FALSE)</f>
        <v>88.673125999999996</v>
      </c>
      <c r="E364">
        <f>VLOOKUP(A364,WALMEX.MX!$A$2:$G$1290,6,FALSE)</f>
        <v>40.242396999999997</v>
      </c>
      <c r="H364" s="12">
        <v>42531</v>
      </c>
      <c r="I364" s="39">
        <f t="shared" si="22"/>
        <v>1.0427311163578428E-2</v>
      </c>
      <c r="J364" s="39">
        <f t="shared" si="23"/>
        <v>8.8935904839798924E-3</v>
      </c>
      <c r="K364" s="39">
        <f t="shared" si="24"/>
        <v>-1.1223213542869889E-2</v>
      </c>
      <c r="M364" s="39"/>
      <c r="N364" s="39"/>
    </row>
    <row r="365" spans="1:14" x14ac:dyDescent="0.25">
      <c r="A365" s="12">
        <v>42534</v>
      </c>
      <c r="B365" s="26">
        <f t="shared" si="21"/>
        <v>1</v>
      </c>
      <c r="C365" s="1">
        <f>VLOOKUP(A365,ASURB.MX!$A$2:$G$1290,6,FALSE)</f>
        <v>274.64462300000002</v>
      </c>
      <c r="D365">
        <f>VLOOKUP(A365,GFNORTEO.MX!$A$2:$G$1290,6,FALSE)</f>
        <v>88.883110000000002</v>
      </c>
      <c r="E365">
        <f>VLOOKUP(A365,WALMEX.MX!$A$2:$G$1290,6,FALSE)</f>
        <v>40.365409999999997</v>
      </c>
      <c r="H365" s="12">
        <v>42534</v>
      </c>
      <c r="I365" s="39">
        <f t="shared" si="22"/>
        <v>-6.7408968433991488E-3</v>
      </c>
      <c r="J365" s="39">
        <f t="shared" si="23"/>
        <v>2.3652686340592147E-3</v>
      </c>
      <c r="K365" s="39">
        <f t="shared" si="24"/>
        <v>3.0521384980604456E-3</v>
      </c>
      <c r="M365" s="39"/>
      <c r="N365" s="39"/>
    </row>
    <row r="366" spans="1:14" x14ac:dyDescent="0.25">
      <c r="A366" s="12">
        <v>42535</v>
      </c>
      <c r="B366" s="26">
        <f t="shared" si="21"/>
        <v>2</v>
      </c>
      <c r="C366" s="1">
        <f>VLOOKUP(A366,ASURB.MX!$A$2:$G$1290,6,FALSE)</f>
        <v>275.67450000000002</v>
      </c>
      <c r="D366">
        <f>VLOOKUP(A366,GFNORTEO.MX!$A$2:$G$1290,6,FALSE)</f>
        <v>88.399238999999994</v>
      </c>
      <c r="E366">
        <f>VLOOKUP(A366,WALMEX.MX!$A$2:$G$1290,6,FALSE)</f>
        <v>40.289715000000001</v>
      </c>
      <c r="H366" s="12">
        <v>42535</v>
      </c>
      <c r="I366" s="39">
        <f t="shared" si="22"/>
        <v>3.7428399604514241E-3</v>
      </c>
      <c r="J366" s="39">
        <f t="shared" si="23"/>
        <v>-5.4587747090453619E-3</v>
      </c>
      <c r="K366" s="39">
        <f t="shared" si="24"/>
        <v>-1.8770046472238011E-3</v>
      </c>
      <c r="M366" s="39"/>
      <c r="N366" s="39"/>
    </row>
    <row r="367" spans="1:14" x14ac:dyDescent="0.25">
      <c r="A367" s="12">
        <v>42536</v>
      </c>
      <c r="B367" s="26">
        <f t="shared" si="21"/>
        <v>3</v>
      </c>
      <c r="C367" s="1">
        <f>VLOOKUP(A367,ASURB.MX!$A$2:$G$1290,6,FALSE)</f>
        <v>277.39733899999999</v>
      </c>
      <c r="D367">
        <f>VLOOKUP(A367,GFNORTEO.MX!$A$2:$G$1290,6,FALSE)</f>
        <v>88.700515999999993</v>
      </c>
      <c r="E367">
        <f>VLOOKUP(A367,WALMEX.MX!$A$2:$G$1290,6,FALSE)</f>
        <v>41.008839000000002</v>
      </c>
      <c r="H367" s="12">
        <v>42536</v>
      </c>
      <c r="I367" s="39">
        <f t="shared" si="22"/>
        <v>6.2300932755610843E-3</v>
      </c>
      <c r="J367" s="39">
        <f t="shared" si="23"/>
        <v>3.4023456512484829E-3</v>
      </c>
      <c r="K367" s="39">
        <f t="shared" si="24"/>
        <v>1.7691403372301108E-2</v>
      </c>
      <c r="M367" s="39"/>
      <c r="N367" s="39"/>
    </row>
    <row r="368" spans="1:14" x14ac:dyDescent="0.25">
      <c r="A368" s="12">
        <v>42537</v>
      </c>
      <c r="B368" s="26">
        <f t="shared" si="21"/>
        <v>4</v>
      </c>
      <c r="C368" s="1">
        <f>VLOOKUP(A368,ASURB.MX!$A$2:$G$1290,6,FALSE)</f>
        <v>272.87368800000002</v>
      </c>
      <c r="D368">
        <f>VLOOKUP(A368,GFNORTEO.MX!$A$2:$G$1290,6,FALSE)</f>
        <v>89.869063999999995</v>
      </c>
      <c r="E368">
        <f>VLOOKUP(A368,WALMEX.MX!$A$2:$G$1290,6,FALSE)</f>
        <v>40.611426999999999</v>
      </c>
      <c r="H368" s="12">
        <v>42537</v>
      </c>
      <c r="I368" s="39">
        <f t="shared" si="22"/>
        <v>-1.6441908392473198E-2</v>
      </c>
      <c r="J368" s="39">
        <f t="shared" si="23"/>
        <v>1.3088059911585709E-2</v>
      </c>
      <c r="K368" s="39">
        <f t="shared" si="24"/>
        <v>-9.7381486258407337E-3</v>
      </c>
      <c r="M368" s="39"/>
      <c r="N368" s="39"/>
    </row>
    <row r="369" spans="1:14" x14ac:dyDescent="0.25">
      <c r="A369" s="12">
        <v>42538</v>
      </c>
      <c r="B369" s="26">
        <f t="shared" si="21"/>
        <v>5</v>
      </c>
      <c r="C369" s="1">
        <f>VLOOKUP(A369,ASURB.MX!$A$2:$G$1290,6,FALSE)</f>
        <v>275.05850199999998</v>
      </c>
      <c r="D369">
        <f>VLOOKUP(A369,GFNORTEO.MX!$A$2:$G$1290,6,FALSE)</f>
        <v>87.787589999999994</v>
      </c>
      <c r="E369">
        <f>VLOOKUP(A369,WALMEX.MX!$A$2:$G$1290,6,FALSE)</f>
        <v>41.122371999999999</v>
      </c>
      <c r="H369" s="12">
        <v>42538</v>
      </c>
      <c r="I369" s="39">
        <f t="shared" si="22"/>
        <v>7.9748027909914004E-3</v>
      </c>
      <c r="J369" s="39">
        <f t="shared" si="23"/>
        <v>-2.3433619884574635E-2</v>
      </c>
      <c r="K369" s="39">
        <f t="shared" si="24"/>
        <v>1.2502824098971537E-2</v>
      </c>
      <c r="M369" s="39"/>
      <c r="N369" s="39"/>
    </row>
    <row r="370" spans="1:14" x14ac:dyDescent="0.25">
      <c r="A370" s="12">
        <v>42541</v>
      </c>
      <c r="B370" s="26">
        <f t="shared" si="21"/>
        <v>1</v>
      </c>
      <c r="C370" s="1">
        <f>VLOOKUP(A370,ASURB.MX!$A$2:$G$1290,6,FALSE)</f>
        <v>280.03457600000002</v>
      </c>
      <c r="D370">
        <f>VLOOKUP(A370,GFNORTEO.MX!$A$2:$G$1290,6,FALSE)</f>
        <v>88.737030000000004</v>
      </c>
      <c r="E370">
        <f>VLOOKUP(A370,WALMEX.MX!$A$2:$G$1290,6,FALSE)</f>
        <v>41.235934999999998</v>
      </c>
      <c r="H370" s="12">
        <v>42541</v>
      </c>
      <c r="I370" s="39">
        <f t="shared" si="22"/>
        <v>1.7929271672561236E-2</v>
      </c>
      <c r="J370" s="39">
        <f t="shared" si="23"/>
        <v>1.0757130143323006E-2</v>
      </c>
      <c r="K370" s="39">
        <f t="shared" si="24"/>
        <v>2.7577806322290725E-3</v>
      </c>
      <c r="M370" s="39"/>
      <c r="N370" s="39"/>
    </row>
    <row r="371" spans="1:14" x14ac:dyDescent="0.25">
      <c r="A371" s="12">
        <v>42542</v>
      </c>
      <c r="B371" s="26">
        <f t="shared" si="21"/>
        <v>2</v>
      </c>
      <c r="C371" s="1">
        <f>VLOOKUP(A371,ASURB.MX!$A$2:$G$1290,6,FALSE)</f>
        <v>283.01821899999999</v>
      </c>
      <c r="D371">
        <f>VLOOKUP(A371,GFNORTEO.MX!$A$2:$G$1290,6,FALSE)</f>
        <v>89.969489999999993</v>
      </c>
      <c r="E371">
        <f>VLOOKUP(A371,WALMEX.MX!$A$2:$G$1290,6,FALSE)</f>
        <v>40.933132000000001</v>
      </c>
      <c r="H371" s="12">
        <v>42542</v>
      </c>
      <c r="I371" s="39">
        <f t="shared" si="22"/>
        <v>1.059819240312789E-2</v>
      </c>
      <c r="J371" s="39">
        <f t="shared" si="23"/>
        <v>1.3793336025934711E-2</v>
      </c>
      <c r="K371" s="39">
        <f t="shared" si="24"/>
        <v>-7.3702764742749572E-3</v>
      </c>
      <c r="M371" s="39"/>
      <c r="N371" s="39"/>
    </row>
    <row r="372" spans="1:14" x14ac:dyDescent="0.25">
      <c r="A372" s="12">
        <v>42543</v>
      </c>
      <c r="B372" s="26">
        <f t="shared" si="21"/>
        <v>3</v>
      </c>
      <c r="C372" s="1">
        <f>VLOOKUP(A372,ASURB.MX!$A$2:$G$1290,6,FALSE)</f>
        <v>280.958527</v>
      </c>
      <c r="D372">
        <f>VLOOKUP(A372,GFNORTEO.MX!$A$2:$G$1290,6,FALSE)</f>
        <v>90.526381999999998</v>
      </c>
      <c r="E372">
        <f>VLOOKUP(A372,WALMEX.MX!$A$2:$G$1290,6,FALSE)</f>
        <v>40.989905999999998</v>
      </c>
      <c r="H372" s="12">
        <v>42543</v>
      </c>
      <c r="I372" s="39">
        <f t="shared" si="22"/>
        <v>-7.3042059691012491E-3</v>
      </c>
      <c r="J372" s="39">
        <f t="shared" si="23"/>
        <v>6.1707091793640739E-3</v>
      </c>
      <c r="K372" s="39">
        <f t="shared" si="24"/>
        <v>1.3860328053014821E-3</v>
      </c>
      <c r="M372" s="39"/>
      <c r="N372" s="39"/>
    </row>
    <row r="373" spans="1:14" x14ac:dyDescent="0.25">
      <c r="A373" s="12">
        <v>42544</v>
      </c>
      <c r="B373" s="26">
        <f t="shared" si="21"/>
        <v>4</v>
      </c>
      <c r="C373" s="1">
        <f>VLOOKUP(A373,ASURB.MX!$A$2:$G$1290,6,FALSE)</f>
        <v>281.16064499999999</v>
      </c>
      <c r="D373">
        <f>VLOOKUP(A373,GFNORTEO.MX!$A$2:$G$1290,6,FALSE)</f>
        <v>93.256041999999994</v>
      </c>
      <c r="E373">
        <f>VLOOKUP(A373,WALMEX.MX!$A$2:$G$1290,6,FALSE)</f>
        <v>41.179152999999999</v>
      </c>
      <c r="H373" s="12">
        <v>42544</v>
      </c>
      <c r="I373" s="39">
        <f t="shared" si="22"/>
        <v>7.1912867867942611E-4</v>
      </c>
      <c r="J373" s="39">
        <f t="shared" si="23"/>
        <v>2.9707527954456442E-2</v>
      </c>
      <c r="K373" s="39">
        <f t="shared" si="24"/>
        <v>4.6062918797434857E-3</v>
      </c>
      <c r="M373" s="39"/>
      <c r="N373" s="39"/>
    </row>
    <row r="374" spans="1:14" x14ac:dyDescent="0.25">
      <c r="A374" s="12">
        <v>42545</v>
      </c>
      <c r="B374" s="26">
        <f t="shared" si="21"/>
        <v>5</v>
      </c>
      <c r="C374" s="1">
        <f>VLOOKUP(A374,ASURB.MX!$A$2:$G$1290,6,FALSE)</f>
        <v>276.52148399999999</v>
      </c>
      <c r="D374">
        <f>VLOOKUP(A374,GFNORTEO.MX!$A$2:$G$1290,6,FALSE)</f>
        <v>88.088843999999995</v>
      </c>
      <c r="E374">
        <f>VLOOKUP(A374,WALMEX.MX!$A$2:$G$1290,6,FALSE)</f>
        <v>40.791206000000003</v>
      </c>
      <c r="H374" s="12">
        <v>42545</v>
      </c>
      <c r="I374" s="39">
        <f t="shared" si="22"/>
        <v>-1.6637678609425034E-2</v>
      </c>
      <c r="J374" s="39">
        <f t="shared" si="23"/>
        <v>-5.7002953897443587E-2</v>
      </c>
      <c r="K374" s="39">
        <f t="shared" si="24"/>
        <v>-9.4656141885913394E-3</v>
      </c>
      <c r="M374" s="39"/>
      <c r="N374" s="39"/>
    </row>
    <row r="375" spans="1:14" x14ac:dyDescent="0.25">
      <c r="A375" s="12">
        <v>42548</v>
      </c>
      <c r="B375" s="26">
        <f t="shared" si="21"/>
        <v>1</v>
      </c>
      <c r="C375" s="1">
        <f>VLOOKUP(A375,ASURB.MX!$A$2:$G$1290,6,FALSE)</f>
        <v>274.817902</v>
      </c>
      <c r="D375">
        <f>VLOOKUP(A375,GFNORTEO.MX!$A$2:$G$1290,6,FALSE)</f>
        <v>86.62809</v>
      </c>
      <c r="E375">
        <f>VLOOKUP(A375,WALMEX.MX!$A$2:$G$1290,6,FALSE)</f>
        <v>40.469493999999997</v>
      </c>
      <c r="H375" s="12">
        <v>42548</v>
      </c>
      <c r="I375" s="39">
        <f t="shared" si="22"/>
        <v>-6.1798139763610555E-3</v>
      </c>
      <c r="J375" s="39">
        <f t="shared" si="23"/>
        <v>-1.6721768223609022E-2</v>
      </c>
      <c r="K375" s="39">
        <f t="shared" si="24"/>
        <v>-7.9180632416124899E-3</v>
      </c>
      <c r="M375" s="39"/>
      <c r="N375" s="39"/>
    </row>
    <row r="376" spans="1:14" x14ac:dyDescent="0.25">
      <c r="A376" s="12">
        <v>42549</v>
      </c>
      <c r="B376" s="26">
        <f t="shared" si="21"/>
        <v>2</v>
      </c>
      <c r="C376" s="1">
        <f>VLOOKUP(A376,ASURB.MX!$A$2:$G$1290,6,FALSE)</f>
        <v>274.36550899999997</v>
      </c>
      <c r="D376">
        <f>VLOOKUP(A376,GFNORTEO.MX!$A$2:$G$1290,6,FALSE)</f>
        <v>89.022193999999999</v>
      </c>
      <c r="E376">
        <f>VLOOKUP(A376,WALMEX.MX!$A$2:$G$1290,6,FALSE)</f>
        <v>41.510334</v>
      </c>
      <c r="H376" s="12">
        <v>42549</v>
      </c>
      <c r="I376" s="39">
        <f t="shared" si="22"/>
        <v>-1.6475118995442275E-3</v>
      </c>
      <c r="J376" s="39">
        <f t="shared" si="23"/>
        <v>2.726158156138667E-2</v>
      </c>
      <c r="K376" s="39">
        <f t="shared" si="24"/>
        <v>2.5393952565589052E-2</v>
      </c>
      <c r="M376" s="39"/>
      <c r="N376" s="39"/>
    </row>
    <row r="377" spans="1:14" x14ac:dyDescent="0.25">
      <c r="A377" s="12">
        <v>42550</v>
      </c>
      <c r="B377" s="26">
        <f t="shared" si="21"/>
        <v>3</v>
      </c>
      <c r="C377" s="1">
        <f>VLOOKUP(A377,ASURB.MX!$A$2:$G$1290,6,FALSE)</f>
        <v>276.848724</v>
      </c>
      <c r="D377">
        <f>VLOOKUP(A377,GFNORTEO.MX!$A$2:$G$1290,6,FALSE)</f>
        <v>91.700653000000003</v>
      </c>
      <c r="E377">
        <f>VLOOKUP(A377,WALMEX.MX!$A$2:$G$1290,6,FALSE)</f>
        <v>41.709029999999998</v>
      </c>
      <c r="H377" s="12">
        <v>42550</v>
      </c>
      <c r="I377" s="39">
        <f t="shared" si="22"/>
        <v>9.0100423771369495E-3</v>
      </c>
      <c r="J377" s="39">
        <f t="shared" si="23"/>
        <v>2.9643790853026451E-2</v>
      </c>
      <c r="K377" s="39">
        <f t="shared" si="24"/>
        <v>4.7752438379885728E-3</v>
      </c>
      <c r="M377" s="39"/>
      <c r="N377" s="39"/>
    </row>
    <row r="378" spans="1:14" x14ac:dyDescent="0.25">
      <c r="A378" s="12">
        <v>42551</v>
      </c>
      <c r="B378" s="26">
        <f t="shared" si="21"/>
        <v>4</v>
      </c>
      <c r="C378" s="1">
        <f>VLOOKUP(A378,ASURB.MX!$A$2:$G$1290,6,FALSE)</f>
        <v>279.553314</v>
      </c>
      <c r="D378">
        <f>VLOOKUP(A378,GFNORTEO.MX!$A$2:$G$1290,6,FALSE)</f>
        <v>94.039710999999997</v>
      </c>
      <c r="E378">
        <f>VLOOKUP(A378,WALMEX.MX!$A$2:$G$1290,6,FALSE)</f>
        <v>41.548180000000002</v>
      </c>
      <c r="H378" s="12">
        <v>42551</v>
      </c>
      <c r="I378" s="39">
        <f t="shared" si="22"/>
        <v>9.7217879046616034E-3</v>
      </c>
      <c r="J378" s="39">
        <f t="shared" si="23"/>
        <v>2.5187650222832519E-2</v>
      </c>
      <c r="K378" s="39">
        <f t="shared" si="24"/>
        <v>-3.8639344297991675E-3</v>
      </c>
      <c r="M378" s="39"/>
      <c r="N378" s="39"/>
    </row>
    <row r="379" spans="1:14" x14ac:dyDescent="0.25">
      <c r="A379" s="12">
        <v>42552</v>
      </c>
      <c r="B379" s="26">
        <f t="shared" si="21"/>
        <v>5</v>
      </c>
      <c r="C379" s="1">
        <f>VLOOKUP(A379,ASURB.MX!$A$2:$G$1290,6,FALSE)</f>
        <v>275.06814600000001</v>
      </c>
      <c r="D379">
        <f>VLOOKUP(A379,GFNORTEO.MX!$A$2:$G$1290,6,FALSE)</f>
        <v>95.259704999999997</v>
      </c>
      <c r="E379">
        <f>VLOOKUP(A379,WALMEX.MX!$A$2:$G$1290,6,FALSE)</f>
        <v>42.011817999999998</v>
      </c>
      <c r="H379" s="12">
        <v>42552</v>
      </c>
      <c r="I379" s="39">
        <f t="shared" si="22"/>
        <v>-1.6174151564291139E-2</v>
      </c>
      <c r="J379" s="39">
        <f t="shared" si="23"/>
        <v>1.2889748073391046E-2</v>
      </c>
      <c r="K379" s="39">
        <f t="shared" si="24"/>
        <v>1.1097241960873003E-2</v>
      </c>
      <c r="M379" s="39"/>
      <c r="N379" s="39"/>
    </row>
    <row r="380" spans="1:14" x14ac:dyDescent="0.25">
      <c r="A380" s="12">
        <v>42555</v>
      </c>
      <c r="B380" s="26">
        <f t="shared" si="21"/>
        <v>1</v>
      </c>
      <c r="C380" s="1">
        <f>VLOOKUP(A380,ASURB.MX!$A$2:$G$1290,6,FALSE)</f>
        <v>278.73519900000002</v>
      </c>
      <c r="D380">
        <f>VLOOKUP(A380,GFNORTEO.MX!$A$2:$G$1290,6,FALSE)</f>
        <v>95.507369999999995</v>
      </c>
      <c r="E380">
        <f>VLOOKUP(A380,WALMEX.MX!$A$2:$G$1290,6,FALSE)</f>
        <v>42.182136999999997</v>
      </c>
      <c r="H380" s="12">
        <v>42555</v>
      </c>
      <c r="I380" s="39">
        <f t="shared" si="22"/>
        <v>1.3243353002059916E-2</v>
      </c>
      <c r="J380" s="39">
        <f t="shared" si="23"/>
        <v>2.5965187037077712E-3</v>
      </c>
      <c r="K380" s="39">
        <f t="shared" si="24"/>
        <v>4.045877933423348E-3</v>
      </c>
      <c r="M380" s="39"/>
      <c r="N380" s="39"/>
    </row>
    <row r="381" spans="1:14" x14ac:dyDescent="0.25">
      <c r="A381" s="12">
        <v>42556</v>
      </c>
      <c r="B381" s="26">
        <f t="shared" si="21"/>
        <v>2</v>
      </c>
      <c r="C381" s="1">
        <f>VLOOKUP(A381,ASURB.MX!$A$2:$G$1290,6,FALSE)</f>
        <v>279.66879299999999</v>
      </c>
      <c r="D381">
        <f>VLOOKUP(A381,GFNORTEO.MX!$A$2:$G$1290,6,FALSE)</f>
        <v>93.287543999999997</v>
      </c>
      <c r="E381">
        <f>VLOOKUP(A381,WALMEX.MX!$A$2:$G$1290,6,FALSE)</f>
        <v>41.065601000000001</v>
      </c>
      <c r="H381" s="12">
        <v>42556</v>
      </c>
      <c r="I381" s="39">
        <f t="shared" si="22"/>
        <v>3.3437972623750387E-3</v>
      </c>
      <c r="J381" s="39">
        <f t="shared" si="23"/>
        <v>-2.3516823166303342E-2</v>
      </c>
      <c r="K381" s="39">
        <f t="shared" si="24"/>
        <v>-2.6826025169690453E-2</v>
      </c>
      <c r="M381" s="39"/>
      <c r="N381" s="39"/>
    </row>
    <row r="382" spans="1:14" x14ac:dyDescent="0.25">
      <c r="A382" s="12">
        <v>42557</v>
      </c>
      <c r="B382" s="26">
        <f t="shared" si="21"/>
        <v>3</v>
      </c>
      <c r="C382" s="1">
        <f>VLOOKUP(A382,ASURB.MX!$A$2:$G$1290,6,FALSE)</f>
        <v>272.64267000000001</v>
      </c>
      <c r="D382">
        <f>VLOOKUP(A382,GFNORTEO.MX!$A$2:$G$1290,6,FALSE)</f>
        <v>93.379279999999994</v>
      </c>
      <c r="E382">
        <f>VLOOKUP(A382,WALMEX.MX!$A$2:$G$1290,6,FALSE)</f>
        <v>40.620891999999998</v>
      </c>
      <c r="H382" s="12">
        <v>42557</v>
      </c>
      <c r="I382" s="39">
        <f t="shared" si="22"/>
        <v>-2.5443984142319048E-2</v>
      </c>
      <c r="J382" s="39">
        <f t="shared" si="23"/>
        <v>9.8288496498159404E-4</v>
      </c>
      <c r="K382" s="39">
        <f t="shared" si="24"/>
        <v>-1.0888296882356823E-2</v>
      </c>
      <c r="M382" s="39"/>
      <c r="N382" s="39"/>
    </row>
    <row r="383" spans="1:14" x14ac:dyDescent="0.25">
      <c r="A383" s="12">
        <v>42558</v>
      </c>
      <c r="B383" s="26">
        <f t="shared" si="21"/>
        <v>4</v>
      </c>
      <c r="C383" s="1">
        <f>VLOOKUP(A383,ASURB.MX!$A$2:$G$1290,6,FALSE)</f>
        <v>271.99783300000001</v>
      </c>
      <c r="D383">
        <f>VLOOKUP(A383,GFNORTEO.MX!$A$2:$G$1290,6,FALSE)</f>
        <v>93.718673999999993</v>
      </c>
      <c r="E383">
        <f>VLOOKUP(A383,WALMEX.MX!$A$2:$G$1290,6,FALSE)</f>
        <v>40.942599999999999</v>
      </c>
      <c r="H383" s="12">
        <v>42558</v>
      </c>
      <c r="I383" s="39">
        <f t="shared" si="22"/>
        <v>-2.3679373743047349E-3</v>
      </c>
      <c r="J383" s="39">
        <f t="shared" si="23"/>
        <v>3.6279859294083938E-3</v>
      </c>
      <c r="K383" s="39">
        <f t="shared" si="24"/>
        <v>7.8885702517499223E-3</v>
      </c>
      <c r="M383" s="39"/>
      <c r="N383" s="39"/>
    </row>
    <row r="384" spans="1:14" x14ac:dyDescent="0.25">
      <c r="A384" s="12">
        <v>42559</v>
      </c>
      <c r="B384" s="26">
        <f t="shared" si="21"/>
        <v>5</v>
      </c>
      <c r="C384" s="1">
        <f>VLOOKUP(A384,ASURB.MX!$A$2:$G$1290,6,FALSE)</f>
        <v>272.75820900000002</v>
      </c>
      <c r="D384">
        <f>VLOOKUP(A384,GFNORTEO.MX!$A$2:$G$1290,6,FALSE)</f>
        <v>93.397621000000001</v>
      </c>
      <c r="E384">
        <f>VLOOKUP(A384,WALMEX.MX!$A$2:$G$1290,6,FALSE)</f>
        <v>41.898273000000003</v>
      </c>
      <c r="H384" s="12">
        <v>42559</v>
      </c>
      <c r="I384" s="39">
        <f t="shared" si="22"/>
        <v>2.7916220663433927E-3</v>
      </c>
      <c r="J384" s="39">
        <f t="shared" si="23"/>
        <v>-3.4315911936486001E-3</v>
      </c>
      <c r="K384" s="39">
        <f t="shared" si="24"/>
        <v>2.3073523106190152E-2</v>
      </c>
      <c r="M384" s="39"/>
      <c r="N384" s="39"/>
    </row>
    <row r="385" spans="1:14" x14ac:dyDescent="0.25">
      <c r="A385" s="12">
        <v>42562</v>
      </c>
      <c r="B385" s="26">
        <f t="shared" si="21"/>
        <v>1</v>
      </c>
      <c r="C385" s="1">
        <f>VLOOKUP(A385,ASURB.MX!$A$2:$G$1290,6,FALSE)</f>
        <v>274.53875699999998</v>
      </c>
      <c r="D385">
        <f>VLOOKUP(A385,GFNORTEO.MX!$A$2:$G$1290,6,FALSE)</f>
        <v>93.085753999999994</v>
      </c>
      <c r="E385">
        <f>VLOOKUP(A385,WALMEX.MX!$A$2:$G$1290,6,FALSE)</f>
        <v>42.219990000000003</v>
      </c>
      <c r="H385" s="12">
        <v>42562</v>
      </c>
      <c r="I385" s="39">
        <f t="shared" si="22"/>
        <v>6.5067208210283587E-3</v>
      </c>
      <c r="J385" s="39">
        <f t="shared" si="23"/>
        <v>-3.3447195037286589E-3</v>
      </c>
      <c r="K385" s="39">
        <f t="shared" si="24"/>
        <v>7.6491966707054248E-3</v>
      </c>
      <c r="M385" s="39"/>
      <c r="N385" s="39"/>
    </row>
    <row r="386" spans="1:14" x14ac:dyDescent="0.25">
      <c r="A386" s="12">
        <v>42563</v>
      </c>
      <c r="B386" s="26">
        <f t="shared" si="21"/>
        <v>2</v>
      </c>
      <c r="C386" s="1">
        <f>VLOOKUP(A386,ASURB.MX!$A$2:$G$1290,6,FALSE)</f>
        <v>275.270264</v>
      </c>
      <c r="D386">
        <f>VLOOKUP(A386,GFNORTEO.MX!$A$2:$G$1290,6,FALSE)</f>
        <v>94.140625</v>
      </c>
      <c r="E386">
        <f>VLOOKUP(A386,WALMEX.MX!$A$2:$G$1290,6,FALSE)</f>
        <v>42.219990000000003</v>
      </c>
      <c r="H386" s="12">
        <v>42563</v>
      </c>
      <c r="I386" s="39">
        <f t="shared" si="22"/>
        <v>2.6609509982170169E-3</v>
      </c>
      <c r="J386" s="39">
        <f t="shared" si="23"/>
        <v>1.1268520684586537E-2</v>
      </c>
      <c r="K386" s="39">
        <f t="shared" si="24"/>
        <v>0</v>
      </c>
      <c r="M386" s="39"/>
      <c r="N386" s="39"/>
    </row>
    <row r="387" spans="1:14" x14ac:dyDescent="0.25">
      <c r="A387" s="12">
        <v>42564</v>
      </c>
      <c r="B387" s="26">
        <f t="shared" si="21"/>
        <v>3</v>
      </c>
      <c r="C387" s="1">
        <f>VLOOKUP(A387,ASURB.MX!$A$2:$G$1290,6,FALSE)</f>
        <v>273.73028599999998</v>
      </c>
      <c r="D387">
        <f>VLOOKUP(A387,GFNORTEO.MX!$A$2:$G$1290,6,FALSE)</f>
        <v>92.186806000000004</v>
      </c>
      <c r="E387">
        <f>VLOOKUP(A387,WALMEX.MX!$A$2:$G$1290,6,FALSE)</f>
        <v>42.257838999999997</v>
      </c>
      <c r="H387" s="12">
        <v>42564</v>
      </c>
      <c r="I387" s="39">
        <f t="shared" si="22"/>
        <v>-5.6101293124238543E-3</v>
      </c>
      <c r="J387" s="39">
        <f t="shared" si="23"/>
        <v>-2.097265662897466E-2</v>
      </c>
      <c r="K387" s="39">
        <f t="shared" si="24"/>
        <v>8.9606948901444882E-4</v>
      </c>
      <c r="M387" s="39"/>
      <c r="N387" s="39"/>
    </row>
    <row r="388" spans="1:14" x14ac:dyDescent="0.25">
      <c r="A388" s="12">
        <v>42565</v>
      </c>
      <c r="B388" s="26">
        <f t="shared" ref="B388:B451" si="25">WEEKDAY(A388,2)</f>
        <v>4</v>
      </c>
      <c r="C388" s="1">
        <f>VLOOKUP(A388,ASURB.MX!$A$2:$G$1290,6,FALSE)</f>
        <v>274.84677099999999</v>
      </c>
      <c r="D388">
        <f>VLOOKUP(A388,GFNORTEO.MX!$A$2:$G$1290,6,FALSE)</f>
        <v>92.608765000000005</v>
      </c>
      <c r="E388">
        <f>VLOOKUP(A388,WALMEX.MX!$A$2:$G$1290,6,FALSE)</f>
        <v>41.841503000000003</v>
      </c>
      <c r="H388" s="12">
        <v>42565</v>
      </c>
      <c r="I388" s="39">
        <f t="shared" si="22"/>
        <v>4.0704820856914048E-3</v>
      </c>
      <c r="J388" s="39">
        <f t="shared" si="23"/>
        <v>4.566773230122596E-3</v>
      </c>
      <c r="K388" s="39">
        <f t="shared" si="24"/>
        <v>-9.9011333809804116E-3</v>
      </c>
      <c r="M388" s="39"/>
      <c r="N388" s="39"/>
    </row>
    <row r="389" spans="1:14" x14ac:dyDescent="0.25">
      <c r="A389" s="12">
        <v>42566</v>
      </c>
      <c r="B389" s="26">
        <f t="shared" si="25"/>
        <v>5</v>
      </c>
      <c r="C389" s="1">
        <f>VLOOKUP(A389,ASURB.MX!$A$2:$G$1290,6,FALSE)</f>
        <v>275.33761600000003</v>
      </c>
      <c r="D389">
        <f>VLOOKUP(A389,GFNORTEO.MX!$A$2:$G$1290,6,FALSE)</f>
        <v>92.691315000000003</v>
      </c>
      <c r="E389">
        <f>VLOOKUP(A389,WALMEX.MX!$A$2:$G$1290,6,FALSE)</f>
        <v>42.560626999999997</v>
      </c>
      <c r="H389" s="12">
        <v>42566</v>
      </c>
      <c r="I389" s="39">
        <f t="shared" ref="I389:I452" si="26">IFERROR(LN(C389/C388),"ND")</f>
        <v>1.7842931999645427E-3</v>
      </c>
      <c r="J389" s="39">
        <f t="shared" ref="J389:J452" si="27">IFERROR(LN(D389/D388),"ND")</f>
        <v>8.909872619706498E-4</v>
      </c>
      <c r="K389" s="39">
        <f t="shared" ref="K389:K452" si="28">IFERROR(LN(E389/E388),"ND")</f>
        <v>1.7040835394119883E-2</v>
      </c>
      <c r="M389" s="39"/>
      <c r="N389" s="39"/>
    </row>
    <row r="390" spans="1:14" x14ac:dyDescent="0.25">
      <c r="A390" s="12">
        <v>42569</v>
      </c>
      <c r="B390" s="26">
        <f t="shared" si="25"/>
        <v>1</v>
      </c>
      <c r="C390" s="1">
        <f>VLOOKUP(A390,ASURB.MX!$A$2:$G$1290,6,FALSE)</f>
        <v>276.70434599999999</v>
      </c>
      <c r="D390">
        <f>VLOOKUP(A390,GFNORTEO.MX!$A$2:$G$1290,6,FALSE)</f>
        <v>91.920799000000002</v>
      </c>
      <c r="E390">
        <f>VLOOKUP(A390,WALMEX.MX!$A$2:$G$1290,6,FALSE)</f>
        <v>41.917194000000002</v>
      </c>
      <c r="H390" s="12">
        <v>42569</v>
      </c>
      <c r="I390" s="39">
        <f t="shared" si="26"/>
        <v>4.9515539995965826E-3</v>
      </c>
      <c r="J390" s="39">
        <f t="shared" si="27"/>
        <v>-8.3474530184142904E-3</v>
      </c>
      <c r="K390" s="39">
        <f t="shared" si="28"/>
        <v>-1.5233476318225586E-2</v>
      </c>
      <c r="M390" s="39"/>
      <c r="N390" s="39"/>
    </row>
    <row r="391" spans="1:14" x14ac:dyDescent="0.25">
      <c r="A391" s="12">
        <v>42570</v>
      </c>
      <c r="B391" s="26">
        <f t="shared" si="25"/>
        <v>2</v>
      </c>
      <c r="C391" s="1">
        <f>VLOOKUP(A391,ASURB.MX!$A$2:$G$1290,6,FALSE)</f>
        <v>276.03060900000003</v>
      </c>
      <c r="D391">
        <f>VLOOKUP(A391,GFNORTEO.MX!$A$2:$G$1290,6,FALSE)</f>
        <v>93.168304000000006</v>
      </c>
      <c r="E391">
        <f>VLOOKUP(A391,WALMEX.MX!$A$2:$G$1290,6,FALSE)</f>
        <v>42.314610000000002</v>
      </c>
      <c r="H391" s="12">
        <v>42570</v>
      </c>
      <c r="I391" s="39">
        <f t="shared" si="26"/>
        <v>-2.4378314690426564E-3</v>
      </c>
      <c r="J391" s="39">
        <f t="shared" si="27"/>
        <v>1.3480252168444454E-2</v>
      </c>
      <c r="K391" s="39">
        <f t="shared" si="28"/>
        <v>9.4363157402310351E-3</v>
      </c>
      <c r="M391" s="39"/>
      <c r="N391" s="39"/>
    </row>
    <row r="392" spans="1:14" x14ac:dyDescent="0.25">
      <c r="A392" s="12">
        <v>42571</v>
      </c>
      <c r="B392" s="26">
        <f t="shared" si="25"/>
        <v>3</v>
      </c>
      <c r="C392" s="1">
        <f>VLOOKUP(A392,ASURB.MX!$A$2:$G$1290,6,FALSE)</f>
        <v>284.04809599999999</v>
      </c>
      <c r="D392">
        <f>VLOOKUP(A392,GFNORTEO.MX!$A$2:$G$1290,6,FALSE)</f>
        <v>95.094596999999993</v>
      </c>
      <c r="E392">
        <f>VLOOKUP(A392,WALMEX.MX!$A$2:$G$1290,6,FALSE)</f>
        <v>42.342990999999998</v>
      </c>
      <c r="H392" s="12">
        <v>42571</v>
      </c>
      <c r="I392" s="39">
        <f t="shared" si="26"/>
        <v>2.8631814193560087E-2</v>
      </c>
      <c r="J392" s="39">
        <f t="shared" si="27"/>
        <v>2.0464576044915854E-2</v>
      </c>
      <c r="K392" s="39">
        <f t="shared" si="28"/>
        <v>6.7048914044306139E-4</v>
      </c>
      <c r="M392" s="39"/>
      <c r="N392" s="39"/>
    </row>
    <row r="393" spans="1:14" x14ac:dyDescent="0.25">
      <c r="A393" s="12">
        <v>42572</v>
      </c>
      <c r="B393" s="26">
        <f t="shared" si="25"/>
        <v>4</v>
      </c>
      <c r="C393" s="1">
        <f>VLOOKUP(A393,ASURB.MX!$A$2:$G$1290,6,FALSE)</f>
        <v>284.80847199999999</v>
      </c>
      <c r="D393">
        <f>VLOOKUP(A393,GFNORTEO.MX!$A$2:$G$1290,6,FALSE)</f>
        <v>94.314910999999995</v>
      </c>
      <c r="E393">
        <f>VLOOKUP(A393,WALMEX.MX!$A$2:$G$1290,6,FALSE)</f>
        <v>42.636325999999997</v>
      </c>
      <c r="H393" s="12">
        <v>42572</v>
      </c>
      <c r="I393" s="39">
        <f t="shared" si="26"/>
        <v>2.673350350961189E-3</v>
      </c>
      <c r="J393" s="39">
        <f t="shared" si="27"/>
        <v>-8.2328539062977591E-3</v>
      </c>
      <c r="K393" s="39">
        <f t="shared" si="28"/>
        <v>6.90370728813038E-3</v>
      </c>
      <c r="M393" s="39"/>
      <c r="N393" s="39"/>
    </row>
    <row r="394" spans="1:14" x14ac:dyDescent="0.25">
      <c r="A394" s="12">
        <v>42573</v>
      </c>
      <c r="B394" s="26">
        <f t="shared" si="25"/>
        <v>5</v>
      </c>
      <c r="C394" s="1">
        <f>VLOOKUP(A394,ASURB.MX!$A$2:$G$1290,6,FALSE)</f>
        <v>285.520691</v>
      </c>
      <c r="D394">
        <f>VLOOKUP(A394,GFNORTEO.MX!$A$2:$G$1290,6,FALSE)</f>
        <v>93.498519999999999</v>
      </c>
      <c r="E394">
        <f>VLOOKUP(A394,WALMEX.MX!$A$2:$G$1290,6,FALSE)</f>
        <v>43.421672999999998</v>
      </c>
      <c r="H394" s="12">
        <v>42573</v>
      </c>
      <c r="I394" s="39">
        <f t="shared" si="26"/>
        <v>2.4975730382825142E-3</v>
      </c>
      <c r="J394" s="39">
        <f t="shared" si="27"/>
        <v>-8.6936928585929912E-3</v>
      </c>
      <c r="K394" s="39">
        <f t="shared" si="28"/>
        <v>1.8252081420597508E-2</v>
      </c>
      <c r="M394" s="39"/>
      <c r="N394" s="39"/>
    </row>
    <row r="395" spans="1:14" x14ac:dyDescent="0.25">
      <c r="A395" s="12">
        <v>42576</v>
      </c>
      <c r="B395" s="26">
        <f t="shared" si="25"/>
        <v>1</v>
      </c>
      <c r="C395" s="1">
        <f>VLOOKUP(A395,ASURB.MX!$A$2:$G$1290,6,FALSE)</f>
        <v>275.56860399999999</v>
      </c>
      <c r="D395">
        <f>VLOOKUP(A395,GFNORTEO.MX!$A$2:$G$1290,6,FALSE)</f>
        <v>91.141105999999994</v>
      </c>
      <c r="E395">
        <f>VLOOKUP(A395,WALMEX.MX!$A$2:$G$1290,6,FALSE)</f>
        <v>43.251358000000003</v>
      </c>
      <c r="H395" s="12">
        <v>42576</v>
      </c>
      <c r="I395" s="39">
        <f t="shared" si="26"/>
        <v>-3.547788539718915E-2</v>
      </c>
      <c r="J395" s="39">
        <f t="shared" si="27"/>
        <v>-2.553668635360087E-2</v>
      </c>
      <c r="K395" s="39">
        <f t="shared" si="28"/>
        <v>-3.9300626100199762E-3</v>
      </c>
      <c r="M395" s="39"/>
      <c r="N395" s="39"/>
    </row>
    <row r="396" spans="1:14" x14ac:dyDescent="0.25">
      <c r="A396" s="12">
        <v>42577</v>
      </c>
      <c r="B396" s="26">
        <f t="shared" si="25"/>
        <v>2</v>
      </c>
      <c r="C396" s="1">
        <f>VLOOKUP(A396,ASURB.MX!$A$2:$G$1290,6,FALSE)</f>
        <v>274.817902</v>
      </c>
      <c r="D396">
        <f>VLOOKUP(A396,GFNORTEO.MX!$A$2:$G$1290,6,FALSE)</f>
        <v>90.590736000000007</v>
      </c>
      <c r="E396">
        <f>VLOOKUP(A396,WALMEX.MX!$A$2:$G$1290,6,FALSE)</f>
        <v>42.125374000000001</v>
      </c>
      <c r="H396" s="12">
        <v>42577</v>
      </c>
      <c r="I396" s="39">
        <f t="shared" si="26"/>
        <v>-2.7279101407643043E-3</v>
      </c>
      <c r="J396" s="39">
        <f t="shared" si="27"/>
        <v>-6.0569647735094195E-3</v>
      </c>
      <c r="K396" s="39">
        <f t="shared" si="28"/>
        <v>-2.6378364757493156E-2</v>
      </c>
      <c r="M396" s="39"/>
      <c r="N396" s="39"/>
    </row>
    <row r="397" spans="1:14" x14ac:dyDescent="0.25">
      <c r="A397" s="12">
        <v>42578</v>
      </c>
      <c r="B397" s="26">
        <f t="shared" si="25"/>
        <v>3</v>
      </c>
      <c r="C397" s="1">
        <f>VLOOKUP(A397,ASURB.MX!$A$2:$G$1290,6,FALSE)</f>
        <v>271.18933099999998</v>
      </c>
      <c r="D397">
        <f>VLOOKUP(A397,GFNORTEO.MX!$A$2:$G$1290,6,FALSE)</f>
        <v>92.085907000000006</v>
      </c>
      <c r="E397">
        <f>VLOOKUP(A397,WALMEX.MX!$A$2:$G$1290,6,FALSE)</f>
        <v>41.311622999999997</v>
      </c>
      <c r="H397" s="12">
        <v>42578</v>
      </c>
      <c r="I397" s="39">
        <f t="shared" si="26"/>
        <v>-1.3291488464819931E-2</v>
      </c>
      <c r="J397" s="39">
        <f t="shared" si="27"/>
        <v>1.6369956929297172E-2</v>
      </c>
      <c r="K397" s="39">
        <f t="shared" si="28"/>
        <v>-1.9506378026569057E-2</v>
      </c>
      <c r="M397" s="39"/>
      <c r="N397" s="39"/>
    </row>
    <row r="398" spans="1:14" x14ac:dyDescent="0.25">
      <c r="A398" s="12">
        <v>42579</v>
      </c>
      <c r="B398" s="26">
        <f t="shared" si="25"/>
        <v>4</v>
      </c>
      <c r="C398" s="1">
        <f>VLOOKUP(A398,ASURB.MX!$A$2:$G$1290,6,FALSE)</f>
        <v>271.53582799999998</v>
      </c>
      <c r="D398">
        <f>VLOOKUP(A398,GFNORTEO.MX!$A$2:$G$1290,6,FALSE)</f>
        <v>93.406799000000007</v>
      </c>
      <c r="E398">
        <f>VLOOKUP(A398,WALMEX.MX!$A$2:$G$1290,6,FALSE)</f>
        <v>40.668194</v>
      </c>
      <c r="H398" s="12">
        <v>42579</v>
      </c>
      <c r="I398" s="39">
        <f t="shared" si="26"/>
        <v>1.2768785133026532E-3</v>
      </c>
      <c r="J398" s="39">
        <f t="shared" si="27"/>
        <v>1.4242223923414184E-2</v>
      </c>
      <c r="K398" s="39">
        <f t="shared" si="28"/>
        <v>-1.5697576207888135E-2</v>
      </c>
      <c r="M398" s="39"/>
      <c r="N398" s="39"/>
    </row>
    <row r="399" spans="1:14" x14ac:dyDescent="0.25">
      <c r="A399" s="12">
        <v>42580</v>
      </c>
      <c r="B399" s="26">
        <f t="shared" si="25"/>
        <v>5</v>
      </c>
      <c r="C399" s="1">
        <f>VLOOKUP(A399,ASURB.MX!$A$2:$G$1290,6,FALSE)</f>
        <v>277.33956899999998</v>
      </c>
      <c r="D399">
        <f>VLOOKUP(A399,GFNORTEO.MX!$A$2:$G$1290,6,FALSE)</f>
        <v>94.195656</v>
      </c>
      <c r="E399">
        <f>VLOOKUP(A399,WALMEX.MX!$A$2:$G$1290,6,FALSE)</f>
        <v>40.545189000000001</v>
      </c>
      <c r="H399" s="12">
        <v>42580</v>
      </c>
      <c r="I399" s="39">
        <f t="shared" si="26"/>
        <v>2.1148542440124294E-2</v>
      </c>
      <c r="J399" s="39">
        <f t="shared" si="27"/>
        <v>8.4099288513635618E-3</v>
      </c>
      <c r="K399" s="39">
        <f t="shared" si="28"/>
        <v>-3.0291828640431197E-3</v>
      </c>
      <c r="M399" s="39"/>
      <c r="N399" s="39"/>
    </row>
    <row r="400" spans="1:14" x14ac:dyDescent="0.25">
      <c r="A400" s="12">
        <v>42583</v>
      </c>
      <c r="B400" s="26">
        <f t="shared" si="25"/>
        <v>1</v>
      </c>
      <c r="C400" s="1">
        <f>VLOOKUP(A400,ASURB.MX!$A$2:$G$1290,6,FALSE)</f>
        <v>276.38671900000003</v>
      </c>
      <c r="D400">
        <f>VLOOKUP(A400,GFNORTEO.MX!$A$2:$G$1290,6,FALSE)</f>
        <v>95.764213999999996</v>
      </c>
      <c r="E400">
        <f>VLOOKUP(A400,WALMEX.MX!$A$2:$G$1290,6,FALSE)</f>
        <v>40.403263000000003</v>
      </c>
      <c r="H400" s="12">
        <v>42583</v>
      </c>
      <c r="I400" s="39">
        <f t="shared" si="26"/>
        <v>-3.4415954638900128E-3</v>
      </c>
      <c r="J400" s="39">
        <f t="shared" si="27"/>
        <v>1.6515000260119313E-2</v>
      </c>
      <c r="K400" s="39">
        <f t="shared" si="28"/>
        <v>-3.5065808405601146E-3</v>
      </c>
      <c r="M400" s="39"/>
      <c r="N400" s="39"/>
    </row>
    <row r="401" spans="1:14" x14ac:dyDescent="0.25">
      <c r="A401" s="12">
        <v>42584</v>
      </c>
      <c r="B401" s="26">
        <f t="shared" si="25"/>
        <v>2</v>
      </c>
      <c r="C401" s="1">
        <f>VLOOKUP(A401,ASURB.MX!$A$2:$G$1290,6,FALSE)</f>
        <v>271.71868899999998</v>
      </c>
      <c r="D401">
        <f>VLOOKUP(A401,GFNORTEO.MX!$A$2:$G$1290,6,FALSE)</f>
        <v>94.333243999999993</v>
      </c>
      <c r="E401">
        <f>VLOOKUP(A401,WALMEX.MX!$A$2:$G$1290,6,FALSE)</f>
        <v>40.280262</v>
      </c>
      <c r="H401" s="12">
        <v>42584</v>
      </c>
      <c r="I401" s="39">
        <f t="shared" si="26"/>
        <v>-1.7033741319644732E-2</v>
      </c>
      <c r="J401" s="39">
        <f t="shared" si="27"/>
        <v>-1.5055404151228934E-2</v>
      </c>
      <c r="K401" s="39">
        <f t="shared" si="28"/>
        <v>-3.0489767344056072E-3</v>
      </c>
      <c r="M401" s="39"/>
      <c r="N401" s="39"/>
    </row>
    <row r="402" spans="1:14" x14ac:dyDescent="0.25">
      <c r="A402" s="12">
        <v>42585</v>
      </c>
      <c r="B402" s="26">
        <f t="shared" si="25"/>
        <v>3</v>
      </c>
      <c r="C402" s="1">
        <f>VLOOKUP(A402,ASURB.MX!$A$2:$G$1290,6,FALSE)</f>
        <v>275.93438700000002</v>
      </c>
      <c r="D402">
        <f>VLOOKUP(A402,GFNORTEO.MX!$A$2:$G$1290,6,FALSE)</f>
        <v>95.094596999999993</v>
      </c>
      <c r="E402">
        <f>VLOOKUP(A402,WALMEX.MX!$A$2:$G$1290,6,FALSE)</f>
        <v>40.914219000000003</v>
      </c>
      <c r="H402" s="12">
        <v>42585</v>
      </c>
      <c r="I402" s="39">
        <f t="shared" si="26"/>
        <v>1.5395809702643929E-2</v>
      </c>
      <c r="J402" s="39">
        <f t="shared" si="27"/>
        <v>8.0384920790357462E-3</v>
      </c>
      <c r="K402" s="39">
        <f t="shared" si="28"/>
        <v>1.561608314532922E-2</v>
      </c>
      <c r="M402" s="39"/>
      <c r="N402" s="39"/>
    </row>
    <row r="403" spans="1:14" x14ac:dyDescent="0.25">
      <c r="A403" s="12">
        <v>42586</v>
      </c>
      <c r="B403" s="26">
        <f t="shared" si="25"/>
        <v>4</v>
      </c>
      <c r="C403" s="1">
        <f>VLOOKUP(A403,ASURB.MX!$A$2:$G$1290,6,FALSE)</f>
        <v>277.358856</v>
      </c>
      <c r="D403">
        <f>VLOOKUP(A403,GFNORTEO.MX!$A$2:$G$1290,6,FALSE)</f>
        <v>95.149628000000007</v>
      </c>
      <c r="E403">
        <f>VLOOKUP(A403,WALMEX.MX!$A$2:$G$1290,6,FALSE)</f>
        <v>41.302157999999999</v>
      </c>
      <c r="H403" s="12">
        <v>42586</v>
      </c>
      <c r="I403" s="39">
        <f t="shared" si="26"/>
        <v>5.1490675704199381E-3</v>
      </c>
      <c r="J403" s="39">
        <f t="shared" si="27"/>
        <v>5.785300608720052E-4</v>
      </c>
      <c r="K403" s="39">
        <f t="shared" si="28"/>
        <v>9.4370949746332682E-3</v>
      </c>
      <c r="M403" s="39"/>
      <c r="N403" s="39"/>
    </row>
    <row r="404" spans="1:14" x14ac:dyDescent="0.25">
      <c r="A404" s="12">
        <v>42587</v>
      </c>
      <c r="B404" s="26">
        <f t="shared" si="25"/>
        <v>5</v>
      </c>
      <c r="C404" s="1">
        <f>VLOOKUP(A404,ASURB.MX!$A$2:$G$1290,6,FALSE)</f>
        <v>278.79296900000003</v>
      </c>
      <c r="D404">
        <f>VLOOKUP(A404,GFNORTEO.MX!$A$2:$G$1290,6,FALSE)</f>
        <v>95.599091000000001</v>
      </c>
      <c r="E404">
        <f>VLOOKUP(A404,WALMEX.MX!$A$2:$G$1290,6,FALSE)</f>
        <v>41.349471999999999</v>
      </c>
      <c r="H404" s="12">
        <v>42587</v>
      </c>
      <c r="I404" s="39">
        <f t="shared" si="26"/>
        <v>5.1572830086763855E-3</v>
      </c>
      <c r="J404" s="39">
        <f t="shared" si="27"/>
        <v>4.7126275258290717E-3</v>
      </c>
      <c r="K404" s="39">
        <f t="shared" si="28"/>
        <v>1.1449019255463182E-3</v>
      </c>
      <c r="M404" s="39"/>
      <c r="N404" s="39"/>
    </row>
    <row r="405" spans="1:14" x14ac:dyDescent="0.25">
      <c r="A405" s="12">
        <v>42590</v>
      </c>
      <c r="B405" s="26">
        <f t="shared" si="25"/>
        <v>1</v>
      </c>
      <c r="C405" s="1">
        <f>VLOOKUP(A405,ASURB.MX!$A$2:$G$1290,6,FALSE)</f>
        <v>273.69177200000001</v>
      </c>
      <c r="D405">
        <f>VLOOKUP(A405,GFNORTEO.MX!$A$2:$G$1290,6,FALSE)</f>
        <v>96.883301000000003</v>
      </c>
      <c r="E405">
        <f>VLOOKUP(A405,WALMEX.MX!$A$2:$G$1290,6,FALSE)</f>
        <v>41.784720999999998</v>
      </c>
      <c r="H405" s="12">
        <v>42590</v>
      </c>
      <c r="I405" s="39">
        <f t="shared" si="26"/>
        <v>-1.8466906290576922E-2</v>
      </c>
      <c r="J405" s="39">
        <f t="shared" si="27"/>
        <v>1.3343860100511737E-2</v>
      </c>
      <c r="K405" s="39">
        <f t="shared" si="28"/>
        <v>1.0471094050458258E-2</v>
      </c>
      <c r="M405" s="39"/>
      <c r="N405" s="39"/>
    </row>
    <row r="406" spans="1:14" x14ac:dyDescent="0.25">
      <c r="A406" s="12">
        <v>42591</v>
      </c>
      <c r="B406" s="26">
        <f t="shared" si="25"/>
        <v>2</v>
      </c>
      <c r="C406" s="1">
        <f>VLOOKUP(A406,ASURB.MX!$A$2:$G$1290,6,FALSE)</f>
        <v>276.55996699999997</v>
      </c>
      <c r="D406">
        <f>VLOOKUP(A406,GFNORTEO.MX!$A$2:$G$1290,6,FALSE)</f>
        <v>96.314582999999999</v>
      </c>
      <c r="E406">
        <f>VLOOKUP(A406,WALMEX.MX!$A$2:$G$1290,6,FALSE)</f>
        <v>41.690112999999997</v>
      </c>
      <c r="H406" s="12">
        <v>42591</v>
      </c>
      <c r="I406" s="39">
        <f t="shared" si="26"/>
        <v>1.0425122807291423E-2</v>
      </c>
      <c r="J406" s="39">
        <f t="shared" si="27"/>
        <v>-5.8874313833976732E-3</v>
      </c>
      <c r="K406" s="39">
        <f t="shared" si="28"/>
        <v>-2.2667440227314541E-3</v>
      </c>
      <c r="M406" s="39"/>
      <c r="N406" s="39"/>
    </row>
    <row r="407" spans="1:14" x14ac:dyDescent="0.25">
      <c r="A407" s="12">
        <v>42592</v>
      </c>
      <c r="B407" s="26">
        <f t="shared" si="25"/>
        <v>3</v>
      </c>
      <c r="C407" s="1">
        <f>VLOOKUP(A407,ASURB.MX!$A$2:$G$1290,6,FALSE)</f>
        <v>277.01236</v>
      </c>
      <c r="D407">
        <f>VLOOKUP(A407,GFNORTEO.MX!$A$2:$G$1290,6,FALSE)</f>
        <v>95.755027999999996</v>
      </c>
      <c r="E407">
        <f>VLOOKUP(A407,WALMEX.MX!$A$2:$G$1290,6,FALSE)</f>
        <v>41.179152999999999</v>
      </c>
      <c r="H407" s="12">
        <v>42592</v>
      </c>
      <c r="I407" s="39">
        <f t="shared" si="26"/>
        <v>1.6344498402328818E-3</v>
      </c>
      <c r="J407" s="39">
        <f t="shared" si="27"/>
        <v>-5.8266019296551261E-3</v>
      </c>
      <c r="K407" s="39">
        <f t="shared" si="28"/>
        <v>-1.233186922005612E-2</v>
      </c>
      <c r="M407" s="39"/>
      <c r="N407" s="39"/>
    </row>
    <row r="408" spans="1:14" x14ac:dyDescent="0.25">
      <c r="A408" s="12">
        <v>42593</v>
      </c>
      <c r="B408" s="26">
        <f t="shared" si="25"/>
        <v>4</v>
      </c>
      <c r="C408" s="1">
        <f>VLOOKUP(A408,ASURB.MX!$A$2:$G$1290,6,FALSE)</f>
        <v>278.330963</v>
      </c>
      <c r="D408">
        <f>VLOOKUP(A408,GFNORTEO.MX!$A$2:$G$1290,6,FALSE)</f>
        <v>99.093941000000001</v>
      </c>
      <c r="E408">
        <f>VLOOKUP(A408,WALMEX.MX!$A$2:$G$1290,6,FALSE)</f>
        <v>42.144291000000003</v>
      </c>
      <c r="H408" s="12">
        <v>42593</v>
      </c>
      <c r="I408" s="39">
        <f t="shared" si="26"/>
        <v>4.7487938483362409E-3</v>
      </c>
      <c r="J408" s="39">
        <f t="shared" si="27"/>
        <v>3.4275160773030104E-2</v>
      </c>
      <c r="K408" s="39">
        <f t="shared" si="28"/>
        <v>2.3167097283420281E-2</v>
      </c>
      <c r="M408" s="39"/>
      <c r="N408" s="39"/>
    </row>
    <row r="409" spans="1:14" x14ac:dyDescent="0.25">
      <c r="A409" s="12">
        <v>42594</v>
      </c>
      <c r="B409" s="26">
        <f t="shared" si="25"/>
        <v>5</v>
      </c>
      <c r="C409" s="1">
        <f>VLOOKUP(A409,ASURB.MX!$A$2:$G$1290,6,FALSE)</f>
        <v>279.01431300000002</v>
      </c>
      <c r="D409">
        <f>VLOOKUP(A409,GFNORTEO.MX!$A$2:$G$1290,6,FALSE)</f>
        <v>99.433341999999996</v>
      </c>
      <c r="E409">
        <f>VLOOKUP(A409,WALMEX.MX!$A$2:$G$1290,6,FALSE)</f>
        <v>42.049666999999999</v>
      </c>
      <c r="H409" s="12">
        <v>42594</v>
      </c>
      <c r="I409" s="39">
        <f t="shared" si="26"/>
        <v>2.4521616019610682E-3</v>
      </c>
      <c r="J409" s="39">
        <f t="shared" si="27"/>
        <v>3.4191908087269208E-3</v>
      </c>
      <c r="K409" s="39">
        <f t="shared" si="28"/>
        <v>-2.2477631908021391E-3</v>
      </c>
      <c r="M409" s="39"/>
      <c r="N409" s="39"/>
    </row>
    <row r="410" spans="1:14" x14ac:dyDescent="0.25">
      <c r="A410" s="12">
        <v>42597</v>
      </c>
      <c r="B410" s="26">
        <f t="shared" si="25"/>
        <v>1</v>
      </c>
      <c r="C410" s="1">
        <f>VLOOKUP(A410,ASURB.MX!$A$2:$G$1290,6,FALSE)</f>
        <v>281.49752799999999</v>
      </c>
      <c r="D410">
        <f>VLOOKUP(A410,GFNORTEO.MX!$A$2:$G$1290,6,FALSE)</f>
        <v>99.662659000000005</v>
      </c>
      <c r="E410">
        <f>VLOOKUP(A410,WALMEX.MX!$A$2:$G$1290,6,FALSE)</f>
        <v>42.153751</v>
      </c>
      <c r="H410" s="12">
        <v>42597</v>
      </c>
      <c r="I410" s="39">
        <f t="shared" si="26"/>
        <v>8.8605844328767114E-3</v>
      </c>
      <c r="J410" s="39">
        <f t="shared" si="27"/>
        <v>2.3035831985978427E-3</v>
      </c>
      <c r="K410" s="39">
        <f t="shared" si="28"/>
        <v>2.472204940936874E-3</v>
      </c>
      <c r="M410" s="39"/>
      <c r="N410" s="39"/>
    </row>
    <row r="411" spans="1:14" x14ac:dyDescent="0.25">
      <c r="A411" s="12">
        <v>42598</v>
      </c>
      <c r="B411" s="26">
        <f t="shared" si="25"/>
        <v>2</v>
      </c>
      <c r="C411" s="1">
        <f>VLOOKUP(A411,ASURB.MX!$A$2:$G$1290,6,FALSE)</f>
        <v>277.23370399999999</v>
      </c>
      <c r="D411">
        <f>VLOOKUP(A411,GFNORTEO.MX!$A$2:$G$1290,6,FALSE)</f>
        <v>97.974861000000004</v>
      </c>
      <c r="E411">
        <f>VLOOKUP(A411,WALMEX.MX!$A$2:$G$1290,6,FALSE)</f>
        <v>41.548180000000002</v>
      </c>
      <c r="H411" s="12">
        <v>42598</v>
      </c>
      <c r="I411" s="39">
        <f t="shared" si="26"/>
        <v>-1.5262818787457534E-2</v>
      </c>
      <c r="J411" s="39">
        <f t="shared" si="27"/>
        <v>-1.7080147856342549E-2</v>
      </c>
      <c r="K411" s="39">
        <f t="shared" si="28"/>
        <v>-1.4469954489980457E-2</v>
      </c>
      <c r="M411" s="39"/>
      <c r="N411" s="39"/>
    </row>
    <row r="412" spans="1:14" x14ac:dyDescent="0.25">
      <c r="A412" s="12">
        <v>42599</v>
      </c>
      <c r="B412" s="26">
        <f t="shared" si="25"/>
        <v>3</v>
      </c>
      <c r="C412" s="1">
        <f>VLOOKUP(A412,ASURB.MX!$A$2:$G$1290,6,FALSE)</f>
        <v>282.94125400000001</v>
      </c>
      <c r="D412">
        <f>VLOOKUP(A412,GFNORTEO.MX!$A$2:$G$1290,6,FALSE)</f>
        <v>95.800903000000005</v>
      </c>
      <c r="E412">
        <f>VLOOKUP(A412,WALMEX.MX!$A$2:$G$1290,6,FALSE)</f>
        <v>41.330547000000003</v>
      </c>
      <c r="H412" s="12">
        <v>42599</v>
      </c>
      <c r="I412" s="39">
        <f t="shared" si="26"/>
        <v>2.037844582982868E-2</v>
      </c>
      <c r="J412" s="39">
        <f t="shared" si="27"/>
        <v>-2.2438814535764504E-2</v>
      </c>
      <c r="K412" s="39">
        <f t="shared" si="28"/>
        <v>-5.2518543203189929E-3</v>
      </c>
      <c r="M412" s="39"/>
      <c r="N412" s="39"/>
    </row>
    <row r="413" spans="1:14" x14ac:dyDescent="0.25">
      <c r="A413" s="12">
        <v>42600</v>
      </c>
      <c r="B413" s="26">
        <f t="shared" si="25"/>
        <v>4</v>
      </c>
      <c r="C413" s="1">
        <f>VLOOKUP(A413,ASURB.MX!$A$2:$G$1290,6,FALSE)</f>
        <v>286.848907</v>
      </c>
      <c r="D413">
        <f>VLOOKUP(A413,GFNORTEO.MX!$A$2:$G$1290,6,FALSE)</f>
        <v>97.130966000000001</v>
      </c>
      <c r="E413">
        <f>VLOOKUP(A413,WALMEX.MX!$A$2:$G$1290,6,FALSE)</f>
        <v>41.738731000000001</v>
      </c>
      <c r="H413" s="12">
        <v>42600</v>
      </c>
      <c r="I413" s="39">
        <f t="shared" si="26"/>
        <v>1.3716327630749758E-2</v>
      </c>
      <c r="J413" s="39">
        <f t="shared" si="27"/>
        <v>1.3788121979081601E-2</v>
      </c>
      <c r="K413" s="39">
        <f t="shared" si="28"/>
        <v>9.8276353209134411E-3</v>
      </c>
      <c r="M413" s="39"/>
      <c r="N413" s="39"/>
    </row>
    <row r="414" spans="1:14" x14ac:dyDescent="0.25">
      <c r="A414" s="12">
        <v>42601</v>
      </c>
      <c r="B414" s="26">
        <f t="shared" si="25"/>
        <v>5</v>
      </c>
      <c r="C414" s="1">
        <f>VLOOKUP(A414,ASURB.MX!$A$2:$G$1290,6,FALSE)</f>
        <v>284.35611</v>
      </c>
      <c r="D414">
        <f>VLOOKUP(A414,GFNORTEO.MX!$A$2:$G$1290,6,FALSE)</f>
        <v>96.342094000000003</v>
      </c>
      <c r="E414">
        <f>VLOOKUP(A414,WALMEX.MX!$A$2:$G$1290,6,FALSE)</f>
        <v>41.415984999999999</v>
      </c>
      <c r="H414" s="12">
        <v>42601</v>
      </c>
      <c r="I414" s="39">
        <f t="shared" si="26"/>
        <v>-8.7282595615179228E-3</v>
      </c>
      <c r="J414" s="39">
        <f t="shared" si="27"/>
        <v>-8.1548963128431576E-3</v>
      </c>
      <c r="K414" s="39">
        <f t="shared" si="28"/>
        <v>-7.7625812746082816E-3</v>
      </c>
      <c r="M414" s="39"/>
      <c r="N414" s="39"/>
    </row>
    <row r="415" spans="1:14" x14ac:dyDescent="0.25">
      <c r="A415" s="12">
        <v>42604</v>
      </c>
      <c r="B415" s="26">
        <f t="shared" si="25"/>
        <v>1</v>
      </c>
      <c r="C415" s="1">
        <f>VLOOKUP(A415,ASURB.MX!$A$2:$G$1290,6,FALSE)</f>
        <v>284.84695399999998</v>
      </c>
      <c r="D415">
        <f>VLOOKUP(A415,GFNORTEO.MX!$A$2:$G$1290,6,FALSE)</f>
        <v>97.130966000000001</v>
      </c>
      <c r="E415">
        <f>VLOOKUP(A415,WALMEX.MX!$A$2:$G$1290,6,FALSE)</f>
        <v>41.292580000000001</v>
      </c>
      <c r="H415" s="12">
        <v>42604</v>
      </c>
      <c r="I415" s="39">
        <f t="shared" si="26"/>
        <v>1.7246713965952383E-3</v>
      </c>
      <c r="J415" s="39">
        <f t="shared" si="27"/>
        <v>8.154896312843227E-3</v>
      </c>
      <c r="K415" s="39">
        <f t="shared" si="28"/>
        <v>-2.9840946116023743E-3</v>
      </c>
      <c r="M415" s="39"/>
      <c r="N415" s="39"/>
    </row>
    <row r="416" spans="1:14" x14ac:dyDescent="0.25">
      <c r="A416" s="12">
        <v>42605</v>
      </c>
      <c r="B416" s="26">
        <f t="shared" si="25"/>
        <v>2</v>
      </c>
      <c r="C416" s="1">
        <f>VLOOKUP(A416,ASURB.MX!$A$2:$G$1290,6,FALSE)</f>
        <v>278.64859000000001</v>
      </c>
      <c r="D416">
        <f>VLOOKUP(A416,GFNORTEO.MX!$A$2:$G$1290,6,FALSE)</f>
        <v>94.553398000000001</v>
      </c>
      <c r="E416">
        <f>VLOOKUP(A416,WALMEX.MX!$A$2:$G$1290,6,FALSE)</f>
        <v>40.969833000000001</v>
      </c>
      <c r="H416" s="12">
        <v>42605</v>
      </c>
      <c r="I416" s="39">
        <f t="shared" si="26"/>
        <v>-2.2000578630362169E-2</v>
      </c>
      <c r="J416" s="39">
        <f t="shared" si="27"/>
        <v>-2.6895499683254439E-2</v>
      </c>
      <c r="K416" s="39">
        <f t="shared" si="28"/>
        <v>-7.8468074118747816E-3</v>
      </c>
      <c r="M416" s="39"/>
      <c r="N416" s="39"/>
    </row>
    <row r="417" spans="1:14" x14ac:dyDescent="0.25">
      <c r="A417" s="12">
        <v>42606</v>
      </c>
      <c r="B417" s="26">
        <f t="shared" si="25"/>
        <v>3</v>
      </c>
      <c r="C417" s="1">
        <f>VLOOKUP(A417,ASURB.MX!$A$2:$G$1290,6,FALSE)</f>
        <v>280.98742700000003</v>
      </c>
      <c r="D417">
        <f>VLOOKUP(A417,GFNORTEO.MX!$A$2:$G$1290,6,FALSE)</f>
        <v>95.397300999999999</v>
      </c>
      <c r="E417">
        <f>VLOOKUP(A417,WALMEX.MX!$A$2:$G$1290,6,FALSE)</f>
        <v>41.529896000000001</v>
      </c>
      <c r="H417" s="12">
        <v>42606</v>
      </c>
      <c r="I417" s="39">
        <f t="shared" si="26"/>
        <v>8.3584706689790629E-3</v>
      </c>
      <c r="J417" s="39">
        <f t="shared" si="27"/>
        <v>8.8855535339356154E-3</v>
      </c>
      <c r="K417" s="39">
        <f t="shared" si="28"/>
        <v>1.3577538028516091E-2</v>
      </c>
      <c r="M417" s="39"/>
      <c r="N417" s="39"/>
    </row>
    <row r="418" spans="1:14" x14ac:dyDescent="0.25">
      <c r="A418" s="12">
        <v>42607</v>
      </c>
      <c r="B418" s="26">
        <f t="shared" si="25"/>
        <v>4</v>
      </c>
      <c r="C418" s="1">
        <f>VLOOKUP(A418,ASURB.MX!$A$2:$G$1290,6,FALSE)</f>
        <v>280.26556399999998</v>
      </c>
      <c r="D418">
        <f>VLOOKUP(A418,GFNORTEO.MX!$A$2:$G$1290,6,FALSE)</f>
        <v>95.433989999999994</v>
      </c>
      <c r="E418">
        <f>VLOOKUP(A418,WALMEX.MX!$A$2:$G$1290,6,FALSE)</f>
        <v>41.719746000000001</v>
      </c>
      <c r="H418" s="12">
        <v>42607</v>
      </c>
      <c r="I418" s="39">
        <f t="shared" si="26"/>
        <v>-2.5723280218191225E-3</v>
      </c>
      <c r="J418" s="39">
        <f t="shared" si="27"/>
        <v>3.8451765703403473E-4</v>
      </c>
      <c r="K418" s="39">
        <f t="shared" si="28"/>
        <v>4.5609884812383445E-3</v>
      </c>
      <c r="M418" s="39"/>
      <c r="N418" s="39"/>
    </row>
    <row r="419" spans="1:14" x14ac:dyDescent="0.25">
      <c r="A419" s="12">
        <v>42608</v>
      </c>
      <c r="B419" s="26">
        <f t="shared" si="25"/>
        <v>5</v>
      </c>
      <c r="C419" s="1">
        <f>VLOOKUP(A419,ASURB.MX!$A$2:$G$1290,6,FALSE)</f>
        <v>275.18362400000001</v>
      </c>
      <c r="D419">
        <f>VLOOKUP(A419,GFNORTEO.MX!$A$2:$G$1290,6,FALSE)</f>
        <v>96.069030999999995</v>
      </c>
      <c r="E419">
        <f>VLOOKUP(A419,WALMEX.MX!$A$2:$G$1290,6,FALSE)</f>
        <v>40.779980000000002</v>
      </c>
      <c r="H419" s="12">
        <v>42608</v>
      </c>
      <c r="I419" s="39">
        <f t="shared" si="26"/>
        <v>-1.8298998063958277E-2</v>
      </c>
      <c r="J419" s="39">
        <f t="shared" si="27"/>
        <v>6.6322016689891088E-3</v>
      </c>
      <c r="K419" s="39">
        <f t="shared" si="28"/>
        <v>-2.2783267197243173E-2</v>
      </c>
      <c r="M419" s="39"/>
      <c r="N419" s="39"/>
    </row>
    <row r="420" spans="1:14" x14ac:dyDescent="0.25">
      <c r="A420" s="12">
        <v>42611</v>
      </c>
      <c r="B420" s="26">
        <f t="shared" si="25"/>
        <v>1</v>
      </c>
      <c r="C420" s="1">
        <f>VLOOKUP(A420,ASURB.MX!$A$2:$G$1290,6,FALSE)</f>
        <v>276.665863</v>
      </c>
      <c r="D420">
        <f>VLOOKUP(A420,GFNORTEO.MX!$A$2:$G$1290,6,FALSE)</f>
        <v>96.227547000000001</v>
      </c>
      <c r="E420">
        <f>VLOOKUP(A420,WALMEX.MX!$A$2:$G$1290,6,FALSE)</f>
        <v>41.188170999999997</v>
      </c>
      <c r="H420" s="12">
        <v>42611</v>
      </c>
      <c r="I420" s="39">
        <f t="shared" si="26"/>
        <v>5.3719088243439368E-3</v>
      </c>
      <c r="J420" s="39">
        <f t="shared" si="27"/>
        <v>1.648662056846522E-3</v>
      </c>
      <c r="K420" s="39">
        <f t="shared" si="28"/>
        <v>9.9598287708539072E-3</v>
      </c>
      <c r="M420" s="39"/>
      <c r="N420" s="39"/>
    </row>
    <row r="421" spans="1:14" x14ac:dyDescent="0.25">
      <c r="A421" s="12">
        <v>42612</v>
      </c>
      <c r="B421" s="26">
        <f t="shared" si="25"/>
        <v>2</v>
      </c>
      <c r="C421" s="1">
        <f>VLOOKUP(A421,ASURB.MX!$A$2:$G$1290,6,FALSE)</f>
        <v>279.43777499999999</v>
      </c>
      <c r="D421">
        <f>VLOOKUP(A421,GFNORTEO.MX!$A$2:$G$1290,6,FALSE)</f>
        <v>95.947815000000006</v>
      </c>
      <c r="E421">
        <f>VLOOKUP(A421,WALMEX.MX!$A$2:$G$1290,6,FALSE)</f>
        <v>40.922370999999998</v>
      </c>
      <c r="H421" s="12">
        <v>42612</v>
      </c>
      <c r="I421" s="39">
        <f t="shared" si="26"/>
        <v>9.9691308145608802E-3</v>
      </c>
      <c r="J421" s="39">
        <f t="shared" si="27"/>
        <v>-2.9112181150999544E-3</v>
      </c>
      <c r="K421" s="39">
        <f t="shared" si="28"/>
        <v>-6.4742217492297525E-3</v>
      </c>
      <c r="M421" s="39"/>
      <c r="N421" s="39"/>
    </row>
    <row r="422" spans="1:14" x14ac:dyDescent="0.25">
      <c r="A422" s="12">
        <v>42613</v>
      </c>
      <c r="B422" s="26">
        <f t="shared" si="25"/>
        <v>3</v>
      </c>
      <c r="C422" s="1">
        <f>VLOOKUP(A422,ASURB.MX!$A$2:$G$1290,6,FALSE)</f>
        <v>275.992096</v>
      </c>
      <c r="D422">
        <f>VLOOKUP(A422,GFNORTEO.MX!$A$2:$G$1290,6,FALSE)</f>
        <v>94.372001999999995</v>
      </c>
      <c r="E422">
        <f>VLOOKUP(A422,WALMEX.MX!$A$2:$G$1290,6,FALSE)</f>
        <v>40.742004000000001</v>
      </c>
      <c r="H422" s="12">
        <v>42613</v>
      </c>
      <c r="I422" s="39">
        <f t="shared" si="26"/>
        <v>-1.2407410487674455E-2</v>
      </c>
      <c r="J422" s="39">
        <f t="shared" si="27"/>
        <v>-1.6560009739995746E-2</v>
      </c>
      <c r="K422" s="39">
        <f t="shared" si="28"/>
        <v>-4.4172821571799945E-3</v>
      </c>
      <c r="M422" s="39"/>
      <c r="N422" s="39"/>
    </row>
    <row r="423" spans="1:14" x14ac:dyDescent="0.25">
      <c r="A423" s="12">
        <v>42614</v>
      </c>
      <c r="B423" s="26">
        <f t="shared" si="25"/>
        <v>4</v>
      </c>
      <c r="C423" s="1">
        <f>VLOOKUP(A423,ASURB.MX!$A$2:$G$1290,6,FALSE)</f>
        <v>281.52639799999997</v>
      </c>
      <c r="D423">
        <f>VLOOKUP(A423,GFNORTEO.MX!$A$2:$G$1290,6,FALSE)</f>
        <v>97.812697999999997</v>
      </c>
      <c r="E423">
        <f>VLOOKUP(A423,WALMEX.MX!$A$2:$G$1290,6,FALSE)</f>
        <v>40.742004000000001</v>
      </c>
      <c r="H423" s="12">
        <v>42614</v>
      </c>
      <c r="I423" s="39">
        <f t="shared" si="26"/>
        <v>1.9853991756041967E-2</v>
      </c>
      <c r="J423" s="39">
        <f t="shared" si="27"/>
        <v>3.5809964836380326E-2</v>
      </c>
      <c r="K423" s="39">
        <f t="shared" si="28"/>
        <v>0</v>
      </c>
      <c r="M423" s="39"/>
      <c r="N423" s="39"/>
    </row>
    <row r="424" spans="1:14" x14ac:dyDescent="0.25">
      <c r="A424" s="12">
        <v>42615</v>
      </c>
      <c r="B424" s="26">
        <f t="shared" si="25"/>
        <v>5</v>
      </c>
      <c r="C424" s="1">
        <f>VLOOKUP(A424,ASURB.MX!$A$2:$G$1290,6,FALSE)</f>
        <v>281.641907</v>
      </c>
      <c r="D424">
        <f>VLOOKUP(A424,GFNORTEO.MX!$A$2:$G$1290,6,FALSE)</f>
        <v>98.754456000000005</v>
      </c>
      <c r="E424">
        <f>VLOOKUP(A424,WALMEX.MX!$A$2:$G$1290,6,FALSE)</f>
        <v>40.931862000000002</v>
      </c>
      <c r="H424" s="12">
        <v>42615</v>
      </c>
      <c r="I424" s="39">
        <f t="shared" si="26"/>
        <v>4.1021130129040062E-4</v>
      </c>
      <c r="J424" s="39">
        <f t="shared" si="27"/>
        <v>9.5821218002311893E-3</v>
      </c>
      <c r="K424" s="39">
        <f t="shared" si="28"/>
        <v>4.6491821993571306E-3</v>
      </c>
      <c r="M424" s="39"/>
      <c r="N424" s="39"/>
    </row>
    <row r="425" spans="1:14" x14ac:dyDescent="0.25">
      <c r="A425" s="12">
        <v>42618</v>
      </c>
      <c r="B425" s="26">
        <f t="shared" si="25"/>
        <v>1</v>
      </c>
      <c r="C425" s="1">
        <f>VLOOKUP(A425,ASURB.MX!$A$2:$G$1290,6,FALSE)</f>
        <v>281.52639799999997</v>
      </c>
      <c r="D425">
        <f>VLOOKUP(A425,GFNORTEO.MX!$A$2:$G$1290,6,FALSE)</f>
        <v>98.167023</v>
      </c>
      <c r="E425">
        <f>VLOOKUP(A425,WALMEX.MX!$A$2:$G$1290,6,FALSE)</f>
        <v>40.941357000000004</v>
      </c>
      <c r="H425" s="12">
        <v>42618</v>
      </c>
      <c r="I425" s="39">
        <f t="shared" si="26"/>
        <v>-4.1021130129040599E-4</v>
      </c>
      <c r="J425" s="39">
        <f t="shared" si="27"/>
        <v>-5.966182515706674E-3</v>
      </c>
      <c r="K425" s="39">
        <f t="shared" si="28"/>
        <v>2.3194397773877202E-4</v>
      </c>
      <c r="M425" s="39"/>
      <c r="N425" s="39"/>
    </row>
    <row r="426" spans="1:14" x14ac:dyDescent="0.25">
      <c r="A426" s="12">
        <v>42619</v>
      </c>
      <c r="B426" s="26">
        <f t="shared" si="25"/>
        <v>2</v>
      </c>
      <c r="C426" s="1">
        <f>VLOOKUP(A426,ASURB.MX!$A$2:$G$1290,6,FALSE)</f>
        <v>280.61203</v>
      </c>
      <c r="D426">
        <f>VLOOKUP(A426,GFNORTEO.MX!$A$2:$G$1290,6,FALSE)</f>
        <v>98.931618</v>
      </c>
      <c r="E426">
        <f>VLOOKUP(A426,WALMEX.MX!$A$2:$G$1290,6,FALSE)</f>
        <v>40.950848000000001</v>
      </c>
      <c r="H426" s="12">
        <v>42619</v>
      </c>
      <c r="I426" s="39">
        <f t="shared" si="26"/>
        <v>-3.253180216350697E-3</v>
      </c>
      <c r="J426" s="39">
        <f t="shared" si="27"/>
        <v>7.7585399017751607E-3</v>
      </c>
      <c r="K426" s="39">
        <f t="shared" si="28"/>
        <v>2.3179251413465901E-4</v>
      </c>
      <c r="M426" s="39"/>
      <c r="N426" s="39"/>
    </row>
    <row r="427" spans="1:14" x14ac:dyDescent="0.25">
      <c r="A427" s="12">
        <v>42620</v>
      </c>
      <c r="B427" s="26">
        <f t="shared" si="25"/>
        <v>3</v>
      </c>
      <c r="C427" s="1">
        <f>VLOOKUP(A427,ASURB.MX!$A$2:$G$1290,6,FALSE)</f>
        <v>278.003693</v>
      </c>
      <c r="D427">
        <f>VLOOKUP(A427,GFNORTEO.MX!$A$2:$G$1290,6,FALSE)</f>
        <v>100.041214</v>
      </c>
      <c r="E427">
        <f>VLOOKUP(A427,WALMEX.MX!$A$2:$G$1290,6,FALSE)</f>
        <v>40.200932000000002</v>
      </c>
      <c r="H427" s="12">
        <v>42620</v>
      </c>
      <c r="I427" s="39">
        <f t="shared" si="26"/>
        <v>-9.3386413905505571E-3</v>
      </c>
      <c r="J427" s="39">
        <f t="shared" si="27"/>
        <v>1.1153356881856142E-2</v>
      </c>
      <c r="K427" s="39">
        <f t="shared" si="28"/>
        <v>-1.8482338829544451E-2</v>
      </c>
      <c r="M427" s="39"/>
      <c r="N427" s="39"/>
    </row>
    <row r="428" spans="1:14" x14ac:dyDescent="0.25">
      <c r="A428" s="12">
        <v>42621</v>
      </c>
      <c r="B428" s="26">
        <f t="shared" si="25"/>
        <v>4</v>
      </c>
      <c r="C428" s="1">
        <f>VLOOKUP(A428,ASURB.MX!$A$2:$G$1290,6,FALSE)</f>
        <v>278.70632899999998</v>
      </c>
      <c r="D428">
        <f>VLOOKUP(A428,GFNORTEO.MX!$A$2:$G$1290,6,FALSE)</f>
        <v>99.472435000000004</v>
      </c>
      <c r="E428">
        <f>VLOOKUP(A428,WALMEX.MX!$A$2:$G$1290,6,FALSE)</f>
        <v>39.811737000000001</v>
      </c>
      <c r="H428" s="12">
        <v>42621</v>
      </c>
      <c r="I428" s="39">
        <f t="shared" si="26"/>
        <v>2.5242454610914893E-3</v>
      </c>
      <c r="J428" s="39">
        <f t="shared" si="27"/>
        <v>-5.7016704743949884E-3</v>
      </c>
      <c r="K428" s="39">
        <f t="shared" si="28"/>
        <v>-9.7284111222612768E-3</v>
      </c>
      <c r="M428" s="39"/>
      <c r="N428" s="39"/>
    </row>
    <row r="429" spans="1:14" x14ac:dyDescent="0.25">
      <c r="A429" s="12">
        <v>42622</v>
      </c>
      <c r="B429" s="26">
        <f t="shared" si="25"/>
        <v>5</v>
      </c>
      <c r="C429" s="1">
        <f>VLOOKUP(A429,ASURB.MX!$A$2:$G$1290,6,FALSE)</f>
        <v>271.79571499999997</v>
      </c>
      <c r="D429">
        <f>VLOOKUP(A429,GFNORTEO.MX!$A$2:$G$1290,6,FALSE)</f>
        <v>96.964172000000005</v>
      </c>
      <c r="E429">
        <f>VLOOKUP(A429,WALMEX.MX!$A$2:$G$1290,6,FALSE)</f>
        <v>39.270659999999999</v>
      </c>
      <c r="H429" s="12">
        <v>42622</v>
      </c>
      <c r="I429" s="39">
        <f t="shared" si="26"/>
        <v>-2.5107906911966432E-2</v>
      </c>
      <c r="J429" s="39">
        <f t="shared" si="27"/>
        <v>-2.5539021159205092E-2</v>
      </c>
      <c r="K429" s="39">
        <f t="shared" si="28"/>
        <v>-1.368409314219354E-2</v>
      </c>
      <c r="M429" s="39"/>
      <c r="N429" s="39"/>
    </row>
    <row r="430" spans="1:14" x14ac:dyDescent="0.25">
      <c r="A430" s="12">
        <v>42625</v>
      </c>
      <c r="B430" s="26">
        <f t="shared" si="25"/>
        <v>1</v>
      </c>
      <c r="C430" s="1">
        <f>VLOOKUP(A430,ASURB.MX!$A$2:$G$1290,6,FALSE)</f>
        <v>266.60791</v>
      </c>
      <c r="D430">
        <f>VLOOKUP(A430,GFNORTEO.MX!$A$2:$G$1290,6,FALSE)</f>
        <v>98.689186000000007</v>
      </c>
      <c r="E430">
        <f>VLOOKUP(A430,WALMEX.MX!$A$2:$G$1290,6,FALSE)</f>
        <v>39.925651999999999</v>
      </c>
      <c r="H430" s="12">
        <v>42625</v>
      </c>
      <c r="I430" s="39">
        <f t="shared" si="26"/>
        <v>-1.9271659102245806E-2</v>
      </c>
      <c r="J430" s="39">
        <f t="shared" si="27"/>
        <v>1.7633826652323138E-2</v>
      </c>
      <c r="K430" s="39">
        <f t="shared" si="28"/>
        <v>1.6541349416269314E-2</v>
      </c>
      <c r="M430" s="39"/>
      <c r="N430" s="39"/>
    </row>
    <row r="431" spans="1:14" x14ac:dyDescent="0.25">
      <c r="A431" s="12">
        <v>42626</v>
      </c>
      <c r="B431" s="26">
        <f t="shared" si="25"/>
        <v>2</v>
      </c>
      <c r="C431" s="1">
        <f>VLOOKUP(A431,ASURB.MX!$A$2:$G$1290,6,FALSE)</f>
        <v>268.118988</v>
      </c>
      <c r="D431">
        <f>VLOOKUP(A431,GFNORTEO.MX!$A$2:$G$1290,6,FALSE)</f>
        <v>96.432686000000004</v>
      </c>
      <c r="E431">
        <f>VLOOKUP(A431,WALMEX.MX!$A$2:$G$1290,6,FALSE)</f>
        <v>39.232703999999998</v>
      </c>
      <c r="H431" s="12">
        <v>42626</v>
      </c>
      <c r="I431" s="39">
        <f t="shared" si="26"/>
        <v>5.6517898313294913E-3</v>
      </c>
      <c r="J431" s="39">
        <f t="shared" si="27"/>
        <v>-2.3130165563929359E-2</v>
      </c>
      <c r="K431" s="39">
        <f t="shared" si="28"/>
        <v>-1.7508339899827061E-2</v>
      </c>
      <c r="M431" s="39"/>
      <c r="N431" s="39"/>
    </row>
    <row r="432" spans="1:14" x14ac:dyDescent="0.25">
      <c r="A432" s="12">
        <v>42627</v>
      </c>
      <c r="B432" s="26">
        <f t="shared" si="25"/>
        <v>3</v>
      </c>
      <c r="C432" s="1">
        <f>VLOOKUP(A432,ASURB.MX!$A$2:$G$1290,6,FALSE)</f>
        <v>266.65603599999997</v>
      </c>
      <c r="D432">
        <f>VLOOKUP(A432,GFNORTEO.MX!$A$2:$G$1290,6,FALSE)</f>
        <v>94.110916000000003</v>
      </c>
      <c r="E432">
        <f>VLOOKUP(A432,WALMEX.MX!$A$2:$G$1290,6,FALSE)</f>
        <v>38.625174999999999</v>
      </c>
      <c r="H432" s="12">
        <v>42627</v>
      </c>
      <c r="I432" s="39">
        <f t="shared" si="26"/>
        <v>-5.4712938480865033E-3</v>
      </c>
      <c r="J432" s="39">
        <f t="shared" si="27"/>
        <v>-2.4371166422365215E-2</v>
      </c>
      <c r="K432" s="39">
        <f t="shared" si="28"/>
        <v>-1.5606418735836094E-2</v>
      </c>
      <c r="M432" s="39"/>
      <c r="N432" s="39"/>
    </row>
    <row r="433" spans="1:14" x14ac:dyDescent="0.25">
      <c r="A433" s="12">
        <v>42628</v>
      </c>
      <c r="B433" s="26">
        <f t="shared" si="25"/>
        <v>4</v>
      </c>
      <c r="C433" s="1">
        <f>VLOOKUP(A433,ASURB.MX!$A$2:$G$1290,6,FALSE)</f>
        <v>266.61755399999998</v>
      </c>
      <c r="D433">
        <f>VLOOKUP(A433,GFNORTEO.MX!$A$2:$G$1290,6,FALSE)</f>
        <v>93.700637999999998</v>
      </c>
      <c r="E433">
        <f>VLOOKUP(A433,WALMEX.MX!$A$2:$G$1290,6,FALSE)</f>
        <v>40.030064000000003</v>
      </c>
      <c r="H433" s="12">
        <v>42628</v>
      </c>
      <c r="I433" s="39">
        <f t="shared" si="26"/>
        <v>-1.4432366720720525E-4</v>
      </c>
      <c r="J433" s="39">
        <f t="shared" si="27"/>
        <v>-4.369045928181361E-3</v>
      </c>
      <c r="K433" s="39">
        <f t="shared" si="28"/>
        <v>3.5726505852121219E-2</v>
      </c>
      <c r="M433" s="39"/>
      <c r="N433" s="39"/>
    </row>
    <row r="434" spans="1:14" x14ac:dyDescent="0.25">
      <c r="A434" s="12">
        <v>42632</v>
      </c>
      <c r="B434" s="26">
        <f t="shared" si="25"/>
        <v>1</v>
      </c>
      <c r="C434" s="1">
        <f>VLOOKUP(A434,ASURB.MX!$A$2:$G$1290,6,FALSE)</f>
        <v>265.92456099999998</v>
      </c>
      <c r="D434">
        <f>VLOOKUP(A434,GFNORTEO.MX!$A$2:$G$1290,6,FALSE)</f>
        <v>93.626059999999995</v>
      </c>
      <c r="E434">
        <f>VLOOKUP(A434,WALMEX.MX!$A$2:$G$1290,6,FALSE)</f>
        <v>39.479506999999998</v>
      </c>
      <c r="H434" s="12">
        <v>42632</v>
      </c>
      <c r="I434" s="39">
        <f t="shared" si="26"/>
        <v>-2.6025862430167882E-3</v>
      </c>
      <c r="J434" s="39">
        <f t="shared" si="27"/>
        <v>-7.9623465033412883E-4</v>
      </c>
      <c r="K434" s="39">
        <f t="shared" si="28"/>
        <v>-1.3849044652149874E-2</v>
      </c>
      <c r="M434" s="39"/>
      <c r="N434" s="39"/>
    </row>
    <row r="435" spans="1:14" x14ac:dyDescent="0.25">
      <c r="A435" s="12">
        <v>42633</v>
      </c>
      <c r="B435" s="26">
        <f t="shared" si="25"/>
        <v>2</v>
      </c>
      <c r="C435" s="1">
        <f>VLOOKUP(A435,ASURB.MX!$A$2:$G$1290,6,FALSE)</f>
        <v>268.24414100000001</v>
      </c>
      <c r="D435">
        <f>VLOOKUP(A435,GFNORTEO.MX!$A$2:$G$1290,6,FALSE)</f>
        <v>94.717003000000005</v>
      </c>
      <c r="E435">
        <f>VLOOKUP(A435,WALMEX.MX!$A$2:$G$1290,6,FALSE)</f>
        <v>39.973109999999998</v>
      </c>
      <c r="H435" s="12">
        <v>42633</v>
      </c>
      <c r="I435" s="39">
        <f t="shared" si="26"/>
        <v>8.684876411610646E-3</v>
      </c>
      <c r="J435" s="39">
        <f t="shared" si="27"/>
        <v>1.1584766474477813E-2</v>
      </c>
      <c r="K435" s="39">
        <f t="shared" si="28"/>
        <v>1.2425250900632458E-2</v>
      </c>
      <c r="M435" s="39"/>
      <c r="N435" s="39"/>
    </row>
    <row r="436" spans="1:14" x14ac:dyDescent="0.25">
      <c r="A436" s="12">
        <v>42634</v>
      </c>
      <c r="B436" s="26">
        <f t="shared" si="25"/>
        <v>3</v>
      </c>
      <c r="C436" s="1">
        <f>VLOOKUP(A436,ASURB.MX!$A$2:$G$1290,6,FALSE)</f>
        <v>270.66958599999998</v>
      </c>
      <c r="D436">
        <f>VLOOKUP(A436,GFNORTEO.MX!$A$2:$G$1290,6,FALSE)</f>
        <v>95.640113999999997</v>
      </c>
      <c r="E436">
        <f>VLOOKUP(A436,WALMEX.MX!$A$2:$G$1290,6,FALSE)</f>
        <v>40.798962000000003</v>
      </c>
      <c r="H436" s="12">
        <v>42634</v>
      </c>
      <c r="I436" s="39">
        <f t="shared" si="26"/>
        <v>9.0012974431146805E-3</v>
      </c>
      <c r="J436" s="39">
        <f t="shared" si="27"/>
        <v>9.6988045491802309E-3</v>
      </c>
      <c r="K436" s="39">
        <f t="shared" si="28"/>
        <v>2.0449661857427057E-2</v>
      </c>
      <c r="M436" s="39"/>
      <c r="N436" s="39"/>
    </row>
    <row r="437" spans="1:14" x14ac:dyDescent="0.25">
      <c r="A437" s="12">
        <v>42635</v>
      </c>
      <c r="B437" s="26">
        <f t="shared" si="25"/>
        <v>4</v>
      </c>
      <c r="C437" s="1">
        <f>VLOOKUP(A437,ASURB.MX!$A$2:$G$1290,6,FALSE)</f>
        <v>275.39538599999997</v>
      </c>
      <c r="D437">
        <f>VLOOKUP(A437,GFNORTEO.MX!$A$2:$G$1290,6,FALSE)</f>
        <v>99.724181999999999</v>
      </c>
      <c r="E437">
        <f>VLOOKUP(A437,WALMEX.MX!$A$2:$G$1290,6,FALSE)</f>
        <v>41.292580000000001</v>
      </c>
      <c r="H437" s="12">
        <v>42635</v>
      </c>
      <c r="I437" s="39">
        <f t="shared" si="26"/>
        <v>1.7308995191882958E-2</v>
      </c>
      <c r="J437" s="39">
        <f t="shared" si="27"/>
        <v>4.1815860641496741E-2</v>
      </c>
      <c r="K437" s="39">
        <f t="shared" si="28"/>
        <v>1.2026182899050828E-2</v>
      </c>
      <c r="M437" s="39"/>
      <c r="N437" s="39"/>
    </row>
    <row r="438" spans="1:14" x14ac:dyDescent="0.25">
      <c r="A438" s="12">
        <v>42636</v>
      </c>
      <c r="B438" s="26">
        <f t="shared" si="25"/>
        <v>5</v>
      </c>
      <c r="C438" s="1">
        <f>VLOOKUP(A438,ASURB.MX!$A$2:$G$1290,6,FALSE)</f>
        <v>271.71868899999998</v>
      </c>
      <c r="D438">
        <f>VLOOKUP(A438,GFNORTEO.MX!$A$2:$G$1290,6,FALSE)</f>
        <v>96.143630999999999</v>
      </c>
      <c r="E438">
        <f>VLOOKUP(A438,WALMEX.MX!$A$2:$G$1290,6,FALSE)</f>
        <v>41.007812999999999</v>
      </c>
      <c r="H438" s="12">
        <v>42636</v>
      </c>
      <c r="I438" s="39">
        <f t="shared" si="26"/>
        <v>-1.3440532849777179E-2</v>
      </c>
      <c r="J438" s="39">
        <f t="shared" si="27"/>
        <v>-3.6564965609600764E-2</v>
      </c>
      <c r="K438" s="39">
        <f t="shared" si="28"/>
        <v>-6.9202132835829971E-3</v>
      </c>
      <c r="M438" s="39"/>
      <c r="N438" s="39"/>
    </row>
    <row r="439" spans="1:14" x14ac:dyDescent="0.25">
      <c r="A439" s="12">
        <v>42639</v>
      </c>
      <c r="B439" s="26">
        <f t="shared" si="25"/>
        <v>1</v>
      </c>
      <c r="C439" s="1">
        <f>VLOOKUP(A439,ASURB.MX!$A$2:$G$1290,6,FALSE)</f>
        <v>270.07284499999997</v>
      </c>
      <c r="D439">
        <f>VLOOKUP(A439,GFNORTEO.MX!$A$2:$G$1290,6,FALSE)</f>
        <v>94.316055000000006</v>
      </c>
      <c r="E439">
        <f>VLOOKUP(A439,WALMEX.MX!$A$2:$G$1290,6,FALSE)</f>
        <v>40.865417000000001</v>
      </c>
      <c r="H439" s="12">
        <v>42639</v>
      </c>
      <c r="I439" s="39">
        <f t="shared" si="26"/>
        <v>-6.0755805855993404E-3</v>
      </c>
      <c r="J439" s="39">
        <f t="shared" si="27"/>
        <v>-1.9191799936545465E-2</v>
      </c>
      <c r="K439" s="39">
        <f t="shared" si="28"/>
        <v>-3.4784542781169784E-3</v>
      </c>
      <c r="M439" s="39"/>
      <c r="N439" s="39"/>
    </row>
    <row r="440" spans="1:14" x14ac:dyDescent="0.25">
      <c r="A440" s="12">
        <v>42640</v>
      </c>
      <c r="B440" s="26">
        <f t="shared" si="25"/>
        <v>2</v>
      </c>
      <c r="C440" s="1">
        <f>VLOOKUP(A440,ASURB.MX!$A$2:$G$1290,6,FALSE)</f>
        <v>272.32504299999999</v>
      </c>
      <c r="D440">
        <f>VLOOKUP(A440,GFNORTEO.MX!$A$2:$G$1290,6,FALSE)</f>
        <v>97.607558999999995</v>
      </c>
      <c r="E440">
        <f>VLOOKUP(A440,WALMEX.MX!$A$2:$G$1290,6,FALSE)</f>
        <v>40.988815000000002</v>
      </c>
      <c r="H440" s="12">
        <v>42640</v>
      </c>
      <c r="I440" s="39">
        <f t="shared" si="26"/>
        <v>8.3046449618701113E-3</v>
      </c>
      <c r="J440" s="39">
        <f t="shared" si="27"/>
        <v>3.4303509535886401E-2</v>
      </c>
      <c r="K440" s="39">
        <f t="shared" si="28"/>
        <v>3.0150693608752676E-3</v>
      </c>
      <c r="M440" s="39"/>
      <c r="N440" s="39"/>
    </row>
    <row r="441" spans="1:14" x14ac:dyDescent="0.25">
      <c r="A441" s="12">
        <v>42641</v>
      </c>
      <c r="B441" s="26">
        <f t="shared" si="25"/>
        <v>3</v>
      </c>
      <c r="C441" s="1">
        <f>VLOOKUP(A441,ASURB.MX!$A$2:$G$1290,6,FALSE)</f>
        <v>275.61676</v>
      </c>
      <c r="D441">
        <f>VLOOKUP(A441,GFNORTEO.MX!$A$2:$G$1290,6,FALSE)</f>
        <v>97.057418999999996</v>
      </c>
      <c r="E441">
        <f>VLOOKUP(A441,WALMEX.MX!$A$2:$G$1290,6,FALSE)</f>
        <v>41.691265000000001</v>
      </c>
      <c r="H441" s="12">
        <v>42641</v>
      </c>
      <c r="I441" s="39">
        <f t="shared" si="26"/>
        <v>1.2014986194550253E-2</v>
      </c>
      <c r="J441" s="39">
        <f t="shared" si="27"/>
        <v>-5.6521873659227517E-3</v>
      </c>
      <c r="K441" s="39">
        <f t="shared" si="28"/>
        <v>1.699240983204196E-2</v>
      </c>
      <c r="M441" s="39"/>
      <c r="N441" s="39"/>
    </row>
    <row r="442" spans="1:14" x14ac:dyDescent="0.25">
      <c r="A442" s="12">
        <v>42642</v>
      </c>
      <c r="B442" s="26">
        <f t="shared" si="25"/>
        <v>4</v>
      </c>
      <c r="C442" s="1">
        <f>VLOOKUP(A442,ASURB.MX!$A$2:$G$1290,6,FALSE)</f>
        <v>271.23745700000001</v>
      </c>
      <c r="D442">
        <f>VLOOKUP(A442,GFNORTEO.MX!$A$2:$G$1290,6,FALSE)</f>
        <v>95.630791000000002</v>
      </c>
      <c r="E442">
        <f>VLOOKUP(A442,WALMEX.MX!$A$2:$G$1290,6,FALSE)</f>
        <v>41.453949000000001</v>
      </c>
      <c r="H442" s="12">
        <v>42642</v>
      </c>
      <c r="I442" s="39">
        <f t="shared" si="26"/>
        <v>-1.6016687751770398E-2</v>
      </c>
      <c r="J442" s="39">
        <f t="shared" si="27"/>
        <v>-1.4807902034441652E-2</v>
      </c>
      <c r="K442" s="39">
        <f t="shared" si="28"/>
        <v>-5.708485985671031E-3</v>
      </c>
      <c r="M442" s="39"/>
      <c r="N442" s="39"/>
    </row>
    <row r="443" spans="1:14" x14ac:dyDescent="0.25">
      <c r="A443" s="12">
        <v>42643</v>
      </c>
      <c r="B443" s="26">
        <f t="shared" si="25"/>
        <v>5</v>
      </c>
      <c r="C443" s="1">
        <f>VLOOKUP(A443,ASURB.MX!$A$2:$G$1290,6,FALSE)</f>
        <v>273.60513300000002</v>
      </c>
      <c r="D443">
        <f>VLOOKUP(A443,GFNORTEO.MX!$A$2:$G$1290,6,FALSE)</f>
        <v>94.810248999999999</v>
      </c>
      <c r="E443">
        <f>VLOOKUP(A443,WALMEX.MX!$A$2:$G$1290,6,FALSE)</f>
        <v>40.419266</v>
      </c>
      <c r="H443" s="12">
        <v>42643</v>
      </c>
      <c r="I443" s="39">
        <f t="shared" si="26"/>
        <v>8.6912842264781458E-3</v>
      </c>
      <c r="J443" s="39">
        <f t="shared" si="27"/>
        <v>-8.6173345585119458E-3</v>
      </c>
      <c r="K443" s="39">
        <f t="shared" si="28"/>
        <v>-2.5276595971083747E-2</v>
      </c>
      <c r="M443" s="39"/>
      <c r="N443" s="39"/>
    </row>
    <row r="444" spans="1:14" x14ac:dyDescent="0.25">
      <c r="A444" s="12">
        <v>42646</v>
      </c>
      <c r="B444" s="26">
        <f t="shared" si="25"/>
        <v>1</v>
      </c>
      <c r="C444" s="1">
        <f>VLOOKUP(A444,ASURB.MX!$A$2:$G$1290,6,FALSE)</f>
        <v>271.17971799999998</v>
      </c>
      <c r="D444">
        <f>VLOOKUP(A444,GFNORTEO.MX!$A$2:$G$1290,6,FALSE)</f>
        <v>98.344184999999996</v>
      </c>
      <c r="E444">
        <f>VLOOKUP(A444,WALMEX.MX!$A$2:$G$1290,6,FALSE)</f>
        <v>40.618603</v>
      </c>
      <c r="H444" s="12">
        <v>42646</v>
      </c>
      <c r="I444" s="39">
        <f t="shared" si="26"/>
        <v>-8.9041794033983372E-3</v>
      </c>
      <c r="J444" s="39">
        <f t="shared" si="27"/>
        <v>3.6595902283484492E-2</v>
      </c>
      <c r="K444" s="39">
        <f t="shared" si="28"/>
        <v>4.9196111521362549E-3</v>
      </c>
      <c r="M444" s="39"/>
      <c r="N444" s="39"/>
    </row>
    <row r="445" spans="1:14" x14ac:dyDescent="0.25">
      <c r="A445" s="12">
        <v>42647</v>
      </c>
      <c r="B445" s="26">
        <f t="shared" si="25"/>
        <v>2</v>
      </c>
      <c r="C445" s="1">
        <f>VLOOKUP(A445,ASURB.MX!$A$2:$G$1290,6,FALSE)</f>
        <v>281.83438100000001</v>
      </c>
      <c r="D445">
        <f>VLOOKUP(A445,GFNORTEO.MX!$A$2:$G$1290,6,FALSE)</f>
        <v>99.640274000000005</v>
      </c>
      <c r="E445">
        <f>VLOOKUP(A445,WALMEX.MX!$A$2:$G$1290,6,FALSE)</f>
        <v>41.283081000000003</v>
      </c>
      <c r="H445" s="12">
        <v>42647</v>
      </c>
      <c r="I445" s="39">
        <f t="shared" si="26"/>
        <v>3.8537829856716721E-2</v>
      </c>
      <c r="J445" s="39">
        <f t="shared" si="27"/>
        <v>1.3093022774691805E-2</v>
      </c>
      <c r="K445" s="39">
        <f t="shared" si="28"/>
        <v>1.6226591380377024E-2</v>
      </c>
      <c r="M445" s="39"/>
      <c r="N445" s="39"/>
    </row>
    <row r="446" spans="1:14" x14ac:dyDescent="0.25">
      <c r="A446" s="12">
        <v>42648</v>
      </c>
      <c r="B446" s="26">
        <f t="shared" si="25"/>
        <v>3</v>
      </c>
      <c r="C446" s="1">
        <f>VLOOKUP(A446,ASURB.MX!$A$2:$G$1290,6,FALSE)</f>
        <v>283.45135499999998</v>
      </c>
      <c r="D446">
        <f>VLOOKUP(A446,GFNORTEO.MX!$A$2:$G$1290,6,FALSE)</f>
        <v>98.810401999999996</v>
      </c>
      <c r="E446">
        <f>VLOOKUP(A446,WALMEX.MX!$A$2:$G$1290,6,FALSE)</f>
        <v>40.969833000000001</v>
      </c>
      <c r="H446" s="12">
        <v>42648</v>
      </c>
      <c r="I446" s="39">
        <f t="shared" si="26"/>
        <v>5.7209241527927607E-3</v>
      </c>
      <c r="J446" s="39">
        <f t="shared" si="27"/>
        <v>-8.3635576771138986E-3</v>
      </c>
      <c r="K446" s="39">
        <f t="shared" si="28"/>
        <v>-7.6167396188504917E-3</v>
      </c>
      <c r="M446" s="39"/>
      <c r="N446" s="39"/>
    </row>
    <row r="447" spans="1:14" x14ac:dyDescent="0.25">
      <c r="A447" s="12">
        <v>42649</v>
      </c>
      <c r="B447" s="26">
        <f t="shared" si="25"/>
        <v>4</v>
      </c>
      <c r="C447" s="1">
        <f>VLOOKUP(A447,ASURB.MX!$A$2:$G$1290,6,FALSE)</f>
        <v>282.47924799999998</v>
      </c>
      <c r="D447">
        <f>VLOOKUP(A447,GFNORTEO.MX!$A$2:$G$1290,6,FALSE)</f>
        <v>99.164726000000002</v>
      </c>
      <c r="E447">
        <f>VLOOKUP(A447,WALMEX.MX!$A$2:$G$1290,6,FALSE)</f>
        <v>40.400283999999999</v>
      </c>
      <c r="H447" s="12">
        <v>42649</v>
      </c>
      <c r="I447" s="39">
        <f t="shared" si="26"/>
        <v>-3.4354316622191364E-3</v>
      </c>
      <c r="J447" s="39">
        <f t="shared" si="27"/>
        <v>3.579483765462048E-3</v>
      </c>
      <c r="K447" s="39">
        <f t="shared" si="28"/>
        <v>-1.3999200751822887E-2</v>
      </c>
      <c r="M447" s="39"/>
      <c r="N447" s="39"/>
    </row>
    <row r="448" spans="1:14" x14ac:dyDescent="0.25">
      <c r="A448" s="12">
        <v>42650</v>
      </c>
      <c r="B448" s="26">
        <f t="shared" si="25"/>
        <v>5</v>
      </c>
      <c r="C448" s="1">
        <f>VLOOKUP(A448,ASURB.MX!$A$2:$G$1290,6,FALSE)</f>
        <v>280.891144</v>
      </c>
      <c r="D448">
        <f>VLOOKUP(A448,GFNORTEO.MX!$A$2:$G$1290,6,FALSE)</f>
        <v>99.127433999999994</v>
      </c>
      <c r="E448">
        <f>VLOOKUP(A448,WALMEX.MX!$A$2:$G$1290,6,FALSE)</f>
        <v>39.526961999999997</v>
      </c>
      <c r="H448" s="12">
        <v>42650</v>
      </c>
      <c r="I448" s="39">
        <f t="shared" si="26"/>
        <v>-5.6378831019017906E-3</v>
      </c>
      <c r="J448" s="39">
        <f t="shared" si="27"/>
        <v>-3.7613186965799095E-4</v>
      </c>
      <c r="K448" s="39">
        <f t="shared" si="28"/>
        <v>-2.1853793313137741E-2</v>
      </c>
      <c r="M448" s="39"/>
      <c r="N448" s="39"/>
    </row>
    <row r="449" spans="1:14" x14ac:dyDescent="0.25">
      <c r="A449" s="12">
        <v>42653</v>
      </c>
      <c r="B449" s="26">
        <f t="shared" si="25"/>
        <v>1</v>
      </c>
      <c r="C449" s="1">
        <f>VLOOKUP(A449,ASURB.MX!$A$2:$G$1290,6,FALSE)</f>
        <v>282.89312699999999</v>
      </c>
      <c r="D449">
        <f>VLOOKUP(A449,GFNORTEO.MX!$A$2:$G$1290,6,FALSE)</f>
        <v>101.89677399999999</v>
      </c>
      <c r="E449">
        <f>VLOOKUP(A449,WALMEX.MX!$A$2:$G$1290,6,FALSE)</f>
        <v>39.925651999999999</v>
      </c>
      <c r="H449" s="12">
        <v>42653</v>
      </c>
      <c r="I449" s="39">
        <f t="shared" si="26"/>
        <v>7.1019768292671344E-3</v>
      </c>
      <c r="J449" s="39">
        <f t="shared" si="27"/>
        <v>2.7554046730296645E-2</v>
      </c>
      <c r="K449" s="39">
        <f t="shared" si="28"/>
        <v>1.0036003255416707E-2</v>
      </c>
      <c r="M449" s="39"/>
      <c r="N449" s="39"/>
    </row>
    <row r="450" spans="1:14" x14ac:dyDescent="0.25">
      <c r="A450" s="12">
        <v>42654</v>
      </c>
      <c r="B450" s="26">
        <f t="shared" si="25"/>
        <v>2</v>
      </c>
      <c r="C450" s="1">
        <f>VLOOKUP(A450,ASURB.MX!$A$2:$G$1290,6,FALSE)</f>
        <v>281.45901500000002</v>
      </c>
      <c r="D450">
        <f>VLOOKUP(A450,GFNORTEO.MX!$A$2:$G$1290,6,FALSE)</f>
        <v>101.029602</v>
      </c>
      <c r="E450">
        <f>VLOOKUP(A450,WALMEX.MX!$A$2:$G$1290,6,FALSE)</f>
        <v>39.545959000000003</v>
      </c>
      <c r="H450" s="12">
        <v>42654</v>
      </c>
      <c r="I450" s="39">
        <f t="shared" si="26"/>
        <v>-5.0823412554629839E-3</v>
      </c>
      <c r="J450" s="39">
        <f t="shared" si="27"/>
        <v>-8.5467182308763059E-3</v>
      </c>
      <c r="K450" s="39">
        <f t="shared" si="28"/>
        <v>-9.5555100568537471E-3</v>
      </c>
      <c r="M450" s="39"/>
      <c r="N450" s="39"/>
    </row>
    <row r="451" spans="1:14" x14ac:dyDescent="0.25">
      <c r="A451" s="12">
        <v>42655</v>
      </c>
      <c r="B451" s="26">
        <f t="shared" si="25"/>
        <v>3</v>
      </c>
      <c r="C451" s="1">
        <f>VLOOKUP(A451,ASURB.MX!$A$2:$G$1290,6,FALSE)</f>
        <v>281.131775</v>
      </c>
      <c r="D451">
        <f>VLOOKUP(A451,GFNORTEO.MX!$A$2:$G$1290,6,FALSE)</f>
        <v>100.395538</v>
      </c>
      <c r="E451">
        <f>VLOOKUP(A451,WALMEX.MX!$A$2:$G$1290,6,FALSE)</f>
        <v>39.498486</v>
      </c>
      <c r="H451" s="12">
        <v>42655</v>
      </c>
      <c r="I451" s="39">
        <f t="shared" si="26"/>
        <v>-1.1633323642061624E-3</v>
      </c>
      <c r="J451" s="39">
        <f t="shared" si="27"/>
        <v>-6.2957989689799015E-3</v>
      </c>
      <c r="K451" s="39">
        <f t="shared" si="28"/>
        <v>-1.201172472218638E-3</v>
      </c>
      <c r="M451" s="39"/>
      <c r="N451" s="39"/>
    </row>
    <row r="452" spans="1:14" x14ac:dyDescent="0.25">
      <c r="A452" s="12">
        <v>42656</v>
      </c>
      <c r="B452" s="26">
        <f t="shared" ref="B452:B515" si="29">WEEKDAY(A452,2)</f>
        <v>4</v>
      </c>
      <c r="C452" s="1">
        <f>VLOOKUP(A452,ASURB.MX!$A$2:$G$1290,6,FALSE)</f>
        <v>276.19421399999999</v>
      </c>
      <c r="D452">
        <f>VLOOKUP(A452,GFNORTEO.MX!$A$2:$G$1290,6,FALSE)</f>
        <v>99.239326000000005</v>
      </c>
      <c r="E452">
        <f>VLOOKUP(A452,WALMEX.MX!$A$2:$G$1290,6,FALSE)</f>
        <v>39.356093999999999</v>
      </c>
      <c r="H452" s="12">
        <v>42656</v>
      </c>
      <c r="I452" s="39">
        <f t="shared" si="26"/>
        <v>-1.7719217421124013E-2</v>
      </c>
      <c r="J452" s="39">
        <f t="shared" si="27"/>
        <v>-1.1583396854714463E-2</v>
      </c>
      <c r="K452" s="39">
        <f t="shared" si="28"/>
        <v>-3.6115126037950204E-3</v>
      </c>
      <c r="M452" s="39"/>
      <c r="N452" s="39"/>
    </row>
    <row r="453" spans="1:14" x14ac:dyDescent="0.25">
      <c r="A453" s="12">
        <v>42657</v>
      </c>
      <c r="B453" s="26">
        <f t="shared" si="29"/>
        <v>5</v>
      </c>
      <c r="C453" s="1">
        <f>VLOOKUP(A453,ASURB.MX!$A$2:$G$1290,6,FALSE)</f>
        <v>281.32427999999999</v>
      </c>
      <c r="D453">
        <f>VLOOKUP(A453,GFNORTEO.MX!$A$2:$G$1290,6,FALSE)</f>
        <v>99.836082000000005</v>
      </c>
      <c r="E453">
        <f>VLOOKUP(A453,WALMEX.MX!$A$2:$G$1290,6,FALSE)</f>
        <v>39.213706999999999</v>
      </c>
      <c r="H453" s="12">
        <v>42657</v>
      </c>
      <c r="I453" s="39">
        <f t="shared" ref="I453:I516" si="30">IFERROR(LN(C453/C452),"ND")</f>
        <v>1.8403733147482979E-2</v>
      </c>
      <c r="J453" s="39">
        <f t="shared" ref="J453:J516" si="31">IFERROR(LN(D453/D452),"ND")</f>
        <v>5.9952938783841619E-3</v>
      </c>
      <c r="K453" s="39">
        <f t="shared" ref="K453:K516" si="32">IFERROR(LN(E453/E452),"ND")</f>
        <v>-3.6244754107502323E-3</v>
      </c>
      <c r="M453" s="39"/>
      <c r="N453" s="39"/>
    </row>
    <row r="454" spans="1:14" x14ac:dyDescent="0.25">
      <c r="A454" s="12">
        <v>42660</v>
      </c>
      <c r="B454" s="26">
        <f t="shared" si="29"/>
        <v>1</v>
      </c>
      <c r="C454" s="1">
        <f>VLOOKUP(A454,ASURB.MX!$A$2:$G$1290,6,FALSE)</f>
        <v>280.86227400000001</v>
      </c>
      <c r="D454">
        <f>VLOOKUP(A454,GFNORTEO.MX!$A$2:$G$1290,6,FALSE)</f>
        <v>100.535408</v>
      </c>
      <c r="E454">
        <f>VLOOKUP(A454,WALMEX.MX!$A$2:$G$1290,6,FALSE)</f>
        <v>39.280158999999998</v>
      </c>
      <c r="H454" s="12">
        <v>42660</v>
      </c>
      <c r="I454" s="39">
        <f t="shared" si="30"/>
        <v>-1.6436042474489878E-3</v>
      </c>
      <c r="J454" s="39">
        <f t="shared" si="31"/>
        <v>6.9803227948963828E-3</v>
      </c>
      <c r="K454" s="39">
        <f t="shared" si="32"/>
        <v>1.6931772955520283E-3</v>
      </c>
      <c r="M454" s="39"/>
      <c r="N454" s="39"/>
    </row>
    <row r="455" spans="1:14" x14ac:dyDescent="0.25">
      <c r="A455" s="12">
        <v>42661</v>
      </c>
      <c r="B455" s="26">
        <f t="shared" si="29"/>
        <v>2</v>
      </c>
      <c r="C455" s="1">
        <f>VLOOKUP(A455,ASURB.MX!$A$2:$G$1290,6,FALSE)</f>
        <v>287.99429300000003</v>
      </c>
      <c r="D455">
        <f>VLOOKUP(A455,GFNORTEO.MX!$A$2:$G$1290,6,FALSE)</f>
        <v>102.49353000000001</v>
      </c>
      <c r="E455">
        <f>VLOOKUP(A455,WALMEX.MX!$A$2:$G$1290,6,FALSE)</f>
        <v>39.802250000000001</v>
      </c>
      <c r="H455" s="12">
        <v>42661</v>
      </c>
      <c r="I455" s="39">
        <f t="shared" si="30"/>
        <v>2.5076242899563627E-2</v>
      </c>
      <c r="J455" s="39">
        <f t="shared" si="31"/>
        <v>1.9289690777435212E-2</v>
      </c>
      <c r="K455" s="39">
        <f t="shared" si="32"/>
        <v>1.320391201621823E-2</v>
      </c>
      <c r="M455" s="39"/>
      <c r="N455" s="39"/>
    </row>
    <row r="456" spans="1:14" x14ac:dyDescent="0.25">
      <c r="A456" s="12">
        <v>42662</v>
      </c>
      <c r="B456" s="26">
        <f t="shared" si="29"/>
        <v>3</v>
      </c>
      <c r="C456" s="1">
        <f>VLOOKUP(A456,ASURB.MX!$A$2:$G$1290,6,FALSE)</f>
        <v>287.14730800000001</v>
      </c>
      <c r="D456">
        <f>VLOOKUP(A456,GFNORTEO.MX!$A$2:$G$1290,6,FALSE)</f>
        <v>103.817589</v>
      </c>
      <c r="E456">
        <f>VLOOKUP(A456,WALMEX.MX!$A$2:$G$1290,6,FALSE)</f>
        <v>39.659863000000001</v>
      </c>
      <c r="H456" s="12">
        <v>42662</v>
      </c>
      <c r="I456" s="39">
        <f t="shared" si="30"/>
        <v>-2.9453115921957459E-3</v>
      </c>
      <c r="J456" s="39">
        <f t="shared" si="31"/>
        <v>1.2835732608694514E-2</v>
      </c>
      <c r="K456" s="39">
        <f t="shared" si="32"/>
        <v>-3.5837746321918276E-3</v>
      </c>
      <c r="M456" s="39"/>
      <c r="N456" s="39"/>
    </row>
    <row r="457" spans="1:14" x14ac:dyDescent="0.25">
      <c r="A457" s="12">
        <v>42663</v>
      </c>
      <c r="B457" s="26">
        <f t="shared" si="29"/>
        <v>4</v>
      </c>
      <c r="C457" s="1">
        <f>VLOOKUP(A457,ASURB.MX!$A$2:$G$1290,6,FALSE)</f>
        <v>290.41015599999997</v>
      </c>
      <c r="D457">
        <f>VLOOKUP(A457,GFNORTEO.MX!$A$2:$G$1290,6,FALSE)</f>
        <v>103.929489</v>
      </c>
      <c r="E457">
        <f>VLOOKUP(A457,WALMEX.MX!$A$2:$G$1290,6,FALSE)</f>
        <v>39.156753999999999</v>
      </c>
      <c r="H457" s="12">
        <v>42663</v>
      </c>
      <c r="I457" s="39">
        <f t="shared" si="30"/>
        <v>1.1298902415720399E-2</v>
      </c>
      <c r="J457" s="39">
        <f t="shared" si="31"/>
        <v>1.0772715736757138E-3</v>
      </c>
      <c r="K457" s="39">
        <f t="shared" si="32"/>
        <v>-1.2766745201721523E-2</v>
      </c>
      <c r="M457" s="39"/>
      <c r="N457" s="39"/>
    </row>
    <row r="458" spans="1:14" x14ac:dyDescent="0.25">
      <c r="A458" s="12">
        <v>42664</v>
      </c>
      <c r="B458" s="26">
        <f t="shared" si="29"/>
        <v>5</v>
      </c>
      <c r="C458" s="1">
        <f>VLOOKUP(A458,ASURB.MX!$A$2:$G$1290,6,FALSE)</f>
        <v>290.00585899999999</v>
      </c>
      <c r="D458">
        <f>VLOOKUP(A458,GFNORTEO.MX!$A$2:$G$1290,6,FALSE)</f>
        <v>105.113686</v>
      </c>
      <c r="E458">
        <f>VLOOKUP(A458,WALMEX.MX!$A$2:$G$1290,6,FALSE)</f>
        <v>39.441527999999998</v>
      </c>
      <c r="H458" s="12">
        <v>42664</v>
      </c>
      <c r="I458" s="39">
        <f t="shared" si="30"/>
        <v>-1.3931285662009607E-3</v>
      </c>
      <c r="J458" s="39">
        <f t="shared" si="31"/>
        <v>1.1329809427029703E-2</v>
      </c>
      <c r="K458" s="39">
        <f t="shared" si="32"/>
        <v>7.2463478555920471E-3</v>
      </c>
      <c r="M458" s="39"/>
      <c r="N458" s="39"/>
    </row>
    <row r="459" spans="1:14" x14ac:dyDescent="0.25">
      <c r="A459" s="12">
        <v>42667</v>
      </c>
      <c r="B459" s="26">
        <f t="shared" si="29"/>
        <v>1</v>
      </c>
      <c r="C459" s="1">
        <f>VLOOKUP(A459,ASURB.MX!$A$2:$G$1290,6,FALSE)</f>
        <v>290.96835299999998</v>
      </c>
      <c r="D459">
        <f>VLOOKUP(A459,GFNORTEO.MX!$A$2:$G$1290,6,FALSE)</f>
        <v>106.158005</v>
      </c>
      <c r="E459">
        <f>VLOOKUP(A459,WALMEX.MX!$A$2:$G$1290,6,FALSE)</f>
        <v>39.403556999999999</v>
      </c>
      <c r="H459" s="12">
        <v>42667</v>
      </c>
      <c r="I459" s="39">
        <f t="shared" si="30"/>
        <v>3.313382455473969E-3</v>
      </c>
      <c r="J459" s="39">
        <f t="shared" si="31"/>
        <v>9.8861092141567936E-3</v>
      </c>
      <c r="K459" s="39">
        <f t="shared" si="32"/>
        <v>-9.6317996069181439E-4</v>
      </c>
      <c r="M459" s="39"/>
      <c r="N459" s="39"/>
    </row>
    <row r="460" spans="1:14" x14ac:dyDescent="0.25">
      <c r="A460" s="12">
        <v>42668</v>
      </c>
      <c r="B460" s="26">
        <f t="shared" si="29"/>
        <v>2</v>
      </c>
      <c r="C460" s="1">
        <f>VLOOKUP(A460,ASURB.MX!$A$2:$G$1290,6,FALSE)</f>
        <v>290.10214200000001</v>
      </c>
      <c r="D460">
        <f>VLOOKUP(A460,GFNORTEO.MX!$A$2:$G$1290,6,FALSE)</f>
        <v>105.91557299999999</v>
      </c>
      <c r="E460">
        <f>VLOOKUP(A460,WALMEX.MX!$A$2:$G$1290,6,FALSE)</f>
        <v>39.242190999999998</v>
      </c>
      <c r="H460" s="12">
        <v>42668</v>
      </c>
      <c r="I460" s="39">
        <f t="shared" si="30"/>
        <v>-2.981433919276571E-3</v>
      </c>
      <c r="J460" s="39">
        <f t="shared" si="31"/>
        <v>-2.2863018381563739E-3</v>
      </c>
      <c r="K460" s="39">
        <f t="shared" si="32"/>
        <v>-4.1036223966339248E-3</v>
      </c>
      <c r="M460" s="39"/>
      <c r="N460" s="39"/>
    </row>
    <row r="461" spans="1:14" x14ac:dyDescent="0.25">
      <c r="A461" s="12">
        <v>42669</v>
      </c>
      <c r="B461" s="26">
        <f t="shared" si="29"/>
        <v>3</v>
      </c>
      <c r="C461" s="1">
        <f>VLOOKUP(A461,ASURB.MX!$A$2:$G$1290,6,FALSE)</f>
        <v>289.64013699999998</v>
      </c>
      <c r="D461">
        <f>VLOOKUP(A461,GFNORTEO.MX!$A$2:$G$1290,6,FALSE)</f>
        <v>104.227867</v>
      </c>
      <c r="E461">
        <f>VLOOKUP(A461,WALMEX.MX!$A$2:$G$1290,6,FALSE)</f>
        <v>38.796039999999998</v>
      </c>
      <c r="H461" s="12">
        <v>42669</v>
      </c>
      <c r="I461" s="39">
        <f t="shared" si="30"/>
        <v>-1.5938292394311662E-3</v>
      </c>
      <c r="J461" s="39">
        <f t="shared" si="31"/>
        <v>-1.6062764436206939E-2</v>
      </c>
      <c r="K461" s="39">
        <f t="shared" si="32"/>
        <v>-1.1434289455258789E-2</v>
      </c>
      <c r="M461" s="39"/>
      <c r="N461" s="39"/>
    </row>
    <row r="462" spans="1:14" x14ac:dyDescent="0.25">
      <c r="A462" s="12">
        <v>42670</v>
      </c>
      <c r="B462" s="26">
        <f t="shared" si="29"/>
        <v>4</v>
      </c>
      <c r="C462" s="1">
        <f>VLOOKUP(A462,ASURB.MX!$A$2:$G$1290,6,FALSE)</f>
        <v>291.362976</v>
      </c>
      <c r="D462">
        <f>VLOOKUP(A462,GFNORTEO.MX!$A$2:$G$1290,6,FALSE)</f>
        <v>105.365433</v>
      </c>
      <c r="E462">
        <f>VLOOKUP(A462,WALMEX.MX!$A$2:$G$1290,6,FALSE)</f>
        <v>38.397350000000003</v>
      </c>
      <c r="H462" s="12">
        <v>42670</v>
      </c>
      <c r="I462" s="39">
        <f t="shared" si="30"/>
        <v>5.9305845736983866E-3</v>
      </c>
      <c r="J462" s="39">
        <f t="shared" si="31"/>
        <v>1.0855090980605039E-2</v>
      </c>
      <c r="K462" s="39">
        <f t="shared" si="32"/>
        <v>-1.0329732769205782E-2</v>
      </c>
      <c r="M462" s="39"/>
      <c r="N462" s="39"/>
    </row>
    <row r="463" spans="1:14" x14ac:dyDescent="0.25">
      <c r="A463" s="12">
        <v>42671</v>
      </c>
      <c r="B463" s="26">
        <f t="shared" si="29"/>
        <v>5</v>
      </c>
      <c r="C463" s="1">
        <f>VLOOKUP(A463,ASURB.MX!$A$2:$G$1290,6,FALSE)</f>
        <v>291.54586799999998</v>
      </c>
      <c r="D463">
        <f>VLOOKUP(A463,GFNORTEO.MX!$A$2:$G$1290,6,FALSE)</f>
        <v>104.01340500000001</v>
      </c>
      <c r="E463">
        <f>VLOOKUP(A463,WALMEX.MX!$A$2:$G$1290,6,FALSE)</f>
        <v>37.694904000000001</v>
      </c>
      <c r="H463" s="12">
        <v>42671</v>
      </c>
      <c r="I463" s="39">
        <f t="shared" si="30"/>
        <v>6.2751494640729479E-4</v>
      </c>
      <c r="J463" s="39">
        <f t="shared" si="31"/>
        <v>-1.2914837098773233E-2</v>
      </c>
      <c r="K463" s="39">
        <f t="shared" si="32"/>
        <v>-1.8463533892128309E-2</v>
      </c>
      <c r="M463" s="39"/>
      <c r="N463" s="39"/>
    </row>
    <row r="464" spans="1:14" x14ac:dyDescent="0.25">
      <c r="A464" s="12">
        <v>42674</v>
      </c>
      <c r="B464" s="26">
        <f t="shared" si="29"/>
        <v>1</v>
      </c>
      <c r="C464" s="1">
        <f>VLOOKUP(A464,ASURB.MX!$A$2:$G$1290,6,FALSE)</f>
        <v>289.35137900000001</v>
      </c>
      <c r="D464">
        <f>VLOOKUP(A464,GFNORTEO.MX!$A$2:$G$1290,6,FALSE)</f>
        <v>103.789619</v>
      </c>
      <c r="E464">
        <f>VLOOKUP(A464,WALMEX.MX!$A$2:$G$1290,6,FALSE)</f>
        <v>37.960697000000003</v>
      </c>
      <c r="H464" s="12">
        <v>42674</v>
      </c>
      <c r="I464" s="39">
        <f t="shared" si="30"/>
        <v>-7.5555511785878283E-3</v>
      </c>
      <c r="J464" s="39">
        <f t="shared" si="31"/>
        <v>-2.1538289694142854E-3</v>
      </c>
      <c r="K464" s="39">
        <f t="shared" si="32"/>
        <v>7.0264221026877073E-3</v>
      </c>
      <c r="M464" s="39"/>
      <c r="N464" s="39"/>
    </row>
    <row r="465" spans="1:14" x14ac:dyDescent="0.25">
      <c r="A465" s="12">
        <v>42675</v>
      </c>
      <c r="B465" s="26">
        <f t="shared" si="29"/>
        <v>2</v>
      </c>
      <c r="C465" s="1">
        <f>VLOOKUP(A465,ASURB.MX!$A$2:$G$1290,6,FALSE)</f>
        <v>287.35906999999997</v>
      </c>
      <c r="D465">
        <f>VLOOKUP(A465,GFNORTEO.MX!$A$2:$G$1290,6,FALSE)</f>
        <v>101.64501199999999</v>
      </c>
      <c r="E465">
        <f>VLOOKUP(A465,WALMEX.MX!$A$2:$G$1290,6,FALSE)</f>
        <v>37.789825</v>
      </c>
      <c r="H465" s="12">
        <v>42675</v>
      </c>
      <c r="I465" s="39">
        <f t="shared" si="30"/>
        <v>-6.9092451129695847E-3</v>
      </c>
      <c r="J465" s="39">
        <f t="shared" si="31"/>
        <v>-2.0879487565612798E-2</v>
      </c>
      <c r="K465" s="39">
        <f t="shared" si="32"/>
        <v>-4.5114485102938596E-3</v>
      </c>
      <c r="M465" s="39"/>
      <c r="N465" s="39"/>
    </row>
    <row r="466" spans="1:14" x14ac:dyDescent="0.25">
      <c r="A466" s="12">
        <v>42677</v>
      </c>
      <c r="B466" s="26">
        <f t="shared" si="29"/>
        <v>4</v>
      </c>
      <c r="C466" s="1">
        <f>VLOOKUP(A466,ASURB.MX!$A$2:$G$1290,6,FALSE)</f>
        <v>280.756439</v>
      </c>
      <c r="D466">
        <f>VLOOKUP(A466,GFNORTEO.MX!$A$2:$G$1290,6,FALSE)</f>
        <v>100.432846</v>
      </c>
      <c r="E466">
        <f>VLOOKUP(A466,WALMEX.MX!$A$2:$G$1290,6,FALSE)</f>
        <v>38.093589999999999</v>
      </c>
      <c r="H466" s="12">
        <v>42677</v>
      </c>
      <c r="I466" s="39">
        <f t="shared" si="30"/>
        <v>-2.3245020398925904E-2</v>
      </c>
      <c r="J466" s="39">
        <f t="shared" si="31"/>
        <v>-1.1997163381264966E-2</v>
      </c>
      <c r="K466" s="39">
        <f t="shared" si="32"/>
        <v>8.0061400127036074E-3</v>
      </c>
      <c r="M466" s="39"/>
      <c r="N466" s="39"/>
    </row>
    <row r="467" spans="1:14" x14ac:dyDescent="0.25">
      <c r="A467" s="12">
        <v>42678</v>
      </c>
      <c r="B467" s="26">
        <f t="shared" si="29"/>
        <v>5</v>
      </c>
      <c r="C467" s="1">
        <f>VLOOKUP(A467,ASURB.MX!$A$2:$G$1290,6,FALSE)</f>
        <v>277.66683999999998</v>
      </c>
      <c r="D467">
        <f>VLOOKUP(A467,GFNORTEO.MX!$A$2:$G$1290,6,FALSE)</f>
        <v>101.97135900000001</v>
      </c>
      <c r="E467">
        <f>VLOOKUP(A467,WALMEX.MX!$A$2:$G$1290,6,FALSE)</f>
        <v>37.932220000000001</v>
      </c>
      <c r="H467" s="12">
        <v>42678</v>
      </c>
      <c r="I467" s="39">
        <f t="shared" si="30"/>
        <v>-1.1065550602859252E-2</v>
      </c>
      <c r="J467" s="39">
        <f t="shared" si="31"/>
        <v>1.5202674586872328E-2</v>
      </c>
      <c r="K467" s="39">
        <f t="shared" si="32"/>
        <v>-4.2451436516260351E-3</v>
      </c>
      <c r="M467" s="39"/>
      <c r="N467" s="39"/>
    </row>
    <row r="468" spans="1:14" x14ac:dyDescent="0.25">
      <c r="A468" s="12">
        <v>42681</v>
      </c>
      <c r="B468" s="26">
        <f t="shared" si="29"/>
        <v>1</v>
      </c>
      <c r="C468" s="1">
        <f>VLOOKUP(A468,ASURB.MX!$A$2:$G$1290,6,FALSE)</f>
        <v>293.95205700000002</v>
      </c>
      <c r="D468">
        <f>VLOOKUP(A468,GFNORTEO.MX!$A$2:$G$1290,6,FALSE)</f>
        <v>104.032051</v>
      </c>
      <c r="E468">
        <f>VLOOKUP(A468,WALMEX.MX!$A$2:$G$1290,6,FALSE)</f>
        <v>38.283442999999998</v>
      </c>
      <c r="H468" s="12">
        <v>42681</v>
      </c>
      <c r="I468" s="39">
        <f t="shared" si="30"/>
        <v>5.69947048642813E-2</v>
      </c>
      <c r="J468" s="39">
        <f t="shared" si="31"/>
        <v>2.0007054618574313E-2</v>
      </c>
      <c r="K468" s="39">
        <f t="shared" si="32"/>
        <v>9.2166222118730216E-3</v>
      </c>
      <c r="M468" s="39"/>
      <c r="N468" s="39"/>
    </row>
    <row r="469" spans="1:14" x14ac:dyDescent="0.25">
      <c r="A469" s="12">
        <v>42682</v>
      </c>
      <c r="B469" s="26">
        <f t="shared" si="29"/>
        <v>2</v>
      </c>
      <c r="C469" s="1">
        <f>VLOOKUP(A469,ASURB.MX!$A$2:$G$1290,6,FALSE)</f>
        <v>292.335083</v>
      </c>
      <c r="D469">
        <f>VLOOKUP(A469,GFNORTEO.MX!$A$2:$G$1290,6,FALSE)</f>
        <v>105.96219600000001</v>
      </c>
      <c r="E469">
        <f>VLOOKUP(A469,WALMEX.MX!$A$2:$G$1290,6,FALSE)</f>
        <v>39.147266000000002</v>
      </c>
      <c r="H469" s="12">
        <v>42682</v>
      </c>
      <c r="I469" s="39">
        <f t="shared" si="30"/>
        <v>-5.5159937496180502E-3</v>
      </c>
      <c r="J469" s="39">
        <f t="shared" si="31"/>
        <v>1.838335463577646E-2</v>
      </c>
      <c r="K469" s="39">
        <f t="shared" si="32"/>
        <v>2.2313080957501442E-2</v>
      </c>
      <c r="M469" s="39"/>
      <c r="N469" s="39"/>
    </row>
    <row r="470" spans="1:14" x14ac:dyDescent="0.25">
      <c r="A470" s="12">
        <v>42683</v>
      </c>
      <c r="B470" s="26">
        <f t="shared" si="29"/>
        <v>3</v>
      </c>
      <c r="C470" s="1">
        <f>VLOOKUP(A470,ASURB.MX!$A$2:$G$1290,6,FALSE)</f>
        <v>292.96072400000003</v>
      </c>
      <c r="D470">
        <f>VLOOKUP(A470,GFNORTEO.MX!$A$2:$G$1290,6,FALSE)</f>
        <v>98.073775999999995</v>
      </c>
      <c r="E470">
        <f>VLOOKUP(A470,WALMEX.MX!$A$2:$G$1290,6,FALSE)</f>
        <v>38.349888</v>
      </c>
      <c r="H470" s="12">
        <v>42683</v>
      </c>
      <c r="I470" s="39">
        <f t="shared" si="30"/>
        <v>2.1378633873894381E-3</v>
      </c>
      <c r="J470" s="39">
        <f t="shared" si="31"/>
        <v>-7.7362377217898654E-2</v>
      </c>
      <c r="K470" s="39">
        <f t="shared" si="32"/>
        <v>-2.0578978686764362E-2</v>
      </c>
      <c r="M470" s="39"/>
      <c r="N470" s="39"/>
    </row>
    <row r="471" spans="1:14" x14ac:dyDescent="0.25">
      <c r="A471" s="12">
        <v>42684</v>
      </c>
      <c r="B471" s="26">
        <f t="shared" si="29"/>
        <v>4</v>
      </c>
      <c r="C471" s="1">
        <f>VLOOKUP(A471,ASURB.MX!$A$2:$G$1290,6,FALSE)</f>
        <v>282.51776100000001</v>
      </c>
      <c r="D471">
        <f>VLOOKUP(A471,GFNORTEO.MX!$A$2:$G$1290,6,FALSE)</f>
        <v>89.346169000000003</v>
      </c>
      <c r="E471">
        <f>VLOOKUP(A471,WALMEX.MX!$A$2:$G$1290,6,FALSE)</f>
        <v>35.426192999999998</v>
      </c>
      <c r="H471" s="12">
        <v>42684</v>
      </c>
      <c r="I471" s="39">
        <f t="shared" si="30"/>
        <v>-3.6297132843620468E-2</v>
      </c>
      <c r="J471" s="39">
        <f t="shared" si="31"/>
        <v>-9.320164741584866E-2</v>
      </c>
      <c r="K471" s="39">
        <f t="shared" si="32"/>
        <v>-7.9300145548011847E-2</v>
      </c>
      <c r="M471" s="39"/>
      <c r="N471" s="39"/>
    </row>
    <row r="472" spans="1:14" x14ac:dyDescent="0.25">
      <c r="A472" s="12">
        <v>42685</v>
      </c>
      <c r="B472" s="26">
        <f t="shared" si="29"/>
        <v>5</v>
      </c>
      <c r="C472" s="1">
        <f>VLOOKUP(A472,ASURB.MX!$A$2:$G$1290,6,FALSE)</f>
        <v>270.890961</v>
      </c>
      <c r="D472">
        <f>VLOOKUP(A472,GFNORTEO.MX!$A$2:$G$1290,6,FALSE)</f>
        <v>88.385756999999998</v>
      </c>
      <c r="E472">
        <f>VLOOKUP(A472,WALMEX.MX!$A$2:$G$1290,6,FALSE)</f>
        <v>36.498837000000002</v>
      </c>
      <c r="H472" s="12">
        <v>42685</v>
      </c>
      <c r="I472" s="39">
        <f t="shared" si="30"/>
        <v>-4.20250374282213E-2</v>
      </c>
      <c r="J472" s="39">
        <f t="shared" si="31"/>
        <v>-1.0807527604289418E-2</v>
      </c>
      <c r="K472" s="39">
        <f t="shared" si="32"/>
        <v>2.982893527548305E-2</v>
      </c>
      <c r="M472" s="39"/>
      <c r="N472" s="39"/>
    </row>
    <row r="473" spans="1:14" x14ac:dyDescent="0.25">
      <c r="A473" s="12">
        <v>42688</v>
      </c>
      <c r="B473" s="26">
        <f t="shared" si="29"/>
        <v>1</v>
      </c>
      <c r="C473" s="1">
        <f>VLOOKUP(A473,ASURB.MX!$A$2:$G$1290,6,FALSE)</f>
        <v>286.040436</v>
      </c>
      <c r="D473">
        <f>VLOOKUP(A473,GFNORTEO.MX!$A$2:$G$1290,6,FALSE)</f>
        <v>89.196976000000006</v>
      </c>
      <c r="E473">
        <f>VLOOKUP(A473,WALMEX.MX!$A$2:$G$1290,6,FALSE)</f>
        <v>35.900806000000003</v>
      </c>
      <c r="H473" s="12">
        <v>42688</v>
      </c>
      <c r="I473" s="39">
        <f t="shared" si="30"/>
        <v>5.4416803462925621E-2</v>
      </c>
      <c r="J473" s="39">
        <f t="shared" si="31"/>
        <v>9.1363009131201871E-3</v>
      </c>
      <c r="K473" s="39">
        <f t="shared" si="32"/>
        <v>-1.6520650571421103E-2</v>
      </c>
      <c r="M473" s="39"/>
      <c r="N473" s="39"/>
    </row>
    <row r="474" spans="1:14" x14ac:dyDescent="0.25">
      <c r="A474" s="12">
        <v>42689</v>
      </c>
      <c r="B474" s="26">
        <f t="shared" si="29"/>
        <v>2</v>
      </c>
      <c r="C474" s="1">
        <f>VLOOKUP(A474,ASURB.MX!$A$2:$G$1290,6,FALSE)</f>
        <v>289.89038099999999</v>
      </c>
      <c r="D474">
        <f>VLOOKUP(A474,GFNORTEO.MX!$A$2:$G$1290,6,FALSE)</f>
        <v>89.336830000000006</v>
      </c>
      <c r="E474">
        <f>VLOOKUP(A474,WALMEX.MX!$A$2:$G$1290,6,FALSE)</f>
        <v>35.919787999999997</v>
      </c>
      <c r="H474" s="12">
        <v>42689</v>
      </c>
      <c r="I474" s="39">
        <f t="shared" si="30"/>
        <v>1.3369669528716443E-2</v>
      </c>
      <c r="J474" s="39">
        <f t="shared" si="31"/>
        <v>1.5666952017633E-3</v>
      </c>
      <c r="K474" s="39">
        <f t="shared" si="32"/>
        <v>5.2859491643804119E-4</v>
      </c>
      <c r="M474" s="39"/>
      <c r="N474" s="39"/>
    </row>
    <row r="475" spans="1:14" x14ac:dyDescent="0.25">
      <c r="A475" s="12">
        <v>42690</v>
      </c>
      <c r="B475" s="26">
        <f t="shared" si="29"/>
        <v>3</v>
      </c>
      <c r="C475" s="1">
        <f>VLOOKUP(A475,ASURB.MX!$A$2:$G$1290,6,FALSE)</f>
        <v>289.74600199999998</v>
      </c>
      <c r="D475">
        <f>VLOOKUP(A475,GFNORTEO.MX!$A$2:$G$1290,6,FALSE)</f>
        <v>89.355491999999998</v>
      </c>
      <c r="E475">
        <f>VLOOKUP(A475,WALMEX.MX!$A$2:$G$1290,6,FALSE)</f>
        <v>35.605381000000001</v>
      </c>
      <c r="H475" s="12">
        <v>42690</v>
      </c>
      <c r="I475" s="39">
        <f t="shared" si="30"/>
        <v>-4.9817094723657903E-4</v>
      </c>
      <c r="J475" s="39">
        <f t="shared" si="31"/>
        <v>2.0887299307520025E-4</v>
      </c>
      <c r="K475" s="39">
        <f t="shared" si="32"/>
        <v>-8.7915632910144596E-3</v>
      </c>
      <c r="M475" s="39"/>
      <c r="N475" s="39"/>
    </row>
    <row r="476" spans="1:14" x14ac:dyDescent="0.25">
      <c r="A476" s="12">
        <v>42691</v>
      </c>
      <c r="B476" s="26">
        <f t="shared" si="29"/>
        <v>4</v>
      </c>
      <c r="C476" s="1">
        <f>VLOOKUP(A476,ASURB.MX!$A$2:$G$1290,6,FALSE)</f>
        <v>292.44094799999999</v>
      </c>
      <c r="D476">
        <f>VLOOKUP(A476,GFNORTEO.MX!$A$2:$G$1290,6,FALSE)</f>
        <v>88.385756999999998</v>
      </c>
      <c r="E476">
        <f>VLOOKUP(A476,WALMEX.MX!$A$2:$G$1290,6,FALSE)</f>
        <v>35.948376000000003</v>
      </c>
      <c r="H476" s="12">
        <v>42691</v>
      </c>
      <c r="I476" s="39">
        <f t="shared" si="30"/>
        <v>9.2580750876097573E-3</v>
      </c>
      <c r="J476" s="39">
        <f t="shared" si="31"/>
        <v>-1.091186910795853E-2</v>
      </c>
      <c r="K476" s="39">
        <f t="shared" si="32"/>
        <v>9.5871311730004165E-3</v>
      </c>
      <c r="M476" s="39"/>
      <c r="N476" s="39"/>
    </row>
    <row r="477" spans="1:14" x14ac:dyDescent="0.25">
      <c r="A477" s="12">
        <v>42692</v>
      </c>
      <c r="B477" s="26">
        <f t="shared" si="29"/>
        <v>5</v>
      </c>
      <c r="C477" s="1">
        <f>VLOOKUP(A477,ASURB.MX!$A$2:$G$1290,6,FALSE)</f>
        <v>295.54980499999999</v>
      </c>
      <c r="D477">
        <f>VLOOKUP(A477,GFNORTEO.MX!$A$2:$G$1290,6,FALSE)</f>
        <v>85.327354</v>
      </c>
      <c r="E477">
        <f>VLOOKUP(A477,WALMEX.MX!$A$2:$G$1290,6,FALSE)</f>
        <v>36.234211000000002</v>
      </c>
      <c r="H477" s="12">
        <v>42692</v>
      </c>
      <c r="I477" s="39">
        <f t="shared" si="30"/>
        <v>1.0574608372858663E-2</v>
      </c>
      <c r="J477" s="39">
        <f t="shared" si="31"/>
        <v>-3.5215753708974742E-2</v>
      </c>
      <c r="K477" s="39">
        <f t="shared" si="32"/>
        <v>7.9198185026721091E-3</v>
      </c>
      <c r="M477" s="39"/>
      <c r="N477" s="39"/>
    </row>
    <row r="478" spans="1:14" x14ac:dyDescent="0.25">
      <c r="A478" s="12">
        <v>42696</v>
      </c>
      <c r="B478" s="26">
        <f t="shared" si="29"/>
        <v>2</v>
      </c>
      <c r="C478" s="1">
        <f>VLOOKUP(A478,ASURB.MX!$A$2:$G$1290,6,FALSE)</f>
        <v>299.36120599999998</v>
      </c>
      <c r="D478">
        <f>VLOOKUP(A478,GFNORTEO.MX!$A$2:$G$1290,6,FALSE)</f>
        <v>89.476699999999994</v>
      </c>
      <c r="E478">
        <f>VLOOKUP(A478,WALMEX.MX!$A$2:$G$1290,6,FALSE)</f>
        <v>36.119883999999999</v>
      </c>
      <c r="H478" s="12">
        <v>42696</v>
      </c>
      <c r="I478" s="39">
        <f t="shared" si="30"/>
        <v>1.2813523628676621E-2</v>
      </c>
      <c r="J478" s="39">
        <f t="shared" si="31"/>
        <v>4.748317314827568E-2</v>
      </c>
      <c r="K478" s="39">
        <f t="shared" si="32"/>
        <v>-3.1602107703229921E-3</v>
      </c>
      <c r="M478" s="39"/>
      <c r="N478" s="39"/>
    </row>
    <row r="479" spans="1:14" x14ac:dyDescent="0.25">
      <c r="A479" s="12">
        <v>42697</v>
      </c>
      <c r="B479" s="26">
        <f t="shared" si="29"/>
        <v>3</v>
      </c>
      <c r="C479" s="1">
        <f>VLOOKUP(A479,ASURB.MX!$A$2:$G$1290,6,FALSE)</f>
        <v>298.75485200000003</v>
      </c>
      <c r="D479">
        <f>VLOOKUP(A479,GFNORTEO.MX!$A$2:$G$1290,6,FALSE)</f>
        <v>89.970894000000001</v>
      </c>
      <c r="E479">
        <f>VLOOKUP(A479,WALMEX.MX!$A$2:$G$1290,6,FALSE)</f>
        <v>36.310436000000003</v>
      </c>
      <c r="H479" s="12">
        <v>42697</v>
      </c>
      <c r="I479" s="39">
        <f t="shared" si="30"/>
        <v>-2.0275469939782542E-3</v>
      </c>
      <c r="J479" s="39">
        <f t="shared" si="31"/>
        <v>5.5079618330183327E-3</v>
      </c>
      <c r="K479" s="39">
        <f t="shared" si="32"/>
        <v>5.2616760390640036E-3</v>
      </c>
      <c r="M479" s="39"/>
      <c r="N479" s="39"/>
    </row>
    <row r="480" spans="1:14" x14ac:dyDescent="0.25">
      <c r="A480" s="12">
        <v>42698</v>
      </c>
      <c r="B480" s="26">
        <f t="shared" si="29"/>
        <v>4</v>
      </c>
      <c r="C480" s="1">
        <f>VLOOKUP(A480,ASURB.MX!$A$2:$G$1290,6,FALSE)</f>
        <v>297.37851000000001</v>
      </c>
      <c r="D480">
        <f>VLOOKUP(A480,GFNORTEO.MX!$A$2:$G$1290,6,FALSE)</f>
        <v>90.203995000000006</v>
      </c>
      <c r="E480">
        <f>VLOOKUP(A480,WALMEX.MX!$A$2:$G$1290,6,FALSE)</f>
        <v>36.243747999999997</v>
      </c>
      <c r="H480" s="12">
        <v>42698</v>
      </c>
      <c r="I480" s="39">
        <f t="shared" si="30"/>
        <v>-4.6175722858688099E-3</v>
      </c>
      <c r="J480" s="39">
        <f t="shared" si="31"/>
        <v>2.587498528208432E-3</v>
      </c>
      <c r="K480" s="39">
        <f t="shared" si="32"/>
        <v>-1.8382956048426213E-3</v>
      </c>
      <c r="M480" s="39"/>
      <c r="N480" s="39"/>
    </row>
    <row r="481" spans="1:14" x14ac:dyDescent="0.25">
      <c r="A481" s="12">
        <v>42699</v>
      </c>
      <c r="B481" s="26">
        <f t="shared" si="29"/>
        <v>5</v>
      </c>
      <c r="C481" s="1">
        <f>VLOOKUP(A481,ASURB.MX!$A$2:$G$1290,6,FALSE)</f>
        <v>295.87701399999997</v>
      </c>
      <c r="D481">
        <f>VLOOKUP(A481,GFNORTEO.MX!$A$2:$G$1290,6,FALSE)</f>
        <v>90.306563999999995</v>
      </c>
      <c r="E481">
        <f>VLOOKUP(A481,WALMEX.MX!$A$2:$G$1290,6,FALSE)</f>
        <v>35.824511999999999</v>
      </c>
      <c r="H481" s="12">
        <v>42699</v>
      </c>
      <c r="I481" s="39">
        <f t="shared" si="30"/>
        <v>-5.0618970925696595E-3</v>
      </c>
      <c r="J481" s="39">
        <f t="shared" si="31"/>
        <v>1.1364322575588678E-3</v>
      </c>
      <c r="K481" s="39">
        <f t="shared" si="32"/>
        <v>-1.1634545611731042E-2</v>
      </c>
      <c r="M481" s="39"/>
      <c r="N481" s="39"/>
    </row>
    <row r="482" spans="1:14" x14ac:dyDescent="0.25">
      <c r="A482" s="12">
        <v>42702</v>
      </c>
      <c r="B482" s="26">
        <f t="shared" si="29"/>
        <v>1</v>
      </c>
      <c r="C482" s="1">
        <f>VLOOKUP(A482,ASURB.MX!$A$2:$G$1290,6,FALSE)</f>
        <v>298.22549400000003</v>
      </c>
      <c r="D482">
        <f>VLOOKUP(A482,GFNORTEO.MX!$A$2:$G$1290,6,FALSE)</f>
        <v>90.670219000000003</v>
      </c>
      <c r="E482">
        <f>VLOOKUP(A482,WALMEX.MX!$A$2:$G$1290,6,FALSE)</f>
        <v>36.053176999999998</v>
      </c>
      <c r="H482" s="12">
        <v>42702</v>
      </c>
      <c r="I482" s="39">
        <f t="shared" si="30"/>
        <v>7.9060168944875015E-3</v>
      </c>
      <c r="J482" s="39">
        <f t="shared" si="31"/>
        <v>4.0188081964494049E-3</v>
      </c>
      <c r="K482" s="39">
        <f t="shared" si="32"/>
        <v>6.3626355995508336E-3</v>
      </c>
      <c r="M482" s="39"/>
      <c r="N482" s="39"/>
    </row>
    <row r="483" spans="1:14" x14ac:dyDescent="0.25">
      <c r="A483" s="12">
        <v>42703</v>
      </c>
      <c r="B483" s="26">
        <f t="shared" si="29"/>
        <v>2</v>
      </c>
      <c r="C483" s="1">
        <f>VLOOKUP(A483,ASURB.MX!$A$2:$G$1290,6,FALSE)</f>
        <v>291.35333300000002</v>
      </c>
      <c r="D483">
        <f>VLOOKUP(A483,GFNORTEO.MX!$A$2:$G$1290,6,FALSE)</f>
        <v>90.940628000000004</v>
      </c>
      <c r="E483">
        <f>VLOOKUP(A483,WALMEX.MX!$A$2:$G$1290,6,FALSE)</f>
        <v>35.862633000000002</v>
      </c>
      <c r="H483" s="12">
        <v>42703</v>
      </c>
      <c r="I483" s="39">
        <f t="shared" si="30"/>
        <v>-2.3313158261442344E-2</v>
      </c>
      <c r="J483" s="39">
        <f t="shared" si="31"/>
        <v>2.9778970176743288E-3</v>
      </c>
      <c r="K483" s="39">
        <f t="shared" si="32"/>
        <v>-5.2990975386260188E-3</v>
      </c>
      <c r="M483" s="39"/>
      <c r="N483" s="39"/>
    </row>
    <row r="484" spans="1:14" x14ac:dyDescent="0.25">
      <c r="A484" s="12">
        <v>42704</v>
      </c>
      <c r="B484" s="26">
        <f t="shared" si="29"/>
        <v>3</v>
      </c>
      <c r="C484" s="1">
        <f>VLOOKUP(A484,ASURB.MX!$A$2:$G$1290,6,FALSE)</f>
        <v>286.030823</v>
      </c>
      <c r="D484">
        <f>VLOOKUP(A484,GFNORTEO.MX!$A$2:$G$1290,6,FALSE)</f>
        <v>91.956992999999997</v>
      </c>
      <c r="E484">
        <f>VLOOKUP(A484,WALMEX.MX!$A$2:$G$1290,6,FALSE)</f>
        <v>35.967433999999997</v>
      </c>
      <c r="H484" s="12">
        <v>42704</v>
      </c>
      <c r="I484" s="39">
        <f t="shared" si="30"/>
        <v>-1.8437155632565407E-2</v>
      </c>
      <c r="J484" s="39">
        <f t="shared" si="31"/>
        <v>1.1114146335692823E-2</v>
      </c>
      <c r="K484" s="39">
        <f t="shared" si="32"/>
        <v>2.9180280275680139E-3</v>
      </c>
      <c r="M484" s="39"/>
      <c r="N484" s="39"/>
    </row>
    <row r="485" spans="1:14" x14ac:dyDescent="0.25">
      <c r="A485" s="12">
        <v>42705</v>
      </c>
      <c r="B485" s="26">
        <f t="shared" si="29"/>
        <v>4</v>
      </c>
      <c r="C485" s="1">
        <f>VLOOKUP(A485,ASURB.MX!$A$2:$G$1290,6,FALSE)</f>
        <v>289.31286599999999</v>
      </c>
      <c r="D485">
        <f>VLOOKUP(A485,GFNORTEO.MX!$A$2:$G$1290,6,FALSE)</f>
        <v>91.304276000000002</v>
      </c>
      <c r="E485">
        <f>VLOOKUP(A485,WALMEX.MX!$A$2:$G$1290,6,FALSE)</f>
        <v>35.776878000000004</v>
      </c>
      <c r="H485" s="12">
        <v>42705</v>
      </c>
      <c r="I485" s="39">
        <f t="shared" si="30"/>
        <v>1.1409106118676073E-2</v>
      </c>
      <c r="J485" s="39">
        <f t="shared" si="31"/>
        <v>-7.1233792454032038E-3</v>
      </c>
      <c r="K485" s="39">
        <f t="shared" si="32"/>
        <v>-5.312099113823055E-3</v>
      </c>
      <c r="M485" s="39"/>
      <c r="N485" s="39"/>
    </row>
    <row r="486" spans="1:14" x14ac:dyDescent="0.25">
      <c r="A486" s="12">
        <v>42706</v>
      </c>
      <c r="B486" s="26">
        <f t="shared" si="29"/>
        <v>5</v>
      </c>
      <c r="C486" s="1">
        <f>VLOOKUP(A486,ASURB.MX!$A$2:$G$1290,6,FALSE)</f>
        <v>279.45706200000001</v>
      </c>
      <c r="D486">
        <f>VLOOKUP(A486,GFNORTEO.MX!$A$2:$G$1290,6,FALSE)</f>
        <v>89.411429999999996</v>
      </c>
      <c r="E486">
        <f>VLOOKUP(A486,WALMEX.MX!$A$2:$G$1290,6,FALSE)</f>
        <v>35.757828000000003</v>
      </c>
      <c r="H486" s="12">
        <v>42706</v>
      </c>
      <c r="I486" s="39">
        <f t="shared" si="30"/>
        <v>-3.4660027394169582E-2</v>
      </c>
      <c r="J486" s="39">
        <f t="shared" si="31"/>
        <v>-2.0949094759341952E-2</v>
      </c>
      <c r="K486" s="39">
        <f t="shared" si="32"/>
        <v>-5.3260861798551916E-4</v>
      </c>
      <c r="M486" s="39"/>
      <c r="N486" s="39"/>
    </row>
    <row r="487" spans="1:14" x14ac:dyDescent="0.25">
      <c r="A487" s="12">
        <v>42709</v>
      </c>
      <c r="B487" s="26">
        <f t="shared" si="29"/>
        <v>1</v>
      </c>
      <c r="C487" s="1">
        <f>VLOOKUP(A487,ASURB.MX!$A$2:$G$1290,6,FALSE)</f>
        <v>283.83633400000002</v>
      </c>
      <c r="D487">
        <f>VLOOKUP(A487,GFNORTEO.MX!$A$2:$G$1290,6,FALSE)</f>
        <v>89.625893000000005</v>
      </c>
      <c r="E487">
        <f>VLOOKUP(A487,WALMEX.MX!$A$2:$G$1290,6,FALSE)</f>
        <v>35.834045000000003</v>
      </c>
      <c r="H487" s="12">
        <v>42709</v>
      </c>
      <c r="I487" s="39">
        <f t="shared" si="30"/>
        <v>1.5549126846067135E-2</v>
      </c>
      <c r="J487" s="39">
        <f t="shared" si="31"/>
        <v>2.3957362518964831E-3</v>
      </c>
      <c r="K487" s="39">
        <f t="shared" si="32"/>
        <v>2.1292089618704024E-3</v>
      </c>
      <c r="M487" s="39"/>
      <c r="N487" s="39"/>
    </row>
    <row r="488" spans="1:14" x14ac:dyDescent="0.25">
      <c r="A488" s="12">
        <v>42710</v>
      </c>
      <c r="B488" s="26">
        <f t="shared" si="29"/>
        <v>2</v>
      </c>
      <c r="C488" s="1">
        <f>VLOOKUP(A488,ASURB.MX!$A$2:$G$1290,6,FALSE)</f>
        <v>282.73913599999997</v>
      </c>
      <c r="D488">
        <f>VLOOKUP(A488,GFNORTEO.MX!$A$2:$G$1290,6,FALSE)</f>
        <v>91.294960000000003</v>
      </c>
      <c r="E488">
        <f>VLOOKUP(A488,WALMEX.MX!$A$2:$G$1290,6,FALSE)</f>
        <v>35.605381000000001</v>
      </c>
      <c r="H488" s="12">
        <v>42710</v>
      </c>
      <c r="I488" s="39">
        <f t="shared" si="30"/>
        <v>-3.8730916874107953E-3</v>
      </c>
      <c r="J488" s="39">
        <f t="shared" si="31"/>
        <v>1.8451320840561929E-2</v>
      </c>
      <c r="K488" s="39">
        <f t="shared" si="32"/>
        <v>-6.4016410463946967E-3</v>
      </c>
      <c r="M488" s="39"/>
      <c r="N488" s="39"/>
    </row>
    <row r="489" spans="1:14" x14ac:dyDescent="0.25">
      <c r="A489" s="12">
        <v>42711</v>
      </c>
      <c r="B489" s="26">
        <f t="shared" si="29"/>
        <v>3</v>
      </c>
      <c r="C489" s="1">
        <f>VLOOKUP(A489,ASURB.MX!$A$2:$G$1290,6,FALSE)</f>
        <v>289.42837500000002</v>
      </c>
      <c r="D489">
        <f>VLOOKUP(A489,GFNORTEO.MX!$A$2:$G$1290,6,FALSE)</f>
        <v>91.406845000000004</v>
      </c>
      <c r="E489">
        <f>VLOOKUP(A489,WALMEX.MX!$A$2:$G$1290,6,FALSE)</f>
        <v>36.177047999999999</v>
      </c>
      <c r="H489" s="12">
        <v>42711</v>
      </c>
      <c r="I489" s="39">
        <f t="shared" si="30"/>
        <v>2.3383165452663751E-2</v>
      </c>
      <c r="J489" s="39">
        <f t="shared" si="31"/>
        <v>1.2247827982485931E-3</v>
      </c>
      <c r="K489" s="39">
        <f t="shared" si="32"/>
        <v>1.5928106477423418E-2</v>
      </c>
      <c r="M489" s="39"/>
      <c r="N489" s="39"/>
    </row>
    <row r="490" spans="1:14" x14ac:dyDescent="0.25">
      <c r="A490" s="12">
        <v>42712</v>
      </c>
      <c r="B490" s="26">
        <f t="shared" si="29"/>
        <v>4</v>
      </c>
      <c r="C490" s="1">
        <f>VLOOKUP(A490,ASURB.MX!$A$2:$G$1290,6,FALSE)</f>
        <v>288.10977200000002</v>
      </c>
      <c r="D490">
        <f>VLOOKUP(A490,GFNORTEO.MX!$A$2:$G$1290,6,FALSE)</f>
        <v>92.274010000000004</v>
      </c>
      <c r="E490">
        <f>VLOOKUP(A490,WALMEX.MX!$A$2:$G$1290,6,FALSE)</f>
        <v>36.758240000000001</v>
      </c>
      <c r="H490" s="12">
        <v>42712</v>
      </c>
      <c r="I490" s="39">
        <f t="shared" si="30"/>
        <v>-4.5662967824325346E-3</v>
      </c>
      <c r="J490" s="39">
        <f t="shared" si="31"/>
        <v>9.4421538119714744E-3</v>
      </c>
      <c r="K490" s="39">
        <f t="shared" si="32"/>
        <v>1.5937533614355192E-2</v>
      </c>
      <c r="M490" s="39"/>
      <c r="N490" s="39"/>
    </row>
    <row r="491" spans="1:14" x14ac:dyDescent="0.25">
      <c r="A491" s="12">
        <v>42713</v>
      </c>
      <c r="B491" s="26">
        <f t="shared" si="29"/>
        <v>5</v>
      </c>
      <c r="C491" s="1">
        <f>VLOOKUP(A491,ASURB.MX!$A$2:$G$1290,6,FALSE)</f>
        <v>295.771118</v>
      </c>
      <c r="D491">
        <f>VLOOKUP(A491,GFNORTEO.MX!$A$2:$G$1290,6,FALSE)</f>
        <v>93.560767999999996</v>
      </c>
      <c r="E491">
        <f>VLOOKUP(A491,WALMEX.MX!$A$2:$G$1290,6,FALSE)</f>
        <v>37.653854000000003</v>
      </c>
      <c r="H491" s="12">
        <v>42713</v>
      </c>
      <c r="I491" s="39">
        <f t="shared" si="30"/>
        <v>2.6244344918620918E-2</v>
      </c>
      <c r="J491" s="39">
        <f t="shared" si="31"/>
        <v>1.384863025973178E-2</v>
      </c>
      <c r="K491" s="39">
        <f t="shared" si="32"/>
        <v>2.4072894672008731E-2</v>
      </c>
      <c r="M491" s="39"/>
      <c r="N491" s="39"/>
    </row>
    <row r="492" spans="1:14" x14ac:dyDescent="0.25">
      <c r="A492" s="12">
        <v>42717</v>
      </c>
      <c r="B492" s="26">
        <f t="shared" si="29"/>
        <v>2</v>
      </c>
      <c r="C492" s="1">
        <f>VLOOKUP(A492,ASURB.MX!$A$2:$G$1290,6,FALSE)</f>
        <v>294.28894000000003</v>
      </c>
      <c r="D492">
        <f>VLOOKUP(A492,GFNORTEO.MX!$A$2:$G$1290,6,FALSE)</f>
        <v>96.777687</v>
      </c>
      <c r="E492">
        <f>VLOOKUP(A492,WALMEX.MX!$A$2:$G$1290,6,FALSE)</f>
        <v>37.282268999999999</v>
      </c>
      <c r="H492" s="12">
        <v>42717</v>
      </c>
      <c r="I492" s="39">
        <f t="shared" si="30"/>
        <v>-5.0238313787880273E-3</v>
      </c>
      <c r="J492" s="39">
        <f t="shared" si="31"/>
        <v>3.3805311195090414E-2</v>
      </c>
      <c r="K492" s="39">
        <f t="shared" si="32"/>
        <v>-9.9174611857263291E-3</v>
      </c>
      <c r="M492" s="39"/>
      <c r="N492" s="39"/>
    </row>
    <row r="493" spans="1:14" x14ac:dyDescent="0.25">
      <c r="A493" s="12">
        <v>42718</v>
      </c>
      <c r="B493" s="26">
        <f t="shared" si="29"/>
        <v>3</v>
      </c>
      <c r="C493" s="1">
        <f>VLOOKUP(A493,ASURB.MX!$A$2:$G$1290,6,FALSE)</f>
        <v>291.834564</v>
      </c>
      <c r="D493">
        <f>VLOOKUP(A493,GFNORTEO.MX!$A$2:$G$1290,6,FALSE)</f>
        <v>96.591194000000002</v>
      </c>
      <c r="E493">
        <f>VLOOKUP(A493,WALMEX.MX!$A$2:$G$1290,6,FALSE)</f>
        <v>36.815410999999997</v>
      </c>
      <c r="H493" s="12">
        <v>42718</v>
      </c>
      <c r="I493" s="39">
        <f t="shared" si="30"/>
        <v>-8.3749937655372784E-3</v>
      </c>
      <c r="J493" s="39">
        <f t="shared" si="31"/>
        <v>-1.9288838706372382E-3</v>
      </c>
      <c r="K493" s="39">
        <f t="shared" si="32"/>
        <v>-1.2601317013063319E-2</v>
      </c>
      <c r="M493" s="39"/>
      <c r="N493" s="39"/>
    </row>
    <row r="494" spans="1:14" x14ac:dyDescent="0.25">
      <c r="A494" s="12">
        <v>42719</v>
      </c>
      <c r="B494" s="26">
        <f t="shared" si="29"/>
        <v>4</v>
      </c>
      <c r="C494" s="1">
        <f>VLOOKUP(A494,ASURB.MX!$A$2:$G$1290,6,FALSE)</f>
        <v>287.80178799999999</v>
      </c>
      <c r="D494">
        <f>VLOOKUP(A494,GFNORTEO.MX!$A$2:$G$1290,6,FALSE)</f>
        <v>94.670379999999994</v>
      </c>
      <c r="E494">
        <f>VLOOKUP(A494,WALMEX.MX!$A$2:$G$1290,6,FALSE)</f>
        <v>35.996020999999999</v>
      </c>
      <c r="H494" s="12">
        <v>42719</v>
      </c>
      <c r="I494" s="39">
        <f t="shared" si="30"/>
        <v>-1.3915072986110701E-2</v>
      </c>
      <c r="J494" s="39">
        <f t="shared" si="31"/>
        <v>-2.0086403566995002E-2</v>
      </c>
      <c r="K494" s="39">
        <f t="shared" si="32"/>
        <v>-2.2508130116423459E-2</v>
      </c>
      <c r="M494" s="39"/>
      <c r="N494" s="39"/>
    </row>
    <row r="495" spans="1:14" x14ac:dyDescent="0.25">
      <c r="A495" s="12">
        <v>42720</v>
      </c>
      <c r="B495" s="26">
        <f t="shared" si="29"/>
        <v>5</v>
      </c>
      <c r="C495" s="1">
        <f>VLOOKUP(A495,ASURB.MX!$A$2:$G$1290,6,FALSE)</f>
        <v>287.541901</v>
      </c>
      <c r="D495">
        <f>VLOOKUP(A495,GFNORTEO.MX!$A$2:$G$1290,6,FALSE)</f>
        <v>93.943077000000002</v>
      </c>
      <c r="E495">
        <f>VLOOKUP(A495,WALMEX.MX!$A$2:$G$1290,6,FALSE)</f>
        <v>35.681601999999998</v>
      </c>
      <c r="H495" s="12">
        <v>42720</v>
      </c>
      <c r="I495" s="39">
        <f t="shared" si="30"/>
        <v>-9.0341485496244498E-4</v>
      </c>
      <c r="J495" s="39">
        <f t="shared" si="31"/>
        <v>-7.712139063529533E-3</v>
      </c>
      <c r="K495" s="39">
        <f t="shared" si="32"/>
        <v>-8.7731987626742513E-3</v>
      </c>
      <c r="M495" s="39"/>
      <c r="N495" s="39"/>
    </row>
    <row r="496" spans="1:14" x14ac:dyDescent="0.25">
      <c r="A496" s="12">
        <v>42723</v>
      </c>
      <c r="B496" s="26">
        <f t="shared" si="29"/>
        <v>1</v>
      </c>
      <c r="C496" s="1">
        <f>VLOOKUP(A496,ASURB.MX!$A$2:$G$1290,6,FALSE)</f>
        <v>290.13098100000002</v>
      </c>
      <c r="D496">
        <f>VLOOKUP(A496,GFNORTEO.MX!$A$2:$G$1290,6,FALSE)</f>
        <v>93.514152999999993</v>
      </c>
      <c r="E496">
        <f>VLOOKUP(A496,WALMEX.MX!$A$2:$G$1290,6,FALSE)</f>
        <v>35.395775</v>
      </c>
      <c r="H496" s="12">
        <v>42723</v>
      </c>
      <c r="I496" s="39">
        <f t="shared" si="30"/>
        <v>8.9638874074776734E-3</v>
      </c>
      <c r="J496" s="39">
        <f t="shared" si="31"/>
        <v>-4.5762411889157407E-3</v>
      </c>
      <c r="K496" s="39">
        <f t="shared" si="32"/>
        <v>-8.0427430725818466E-3</v>
      </c>
      <c r="M496" s="39"/>
      <c r="N496" s="39"/>
    </row>
    <row r="497" spans="1:14" x14ac:dyDescent="0.25">
      <c r="A497" s="12">
        <v>42724</v>
      </c>
      <c r="B497" s="26">
        <f t="shared" si="29"/>
        <v>2</v>
      </c>
      <c r="C497" s="1">
        <f>VLOOKUP(A497,ASURB.MX!$A$2:$G$1290,6,FALSE)</f>
        <v>289.97699</v>
      </c>
      <c r="D497">
        <f>VLOOKUP(A497,GFNORTEO.MX!$A$2:$G$1290,6,FALSE)</f>
        <v>93.103881999999999</v>
      </c>
      <c r="E497">
        <f>VLOOKUP(A497,WALMEX.MX!$A$2:$G$1290,6,FALSE)</f>
        <v>34.862217000000001</v>
      </c>
      <c r="H497" s="12">
        <v>42724</v>
      </c>
      <c r="I497" s="39">
        <f t="shared" si="30"/>
        <v>-5.3090462919015702E-4</v>
      </c>
      <c r="J497" s="39">
        <f t="shared" si="31"/>
        <v>-4.3969133098556712E-3</v>
      </c>
      <c r="K497" s="39">
        <f t="shared" si="32"/>
        <v>-1.5188827418648014E-2</v>
      </c>
      <c r="M497" s="39"/>
      <c r="N497" s="39"/>
    </row>
    <row r="498" spans="1:14" x14ac:dyDescent="0.25">
      <c r="A498" s="12">
        <v>42725</v>
      </c>
      <c r="B498" s="26">
        <f t="shared" si="29"/>
        <v>3</v>
      </c>
      <c r="C498" s="1">
        <f>VLOOKUP(A498,ASURB.MX!$A$2:$G$1290,6,FALSE)</f>
        <v>289.30325299999998</v>
      </c>
      <c r="D498">
        <f>VLOOKUP(A498,GFNORTEO.MX!$A$2:$G$1290,6,FALSE)</f>
        <v>92.656311000000002</v>
      </c>
      <c r="E498">
        <f>VLOOKUP(A498,WALMEX.MX!$A$2:$G$1290,6,FALSE)</f>
        <v>35.090873999999999</v>
      </c>
      <c r="H498" s="12">
        <v>42725</v>
      </c>
      <c r="I498" s="39">
        <f t="shared" si="30"/>
        <v>-2.326118703100961E-3</v>
      </c>
      <c r="J498" s="39">
        <f t="shared" si="31"/>
        <v>-4.8188135343453101E-3</v>
      </c>
      <c r="K498" s="39">
        <f t="shared" si="32"/>
        <v>6.5374613501771959E-3</v>
      </c>
      <c r="M498" s="39"/>
      <c r="N498" s="39"/>
    </row>
    <row r="499" spans="1:14" x14ac:dyDescent="0.25">
      <c r="A499" s="12">
        <v>42726</v>
      </c>
      <c r="B499" s="26">
        <f t="shared" si="29"/>
        <v>4</v>
      </c>
      <c r="C499" s="1">
        <f>VLOOKUP(A499,ASURB.MX!$A$2:$G$1290,6,FALSE)</f>
        <v>285.83831800000002</v>
      </c>
      <c r="D499">
        <f>VLOOKUP(A499,GFNORTEO.MX!$A$2:$G$1290,6,FALSE)</f>
        <v>92.646987999999993</v>
      </c>
      <c r="E499">
        <f>VLOOKUP(A499,WALMEX.MX!$A$2:$G$1290,6,FALSE)</f>
        <v>35.424351000000001</v>
      </c>
      <c r="H499" s="12">
        <v>42726</v>
      </c>
      <c r="I499" s="39">
        <f t="shared" si="30"/>
        <v>-1.2049127014883199E-2</v>
      </c>
      <c r="J499" s="39">
        <f t="shared" si="31"/>
        <v>-1.006242204881201E-4</v>
      </c>
      <c r="K499" s="39">
        <f t="shared" si="32"/>
        <v>9.4583683477621958E-3</v>
      </c>
      <c r="M499" s="39"/>
      <c r="N499" s="39"/>
    </row>
    <row r="500" spans="1:14" x14ac:dyDescent="0.25">
      <c r="A500" s="12">
        <v>42727</v>
      </c>
      <c r="B500" s="26">
        <f t="shared" si="29"/>
        <v>5</v>
      </c>
      <c r="C500" s="1">
        <f>VLOOKUP(A500,ASURB.MX!$A$2:$G$1290,6,FALSE)</f>
        <v>284.23098800000002</v>
      </c>
      <c r="D500">
        <f>VLOOKUP(A500,GFNORTEO.MX!$A$2:$G$1290,6,FALSE)</f>
        <v>93.159828000000005</v>
      </c>
      <c r="E500">
        <f>VLOOKUP(A500,WALMEX.MX!$A$2:$G$1290,6,FALSE)</f>
        <v>35.757828000000003</v>
      </c>
      <c r="H500" s="12">
        <v>42727</v>
      </c>
      <c r="I500" s="39">
        <f t="shared" si="30"/>
        <v>-5.6390836777440558E-3</v>
      </c>
      <c r="J500" s="39">
        <f t="shared" si="31"/>
        <v>5.5201559696956993E-3</v>
      </c>
      <c r="K500" s="39">
        <f t="shared" si="32"/>
        <v>9.3697451919149619E-3</v>
      </c>
      <c r="M500" s="39"/>
      <c r="N500" s="39"/>
    </row>
    <row r="501" spans="1:14" x14ac:dyDescent="0.25">
      <c r="A501" s="12">
        <v>42730</v>
      </c>
      <c r="B501" s="26">
        <f t="shared" si="29"/>
        <v>1</v>
      </c>
      <c r="C501" s="1">
        <f>VLOOKUP(A501,ASURB.MX!$A$2:$G$1290,6,FALSE)</f>
        <v>284.644836</v>
      </c>
      <c r="D501">
        <f>VLOOKUP(A501,GFNORTEO.MX!$A$2:$G$1290,6,FALSE)</f>
        <v>92.973343</v>
      </c>
      <c r="E501">
        <f>VLOOKUP(A501,WALMEX.MX!$A$2:$G$1290,6,FALSE)</f>
        <v>35.424351000000001</v>
      </c>
      <c r="H501" s="12">
        <v>42730</v>
      </c>
      <c r="I501" s="39">
        <f t="shared" si="30"/>
        <v>1.4549680459169365E-3</v>
      </c>
      <c r="J501" s="39">
        <f t="shared" si="31"/>
        <v>-2.0037810713161583E-3</v>
      </c>
      <c r="K501" s="39">
        <f t="shared" si="32"/>
        <v>-9.3697451919148942E-3</v>
      </c>
      <c r="M501" s="39"/>
      <c r="N501" s="39"/>
    </row>
    <row r="502" spans="1:14" x14ac:dyDescent="0.25">
      <c r="A502" s="12">
        <v>42731</v>
      </c>
      <c r="B502" s="26">
        <f t="shared" si="29"/>
        <v>2</v>
      </c>
      <c r="C502" s="1">
        <f>VLOOKUP(A502,ASURB.MX!$A$2:$G$1290,6,FALSE)</f>
        <v>286.733429</v>
      </c>
      <c r="D502">
        <f>VLOOKUP(A502,GFNORTEO.MX!$A$2:$G$1290,6,FALSE)</f>
        <v>92.702933999999999</v>
      </c>
      <c r="E502">
        <f>VLOOKUP(A502,WALMEX.MX!$A$2:$G$1290,6,FALSE)</f>
        <v>35.357658000000001</v>
      </c>
      <c r="H502" s="12">
        <v>42731</v>
      </c>
      <c r="I502" s="39">
        <f t="shared" si="30"/>
        <v>7.3107516696546528E-3</v>
      </c>
      <c r="J502" s="39">
        <f t="shared" si="31"/>
        <v>-2.9126951007797737E-3</v>
      </c>
      <c r="K502" s="39">
        <f t="shared" si="32"/>
        <v>-1.8844624694581847E-3</v>
      </c>
      <c r="M502" s="39"/>
      <c r="N502" s="39"/>
    </row>
    <row r="503" spans="1:14" x14ac:dyDescent="0.25">
      <c r="A503" s="12">
        <v>42732</v>
      </c>
      <c r="B503" s="26">
        <f t="shared" si="29"/>
        <v>3</v>
      </c>
      <c r="C503" s="1">
        <f>VLOOKUP(A503,ASURB.MX!$A$2:$G$1290,6,FALSE)</f>
        <v>286.93554699999999</v>
      </c>
      <c r="D503">
        <f>VLOOKUP(A503,GFNORTEO.MX!$A$2:$G$1290,6,FALSE)</f>
        <v>93.644699000000003</v>
      </c>
      <c r="E503">
        <f>VLOOKUP(A503,WALMEX.MX!$A$2:$G$1290,6,FALSE)</f>
        <v>35.595852000000001</v>
      </c>
      <c r="H503" s="12">
        <v>42732</v>
      </c>
      <c r="I503" s="39">
        <f t="shared" si="30"/>
        <v>7.0465030119800764E-4</v>
      </c>
      <c r="J503" s="39">
        <f t="shared" si="31"/>
        <v>1.0107700353625701E-2</v>
      </c>
      <c r="K503" s="39">
        <f t="shared" si="32"/>
        <v>6.7141116711719141E-3</v>
      </c>
      <c r="M503" s="39"/>
      <c r="N503" s="39"/>
    </row>
    <row r="504" spans="1:14" x14ac:dyDescent="0.25">
      <c r="A504" s="12">
        <v>42733</v>
      </c>
      <c r="B504" s="26">
        <f t="shared" si="29"/>
        <v>4</v>
      </c>
      <c r="C504" s="1">
        <f>VLOOKUP(A504,ASURB.MX!$A$2:$G$1290,6,FALSE)</f>
        <v>286.91632099999998</v>
      </c>
      <c r="D504">
        <f>VLOOKUP(A504,GFNORTEO.MX!$A$2:$G$1290,6,FALSE)</f>
        <v>95.500243999999995</v>
      </c>
      <c r="E504">
        <f>VLOOKUP(A504,WALMEX.MX!$A$2:$G$1290,6,FALSE)</f>
        <v>35.776878000000004</v>
      </c>
      <c r="H504" s="12">
        <v>42733</v>
      </c>
      <c r="I504" s="39">
        <f t="shared" si="30"/>
        <v>-6.7006839497431899E-5</v>
      </c>
      <c r="J504" s="39">
        <f t="shared" si="31"/>
        <v>1.9620979547236409E-2</v>
      </c>
      <c r="K504" s="39">
        <f t="shared" si="32"/>
        <v>5.072704608186711E-3</v>
      </c>
      <c r="M504" s="39"/>
      <c r="N504" s="39"/>
    </row>
    <row r="505" spans="1:14" x14ac:dyDescent="0.25">
      <c r="A505" s="12">
        <v>42734</v>
      </c>
      <c r="B505" s="26">
        <f t="shared" si="29"/>
        <v>5</v>
      </c>
      <c r="C505" s="1">
        <f>VLOOKUP(A505,ASURB.MX!$A$2:$G$1290,6,FALSE)</f>
        <v>287.46493500000003</v>
      </c>
      <c r="D505">
        <f>VLOOKUP(A505,GFNORTEO.MX!$A$2:$G$1290,6,FALSE)</f>
        <v>95.388351</v>
      </c>
      <c r="E505">
        <f>VLOOKUP(A505,WALMEX.MX!$A$2:$G$1290,6,FALSE)</f>
        <v>35.300483999999997</v>
      </c>
      <c r="H505" s="12">
        <v>42734</v>
      </c>
      <c r="I505" s="39">
        <f t="shared" si="30"/>
        <v>1.910278795142102E-3</v>
      </c>
      <c r="J505" s="39">
        <f t="shared" si="31"/>
        <v>-1.1723383768973896E-3</v>
      </c>
      <c r="K505" s="39">
        <f t="shared" si="32"/>
        <v>-1.3405143930208878E-2</v>
      </c>
      <c r="M505" s="39"/>
      <c r="N505" s="39"/>
    </row>
    <row r="506" spans="1:14" x14ac:dyDescent="0.25">
      <c r="A506" s="12">
        <v>42737</v>
      </c>
      <c r="B506" s="26">
        <f t="shared" si="29"/>
        <v>1</v>
      </c>
      <c r="C506" s="1">
        <f>VLOOKUP(A506,ASURB.MX!$A$2:$G$1290,6,FALSE)</f>
        <v>287.46493500000003</v>
      </c>
      <c r="D506">
        <f>VLOOKUP(A506,GFNORTEO.MX!$A$2:$G$1290,6,FALSE)</f>
        <v>95.388351</v>
      </c>
      <c r="E506">
        <f>VLOOKUP(A506,WALMEX.MX!$A$2:$G$1290,6,FALSE)</f>
        <v>35.300483999999997</v>
      </c>
      <c r="H506" s="12">
        <v>42737</v>
      </c>
      <c r="I506" s="39">
        <f t="shared" si="30"/>
        <v>0</v>
      </c>
      <c r="J506" s="39">
        <f t="shared" si="31"/>
        <v>0</v>
      </c>
      <c r="K506" s="39">
        <f t="shared" si="32"/>
        <v>0</v>
      </c>
      <c r="M506" s="39"/>
      <c r="N506" s="39"/>
    </row>
    <row r="507" spans="1:14" x14ac:dyDescent="0.25">
      <c r="A507" s="12">
        <v>42738</v>
      </c>
      <c r="B507" s="26">
        <f t="shared" si="29"/>
        <v>2</v>
      </c>
      <c r="C507" s="1">
        <f>VLOOKUP(A507,ASURB.MX!$A$2:$G$1290,6,FALSE)</f>
        <v>287.77288800000002</v>
      </c>
      <c r="D507">
        <f>VLOOKUP(A507,GFNORTEO.MX!$A$2:$G$1290,6,FALSE)</f>
        <v>94.381316999999996</v>
      </c>
      <c r="E507">
        <f>VLOOKUP(A507,WALMEX.MX!$A$2:$G$1290,6,FALSE)</f>
        <v>35.900737999999997</v>
      </c>
      <c r="H507" s="12">
        <v>42738</v>
      </c>
      <c r="I507" s="39">
        <f t="shared" si="30"/>
        <v>1.0706981255633684E-3</v>
      </c>
      <c r="J507" s="39">
        <f t="shared" si="31"/>
        <v>-1.0613323651872513E-2</v>
      </c>
      <c r="K507" s="39">
        <f t="shared" si="32"/>
        <v>1.6861177492588812E-2</v>
      </c>
      <c r="M507" s="39"/>
      <c r="N507" s="39"/>
    </row>
    <row r="508" spans="1:14" x14ac:dyDescent="0.25">
      <c r="A508" s="12">
        <v>42739</v>
      </c>
      <c r="B508" s="26">
        <f t="shared" si="29"/>
        <v>3</v>
      </c>
      <c r="C508" s="1">
        <f>VLOOKUP(A508,ASURB.MX!$A$2:$G$1290,6,FALSE)</f>
        <v>292.72006199999998</v>
      </c>
      <c r="D508">
        <f>VLOOKUP(A508,GFNORTEO.MX!$A$2:$G$1290,6,FALSE)</f>
        <v>93.197120999999996</v>
      </c>
      <c r="E508">
        <f>VLOOKUP(A508,WALMEX.MX!$A$2:$G$1290,6,FALSE)</f>
        <v>35.967433999999997</v>
      </c>
      <c r="H508" s="12">
        <v>42739</v>
      </c>
      <c r="I508" s="39">
        <f t="shared" si="30"/>
        <v>1.7045146810218081E-2</v>
      </c>
      <c r="J508" s="39">
        <f t="shared" si="31"/>
        <v>-1.2626309771990191E-2</v>
      </c>
      <c r="K508" s="39">
        <f t="shared" si="32"/>
        <v>1.8560655514430723E-3</v>
      </c>
      <c r="M508" s="39"/>
      <c r="N508" s="39"/>
    </row>
    <row r="509" spans="1:14" x14ac:dyDescent="0.25">
      <c r="A509" s="12">
        <v>42740</v>
      </c>
      <c r="B509" s="26">
        <f t="shared" si="29"/>
        <v>4</v>
      </c>
      <c r="C509" s="1">
        <f>VLOOKUP(A509,ASURB.MX!$A$2:$G$1290,6,FALSE)</f>
        <v>295.20327800000001</v>
      </c>
      <c r="D509">
        <f>VLOOKUP(A509,GFNORTEO.MX!$A$2:$G$1290,6,FALSE)</f>
        <v>93.374290000000002</v>
      </c>
      <c r="E509">
        <f>VLOOKUP(A509,WALMEX.MX!$A$2:$G$1290,6,FALSE)</f>
        <v>35.643497000000004</v>
      </c>
      <c r="H509" s="12">
        <v>42740</v>
      </c>
      <c r="I509" s="39">
        <f t="shared" si="30"/>
        <v>8.4474644832746824E-3</v>
      </c>
      <c r="J509" s="39">
        <f t="shared" si="31"/>
        <v>1.8992090192637031E-3</v>
      </c>
      <c r="K509" s="39">
        <f t="shared" si="32"/>
        <v>-9.0472000585116574E-3</v>
      </c>
      <c r="M509" s="39"/>
      <c r="N509" s="39"/>
    </row>
    <row r="510" spans="1:14" x14ac:dyDescent="0.25">
      <c r="A510" s="12">
        <v>42741</v>
      </c>
      <c r="B510" s="26">
        <f t="shared" si="29"/>
        <v>5</v>
      </c>
      <c r="C510" s="1">
        <f>VLOOKUP(A510,ASURB.MX!$A$2:$G$1290,6,FALSE)</f>
        <v>290.75659200000001</v>
      </c>
      <c r="D510">
        <f>VLOOKUP(A510,GFNORTEO.MX!$A$2:$G$1290,6,FALSE)</f>
        <v>90.810080999999997</v>
      </c>
      <c r="E510">
        <f>VLOOKUP(A510,WALMEX.MX!$A$2:$G$1290,6,FALSE)</f>
        <v>34.805050000000001</v>
      </c>
      <c r="H510" s="12">
        <v>42741</v>
      </c>
      <c r="I510" s="39">
        <f t="shared" si="30"/>
        <v>-1.5177733459981123E-2</v>
      </c>
      <c r="J510" s="39">
        <f t="shared" si="31"/>
        <v>-2.784573600215719E-2</v>
      </c>
      <c r="K510" s="39">
        <f t="shared" si="32"/>
        <v>-2.3804226684131638E-2</v>
      </c>
      <c r="M510" s="39"/>
      <c r="N510" s="39"/>
    </row>
    <row r="511" spans="1:14" x14ac:dyDescent="0.25">
      <c r="A511" s="12">
        <v>42744</v>
      </c>
      <c r="B511" s="26">
        <f t="shared" si="29"/>
        <v>1</v>
      </c>
      <c r="C511" s="1">
        <f>VLOOKUP(A511,ASURB.MX!$A$2:$G$1290,6,FALSE)</f>
        <v>284.991333</v>
      </c>
      <c r="D511">
        <f>VLOOKUP(A511,GFNORTEO.MX!$A$2:$G$1290,6,FALSE)</f>
        <v>90.269272000000001</v>
      </c>
      <c r="E511">
        <f>VLOOKUP(A511,WALMEX.MX!$A$2:$G$1290,6,FALSE)</f>
        <v>34.195262999999997</v>
      </c>
      <c r="H511" s="12">
        <v>42744</v>
      </c>
      <c r="I511" s="39">
        <f t="shared" si="30"/>
        <v>-2.0027694260801799E-2</v>
      </c>
      <c r="J511" s="39">
        <f t="shared" si="31"/>
        <v>-5.9731890908496215E-3</v>
      </c>
      <c r="K511" s="39">
        <f t="shared" si="32"/>
        <v>-1.767536549139893E-2</v>
      </c>
      <c r="M511" s="39"/>
      <c r="N511" s="39"/>
    </row>
    <row r="512" spans="1:14" x14ac:dyDescent="0.25">
      <c r="A512" s="12">
        <v>42745</v>
      </c>
      <c r="B512" s="26">
        <f t="shared" si="29"/>
        <v>2</v>
      </c>
      <c r="C512" s="1">
        <f>VLOOKUP(A512,ASURB.MX!$A$2:$G$1290,6,FALSE)</f>
        <v>293.13394199999999</v>
      </c>
      <c r="D512">
        <f>VLOOKUP(A512,GFNORTEO.MX!$A$2:$G$1290,6,FALSE)</f>
        <v>89.047782999999995</v>
      </c>
      <c r="E512">
        <f>VLOOKUP(A512,WALMEX.MX!$A$2:$G$1290,6,FALSE)</f>
        <v>34.099986999999999</v>
      </c>
      <c r="H512" s="12">
        <v>42745</v>
      </c>
      <c r="I512" s="39">
        <f t="shared" si="30"/>
        <v>2.8170875212257005E-2</v>
      </c>
      <c r="J512" s="39">
        <f t="shared" si="31"/>
        <v>-1.3624001282754351E-2</v>
      </c>
      <c r="K512" s="39">
        <f t="shared" si="32"/>
        <v>-2.7901226456769558E-3</v>
      </c>
      <c r="M512" s="39"/>
      <c r="N512" s="39"/>
    </row>
    <row r="513" spans="1:14" x14ac:dyDescent="0.25">
      <c r="A513" s="12">
        <v>42746</v>
      </c>
      <c r="B513" s="26">
        <f t="shared" si="29"/>
        <v>3</v>
      </c>
      <c r="C513" s="1">
        <f>VLOOKUP(A513,ASURB.MX!$A$2:$G$1290,6,FALSE)</f>
        <v>293.48046900000003</v>
      </c>
      <c r="D513">
        <f>VLOOKUP(A513,GFNORTEO.MX!$A$2:$G$1290,6,FALSE)</f>
        <v>87.863585999999998</v>
      </c>
      <c r="E513">
        <f>VLOOKUP(A513,WALMEX.MX!$A$2:$G$1290,6,FALSE)</f>
        <v>33.833202</v>
      </c>
      <c r="H513" s="12">
        <v>42746</v>
      </c>
      <c r="I513" s="39">
        <f t="shared" si="30"/>
        <v>1.1814474169384243E-3</v>
      </c>
      <c r="J513" s="39">
        <f t="shared" si="31"/>
        <v>-1.3387660652410371E-2</v>
      </c>
      <c r="K513" s="39">
        <f t="shared" si="32"/>
        <v>-7.8543750249276401E-3</v>
      </c>
      <c r="M513" s="39"/>
      <c r="N513" s="39"/>
    </row>
    <row r="514" spans="1:14" x14ac:dyDescent="0.25">
      <c r="A514" s="12">
        <v>42747</v>
      </c>
      <c r="B514" s="26">
        <f t="shared" si="29"/>
        <v>4</v>
      </c>
      <c r="C514" s="1">
        <f>VLOOKUP(A514,ASURB.MX!$A$2:$G$1290,6,FALSE)</f>
        <v>292.55645800000002</v>
      </c>
      <c r="D514">
        <f>VLOOKUP(A514,GFNORTEO.MX!$A$2:$G$1290,6,FALSE)</f>
        <v>89.252921999999998</v>
      </c>
      <c r="E514">
        <f>VLOOKUP(A514,WALMEX.MX!$A$2:$G$1290,6,FALSE)</f>
        <v>34.004711</v>
      </c>
      <c r="H514" s="12">
        <v>42747</v>
      </c>
      <c r="I514" s="39">
        <f t="shared" si="30"/>
        <v>-3.1534250595232844E-3</v>
      </c>
      <c r="J514" s="39">
        <f t="shared" si="31"/>
        <v>1.5688706972046766E-2</v>
      </c>
      <c r="K514" s="39">
        <f t="shared" si="32"/>
        <v>5.0564458085044194E-3</v>
      </c>
      <c r="M514" s="39"/>
      <c r="N514" s="39"/>
    </row>
    <row r="515" spans="1:14" x14ac:dyDescent="0.25">
      <c r="A515" s="12">
        <v>42748</v>
      </c>
      <c r="B515" s="26">
        <f t="shared" si="29"/>
        <v>5</v>
      </c>
      <c r="C515" s="1">
        <f>VLOOKUP(A515,ASURB.MX!$A$2:$G$1290,6,FALSE)</f>
        <v>292.922211</v>
      </c>
      <c r="D515">
        <f>VLOOKUP(A515,GFNORTEO.MX!$A$2:$G$1290,6,FALSE)</f>
        <v>92.171440000000004</v>
      </c>
      <c r="E515">
        <f>VLOOKUP(A515,WALMEX.MX!$A$2:$G$1290,6,FALSE)</f>
        <v>34.395350999999998</v>
      </c>
      <c r="H515" s="12">
        <v>42748</v>
      </c>
      <c r="I515" s="39">
        <f t="shared" si="30"/>
        <v>1.2494154507942689E-3</v>
      </c>
      <c r="J515" s="39">
        <f t="shared" si="31"/>
        <v>3.217616156867216E-2</v>
      </c>
      <c r="K515" s="39">
        <f t="shared" si="32"/>
        <v>1.142233605625625E-2</v>
      </c>
      <c r="M515" s="39"/>
      <c r="N515" s="39"/>
    </row>
    <row r="516" spans="1:14" x14ac:dyDescent="0.25">
      <c r="A516" s="12">
        <v>42751</v>
      </c>
      <c r="B516" s="26">
        <f t="shared" ref="B516:B579" si="33">WEEKDAY(A516,2)</f>
        <v>1</v>
      </c>
      <c r="C516" s="1">
        <f>VLOOKUP(A516,ASURB.MX!$A$2:$G$1290,6,FALSE)</f>
        <v>292.07522599999999</v>
      </c>
      <c r="D516">
        <f>VLOOKUP(A516,GFNORTEO.MX!$A$2:$G$1290,6,FALSE)</f>
        <v>90.521034</v>
      </c>
      <c r="E516">
        <f>VLOOKUP(A516,WALMEX.MX!$A$2:$G$1290,6,FALSE)</f>
        <v>34.014240000000001</v>
      </c>
      <c r="H516" s="12">
        <v>42751</v>
      </c>
      <c r="I516" s="39">
        <f t="shared" si="30"/>
        <v>-2.8956899236197084E-3</v>
      </c>
      <c r="J516" s="39">
        <f t="shared" si="31"/>
        <v>-1.8068077598228278E-2</v>
      </c>
      <c r="K516" s="39">
        <f t="shared" si="32"/>
        <v>-1.114214943407971E-2</v>
      </c>
      <c r="M516" s="39"/>
      <c r="N516" s="39"/>
    </row>
    <row r="517" spans="1:14" x14ac:dyDescent="0.25">
      <c r="A517" s="12">
        <v>42752</v>
      </c>
      <c r="B517" s="26">
        <f t="shared" si="33"/>
        <v>2</v>
      </c>
      <c r="C517" s="1">
        <f>VLOOKUP(A517,ASURB.MX!$A$2:$G$1290,6,FALSE)</f>
        <v>292.51797499999998</v>
      </c>
      <c r="D517">
        <f>VLOOKUP(A517,GFNORTEO.MX!$A$2:$G$1290,6,FALSE)</f>
        <v>91.854416000000001</v>
      </c>
      <c r="E517">
        <f>VLOOKUP(A517,WALMEX.MX!$A$2:$G$1290,6,FALSE)</f>
        <v>33.709347000000001</v>
      </c>
      <c r="H517" s="12">
        <v>42752</v>
      </c>
      <c r="I517" s="39">
        <f t="shared" ref="I517:I580" si="34">IFERROR(LN(C517/C516),"ND")</f>
        <v>1.5147253984341886E-3</v>
      </c>
      <c r="J517" s="39">
        <f t="shared" ref="J517:J580" si="35">IFERROR(LN(D517/D516),"ND")</f>
        <v>1.4622645304018278E-2</v>
      </c>
      <c r="K517" s="39">
        <f t="shared" ref="K517:K580" si="36">IFERROR(LN(E517/E516),"ND")</f>
        <v>-9.0041025116296778E-3</v>
      </c>
      <c r="M517" s="39"/>
      <c r="N517" s="39"/>
    </row>
    <row r="518" spans="1:14" x14ac:dyDescent="0.25">
      <c r="A518" s="12">
        <v>42753</v>
      </c>
      <c r="B518" s="26">
        <f t="shared" si="33"/>
        <v>3</v>
      </c>
      <c r="C518" s="1">
        <f>VLOOKUP(A518,ASURB.MX!$A$2:$G$1290,6,FALSE)</f>
        <v>285.07794200000001</v>
      </c>
      <c r="D518">
        <f>VLOOKUP(A518,GFNORTEO.MX!$A$2:$G$1290,6,FALSE)</f>
        <v>92.040901000000005</v>
      </c>
      <c r="E518">
        <f>VLOOKUP(A518,WALMEX.MX!$A$2:$G$1290,6,FALSE)</f>
        <v>34.138103000000001</v>
      </c>
      <c r="H518" s="12">
        <v>42753</v>
      </c>
      <c r="I518" s="39">
        <f t="shared" si="34"/>
        <v>-2.5763494193831935E-2</v>
      </c>
      <c r="J518" s="39">
        <f t="shared" si="35"/>
        <v>2.0281654472451426E-3</v>
      </c>
      <c r="K518" s="39">
        <f t="shared" si="36"/>
        <v>1.2638992551361057E-2</v>
      </c>
      <c r="M518" s="39"/>
      <c r="N518" s="39"/>
    </row>
    <row r="519" spans="1:14" x14ac:dyDescent="0.25">
      <c r="A519" s="12">
        <v>42754</v>
      </c>
      <c r="B519" s="26">
        <f t="shared" si="33"/>
        <v>4</v>
      </c>
      <c r="C519" s="1">
        <f>VLOOKUP(A519,ASURB.MX!$A$2:$G$1290,6,FALSE)</f>
        <v>284.35611</v>
      </c>
      <c r="D519">
        <f>VLOOKUP(A519,GFNORTEO.MX!$A$2:$G$1290,6,FALSE)</f>
        <v>92.040901000000005</v>
      </c>
      <c r="E519">
        <f>VLOOKUP(A519,WALMEX.MX!$A$2:$G$1290,6,FALSE)</f>
        <v>33.718876000000002</v>
      </c>
      <c r="H519" s="12">
        <v>42754</v>
      </c>
      <c r="I519" s="39">
        <f t="shared" si="34"/>
        <v>-2.5352624561152557E-3</v>
      </c>
      <c r="J519" s="39">
        <f t="shared" si="35"/>
        <v>0</v>
      </c>
      <c r="K519" s="39">
        <f t="shared" si="36"/>
        <v>-1.2356351258457942E-2</v>
      </c>
      <c r="M519" s="39"/>
      <c r="N519" s="39"/>
    </row>
    <row r="520" spans="1:14" x14ac:dyDescent="0.25">
      <c r="A520" s="12">
        <v>42755</v>
      </c>
      <c r="B520" s="26">
        <f t="shared" si="33"/>
        <v>5</v>
      </c>
      <c r="C520" s="1">
        <f>VLOOKUP(A520,ASURB.MX!$A$2:$G$1290,6,FALSE)</f>
        <v>288.84127799999999</v>
      </c>
      <c r="D520">
        <f>VLOOKUP(A520,GFNORTEO.MX!$A$2:$G$1290,6,FALSE)</f>
        <v>91.761177000000004</v>
      </c>
      <c r="E520">
        <f>VLOOKUP(A520,WALMEX.MX!$A$2:$G$1290,6,FALSE)</f>
        <v>33.413986000000001</v>
      </c>
      <c r="H520" s="12">
        <v>42755</v>
      </c>
      <c r="I520" s="39">
        <f t="shared" si="34"/>
        <v>1.5649965042864592E-2</v>
      </c>
      <c r="J520" s="39">
        <f t="shared" si="35"/>
        <v>-3.0437546626345779E-3</v>
      </c>
      <c r="K520" s="39">
        <f t="shared" si="36"/>
        <v>-9.0832443953084395E-3</v>
      </c>
      <c r="M520" s="39"/>
      <c r="N520" s="39"/>
    </row>
    <row r="521" spans="1:14" x14ac:dyDescent="0.25">
      <c r="A521" s="12">
        <v>42758</v>
      </c>
      <c r="B521" s="26">
        <f t="shared" si="33"/>
        <v>1</v>
      </c>
      <c r="C521" s="1">
        <f>VLOOKUP(A521,ASURB.MX!$A$2:$G$1290,6,FALSE)</f>
        <v>297.52288800000002</v>
      </c>
      <c r="D521">
        <f>VLOOKUP(A521,GFNORTEO.MX!$A$2:$G$1290,6,FALSE)</f>
        <v>93.607399000000001</v>
      </c>
      <c r="E521">
        <f>VLOOKUP(A521,WALMEX.MX!$A$2:$G$1290,6,FALSE)</f>
        <v>33.242485000000002</v>
      </c>
      <c r="H521" s="12">
        <v>42758</v>
      </c>
      <c r="I521" s="39">
        <f t="shared" si="34"/>
        <v>2.9613830312038996E-2</v>
      </c>
      <c r="J521" s="39">
        <f t="shared" si="35"/>
        <v>1.9920129825932536E-2</v>
      </c>
      <c r="K521" s="39">
        <f t="shared" si="36"/>
        <v>-5.1458283304235703E-3</v>
      </c>
      <c r="M521" s="39"/>
      <c r="N521" s="39"/>
    </row>
    <row r="522" spans="1:14" x14ac:dyDescent="0.25">
      <c r="A522" s="12">
        <v>42759</v>
      </c>
      <c r="B522" s="26">
        <f t="shared" si="33"/>
        <v>2</v>
      </c>
      <c r="C522" s="1">
        <f>VLOOKUP(A522,ASURB.MX!$A$2:$G$1290,6,FALSE)</f>
        <v>303.02825899999999</v>
      </c>
      <c r="D522">
        <f>VLOOKUP(A522,GFNORTEO.MX!$A$2:$G$1290,6,FALSE)</f>
        <v>95.696060000000003</v>
      </c>
      <c r="E522">
        <f>VLOOKUP(A522,WALMEX.MX!$A$2:$G$1290,6,FALSE)</f>
        <v>34.176208000000003</v>
      </c>
      <c r="H522" s="12">
        <v>42759</v>
      </c>
      <c r="I522" s="39">
        <f t="shared" si="34"/>
        <v>1.8334908706790162E-2</v>
      </c>
      <c r="J522" s="39">
        <f t="shared" si="35"/>
        <v>2.2067697782832067E-2</v>
      </c>
      <c r="K522" s="39">
        <f t="shared" si="36"/>
        <v>2.7701002942509795E-2</v>
      </c>
      <c r="M522" s="39"/>
      <c r="N522" s="39"/>
    </row>
    <row r="523" spans="1:14" x14ac:dyDescent="0.25">
      <c r="A523" s="12">
        <v>42760</v>
      </c>
      <c r="B523" s="26">
        <f t="shared" si="33"/>
        <v>3</v>
      </c>
      <c r="C523" s="1">
        <f>VLOOKUP(A523,ASURB.MX!$A$2:$G$1290,6,FALSE)</f>
        <v>301.70968599999998</v>
      </c>
      <c r="D523">
        <f>VLOOKUP(A523,GFNORTEO.MX!$A$2:$G$1290,6,FALSE)</f>
        <v>94.306731999999997</v>
      </c>
      <c r="E523">
        <f>VLOOKUP(A523,WALMEX.MX!$A$2:$G$1290,6,FALSE)</f>
        <v>34.442988999999997</v>
      </c>
      <c r="H523" s="12">
        <v>42760</v>
      </c>
      <c r="I523" s="39">
        <f t="shared" si="34"/>
        <v>-4.3608147974758598E-3</v>
      </c>
      <c r="J523" s="39">
        <f t="shared" si="35"/>
        <v>-1.4624551012676309E-2</v>
      </c>
      <c r="K523" s="39">
        <f t="shared" si="36"/>
        <v>7.7757349499706892E-3</v>
      </c>
      <c r="M523" s="39"/>
      <c r="N523" s="39"/>
    </row>
    <row r="524" spans="1:14" x14ac:dyDescent="0.25">
      <c r="A524" s="12">
        <v>42761</v>
      </c>
      <c r="B524" s="26">
        <f t="shared" si="33"/>
        <v>4</v>
      </c>
      <c r="C524" s="1">
        <f>VLOOKUP(A524,ASURB.MX!$A$2:$G$1290,6,FALSE)</f>
        <v>294.26965300000001</v>
      </c>
      <c r="D524">
        <f>VLOOKUP(A524,GFNORTEO.MX!$A$2:$G$1290,6,FALSE)</f>
        <v>93.066588999999993</v>
      </c>
      <c r="E524">
        <f>VLOOKUP(A524,WALMEX.MX!$A$2:$G$1290,6,FALSE)</f>
        <v>34.319130000000001</v>
      </c>
      <c r="H524" s="12">
        <v>42761</v>
      </c>
      <c r="I524" s="39">
        <f t="shared" si="34"/>
        <v>-2.4968716335018216E-2</v>
      </c>
      <c r="J524" s="39">
        <f t="shared" si="35"/>
        <v>-1.3237328582243593E-2</v>
      </c>
      <c r="K524" s="39">
        <f t="shared" si="36"/>
        <v>-3.6025397633978294E-3</v>
      </c>
      <c r="M524" s="39"/>
      <c r="N524" s="39"/>
    </row>
    <row r="525" spans="1:14" x14ac:dyDescent="0.25">
      <c r="A525" s="12">
        <v>42762</v>
      </c>
      <c r="B525" s="26">
        <f t="shared" si="33"/>
        <v>5</v>
      </c>
      <c r="C525" s="1">
        <f>VLOOKUP(A525,ASURB.MX!$A$2:$G$1290,6,FALSE)</f>
        <v>290.20797700000003</v>
      </c>
      <c r="D525">
        <f>VLOOKUP(A525,GFNORTEO.MX!$A$2:$G$1290,6,FALSE)</f>
        <v>95.835930000000005</v>
      </c>
      <c r="E525">
        <f>VLOOKUP(A525,WALMEX.MX!$A$2:$G$1290,6,FALSE)</f>
        <v>34.176208000000003</v>
      </c>
      <c r="H525" s="12">
        <v>42762</v>
      </c>
      <c r="I525" s="39">
        <f t="shared" si="34"/>
        <v>-1.3898706042805476E-2</v>
      </c>
      <c r="J525" s="39">
        <f t="shared" si="35"/>
        <v>2.9322419161850126E-2</v>
      </c>
      <c r="K525" s="39">
        <f t="shared" si="36"/>
        <v>-4.1731951865728164E-3</v>
      </c>
      <c r="M525" s="39"/>
      <c r="N525" s="39"/>
    </row>
    <row r="526" spans="1:14" x14ac:dyDescent="0.25">
      <c r="A526" s="12">
        <v>42765</v>
      </c>
      <c r="B526" s="26">
        <f t="shared" si="33"/>
        <v>1</v>
      </c>
      <c r="C526" s="1">
        <f>VLOOKUP(A526,ASURB.MX!$A$2:$G$1290,6,FALSE)</f>
        <v>290.22726399999999</v>
      </c>
      <c r="D526">
        <f>VLOOKUP(A526,GFNORTEO.MX!$A$2:$G$1290,6,FALSE)</f>
        <v>94.269431999999995</v>
      </c>
      <c r="E526">
        <f>VLOOKUP(A526,WALMEX.MX!$A$2:$G$1290,6,FALSE)</f>
        <v>34.538265000000003</v>
      </c>
      <c r="H526" s="12">
        <v>42765</v>
      </c>
      <c r="I526" s="39">
        <f t="shared" si="34"/>
        <v>6.6457026192346297E-5</v>
      </c>
      <c r="J526" s="39">
        <f t="shared" si="35"/>
        <v>-1.648068671111378E-2</v>
      </c>
      <c r="K526" s="39">
        <f t="shared" si="36"/>
        <v>1.0538110379833291E-2</v>
      </c>
      <c r="M526" s="39"/>
      <c r="N526" s="39"/>
    </row>
    <row r="527" spans="1:14" x14ac:dyDescent="0.25">
      <c r="A527" s="12">
        <v>42766</v>
      </c>
      <c r="B527" s="26">
        <f t="shared" si="33"/>
        <v>2</v>
      </c>
      <c r="C527" s="1">
        <f>VLOOKUP(A527,ASURB.MX!$A$2:$G$1290,6,FALSE)</f>
        <v>290.79510499999998</v>
      </c>
      <c r="D527">
        <f>VLOOKUP(A527,GFNORTEO.MX!$A$2:$G$1290,6,FALSE)</f>
        <v>93.197120999999996</v>
      </c>
      <c r="E527">
        <f>VLOOKUP(A527,WALMEX.MX!$A$2:$G$1290,6,FALSE)</f>
        <v>35.157573999999997</v>
      </c>
      <c r="H527" s="12">
        <v>42766</v>
      </c>
      <c r="I527" s="39">
        <f t="shared" si="34"/>
        <v>1.9546276050161114E-3</v>
      </c>
      <c r="J527" s="39">
        <f t="shared" si="35"/>
        <v>-1.1440149486792598E-2</v>
      </c>
      <c r="K527" s="39">
        <f t="shared" si="36"/>
        <v>1.7772231732737131E-2</v>
      </c>
      <c r="M527" s="39"/>
      <c r="N527" s="39"/>
    </row>
    <row r="528" spans="1:14" x14ac:dyDescent="0.25">
      <c r="A528" s="12">
        <v>42767</v>
      </c>
      <c r="B528" s="26">
        <f t="shared" si="33"/>
        <v>3</v>
      </c>
      <c r="C528" s="1">
        <f>VLOOKUP(A528,ASURB.MX!$A$2:$G$1290,6,FALSE)</f>
        <v>292.18109099999998</v>
      </c>
      <c r="D528">
        <f>VLOOKUP(A528,GFNORTEO.MX!$A$2:$G$1290,6,FALSE)</f>
        <v>91.956992999999997</v>
      </c>
      <c r="E528">
        <f>VLOOKUP(A528,WALMEX.MX!$A$2:$G$1290,6,FALSE)</f>
        <v>35.595852000000001</v>
      </c>
      <c r="H528" s="12">
        <v>42767</v>
      </c>
      <c r="I528" s="39">
        <f t="shared" si="34"/>
        <v>4.7548720541241733E-3</v>
      </c>
      <c r="J528" s="39">
        <f t="shared" si="35"/>
        <v>-1.3395830295690603E-2</v>
      </c>
      <c r="K528" s="39">
        <f t="shared" si="36"/>
        <v>1.2389042641334568E-2</v>
      </c>
      <c r="M528" s="39"/>
      <c r="N528" s="39"/>
    </row>
    <row r="529" spans="1:14" x14ac:dyDescent="0.25">
      <c r="A529" s="12">
        <v>42768</v>
      </c>
      <c r="B529" s="26">
        <f t="shared" si="33"/>
        <v>4</v>
      </c>
      <c r="C529" s="1">
        <f>VLOOKUP(A529,ASURB.MX!$A$2:$G$1290,6,FALSE)</f>
        <v>292.74896200000001</v>
      </c>
      <c r="D529">
        <f>VLOOKUP(A529,GFNORTEO.MX!$A$2:$G$1290,6,FALSE)</f>
        <v>93.215774999999994</v>
      </c>
      <c r="E529">
        <f>VLOOKUP(A529,WALMEX.MX!$A$2:$G$1290,6,FALSE)</f>
        <v>36.062705999999999</v>
      </c>
      <c r="H529" s="12">
        <v>42768</v>
      </c>
      <c r="I529" s="39">
        <f t="shared" si="34"/>
        <v>1.9416720871083422E-3</v>
      </c>
      <c r="J529" s="39">
        <f t="shared" si="35"/>
        <v>1.3595966664606387E-2</v>
      </c>
      <c r="K529" s="39">
        <f t="shared" si="36"/>
        <v>1.3030142341592891E-2</v>
      </c>
      <c r="M529" s="39"/>
      <c r="N529" s="39"/>
    </row>
    <row r="530" spans="1:14" x14ac:dyDescent="0.25">
      <c r="A530" s="12">
        <v>42769</v>
      </c>
      <c r="B530" s="26">
        <f t="shared" si="33"/>
        <v>5</v>
      </c>
      <c r="C530" s="1">
        <f>VLOOKUP(A530,ASURB.MX!$A$2:$G$1290,6,FALSE)</f>
        <v>293.52856400000002</v>
      </c>
      <c r="D530">
        <f>VLOOKUP(A530,GFNORTEO.MX!$A$2:$G$1290,6,FALSE)</f>
        <v>95.351059000000006</v>
      </c>
      <c r="E530">
        <f>VLOOKUP(A530,WALMEX.MX!$A$2:$G$1290,6,FALSE)</f>
        <v>36.577213</v>
      </c>
      <c r="H530" s="12">
        <v>42769</v>
      </c>
      <c r="I530" s="39">
        <f t="shared" si="34"/>
        <v>2.6594997247307156E-3</v>
      </c>
      <c r="J530" s="39">
        <f t="shared" si="35"/>
        <v>2.2648471409275138E-2</v>
      </c>
      <c r="K530" s="39">
        <f t="shared" si="36"/>
        <v>1.4166194328735676E-2</v>
      </c>
      <c r="M530" s="39"/>
      <c r="N530" s="39"/>
    </row>
    <row r="531" spans="1:14" x14ac:dyDescent="0.25">
      <c r="A531" s="12">
        <v>42773</v>
      </c>
      <c r="B531" s="26">
        <f t="shared" si="33"/>
        <v>2</v>
      </c>
      <c r="C531" s="1">
        <f>VLOOKUP(A531,ASURB.MX!$A$2:$G$1290,6,FALSE)</f>
        <v>293.65368699999999</v>
      </c>
      <c r="D531">
        <f>VLOOKUP(A531,GFNORTEO.MX!$A$2:$G$1290,6,FALSE)</f>
        <v>92.246039999999994</v>
      </c>
      <c r="E531">
        <f>VLOOKUP(A531,WALMEX.MX!$A$2:$G$1290,6,FALSE)</f>
        <v>36.586745999999998</v>
      </c>
      <c r="H531" s="12">
        <v>42773</v>
      </c>
      <c r="I531" s="39">
        <f t="shared" si="34"/>
        <v>4.2618114454496728E-4</v>
      </c>
      <c r="J531" s="39">
        <f t="shared" si="35"/>
        <v>-3.3106083264687863E-2</v>
      </c>
      <c r="K531" s="39">
        <f t="shared" si="36"/>
        <v>2.6059278869647811E-4</v>
      </c>
      <c r="M531" s="39"/>
      <c r="N531" s="39"/>
    </row>
    <row r="532" spans="1:14" x14ac:dyDescent="0.25">
      <c r="A532" s="12">
        <v>42774</v>
      </c>
      <c r="B532" s="26">
        <f t="shared" si="33"/>
        <v>3</v>
      </c>
      <c r="C532" s="1">
        <f>VLOOKUP(A532,ASURB.MX!$A$2:$G$1290,6,FALSE)</f>
        <v>301.88293499999997</v>
      </c>
      <c r="D532">
        <f>VLOOKUP(A532,GFNORTEO.MX!$A$2:$G$1290,6,FALSE)</f>
        <v>92.833472999999998</v>
      </c>
      <c r="E532">
        <f>VLOOKUP(A532,WALMEX.MX!$A$2:$G$1290,6,FALSE)</f>
        <v>36.138934999999996</v>
      </c>
      <c r="H532" s="12">
        <v>42774</v>
      </c>
      <c r="I532" s="39">
        <f t="shared" si="34"/>
        <v>2.7638172122289584E-2</v>
      </c>
      <c r="J532" s="39">
        <f t="shared" si="35"/>
        <v>6.3479200164421505E-3</v>
      </c>
      <c r="K532" s="39">
        <f t="shared" si="36"/>
        <v>-1.2315227677296776E-2</v>
      </c>
      <c r="M532" s="39"/>
      <c r="N532" s="39"/>
    </row>
    <row r="533" spans="1:14" x14ac:dyDescent="0.25">
      <c r="A533" s="12">
        <v>42775</v>
      </c>
      <c r="B533" s="26">
        <f t="shared" si="33"/>
        <v>4</v>
      </c>
      <c r="C533" s="1">
        <f>VLOOKUP(A533,ASURB.MX!$A$2:$G$1290,6,FALSE)</f>
        <v>303.64428700000002</v>
      </c>
      <c r="D533">
        <f>VLOOKUP(A533,GFNORTEO.MX!$A$2:$G$1290,6,FALSE)</f>
        <v>94.502540999999994</v>
      </c>
      <c r="E533">
        <f>VLOOKUP(A533,WALMEX.MX!$A$2:$G$1290,6,FALSE)</f>
        <v>36.529572000000002</v>
      </c>
      <c r="H533" s="12">
        <v>42775</v>
      </c>
      <c r="I533" s="39">
        <f t="shared" si="34"/>
        <v>5.8175979664294936E-3</v>
      </c>
      <c r="J533" s="39">
        <f t="shared" si="35"/>
        <v>1.7819447840658583E-2</v>
      </c>
      <c r="K533" s="39">
        <f t="shared" si="36"/>
        <v>1.0751308343907669E-2</v>
      </c>
      <c r="M533" s="39"/>
      <c r="N533" s="39"/>
    </row>
    <row r="534" spans="1:14" x14ac:dyDescent="0.25">
      <c r="A534" s="12">
        <v>42776</v>
      </c>
      <c r="B534" s="26">
        <f t="shared" si="33"/>
        <v>5</v>
      </c>
      <c r="C534" s="1">
        <f>VLOOKUP(A534,ASURB.MX!$A$2:$G$1290,6,FALSE)</f>
        <v>306.83969100000002</v>
      </c>
      <c r="D534">
        <f>VLOOKUP(A534,GFNORTEO.MX!$A$2:$G$1290,6,FALSE)</f>
        <v>95.117949999999993</v>
      </c>
      <c r="E534">
        <f>VLOOKUP(A534,WALMEX.MX!$A$2:$G$1290,6,FALSE)</f>
        <v>36.729667999999997</v>
      </c>
      <c r="H534" s="12">
        <v>42776</v>
      </c>
      <c r="I534" s="39">
        <f t="shared" si="34"/>
        <v>1.0468524309000088E-2</v>
      </c>
      <c r="J534" s="39">
        <f t="shared" si="35"/>
        <v>6.4909773990603683E-3</v>
      </c>
      <c r="K534" s="39">
        <f t="shared" si="36"/>
        <v>5.4626965168998046E-3</v>
      </c>
      <c r="M534" s="39"/>
      <c r="N534" s="39"/>
    </row>
    <row r="535" spans="1:14" x14ac:dyDescent="0.25">
      <c r="A535" s="12">
        <v>42779</v>
      </c>
      <c r="B535" s="26">
        <f t="shared" si="33"/>
        <v>1</v>
      </c>
      <c r="C535" s="1">
        <f>VLOOKUP(A535,ASURB.MX!$A$2:$G$1290,6,FALSE)</f>
        <v>303.18228099999999</v>
      </c>
      <c r="D535">
        <f>VLOOKUP(A535,GFNORTEO.MX!$A$2:$G$1290,6,FALSE)</f>
        <v>93.355643999999998</v>
      </c>
      <c r="E535">
        <f>VLOOKUP(A535,WALMEX.MX!$A$2:$G$1290,6,FALSE)</f>
        <v>37.529991000000003</v>
      </c>
      <c r="H535" s="12">
        <v>42779</v>
      </c>
      <c r="I535" s="39">
        <f t="shared" si="34"/>
        <v>-1.1991219964169198E-2</v>
      </c>
      <c r="J535" s="39">
        <f t="shared" si="35"/>
        <v>-1.8701371634055372E-2</v>
      </c>
      <c r="K535" s="39">
        <f t="shared" si="36"/>
        <v>2.1555552480775397E-2</v>
      </c>
      <c r="M535" s="39"/>
      <c r="N535" s="39"/>
    </row>
    <row r="536" spans="1:14" x14ac:dyDescent="0.25">
      <c r="A536" s="12">
        <v>42780</v>
      </c>
      <c r="B536" s="26">
        <f t="shared" si="33"/>
        <v>2</v>
      </c>
      <c r="C536" s="1">
        <f>VLOOKUP(A536,ASURB.MX!$A$2:$G$1290,6,FALSE)</f>
        <v>300.50656099999998</v>
      </c>
      <c r="D536">
        <f>VLOOKUP(A536,GFNORTEO.MX!$A$2:$G$1290,6,FALSE)</f>
        <v>91.882392999999993</v>
      </c>
      <c r="E536">
        <f>VLOOKUP(A536,WALMEX.MX!$A$2:$G$1290,6,FALSE)</f>
        <v>37.730075999999997</v>
      </c>
      <c r="H536" s="12">
        <v>42780</v>
      </c>
      <c r="I536" s="39">
        <f t="shared" si="34"/>
        <v>-8.8646247393586505E-3</v>
      </c>
      <c r="J536" s="39">
        <f t="shared" si="35"/>
        <v>-1.5906906469257766E-2</v>
      </c>
      <c r="K536" s="39">
        <f t="shared" si="36"/>
        <v>5.317174947661321E-3</v>
      </c>
      <c r="M536" s="39"/>
      <c r="N536" s="39"/>
    </row>
    <row r="537" spans="1:14" x14ac:dyDescent="0.25">
      <c r="A537" s="12">
        <v>42781</v>
      </c>
      <c r="B537" s="26">
        <f t="shared" si="33"/>
        <v>3</v>
      </c>
      <c r="C537" s="1">
        <f>VLOOKUP(A537,ASURB.MX!$A$2:$G$1290,6,FALSE)</f>
        <v>299.06286599999999</v>
      </c>
      <c r="D537">
        <f>VLOOKUP(A537,GFNORTEO.MX!$A$2:$G$1290,6,FALSE)</f>
        <v>91.975632000000004</v>
      </c>
      <c r="E537">
        <f>VLOOKUP(A537,WALMEX.MX!$A$2:$G$1290,6,FALSE)</f>
        <v>37.682434000000001</v>
      </c>
      <c r="H537" s="12">
        <v>42781</v>
      </c>
      <c r="I537" s="39">
        <f t="shared" si="34"/>
        <v>-4.8157818765854074E-3</v>
      </c>
      <c r="J537" s="39">
        <f t="shared" si="35"/>
        <v>1.014250076850893E-3</v>
      </c>
      <c r="K537" s="39">
        <f t="shared" si="36"/>
        <v>-1.2635040615447037E-3</v>
      </c>
      <c r="M537" s="39"/>
      <c r="N537" s="39"/>
    </row>
    <row r="538" spans="1:14" x14ac:dyDescent="0.25">
      <c r="A538" s="12">
        <v>42782</v>
      </c>
      <c r="B538" s="26">
        <f t="shared" si="33"/>
        <v>4</v>
      </c>
      <c r="C538" s="1">
        <f>VLOOKUP(A538,ASURB.MX!$A$2:$G$1290,6,FALSE)</f>
        <v>301.63269000000003</v>
      </c>
      <c r="D538">
        <f>VLOOKUP(A538,GFNORTEO.MX!$A$2:$G$1290,6,FALSE)</f>
        <v>93.467528999999999</v>
      </c>
      <c r="E538">
        <f>VLOOKUP(A538,WALMEX.MX!$A$2:$G$1290,6,FALSE)</f>
        <v>38.131836</v>
      </c>
      <c r="H538" s="12">
        <v>42782</v>
      </c>
      <c r="I538" s="39">
        <f t="shared" si="34"/>
        <v>8.5562133833704292E-3</v>
      </c>
      <c r="J538" s="39">
        <f t="shared" si="35"/>
        <v>1.6090420155644245E-2</v>
      </c>
      <c r="K538" s="39">
        <f t="shared" si="36"/>
        <v>1.1855479547538881E-2</v>
      </c>
      <c r="M538" s="39"/>
      <c r="N538" s="39"/>
    </row>
    <row r="539" spans="1:14" x14ac:dyDescent="0.25">
      <c r="A539" s="12">
        <v>42783</v>
      </c>
      <c r="B539" s="26">
        <f t="shared" si="33"/>
        <v>5</v>
      </c>
      <c r="C539" s="1">
        <f>VLOOKUP(A539,ASURB.MX!$A$2:$G$1290,6,FALSE)</f>
        <v>307.81182899999999</v>
      </c>
      <c r="D539">
        <f>VLOOKUP(A539,GFNORTEO.MX!$A$2:$G$1290,6,FALSE)</f>
        <v>93.131859000000006</v>
      </c>
      <c r="E539">
        <f>VLOOKUP(A539,WALMEX.MX!$A$2:$G$1290,6,FALSE)</f>
        <v>38.179648999999998</v>
      </c>
      <c r="H539" s="12">
        <v>42783</v>
      </c>
      <c r="I539" s="39">
        <f t="shared" si="34"/>
        <v>2.0278632611208491E-2</v>
      </c>
      <c r="J539" s="39">
        <f t="shared" si="35"/>
        <v>-3.5977648766296324E-3</v>
      </c>
      <c r="K539" s="39">
        <f t="shared" si="36"/>
        <v>1.2531011880211262E-3</v>
      </c>
      <c r="M539" s="39"/>
      <c r="N539" s="39"/>
    </row>
    <row r="540" spans="1:14" x14ac:dyDescent="0.25">
      <c r="A540" s="12">
        <v>42786</v>
      </c>
      <c r="B540" s="26">
        <f t="shared" si="33"/>
        <v>1</v>
      </c>
      <c r="C540" s="1">
        <f>VLOOKUP(A540,ASURB.MX!$A$2:$G$1290,6,FALSE)</f>
        <v>303.942657</v>
      </c>
      <c r="D540">
        <f>VLOOKUP(A540,GFNORTEO.MX!$A$2:$G$1290,6,FALSE)</f>
        <v>93.243752000000001</v>
      </c>
      <c r="E540">
        <f>VLOOKUP(A540,WALMEX.MX!$A$2:$G$1290,6,FALSE)</f>
        <v>38.141396</v>
      </c>
      <c r="H540" s="12">
        <v>42786</v>
      </c>
      <c r="I540" s="39">
        <f t="shared" si="34"/>
        <v>-1.2649596141360143E-2</v>
      </c>
      <c r="J540" s="39">
        <f t="shared" si="35"/>
        <v>1.2007259194809978E-3</v>
      </c>
      <c r="K540" s="39">
        <f t="shared" si="36"/>
        <v>-1.0024234653289894E-3</v>
      </c>
      <c r="M540" s="39"/>
      <c r="N540" s="39"/>
    </row>
    <row r="541" spans="1:14" x14ac:dyDescent="0.25">
      <c r="A541" s="12">
        <v>42787</v>
      </c>
      <c r="B541" s="26">
        <f t="shared" si="33"/>
        <v>2</v>
      </c>
      <c r="C541" s="1">
        <f>VLOOKUP(A541,ASURB.MX!$A$2:$G$1290,6,FALSE)</f>
        <v>306.01196299999998</v>
      </c>
      <c r="D541">
        <f>VLOOKUP(A541,GFNORTEO.MX!$A$2:$G$1290,6,FALSE)</f>
        <v>94.073616000000001</v>
      </c>
      <c r="E541">
        <f>VLOOKUP(A541,WALMEX.MX!$A$2:$G$1290,6,FALSE)</f>
        <v>38.361313000000003</v>
      </c>
      <c r="H541" s="12">
        <v>42787</v>
      </c>
      <c r="I541" s="39">
        <f t="shared" si="34"/>
        <v>6.7851406352471989E-3</v>
      </c>
      <c r="J541" s="39">
        <f t="shared" si="35"/>
        <v>8.8605711068797458E-3</v>
      </c>
      <c r="K541" s="39">
        <f t="shared" si="36"/>
        <v>5.7492762972433456E-3</v>
      </c>
      <c r="M541" s="39"/>
      <c r="N541" s="39"/>
    </row>
    <row r="542" spans="1:14" x14ac:dyDescent="0.25">
      <c r="A542" s="12">
        <v>42788</v>
      </c>
      <c r="B542" s="26">
        <f t="shared" si="33"/>
        <v>3</v>
      </c>
      <c r="C542" s="1">
        <f>VLOOKUP(A542,ASURB.MX!$A$2:$G$1290,6,FALSE)</f>
        <v>299.68847699999998</v>
      </c>
      <c r="D542">
        <f>VLOOKUP(A542,GFNORTEO.MX!$A$2:$G$1290,6,FALSE)</f>
        <v>93.169158999999993</v>
      </c>
      <c r="E542">
        <f>VLOOKUP(A542,WALMEX.MX!$A$2:$G$1290,6,FALSE)</f>
        <v>38.772464999999997</v>
      </c>
      <c r="H542" s="12">
        <v>42788</v>
      </c>
      <c r="I542" s="39">
        <f t="shared" si="34"/>
        <v>-2.0880670824433463E-2</v>
      </c>
      <c r="J542" s="39">
        <f t="shared" si="35"/>
        <v>-9.660869794144723E-3</v>
      </c>
      <c r="K542" s="39">
        <f t="shared" si="36"/>
        <v>1.0660851957067858E-2</v>
      </c>
      <c r="M542" s="39"/>
      <c r="N542" s="39"/>
    </row>
    <row r="543" spans="1:14" x14ac:dyDescent="0.25">
      <c r="A543" s="12">
        <v>42789</v>
      </c>
      <c r="B543" s="26">
        <f t="shared" si="33"/>
        <v>4</v>
      </c>
      <c r="C543" s="1">
        <f>VLOOKUP(A543,ASURB.MX!$A$2:$G$1290,6,FALSE)</f>
        <v>294.00982699999997</v>
      </c>
      <c r="D543">
        <f>VLOOKUP(A543,GFNORTEO.MX!$A$2:$G$1290,6,FALSE)</f>
        <v>94.017669999999995</v>
      </c>
      <c r="E543">
        <f>VLOOKUP(A543,WALMEX.MX!$A$2:$G$1290,6,FALSE)</f>
        <v>38.743777999999999</v>
      </c>
      <c r="H543" s="12">
        <v>42789</v>
      </c>
      <c r="I543" s="39">
        <f t="shared" si="34"/>
        <v>-1.913033318486743E-2</v>
      </c>
      <c r="J543" s="39">
        <f t="shared" si="35"/>
        <v>9.0659884167069056E-3</v>
      </c>
      <c r="K543" s="39">
        <f t="shared" si="36"/>
        <v>-7.4015458436572327E-4</v>
      </c>
      <c r="M543" s="39"/>
      <c r="N543" s="39"/>
    </row>
    <row r="544" spans="1:14" x14ac:dyDescent="0.25">
      <c r="A544" s="12">
        <v>42790</v>
      </c>
      <c r="B544" s="26">
        <f t="shared" si="33"/>
        <v>5</v>
      </c>
      <c r="C544" s="1">
        <f>VLOOKUP(A544,ASURB.MX!$A$2:$G$1290,6,FALSE)</f>
        <v>299.26495399999999</v>
      </c>
      <c r="D544">
        <f>VLOOKUP(A544,GFNORTEO.MX!$A$2:$G$1290,6,FALSE)</f>
        <v>92.786857999999995</v>
      </c>
      <c r="E544">
        <f>VLOOKUP(A544,WALMEX.MX!$A$2:$G$1290,6,FALSE)</f>
        <v>38.428246000000001</v>
      </c>
      <c r="H544" s="12">
        <v>42790</v>
      </c>
      <c r="I544" s="39">
        <f t="shared" si="34"/>
        <v>1.7716122835058721E-2</v>
      </c>
      <c r="J544" s="39">
        <f t="shared" si="35"/>
        <v>-1.3177729943323517E-2</v>
      </c>
      <c r="K544" s="39">
        <f t="shared" si="36"/>
        <v>-8.1774130558588468E-3</v>
      </c>
      <c r="M544" s="39"/>
      <c r="N544" s="39"/>
    </row>
    <row r="545" spans="1:14" x14ac:dyDescent="0.25">
      <c r="A545" s="12">
        <v>42793</v>
      </c>
      <c r="B545" s="26">
        <f t="shared" si="33"/>
        <v>1</v>
      </c>
      <c r="C545" s="1">
        <f>VLOOKUP(A545,ASURB.MX!$A$2:$G$1290,6,FALSE)</f>
        <v>301.29580700000002</v>
      </c>
      <c r="D545">
        <f>VLOOKUP(A545,GFNORTEO.MX!$A$2:$G$1290,6,FALSE)</f>
        <v>92.507126</v>
      </c>
      <c r="E545">
        <f>VLOOKUP(A545,WALMEX.MX!$A$2:$G$1290,6,FALSE)</f>
        <v>38.141396</v>
      </c>
      <c r="H545" s="12">
        <v>42793</v>
      </c>
      <c r="I545" s="39">
        <f t="shared" si="34"/>
        <v>6.7632148917929269E-3</v>
      </c>
      <c r="J545" s="39">
        <f t="shared" si="35"/>
        <v>-3.0193339953427205E-3</v>
      </c>
      <c r="K545" s="39">
        <f t="shared" si="36"/>
        <v>-7.4925606140866397E-3</v>
      </c>
      <c r="M545" s="39"/>
      <c r="N545" s="39"/>
    </row>
    <row r="546" spans="1:14" x14ac:dyDescent="0.25">
      <c r="A546" s="12">
        <v>42794</v>
      </c>
      <c r="B546" s="26">
        <f t="shared" si="33"/>
        <v>2</v>
      </c>
      <c r="C546" s="1">
        <f>VLOOKUP(A546,ASURB.MX!$A$2:$G$1290,6,FALSE)</f>
        <v>305.73284899999999</v>
      </c>
      <c r="D546">
        <f>VLOOKUP(A546,GFNORTEO.MX!$A$2:$G$1290,6,FALSE)</f>
        <v>93.103881999999999</v>
      </c>
      <c r="E546">
        <f>VLOOKUP(A546,WALMEX.MX!$A$2:$G$1290,6,FALSE)</f>
        <v>37.242598999999998</v>
      </c>
      <c r="H546" s="12">
        <v>42794</v>
      </c>
      <c r="I546" s="39">
        <f t="shared" si="34"/>
        <v>1.4619148468181489E-2</v>
      </c>
      <c r="J546" s="39">
        <f t="shared" si="35"/>
        <v>6.4302011246586428E-3</v>
      </c>
      <c r="K546" s="39">
        <f t="shared" si="36"/>
        <v>-2.3846960973677674E-2</v>
      </c>
      <c r="M546" s="39"/>
      <c r="N546" s="39"/>
    </row>
    <row r="547" spans="1:14" x14ac:dyDescent="0.25">
      <c r="A547" s="12">
        <v>42795</v>
      </c>
      <c r="B547" s="26">
        <f t="shared" si="33"/>
        <v>3</v>
      </c>
      <c r="C547" s="1">
        <f>VLOOKUP(A547,ASURB.MX!$A$2:$G$1290,6,FALSE)</f>
        <v>310.35278299999999</v>
      </c>
      <c r="D547">
        <f>VLOOKUP(A547,GFNORTEO.MX!$A$2:$G$1290,6,FALSE)</f>
        <v>92.973343</v>
      </c>
      <c r="E547">
        <f>VLOOKUP(A547,WALMEX.MX!$A$2:$G$1290,6,FALSE)</f>
        <v>37.577258999999998</v>
      </c>
      <c r="H547" s="12">
        <v>42795</v>
      </c>
      <c r="I547" s="39">
        <f t="shared" si="34"/>
        <v>1.4997981969271068E-2</v>
      </c>
      <c r="J547" s="39">
        <f t="shared" si="35"/>
        <v>-1.4030628564539053E-3</v>
      </c>
      <c r="K547" s="39">
        <f t="shared" si="36"/>
        <v>8.9458130709794987E-3</v>
      </c>
      <c r="M547" s="39"/>
      <c r="N547" s="39"/>
    </row>
    <row r="548" spans="1:14" x14ac:dyDescent="0.25">
      <c r="A548" s="12">
        <v>42796</v>
      </c>
      <c r="B548" s="26">
        <f t="shared" si="33"/>
        <v>4</v>
      </c>
      <c r="C548" s="1">
        <f>VLOOKUP(A548,ASURB.MX!$A$2:$G$1290,6,FALSE)</f>
        <v>301.39205900000002</v>
      </c>
      <c r="D548">
        <f>VLOOKUP(A548,GFNORTEO.MX!$A$2:$G$1290,6,FALSE)</f>
        <v>93.203284999999994</v>
      </c>
      <c r="E548">
        <f>VLOOKUP(A548,WALMEX.MX!$A$2:$G$1290,6,FALSE)</f>
        <v>37.156548000000001</v>
      </c>
      <c r="H548" s="12">
        <v>42796</v>
      </c>
      <c r="I548" s="39">
        <f t="shared" si="34"/>
        <v>-2.9297721316253144E-2</v>
      </c>
      <c r="J548" s="39">
        <f t="shared" si="35"/>
        <v>2.4701501943481105E-3</v>
      </c>
      <c r="K548" s="39">
        <f t="shared" si="36"/>
        <v>-1.1259039548473607E-2</v>
      </c>
      <c r="M548" s="39"/>
      <c r="N548" s="39"/>
    </row>
    <row r="549" spans="1:14" x14ac:dyDescent="0.25">
      <c r="A549" s="12">
        <v>42797</v>
      </c>
      <c r="B549" s="26">
        <f t="shared" si="33"/>
        <v>5</v>
      </c>
      <c r="C549" s="1">
        <f>VLOOKUP(A549,ASURB.MX!$A$2:$G$1290,6,FALSE)</f>
        <v>303.05715900000001</v>
      </c>
      <c r="D549">
        <f>VLOOKUP(A549,GFNORTEO.MX!$A$2:$G$1290,6,FALSE)</f>
        <v>94.251259000000005</v>
      </c>
      <c r="E549">
        <f>VLOOKUP(A549,WALMEX.MX!$A$2:$G$1290,6,FALSE)</f>
        <v>37.309536000000001</v>
      </c>
      <c r="H549" s="12">
        <v>42797</v>
      </c>
      <c r="I549" s="39">
        <f t="shared" si="34"/>
        <v>5.5094924845736819E-3</v>
      </c>
      <c r="J549" s="39">
        <f t="shared" si="35"/>
        <v>1.1181216477579211E-2</v>
      </c>
      <c r="K549" s="39">
        <f t="shared" si="36"/>
        <v>4.1089367676676401E-3</v>
      </c>
      <c r="M549" s="39"/>
      <c r="N549" s="39"/>
    </row>
    <row r="550" spans="1:14" x14ac:dyDescent="0.25">
      <c r="A550" s="12">
        <v>42800</v>
      </c>
      <c r="B550" s="26">
        <f t="shared" si="33"/>
        <v>1</v>
      </c>
      <c r="C550" s="1">
        <f>VLOOKUP(A550,ASURB.MX!$A$2:$G$1290,6,FALSE)</f>
        <v>310.795502</v>
      </c>
      <c r="D550">
        <f>VLOOKUP(A550,GFNORTEO.MX!$A$2:$G$1290,6,FALSE)</f>
        <v>94.430633999999998</v>
      </c>
      <c r="E550">
        <f>VLOOKUP(A550,WALMEX.MX!$A$2:$G$1290,6,FALSE)</f>
        <v>37.950164999999998</v>
      </c>
      <c r="H550" s="12">
        <v>42800</v>
      </c>
      <c r="I550" s="39">
        <f t="shared" si="34"/>
        <v>2.5213714776528978E-2</v>
      </c>
      <c r="J550" s="39">
        <f t="shared" si="35"/>
        <v>1.9013488913705015E-3</v>
      </c>
      <c r="K550" s="39">
        <f t="shared" si="36"/>
        <v>1.7024900846683129E-2</v>
      </c>
      <c r="M550" s="39"/>
      <c r="N550" s="39"/>
    </row>
    <row r="551" spans="1:14" x14ac:dyDescent="0.25">
      <c r="A551" s="12">
        <v>42801</v>
      </c>
      <c r="B551" s="26">
        <f t="shared" si="33"/>
        <v>2</v>
      </c>
      <c r="C551" s="1">
        <f>VLOOKUP(A551,ASURB.MX!$A$2:$G$1290,6,FALSE)</f>
        <v>310.68002300000001</v>
      </c>
      <c r="D551">
        <f>VLOOKUP(A551,GFNORTEO.MX!$A$2:$G$1290,6,FALSE)</f>
        <v>94.987662999999998</v>
      </c>
      <c r="E551">
        <f>VLOOKUP(A551,WALMEX.MX!$A$2:$G$1290,6,FALSE)</f>
        <v>37.175666999999997</v>
      </c>
      <c r="H551" s="12">
        <v>42801</v>
      </c>
      <c r="I551" s="39">
        <f t="shared" si="34"/>
        <v>-3.7162847669357273E-4</v>
      </c>
      <c r="J551" s="39">
        <f t="shared" si="35"/>
        <v>5.8814867892382832E-3</v>
      </c>
      <c r="K551" s="39">
        <f t="shared" si="36"/>
        <v>-2.0619417307580306E-2</v>
      </c>
      <c r="M551" s="39"/>
      <c r="N551" s="39"/>
    </row>
    <row r="552" spans="1:14" x14ac:dyDescent="0.25">
      <c r="A552" s="12">
        <v>42802</v>
      </c>
      <c r="B552" s="26">
        <f t="shared" si="33"/>
        <v>3</v>
      </c>
      <c r="C552" s="1">
        <f>VLOOKUP(A552,ASURB.MX!$A$2:$G$1290,6,FALSE)</f>
        <v>310.68002300000001</v>
      </c>
      <c r="D552">
        <f>VLOOKUP(A552,GFNORTEO.MX!$A$2:$G$1290,6,FALSE)</f>
        <v>95.148162999999997</v>
      </c>
      <c r="E552">
        <f>VLOOKUP(A552,WALMEX.MX!$A$2:$G$1290,6,FALSE)</f>
        <v>37.462516999999998</v>
      </c>
      <c r="H552" s="12">
        <v>42802</v>
      </c>
      <c r="I552" s="39">
        <f t="shared" si="34"/>
        <v>0</v>
      </c>
      <c r="J552" s="39">
        <f t="shared" si="35"/>
        <v>1.6882671877107606E-3</v>
      </c>
      <c r="K552" s="39">
        <f t="shared" si="36"/>
        <v>7.6864520791054165E-3</v>
      </c>
      <c r="M552" s="39"/>
      <c r="N552" s="39"/>
    </row>
    <row r="553" spans="1:14" x14ac:dyDescent="0.25">
      <c r="A553" s="12">
        <v>42803</v>
      </c>
      <c r="B553" s="26">
        <f t="shared" si="33"/>
        <v>4</v>
      </c>
      <c r="C553" s="1">
        <f>VLOOKUP(A553,ASURB.MX!$A$2:$G$1290,6,FALSE)</f>
        <v>308.74542200000002</v>
      </c>
      <c r="D553">
        <f>VLOOKUP(A553,GFNORTEO.MX!$A$2:$G$1290,6,FALSE)</f>
        <v>94.458961000000002</v>
      </c>
      <c r="E553">
        <f>VLOOKUP(A553,WALMEX.MX!$A$2:$G$1290,6,FALSE)</f>
        <v>37.510330000000003</v>
      </c>
      <c r="H553" s="12">
        <v>42803</v>
      </c>
      <c r="I553" s="39">
        <f t="shared" si="34"/>
        <v>-6.2464572807075748E-3</v>
      </c>
      <c r="J553" s="39">
        <f t="shared" si="35"/>
        <v>-7.2698221547397007E-3</v>
      </c>
      <c r="K553" s="39">
        <f t="shared" si="36"/>
        <v>1.2754752792568851E-3</v>
      </c>
      <c r="M553" s="39"/>
      <c r="N553" s="39"/>
    </row>
    <row r="554" spans="1:14" x14ac:dyDescent="0.25">
      <c r="A554" s="12">
        <v>42804</v>
      </c>
      <c r="B554" s="26">
        <f t="shared" si="33"/>
        <v>5</v>
      </c>
      <c r="C554" s="1">
        <f>VLOOKUP(A554,ASURB.MX!$A$2:$G$1290,6,FALSE)</f>
        <v>308.20642099999998</v>
      </c>
      <c r="D554">
        <f>VLOOKUP(A554,GFNORTEO.MX!$A$2:$G$1290,6,FALSE)</f>
        <v>95.374747999999997</v>
      </c>
      <c r="E554">
        <f>VLOOKUP(A554,WALMEX.MX!$A$2:$G$1290,6,FALSE)</f>
        <v>37.309536000000001</v>
      </c>
      <c r="H554" s="12">
        <v>42804</v>
      </c>
      <c r="I554" s="39">
        <f t="shared" si="34"/>
        <v>-1.7473037587927914E-3</v>
      </c>
      <c r="J554" s="39">
        <f t="shared" si="35"/>
        <v>9.6483823566283801E-3</v>
      </c>
      <c r="K554" s="39">
        <f t="shared" si="36"/>
        <v>-5.3674108974650038E-3</v>
      </c>
      <c r="M554" s="39"/>
      <c r="N554" s="39"/>
    </row>
    <row r="555" spans="1:14" x14ac:dyDescent="0.25">
      <c r="A555" s="12">
        <v>42807</v>
      </c>
      <c r="B555" s="26">
        <f t="shared" si="33"/>
        <v>1</v>
      </c>
      <c r="C555" s="1">
        <f>VLOOKUP(A555,ASURB.MX!$A$2:$G$1290,6,FALSE)</f>
        <v>306.926331</v>
      </c>
      <c r="D555">
        <f>VLOOKUP(A555,GFNORTEO.MX!$A$2:$G$1290,6,FALSE)</f>
        <v>95.488045</v>
      </c>
      <c r="E555">
        <f>VLOOKUP(A555,WALMEX.MX!$A$2:$G$1290,6,FALSE)</f>
        <v>37.137421000000003</v>
      </c>
      <c r="H555" s="12">
        <v>42807</v>
      </c>
      <c r="I555" s="39">
        <f t="shared" si="34"/>
        <v>-4.1620019212928626E-3</v>
      </c>
      <c r="J555" s="39">
        <f t="shared" si="35"/>
        <v>1.1872090052392342E-3</v>
      </c>
      <c r="K555" s="39">
        <f t="shared" si="36"/>
        <v>-4.6238372550162889E-3</v>
      </c>
      <c r="M555" s="39"/>
      <c r="N555" s="39"/>
    </row>
    <row r="556" spans="1:14" x14ac:dyDescent="0.25">
      <c r="A556" s="12">
        <v>42808</v>
      </c>
      <c r="B556" s="26">
        <f t="shared" si="33"/>
        <v>2</v>
      </c>
      <c r="C556" s="1">
        <f>VLOOKUP(A556,ASURB.MX!$A$2:$G$1290,6,FALSE)</f>
        <v>303.42288200000002</v>
      </c>
      <c r="D556">
        <f>VLOOKUP(A556,GFNORTEO.MX!$A$2:$G$1290,6,FALSE)</f>
        <v>95.082076999999998</v>
      </c>
      <c r="E556">
        <f>VLOOKUP(A556,WALMEX.MX!$A$2:$G$1290,6,FALSE)</f>
        <v>37.806739999999998</v>
      </c>
      <c r="H556" s="12">
        <v>42808</v>
      </c>
      <c r="I556" s="39">
        <f t="shared" si="34"/>
        <v>-1.1480271961893928E-2</v>
      </c>
      <c r="J556" s="39">
        <f t="shared" si="35"/>
        <v>-4.2605693888294926E-3</v>
      </c>
      <c r="K556" s="39">
        <f t="shared" si="36"/>
        <v>1.7862280052492074E-2</v>
      </c>
      <c r="M556" s="39"/>
      <c r="N556" s="39"/>
    </row>
    <row r="557" spans="1:14" x14ac:dyDescent="0.25">
      <c r="A557" s="12">
        <v>42809</v>
      </c>
      <c r="B557" s="26">
        <f t="shared" si="33"/>
        <v>3</v>
      </c>
      <c r="C557" s="1">
        <f>VLOOKUP(A557,ASURB.MX!$A$2:$G$1290,6,FALSE)</f>
        <v>299.90982100000002</v>
      </c>
      <c r="D557">
        <f>VLOOKUP(A557,GFNORTEO.MX!$A$2:$G$1290,6,FALSE)</f>
        <v>94.987662999999998</v>
      </c>
      <c r="E557">
        <f>VLOOKUP(A557,WALMEX.MX!$A$2:$G$1290,6,FALSE)</f>
        <v>37.921478</v>
      </c>
      <c r="H557" s="12">
        <v>42809</v>
      </c>
      <c r="I557" s="39">
        <f t="shared" si="34"/>
        <v>-1.1645649858613525E-2</v>
      </c>
      <c r="J557" s="39">
        <f t="shared" si="35"/>
        <v>-9.9346700600913855E-4</v>
      </c>
      <c r="K557" s="39">
        <f t="shared" si="36"/>
        <v>3.030259811427809E-3</v>
      </c>
      <c r="M557" s="39"/>
      <c r="N557" s="39"/>
    </row>
    <row r="558" spans="1:14" x14ac:dyDescent="0.25">
      <c r="A558" s="12">
        <v>42810</v>
      </c>
      <c r="B558" s="26">
        <f t="shared" si="33"/>
        <v>4</v>
      </c>
      <c r="C558" s="1">
        <f>VLOOKUP(A558,ASURB.MX!$A$2:$G$1290,6,FALSE)</f>
        <v>304.91473400000001</v>
      </c>
      <c r="D558">
        <f>VLOOKUP(A558,GFNORTEO.MX!$A$2:$G$1290,6,FALSE)</f>
        <v>96.479370000000003</v>
      </c>
      <c r="E558">
        <f>VLOOKUP(A558,WALMEX.MX!$A$2:$G$1290,6,FALSE)</f>
        <v>38.810715000000002</v>
      </c>
      <c r="H558" s="12">
        <v>42810</v>
      </c>
      <c r="I558" s="39">
        <f t="shared" si="34"/>
        <v>1.6550344066008846E-2</v>
      </c>
      <c r="J558" s="39">
        <f t="shared" si="35"/>
        <v>1.5582183097113443E-2</v>
      </c>
      <c r="K558" s="39">
        <f t="shared" si="36"/>
        <v>2.3178714877450685E-2</v>
      </c>
      <c r="M558" s="39"/>
      <c r="N558" s="39"/>
    </row>
    <row r="559" spans="1:14" x14ac:dyDescent="0.25">
      <c r="A559" s="12">
        <v>42811</v>
      </c>
      <c r="B559" s="26">
        <f t="shared" si="33"/>
        <v>5</v>
      </c>
      <c r="C559" s="1">
        <f>VLOOKUP(A559,ASURB.MX!$A$2:$G$1290,6,FALSE)</f>
        <v>309.18817100000001</v>
      </c>
      <c r="D559">
        <f>VLOOKUP(A559,GFNORTEO.MX!$A$2:$G$1290,6,FALSE)</f>
        <v>98.811347999999995</v>
      </c>
      <c r="E559">
        <f>VLOOKUP(A559,WALMEX.MX!$A$2:$G$1290,6,FALSE)</f>
        <v>39.938983999999998</v>
      </c>
      <c r="H559" s="12">
        <v>42811</v>
      </c>
      <c r="I559" s="39">
        <f t="shared" si="34"/>
        <v>1.391788232242739E-2</v>
      </c>
      <c r="J559" s="39">
        <f t="shared" si="35"/>
        <v>2.3883253350898304E-2</v>
      </c>
      <c r="K559" s="39">
        <f t="shared" si="36"/>
        <v>2.8656521208932469E-2</v>
      </c>
      <c r="M559" s="39"/>
      <c r="N559" s="39"/>
    </row>
    <row r="560" spans="1:14" x14ac:dyDescent="0.25">
      <c r="A560" s="12">
        <v>42815</v>
      </c>
      <c r="B560" s="26">
        <f t="shared" si="33"/>
        <v>2</v>
      </c>
      <c r="C560" s="1">
        <f>VLOOKUP(A560,ASURB.MX!$A$2:$G$1290,6,FALSE)</f>
        <v>302.82617199999999</v>
      </c>
      <c r="D560">
        <f>VLOOKUP(A560,GFNORTEO.MX!$A$2:$G$1290,6,FALSE)</f>
        <v>99.538307000000003</v>
      </c>
      <c r="E560">
        <f>VLOOKUP(A560,WALMEX.MX!$A$2:$G$1290,6,FALSE)</f>
        <v>40.388390000000001</v>
      </c>
      <c r="H560" s="12">
        <v>42815</v>
      </c>
      <c r="I560" s="39">
        <f t="shared" si="34"/>
        <v>-2.0791108072284681E-2</v>
      </c>
      <c r="J560" s="39">
        <f t="shared" si="35"/>
        <v>7.3301085901644235E-3</v>
      </c>
      <c r="K560" s="39">
        <f t="shared" si="36"/>
        <v>1.118947792213904E-2</v>
      </c>
      <c r="M560" s="39"/>
      <c r="N560" s="39"/>
    </row>
    <row r="561" spans="1:14" x14ac:dyDescent="0.25">
      <c r="A561" s="12">
        <v>42816</v>
      </c>
      <c r="B561" s="26">
        <f t="shared" si="33"/>
        <v>3</v>
      </c>
      <c r="C561" s="1">
        <f>VLOOKUP(A561,ASURB.MX!$A$2:$G$1290,6,FALSE)</f>
        <v>303.26889</v>
      </c>
      <c r="D561">
        <f>VLOOKUP(A561,GFNORTEO.MX!$A$2:$G$1290,6,FALSE)</f>
        <v>99.944282999999999</v>
      </c>
      <c r="E561">
        <f>VLOOKUP(A561,WALMEX.MX!$A$2:$G$1290,6,FALSE)</f>
        <v>40.340569000000002</v>
      </c>
      <c r="H561" s="12">
        <v>42816</v>
      </c>
      <c r="I561" s="39">
        <f t="shared" si="34"/>
        <v>1.46088660506871E-3</v>
      </c>
      <c r="J561" s="39">
        <f t="shared" si="35"/>
        <v>4.0702956633350993E-3</v>
      </c>
      <c r="K561" s="39">
        <f t="shared" si="36"/>
        <v>-1.184729895833347E-3</v>
      </c>
      <c r="M561" s="39"/>
      <c r="N561" s="39"/>
    </row>
    <row r="562" spans="1:14" x14ac:dyDescent="0.25">
      <c r="A562" s="12">
        <v>42817</v>
      </c>
      <c r="B562" s="26">
        <f t="shared" si="33"/>
        <v>4</v>
      </c>
      <c r="C562" s="1">
        <f>VLOOKUP(A562,ASURB.MX!$A$2:$G$1290,6,FALSE)</f>
        <v>304.58749399999999</v>
      </c>
      <c r="D562">
        <f>VLOOKUP(A562,GFNORTEO.MX!$A$2:$G$1290,6,FALSE)</f>
        <v>101.45487199999999</v>
      </c>
      <c r="E562">
        <f>VLOOKUP(A562,WALMEX.MX!$A$2:$G$1290,6,FALSE)</f>
        <v>39.996364999999997</v>
      </c>
      <c r="H562" s="12">
        <v>42817</v>
      </c>
      <c r="I562" s="39">
        <f t="shared" si="34"/>
        <v>4.3385447715768247E-3</v>
      </c>
      <c r="J562" s="39">
        <f t="shared" si="35"/>
        <v>1.5001228064491636E-2</v>
      </c>
      <c r="K562" s="39">
        <f t="shared" si="36"/>
        <v>-8.5690625486303466E-3</v>
      </c>
      <c r="M562" s="39"/>
      <c r="N562" s="39"/>
    </row>
    <row r="563" spans="1:14" x14ac:dyDescent="0.25">
      <c r="A563" s="12">
        <v>42818</v>
      </c>
      <c r="B563" s="26">
        <f t="shared" si="33"/>
        <v>5</v>
      </c>
      <c r="C563" s="1">
        <f>VLOOKUP(A563,ASURB.MX!$A$2:$G$1290,6,FALSE)</f>
        <v>320.40112299999998</v>
      </c>
      <c r="D563">
        <f>VLOOKUP(A563,GFNORTEO.MX!$A$2:$G$1290,6,FALSE)</f>
        <v>104.52325399999999</v>
      </c>
      <c r="E563">
        <f>VLOOKUP(A563,WALMEX.MX!$A$2:$G$1290,6,FALSE)</f>
        <v>40.254519999999999</v>
      </c>
      <c r="H563" s="12">
        <v>42818</v>
      </c>
      <c r="I563" s="39">
        <f t="shared" si="34"/>
        <v>5.061533768772207E-2</v>
      </c>
      <c r="J563" s="39">
        <f t="shared" si="35"/>
        <v>2.9795484189648239E-2</v>
      </c>
      <c r="K563" s="39">
        <f t="shared" si="36"/>
        <v>6.4337207117012817E-3</v>
      </c>
      <c r="M563" s="39"/>
      <c r="N563" s="39"/>
    </row>
    <row r="564" spans="1:14" x14ac:dyDescent="0.25">
      <c r="A564" s="12">
        <v>42821</v>
      </c>
      <c r="B564" s="26">
        <f t="shared" si="33"/>
        <v>1</v>
      </c>
      <c r="C564" s="1">
        <f>VLOOKUP(A564,ASURB.MX!$A$2:$G$1290,6,FALSE)</f>
        <v>318.32214399999998</v>
      </c>
      <c r="D564">
        <f>VLOOKUP(A564,GFNORTEO.MX!$A$2:$G$1290,6,FALSE)</f>
        <v>106.581429</v>
      </c>
      <c r="E564">
        <f>VLOOKUP(A564,WALMEX.MX!$A$2:$G$1290,6,FALSE)</f>
        <v>40.130215</v>
      </c>
      <c r="H564" s="12">
        <v>42821</v>
      </c>
      <c r="I564" s="39">
        <f t="shared" si="34"/>
        <v>-6.5098187251853307E-3</v>
      </c>
      <c r="J564" s="39">
        <f t="shared" si="35"/>
        <v>1.9499711582218162E-2</v>
      </c>
      <c r="K564" s="39">
        <f t="shared" si="36"/>
        <v>-3.0927538439415115E-3</v>
      </c>
      <c r="M564" s="39"/>
      <c r="N564" s="39"/>
    </row>
    <row r="565" spans="1:14" x14ac:dyDescent="0.25">
      <c r="A565" s="12">
        <v>42822</v>
      </c>
      <c r="B565" s="26">
        <f t="shared" si="33"/>
        <v>2</v>
      </c>
      <c r="C565" s="1">
        <f>VLOOKUP(A565,ASURB.MX!$A$2:$G$1290,6,FALSE)</f>
        <v>321.49832199999997</v>
      </c>
      <c r="D565">
        <f>VLOOKUP(A565,GFNORTEO.MX!$A$2:$G$1290,6,FALSE)</f>
        <v>104.32498200000001</v>
      </c>
      <c r="E565">
        <f>VLOOKUP(A565,WALMEX.MX!$A$2:$G$1290,6,FALSE)</f>
        <v>40.445751000000001</v>
      </c>
      <c r="H565" s="12">
        <v>42822</v>
      </c>
      <c r="I565" s="39">
        <f t="shared" si="34"/>
        <v>9.928422922816026E-3</v>
      </c>
      <c r="J565" s="39">
        <f t="shared" si="35"/>
        <v>-2.1398430607706204E-2</v>
      </c>
      <c r="K565" s="39">
        <f t="shared" si="36"/>
        <v>7.8320528714696819E-3</v>
      </c>
      <c r="M565" s="39"/>
      <c r="N565" s="39"/>
    </row>
    <row r="566" spans="1:14" x14ac:dyDescent="0.25">
      <c r="A566" s="12">
        <v>42823</v>
      </c>
      <c r="B566" s="26">
        <f t="shared" si="33"/>
        <v>3</v>
      </c>
      <c r="C566" s="1">
        <f>VLOOKUP(A566,ASURB.MX!$A$2:$G$1290,6,FALSE)</f>
        <v>316.97464000000002</v>
      </c>
      <c r="D566">
        <f>VLOOKUP(A566,GFNORTEO.MX!$A$2:$G$1290,6,FALSE)</f>
        <v>102.81440000000001</v>
      </c>
      <c r="E566">
        <f>VLOOKUP(A566,WALMEX.MX!$A$2:$G$1290,6,FALSE)</f>
        <v>40.723038000000003</v>
      </c>
      <c r="H566" s="12">
        <v>42823</v>
      </c>
      <c r="I566" s="39">
        <f t="shared" si="34"/>
        <v>-1.4170553702340083E-2</v>
      </c>
      <c r="J566" s="39">
        <f t="shared" si="35"/>
        <v>-1.4585432907764248E-2</v>
      </c>
      <c r="K566" s="39">
        <f t="shared" si="36"/>
        <v>6.8323818082070206E-3</v>
      </c>
      <c r="M566" s="39"/>
      <c r="N566" s="39"/>
    </row>
    <row r="567" spans="1:14" x14ac:dyDescent="0.25">
      <c r="A567" s="12">
        <v>42824</v>
      </c>
      <c r="B567" s="26">
        <f t="shared" si="33"/>
        <v>4</v>
      </c>
      <c r="C567" s="1">
        <f>VLOOKUP(A567,ASURB.MX!$A$2:$G$1290,6,FALSE)</f>
        <v>322.63406400000002</v>
      </c>
      <c r="D567">
        <f>VLOOKUP(A567,GFNORTEO.MX!$A$2:$G$1290,6,FALSE)</f>
        <v>102.899368</v>
      </c>
      <c r="E567">
        <f>VLOOKUP(A567,WALMEX.MX!$A$2:$G$1290,6,FALSE)</f>
        <v>40.933394999999997</v>
      </c>
      <c r="H567" s="12">
        <v>42824</v>
      </c>
      <c r="I567" s="39">
        <f t="shared" si="34"/>
        <v>1.7696981504024965E-2</v>
      </c>
      <c r="J567" s="39">
        <f t="shared" si="35"/>
        <v>8.2607990372229303E-4</v>
      </c>
      <c r="K567" s="39">
        <f t="shared" si="36"/>
        <v>5.152257026465849E-3</v>
      </c>
      <c r="M567" s="39"/>
      <c r="N567" s="39"/>
    </row>
    <row r="568" spans="1:14" x14ac:dyDescent="0.25">
      <c r="A568" s="12">
        <v>42825</v>
      </c>
      <c r="B568" s="26">
        <f t="shared" si="33"/>
        <v>5</v>
      </c>
      <c r="C568" s="1">
        <f>VLOOKUP(A568,ASURB.MX!$A$2:$G$1290,6,FALSE)</f>
        <v>312.864868</v>
      </c>
      <c r="D568">
        <f>VLOOKUP(A568,GFNORTEO.MX!$A$2:$G$1290,6,FALSE)</f>
        <v>101.6437</v>
      </c>
      <c r="E568">
        <f>VLOOKUP(A568,WALMEX.MX!$A$2:$G$1290,6,FALSE)</f>
        <v>41.268054999999997</v>
      </c>
      <c r="H568" s="12">
        <v>42825</v>
      </c>
      <c r="I568" s="39">
        <f t="shared" si="34"/>
        <v>-3.0747386493307188E-2</v>
      </c>
      <c r="J568" s="39">
        <f t="shared" si="35"/>
        <v>-1.2277940155477915E-2</v>
      </c>
      <c r="K568" s="39">
        <f t="shared" si="36"/>
        <v>8.1424804305547556E-3</v>
      </c>
      <c r="M568" s="39"/>
      <c r="N568" s="39"/>
    </row>
    <row r="569" spans="1:14" x14ac:dyDescent="0.25">
      <c r="A569" s="12">
        <v>42828</v>
      </c>
      <c r="B569" s="26">
        <f t="shared" si="33"/>
        <v>1</v>
      </c>
      <c r="C569" s="1">
        <f>VLOOKUP(A569,ASURB.MX!$A$2:$G$1290,6,FALSE)</f>
        <v>328.774719</v>
      </c>
      <c r="D569">
        <f>VLOOKUP(A569,GFNORTEO.MX!$A$2:$G$1290,6,FALSE)</f>
        <v>102.483963</v>
      </c>
      <c r="E569">
        <f>VLOOKUP(A569,WALMEX.MX!$A$2:$G$1290,6,FALSE)</f>
        <v>41.593150999999999</v>
      </c>
      <c r="H569" s="12">
        <v>42828</v>
      </c>
      <c r="I569" s="39">
        <f t="shared" si="34"/>
        <v>4.9601405851979176E-2</v>
      </c>
      <c r="J569" s="39">
        <f t="shared" si="35"/>
        <v>8.2327670206250349E-3</v>
      </c>
      <c r="K569" s="39">
        <f t="shared" si="36"/>
        <v>7.8468003005729061E-3</v>
      </c>
      <c r="M569" s="39"/>
      <c r="N569" s="39"/>
    </row>
    <row r="570" spans="1:14" x14ac:dyDescent="0.25">
      <c r="A570" s="12">
        <v>42829</v>
      </c>
      <c r="B570" s="26">
        <f t="shared" si="33"/>
        <v>2</v>
      </c>
      <c r="C570" s="1">
        <f>VLOOKUP(A570,ASURB.MX!$A$2:$G$1290,6,FALSE)</f>
        <v>331.65252700000002</v>
      </c>
      <c r="D570">
        <f>VLOOKUP(A570,GFNORTEO.MX!$A$2:$G$1290,6,FALSE)</f>
        <v>102.35178399999999</v>
      </c>
      <c r="E570">
        <f>VLOOKUP(A570,WALMEX.MX!$A$2:$G$1290,6,FALSE)</f>
        <v>41.660083999999998</v>
      </c>
      <c r="H570" s="12">
        <v>42829</v>
      </c>
      <c r="I570" s="39">
        <f t="shared" si="34"/>
        <v>8.7150438810958946E-3</v>
      </c>
      <c r="J570" s="39">
        <f t="shared" si="35"/>
        <v>-1.290585459642132E-3</v>
      </c>
      <c r="K570" s="39">
        <f t="shared" si="36"/>
        <v>1.6079378638215662E-3</v>
      </c>
      <c r="M570" s="39"/>
      <c r="N570" s="39"/>
    </row>
    <row r="571" spans="1:14" x14ac:dyDescent="0.25">
      <c r="A571" s="12">
        <v>42830</v>
      </c>
      <c r="B571" s="26">
        <f t="shared" si="33"/>
        <v>3</v>
      </c>
      <c r="C571" s="1">
        <f>VLOOKUP(A571,ASURB.MX!$A$2:$G$1290,6,FALSE)</f>
        <v>328.31271400000003</v>
      </c>
      <c r="D571">
        <f>VLOOKUP(A571,GFNORTEO.MX!$A$2:$G$1290,6,FALSE)</f>
        <v>101.06778</v>
      </c>
      <c r="E571">
        <f>VLOOKUP(A571,WALMEX.MX!$A$2:$G$1290,6,FALSE)</f>
        <v>41.229809000000003</v>
      </c>
      <c r="H571" s="12">
        <v>42830</v>
      </c>
      <c r="I571" s="39">
        <f t="shared" si="34"/>
        <v>-1.0121264888926026E-2</v>
      </c>
      <c r="J571" s="39">
        <f t="shared" si="35"/>
        <v>-1.2624361470754073E-2</v>
      </c>
      <c r="K571" s="39">
        <f t="shared" si="36"/>
        <v>-1.0381937994441001E-2</v>
      </c>
      <c r="M571" s="39"/>
      <c r="N571" s="39"/>
    </row>
    <row r="572" spans="1:14" x14ac:dyDescent="0.25">
      <c r="A572" s="12">
        <v>42831</v>
      </c>
      <c r="B572" s="26">
        <f t="shared" si="33"/>
        <v>4</v>
      </c>
      <c r="C572" s="1">
        <f>VLOOKUP(A572,ASURB.MX!$A$2:$G$1290,6,FALSE)</f>
        <v>330.51681500000001</v>
      </c>
      <c r="D572">
        <f>VLOOKUP(A572,GFNORTEO.MX!$A$2:$G$1290,6,FALSE)</f>
        <v>100.236954</v>
      </c>
      <c r="E572">
        <f>VLOOKUP(A572,WALMEX.MX!$A$2:$G$1290,6,FALSE)</f>
        <v>41.268054999999997</v>
      </c>
      <c r="H572" s="12">
        <v>42831</v>
      </c>
      <c r="I572" s="39">
        <f t="shared" si="34"/>
        <v>6.6909849239466532E-3</v>
      </c>
      <c r="J572" s="39">
        <f t="shared" si="35"/>
        <v>-8.2544578154806949E-3</v>
      </c>
      <c r="K572" s="39">
        <f t="shared" si="36"/>
        <v>9.2719983004647033E-4</v>
      </c>
      <c r="M572" s="39"/>
      <c r="N572" s="39"/>
    </row>
    <row r="573" spans="1:14" x14ac:dyDescent="0.25">
      <c r="A573" s="12">
        <v>42832</v>
      </c>
      <c r="B573" s="26">
        <f t="shared" si="33"/>
        <v>5</v>
      </c>
      <c r="C573" s="1">
        <f>VLOOKUP(A573,ASURB.MX!$A$2:$G$1290,6,FALSE)</f>
        <v>323.75054899999998</v>
      </c>
      <c r="D573">
        <f>VLOOKUP(A573,GFNORTEO.MX!$A$2:$G$1290,6,FALSE)</f>
        <v>103.29589799999999</v>
      </c>
      <c r="E573">
        <f>VLOOKUP(A573,WALMEX.MX!$A$2:$G$1290,6,FALSE)</f>
        <v>41.306305000000002</v>
      </c>
      <c r="H573" s="12">
        <v>42832</v>
      </c>
      <c r="I573" s="39">
        <f t="shared" si="34"/>
        <v>-2.0684226690718021E-2</v>
      </c>
      <c r="J573" s="39">
        <f t="shared" si="35"/>
        <v>3.0060742698322769E-2</v>
      </c>
      <c r="K573" s="39">
        <f t="shared" si="36"/>
        <v>9.2643776435670402E-4</v>
      </c>
      <c r="M573" s="39"/>
      <c r="N573" s="39"/>
    </row>
    <row r="574" spans="1:14" x14ac:dyDescent="0.25">
      <c r="A574" s="12">
        <v>42835</v>
      </c>
      <c r="B574" s="26">
        <f t="shared" si="33"/>
        <v>1</v>
      </c>
      <c r="C574" s="1">
        <f>VLOOKUP(A574,ASURB.MX!$A$2:$G$1290,6,FALSE)</f>
        <v>327.28286700000001</v>
      </c>
      <c r="D574">
        <f>VLOOKUP(A574,GFNORTEO.MX!$A$2:$G$1290,6,FALSE)</f>
        <v>102.408424</v>
      </c>
      <c r="E574">
        <f>VLOOKUP(A574,WALMEX.MX!$A$2:$G$1290,6,FALSE)</f>
        <v>41.631405000000001</v>
      </c>
      <c r="H574" s="12">
        <v>42835</v>
      </c>
      <c r="I574" s="39">
        <f t="shared" si="34"/>
        <v>1.0851524900677771E-2</v>
      </c>
      <c r="J574" s="39">
        <f t="shared" si="35"/>
        <v>-8.6286909066333132E-3</v>
      </c>
      <c r="K574" s="39">
        <f t="shared" si="36"/>
        <v>7.8396585837445468E-3</v>
      </c>
      <c r="M574" s="39"/>
      <c r="N574" s="39"/>
    </row>
    <row r="575" spans="1:14" x14ac:dyDescent="0.25">
      <c r="A575" s="12">
        <v>42836</v>
      </c>
      <c r="B575" s="26">
        <f t="shared" si="33"/>
        <v>2</v>
      </c>
      <c r="C575" s="1">
        <f>VLOOKUP(A575,ASURB.MX!$A$2:$G$1290,6,FALSE)</f>
        <v>331.43118299999998</v>
      </c>
      <c r="D575">
        <f>VLOOKUP(A575,GFNORTEO.MX!$A$2:$G$1290,6,FALSE)</f>
        <v>102.899368</v>
      </c>
      <c r="E575">
        <f>VLOOKUP(A575,WALMEX.MX!$A$2:$G$1290,6,FALSE)</f>
        <v>42.071232000000002</v>
      </c>
      <c r="H575" s="12">
        <v>42836</v>
      </c>
      <c r="I575" s="39">
        <f t="shared" si="34"/>
        <v>1.2595361649493347E-2</v>
      </c>
      <c r="J575" s="39">
        <f t="shared" si="35"/>
        <v>4.7825260890404031E-3</v>
      </c>
      <c r="K575" s="39">
        <f t="shared" si="36"/>
        <v>1.0509371362324956E-2</v>
      </c>
      <c r="M575" s="39"/>
      <c r="N575" s="39"/>
    </row>
    <row r="576" spans="1:14" x14ac:dyDescent="0.25">
      <c r="A576" s="12">
        <v>42837</v>
      </c>
      <c r="B576" s="26">
        <f t="shared" si="33"/>
        <v>3</v>
      </c>
      <c r="C576" s="1">
        <f>VLOOKUP(A576,ASURB.MX!$A$2:$G$1290,6,FALSE)</f>
        <v>323.50991800000003</v>
      </c>
      <c r="D576">
        <f>VLOOKUP(A576,GFNORTEO.MX!$A$2:$G$1290,6,FALSE)</f>
        <v>101.030022</v>
      </c>
      <c r="E576">
        <f>VLOOKUP(A576,WALMEX.MX!$A$2:$G$1290,6,FALSE)</f>
        <v>42.023426000000001</v>
      </c>
      <c r="H576" s="12">
        <v>42837</v>
      </c>
      <c r="I576" s="39">
        <f t="shared" si="34"/>
        <v>-2.4190423420887997E-2</v>
      </c>
      <c r="J576" s="39">
        <f t="shared" si="35"/>
        <v>-1.8333780739097819E-2</v>
      </c>
      <c r="K576" s="39">
        <f t="shared" si="36"/>
        <v>-1.1369570026620751E-3</v>
      </c>
      <c r="M576" s="39"/>
      <c r="N576" s="39"/>
    </row>
    <row r="577" spans="1:14" x14ac:dyDescent="0.25">
      <c r="A577" s="12">
        <v>42842</v>
      </c>
      <c r="B577" s="26">
        <f t="shared" si="33"/>
        <v>1</v>
      </c>
      <c r="C577" s="1">
        <f>VLOOKUP(A577,ASURB.MX!$A$2:$G$1290,6,FALSE)</f>
        <v>329.02496300000001</v>
      </c>
      <c r="D577">
        <f>VLOOKUP(A577,GFNORTEO.MX!$A$2:$G$1290,6,FALSE)</f>
        <v>101.483192</v>
      </c>
      <c r="E577">
        <f>VLOOKUP(A577,WALMEX.MX!$A$2:$G$1290,6,FALSE)</f>
        <v>42.157288000000001</v>
      </c>
      <c r="H577" s="12">
        <v>42842</v>
      </c>
      <c r="I577" s="39">
        <f t="shared" si="34"/>
        <v>1.6903851372431666E-2</v>
      </c>
      <c r="J577" s="39">
        <f t="shared" si="35"/>
        <v>4.475468513468488E-3</v>
      </c>
      <c r="K577" s="39">
        <f t="shared" si="36"/>
        <v>3.1803510915908691E-3</v>
      </c>
      <c r="M577" s="39"/>
      <c r="N577" s="39"/>
    </row>
    <row r="578" spans="1:14" x14ac:dyDescent="0.25">
      <c r="A578" s="12">
        <v>42843</v>
      </c>
      <c r="B578" s="26">
        <f t="shared" si="33"/>
        <v>2</v>
      </c>
      <c r="C578" s="1">
        <f>VLOOKUP(A578,ASURB.MX!$A$2:$G$1290,6,FALSE)</f>
        <v>324.92477400000001</v>
      </c>
      <c r="D578">
        <f>VLOOKUP(A578,GFNORTEO.MX!$A$2:$G$1290,6,FALSE)</f>
        <v>103.41864</v>
      </c>
      <c r="E578">
        <f>VLOOKUP(A578,WALMEX.MX!$A$2:$G$1290,6,FALSE)</f>
        <v>41.899120000000003</v>
      </c>
      <c r="H578" s="12">
        <v>42843</v>
      </c>
      <c r="I578" s="39">
        <f t="shared" si="34"/>
        <v>-1.2539932344635643E-2</v>
      </c>
      <c r="J578" s="39">
        <f t="shared" si="35"/>
        <v>1.8892027910351123E-2</v>
      </c>
      <c r="K578" s="39">
        <f t="shared" si="36"/>
        <v>-6.1427514674611923E-3</v>
      </c>
      <c r="M578" s="39"/>
      <c r="N578" s="39"/>
    </row>
    <row r="579" spans="1:14" x14ac:dyDescent="0.25">
      <c r="A579" s="12">
        <v>42844</v>
      </c>
      <c r="B579" s="26">
        <f t="shared" si="33"/>
        <v>3</v>
      </c>
      <c r="C579" s="1">
        <f>VLOOKUP(A579,ASURB.MX!$A$2:$G$1290,6,FALSE)</f>
        <v>326.224152</v>
      </c>
      <c r="D579">
        <f>VLOOKUP(A579,GFNORTEO.MX!$A$2:$G$1290,6,FALSE)</f>
        <v>103.29589799999999</v>
      </c>
      <c r="E579">
        <f>VLOOKUP(A579,WALMEX.MX!$A$2:$G$1290,6,FALSE)</f>
        <v>41.994736000000003</v>
      </c>
      <c r="H579" s="12">
        <v>42844</v>
      </c>
      <c r="I579" s="39">
        <f t="shared" si="34"/>
        <v>3.9910369897407268E-3</v>
      </c>
      <c r="J579" s="39">
        <f t="shared" si="35"/>
        <v>-1.1875508671288617E-3</v>
      </c>
      <c r="K579" s="39">
        <f t="shared" si="36"/>
        <v>2.2794527742523796E-3</v>
      </c>
      <c r="M579" s="39"/>
      <c r="N579" s="39"/>
    </row>
    <row r="580" spans="1:14" x14ac:dyDescent="0.25">
      <c r="A580" s="12">
        <v>42845</v>
      </c>
      <c r="B580" s="26">
        <f t="shared" ref="B580:B643" si="37">WEEKDAY(A580,2)</f>
        <v>4</v>
      </c>
      <c r="C580" s="1">
        <f>VLOOKUP(A580,ASURB.MX!$A$2:$G$1290,6,FALSE)</f>
        <v>326.75347900000003</v>
      </c>
      <c r="D580">
        <f>VLOOKUP(A580,GFNORTEO.MX!$A$2:$G$1290,6,FALSE)</f>
        <v>103.947334</v>
      </c>
      <c r="E580">
        <f>VLOOKUP(A580,WALMEX.MX!$A$2:$G$1290,6,FALSE)</f>
        <v>42.425010999999998</v>
      </c>
      <c r="H580" s="12">
        <v>42845</v>
      </c>
      <c r="I580" s="39">
        <f t="shared" si="34"/>
        <v>1.621271819480281E-3</v>
      </c>
      <c r="J580" s="39">
        <f t="shared" si="35"/>
        <v>6.2867012760767236E-3</v>
      </c>
      <c r="K580" s="39">
        <f t="shared" si="36"/>
        <v>1.0193793306184097E-2</v>
      </c>
      <c r="M580" s="39"/>
      <c r="N580" s="39"/>
    </row>
    <row r="581" spans="1:14" x14ac:dyDescent="0.25">
      <c r="A581" s="12">
        <v>42846</v>
      </c>
      <c r="B581" s="26">
        <f t="shared" si="37"/>
        <v>5</v>
      </c>
      <c r="C581" s="1">
        <f>VLOOKUP(A581,ASURB.MX!$A$2:$G$1290,6,FALSE)</f>
        <v>330.04519699999997</v>
      </c>
      <c r="D581">
        <f>VLOOKUP(A581,GFNORTEO.MX!$A$2:$G$1290,6,FALSE)</f>
        <v>104.051193</v>
      </c>
      <c r="E581">
        <f>VLOOKUP(A581,WALMEX.MX!$A$2:$G$1290,6,FALSE)</f>
        <v>40.975979000000002</v>
      </c>
      <c r="H581" s="12">
        <v>42846</v>
      </c>
      <c r="I581" s="39">
        <f t="shared" ref="I581:I644" si="38">IFERROR(LN(C581/C580),"ND")</f>
        <v>1.0023605956833282E-2</v>
      </c>
      <c r="J581" s="39">
        <f t="shared" ref="J581:J644" si="39">IFERROR(LN(D581/D580),"ND")</f>
        <v>9.9865138594561133E-4</v>
      </c>
      <c r="K581" s="39">
        <f t="shared" ref="K581:K644" si="40">IFERROR(LN(E581/E580),"ND")</f>
        <v>-3.4752053439421594E-2</v>
      </c>
      <c r="M581" s="39"/>
      <c r="N581" s="39"/>
    </row>
    <row r="582" spans="1:14" x14ac:dyDescent="0.25">
      <c r="A582" s="12">
        <v>42849</v>
      </c>
      <c r="B582" s="26">
        <f t="shared" si="37"/>
        <v>1</v>
      </c>
      <c r="C582" s="1">
        <f>VLOOKUP(A582,ASURB.MX!$A$2:$G$1290,6,FALSE)</f>
        <v>338.601654</v>
      </c>
      <c r="D582">
        <f>VLOOKUP(A582,GFNORTEO.MX!$A$2:$G$1290,6,FALSE)</f>
        <v>105.354073</v>
      </c>
      <c r="E582">
        <f>VLOOKUP(A582,WALMEX.MX!$A$2:$G$1290,6,FALSE)</f>
        <v>41.311847999999998</v>
      </c>
      <c r="H582" s="12">
        <v>42849</v>
      </c>
      <c r="I582" s="39">
        <f t="shared" si="38"/>
        <v>2.5594748818611693E-2</v>
      </c>
      <c r="J582" s="39">
        <f t="shared" si="39"/>
        <v>1.2443782691601979E-2</v>
      </c>
      <c r="K582" s="39">
        <f t="shared" si="40"/>
        <v>8.1633183771862971E-3</v>
      </c>
      <c r="M582" s="39"/>
      <c r="N582" s="39"/>
    </row>
    <row r="583" spans="1:14" x14ac:dyDescent="0.25">
      <c r="A583" s="12">
        <v>42850</v>
      </c>
      <c r="B583" s="26">
        <f t="shared" si="37"/>
        <v>2</v>
      </c>
      <c r="C583" s="1">
        <f>VLOOKUP(A583,ASURB.MX!$A$2:$G$1290,6,FALSE)</f>
        <v>342.86547899999999</v>
      </c>
      <c r="D583">
        <f>VLOOKUP(A583,GFNORTEO.MX!$A$2:$G$1290,6,FALSE)</f>
        <v>106.269867</v>
      </c>
      <c r="E583">
        <f>VLOOKUP(A583,WALMEX.MX!$A$2:$G$1290,6,FALSE)</f>
        <v>41.119919000000003</v>
      </c>
      <c r="H583" s="12">
        <v>42850</v>
      </c>
      <c r="I583" s="39">
        <f t="shared" si="38"/>
        <v>1.2513826228198487E-2</v>
      </c>
      <c r="J583" s="39">
        <f t="shared" si="39"/>
        <v>8.6549727476626873E-3</v>
      </c>
      <c r="K583" s="39">
        <f t="shared" si="40"/>
        <v>-4.6566840384937658E-3</v>
      </c>
      <c r="M583" s="39"/>
      <c r="N583" s="39"/>
    </row>
    <row r="584" spans="1:14" x14ac:dyDescent="0.25">
      <c r="A584" s="12">
        <v>42851</v>
      </c>
      <c r="B584" s="26">
        <f t="shared" si="37"/>
        <v>3</v>
      </c>
      <c r="C584" s="1">
        <f>VLOOKUP(A584,ASURB.MX!$A$2:$G$1290,6,FALSE)</f>
        <v>344.790436</v>
      </c>
      <c r="D584">
        <f>VLOOKUP(A584,GFNORTEO.MX!$A$2:$G$1290,6,FALSE)</f>
        <v>102.81440000000001</v>
      </c>
      <c r="E584">
        <f>VLOOKUP(A584,WALMEX.MX!$A$2:$G$1290,6,FALSE)</f>
        <v>40.352218999999998</v>
      </c>
      <c r="H584" s="12">
        <v>42851</v>
      </c>
      <c r="I584" s="39">
        <f t="shared" si="38"/>
        <v>5.5986198506628466E-3</v>
      </c>
      <c r="J584" s="39">
        <f t="shared" si="39"/>
        <v>-3.3056352822602136E-2</v>
      </c>
      <c r="K584" s="39">
        <f t="shared" si="40"/>
        <v>-1.8846264292544514E-2</v>
      </c>
      <c r="M584" s="39"/>
      <c r="N584" s="39"/>
    </row>
    <row r="585" spans="1:14" x14ac:dyDescent="0.25">
      <c r="A585" s="12">
        <v>42852</v>
      </c>
      <c r="B585" s="26">
        <f t="shared" si="37"/>
        <v>4</v>
      </c>
      <c r="C585" s="1">
        <f>VLOOKUP(A585,ASURB.MX!$A$2:$G$1290,6,FALSE)</f>
        <v>342.95208700000001</v>
      </c>
      <c r="D585">
        <f>VLOOKUP(A585,GFNORTEO.MX!$A$2:$G$1290,6,FALSE)</f>
        <v>102.63500999999999</v>
      </c>
      <c r="E585">
        <f>VLOOKUP(A585,WALMEX.MX!$A$2:$G$1290,6,FALSE)</f>
        <v>39.565331</v>
      </c>
      <c r="H585" s="12">
        <v>42852</v>
      </c>
      <c r="I585" s="39">
        <f t="shared" si="38"/>
        <v>-5.3460512238031905E-3</v>
      </c>
      <c r="J585" s="39">
        <f t="shared" si="39"/>
        <v>-1.7463184303075164E-3</v>
      </c>
      <c r="K585" s="39">
        <f t="shared" si="40"/>
        <v>-1.9693132001872091E-2</v>
      </c>
      <c r="M585" s="39"/>
      <c r="N585" s="39"/>
    </row>
    <row r="586" spans="1:14" x14ac:dyDescent="0.25">
      <c r="A586" s="12">
        <v>42853</v>
      </c>
      <c r="B586" s="26">
        <f t="shared" si="37"/>
        <v>5</v>
      </c>
      <c r="C586" s="1">
        <f>VLOOKUP(A586,ASURB.MX!$A$2:$G$1290,6,FALSE)</f>
        <v>343.81832900000001</v>
      </c>
      <c r="D586">
        <f>VLOOKUP(A586,GFNORTEO.MX!$A$2:$G$1290,6,FALSE)</f>
        <v>102.861603</v>
      </c>
      <c r="E586">
        <f>VLOOKUP(A586,WALMEX.MX!$A$2:$G$1290,6,FALSE)</f>
        <v>40.784050000000001</v>
      </c>
      <c r="H586" s="12">
        <v>42853</v>
      </c>
      <c r="I586" s="39">
        <f t="shared" si="38"/>
        <v>2.5226551383126317E-3</v>
      </c>
      <c r="J586" s="39">
        <f t="shared" si="39"/>
        <v>2.2053219128745751E-3</v>
      </c>
      <c r="K586" s="39">
        <f t="shared" si="40"/>
        <v>3.0337818597782288E-2</v>
      </c>
      <c r="M586" s="39"/>
      <c r="N586" s="39"/>
    </row>
    <row r="587" spans="1:14" x14ac:dyDescent="0.25">
      <c r="A587" s="12">
        <v>42857</v>
      </c>
      <c r="B587" s="26">
        <f t="shared" si="37"/>
        <v>2</v>
      </c>
      <c r="C587" s="1">
        <f>VLOOKUP(A587,ASURB.MX!$A$2:$G$1290,6,FALSE)</f>
        <v>368.13067599999999</v>
      </c>
      <c r="D587">
        <f>VLOOKUP(A587,GFNORTEO.MX!$A$2:$G$1290,6,FALSE)</f>
        <v>101.483192</v>
      </c>
      <c r="E587">
        <f>VLOOKUP(A587,WALMEX.MX!$A$2:$G$1290,6,FALSE)</f>
        <v>41.215881000000003</v>
      </c>
      <c r="H587" s="12">
        <v>42857</v>
      </c>
      <c r="I587" s="39">
        <f t="shared" si="38"/>
        <v>6.8324568462384716E-2</v>
      </c>
      <c r="J587" s="39">
        <f t="shared" si="39"/>
        <v>-1.3491235804474184E-2</v>
      </c>
      <c r="K587" s="39">
        <f t="shared" si="40"/>
        <v>1.0532569645482454E-2</v>
      </c>
      <c r="M587" s="39"/>
      <c r="N587" s="39"/>
    </row>
    <row r="588" spans="1:14" x14ac:dyDescent="0.25">
      <c r="A588" s="12">
        <v>42858</v>
      </c>
      <c r="B588" s="26">
        <f t="shared" si="37"/>
        <v>3</v>
      </c>
      <c r="C588" s="1">
        <f>VLOOKUP(A588,ASURB.MX!$A$2:$G$1290,6,FALSE)</f>
        <v>354.05911300000002</v>
      </c>
      <c r="D588">
        <f>VLOOKUP(A588,GFNORTEO.MX!$A$2:$G$1290,6,FALSE)</f>
        <v>101.143303</v>
      </c>
      <c r="E588">
        <f>VLOOKUP(A588,WALMEX.MX!$A$2:$G$1290,6,FALSE)</f>
        <v>40.860827999999998</v>
      </c>
      <c r="H588" s="12">
        <v>42858</v>
      </c>
      <c r="I588" s="39">
        <f t="shared" si="38"/>
        <v>-3.8974087893814818E-2</v>
      </c>
      <c r="J588" s="39">
        <f t="shared" si="39"/>
        <v>-3.3548358894066907E-3</v>
      </c>
      <c r="K588" s="39">
        <f t="shared" si="40"/>
        <v>-8.6517897481215317E-3</v>
      </c>
      <c r="M588" s="39"/>
      <c r="N588" s="39"/>
    </row>
    <row r="589" spans="1:14" x14ac:dyDescent="0.25">
      <c r="A589" s="12">
        <v>42859</v>
      </c>
      <c r="B589" s="26">
        <f t="shared" si="37"/>
        <v>4</v>
      </c>
      <c r="C589" s="1">
        <f>VLOOKUP(A589,ASURB.MX!$A$2:$G$1290,6,FALSE)</f>
        <v>351.86468500000001</v>
      </c>
      <c r="D589">
        <f>VLOOKUP(A589,GFNORTEO.MX!$A$2:$G$1290,6,FALSE)</f>
        <v>101.35101299999999</v>
      </c>
      <c r="E589">
        <f>VLOOKUP(A589,WALMEX.MX!$A$2:$G$1290,6,FALSE)</f>
        <v>41.283057999999997</v>
      </c>
      <c r="H589" s="12">
        <v>42859</v>
      </c>
      <c r="I589" s="39">
        <f t="shared" si="38"/>
        <v>-6.2172009918228287E-3</v>
      </c>
      <c r="J589" s="39">
        <f t="shared" si="39"/>
        <v>2.0515150938786699E-3</v>
      </c>
      <c r="K589" s="39">
        <f t="shared" si="40"/>
        <v>1.0280344385585919E-2</v>
      </c>
      <c r="M589" s="39"/>
      <c r="N589" s="39"/>
    </row>
    <row r="590" spans="1:14" x14ac:dyDescent="0.25">
      <c r="A590" s="12">
        <v>42860</v>
      </c>
      <c r="B590" s="26">
        <f t="shared" si="37"/>
        <v>5</v>
      </c>
      <c r="C590" s="1">
        <f>VLOOKUP(A590,ASURB.MX!$A$2:$G$1290,6,FALSE)</f>
        <v>363.16424599999999</v>
      </c>
      <c r="D590">
        <f>VLOOKUP(A590,GFNORTEO.MX!$A$2:$G$1290,6,FALSE)</f>
        <v>101.964691</v>
      </c>
      <c r="E590">
        <f>VLOOKUP(A590,WALMEX.MX!$A$2:$G$1290,6,FALSE)</f>
        <v>41.666912000000004</v>
      </c>
      <c r="H590" s="12">
        <v>42860</v>
      </c>
      <c r="I590" s="39">
        <f t="shared" si="38"/>
        <v>3.1608516174418615E-2</v>
      </c>
      <c r="J590" s="39">
        <f t="shared" si="39"/>
        <v>6.0367187734334865E-3</v>
      </c>
      <c r="K590" s="39">
        <f t="shared" si="40"/>
        <v>9.2551387299332818E-3</v>
      </c>
      <c r="M590" s="39"/>
      <c r="N590" s="39"/>
    </row>
    <row r="591" spans="1:14" x14ac:dyDescent="0.25">
      <c r="A591" s="12">
        <v>42863</v>
      </c>
      <c r="B591" s="26">
        <f t="shared" si="37"/>
        <v>1</v>
      </c>
      <c r="C591" s="1">
        <f>VLOOKUP(A591,ASURB.MX!$A$2:$G$1290,6,FALSE)</f>
        <v>358.67907700000001</v>
      </c>
      <c r="D591">
        <f>VLOOKUP(A591,GFNORTEO.MX!$A$2:$G$1290,6,FALSE)</f>
        <v>103.229805</v>
      </c>
      <c r="E591">
        <f>VLOOKUP(A591,WALMEX.MX!$A$2:$G$1290,6,FALSE)</f>
        <v>41.417403999999998</v>
      </c>
      <c r="H591" s="12">
        <v>42863</v>
      </c>
      <c r="I591" s="39">
        <f t="shared" si="38"/>
        <v>-1.2427147495362875E-2</v>
      </c>
      <c r="J591" s="39">
        <f t="shared" si="39"/>
        <v>1.2331032801861494E-2</v>
      </c>
      <c r="K591" s="39">
        <f t="shared" si="40"/>
        <v>-6.0061576497958168E-3</v>
      </c>
      <c r="M591" s="39"/>
      <c r="N591" s="39"/>
    </row>
    <row r="592" spans="1:14" x14ac:dyDescent="0.25">
      <c r="A592" s="12">
        <v>42864</v>
      </c>
      <c r="B592" s="26">
        <f t="shared" si="37"/>
        <v>2</v>
      </c>
      <c r="C592" s="1">
        <f>VLOOKUP(A592,ASURB.MX!$A$2:$G$1290,6,FALSE)</f>
        <v>357.77435300000002</v>
      </c>
      <c r="D592">
        <f>VLOOKUP(A592,GFNORTEO.MX!$A$2:$G$1290,6,FALSE)</f>
        <v>103.711304</v>
      </c>
      <c r="E592">
        <f>VLOOKUP(A592,WALMEX.MX!$A$2:$G$1290,6,FALSE)</f>
        <v>41.609329000000002</v>
      </c>
      <c r="H592" s="12">
        <v>42864</v>
      </c>
      <c r="I592" s="39">
        <f t="shared" si="38"/>
        <v>-2.525563959953187E-3</v>
      </c>
      <c r="J592" s="39">
        <f t="shared" si="39"/>
        <v>4.6534965549640166E-3</v>
      </c>
      <c r="K592" s="39">
        <f t="shared" si="40"/>
        <v>4.6232179664978043E-3</v>
      </c>
      <c r="M592" s="39"/>
      <c r="N592" s="39"/>
    </row>
    <row r="593" spans="1:14" x14ac:dyDescent="0.25">
      <c r="A593" s="12">
        <v>42865</v>
      </c>
      <c r="B593" s="26">
        <f t="shared" si="37"/>
        <v>3</v>
      </c>
      <c r="C593" s="1">
        <f>VLOOKUP(A593,ASURB.MX!$A$2:$G$1290,6,FALSE)</f>
        <v>364.213348</v>
      </c>
      <c r="D593">
        <f>VLOOKUP(A593,GFNORTEO.MX!$A$2:$G$1290,6,FALSE)</f>
        <v>103.579132</v>
      </c>
      <c r="E593">
        <f>VLOOKUP(A593,WALMEX.MX!$A$2:$G$1290,6,FALSE)</f>
        <v>41.427002000000002</v>
      </c>
      <c r="H593" s="12">
        <v>42865</v>
      </c>
      <c r="I593" s="39">
        <f t="shared" si="38"/>
        <v>1.7837328017936901E-2</v>
      </c>
      <c r="J593" s="39">
        <f t="shared" si="39"/>
        <v>-1.2752350804238121E-3</v>
      </c>
      <c r="K593" s="39">
        <f t="shared" si="40"/>
        <v>-4.3915064845432925E-3</v>
      </c>
      <c r="M593" s="39"/>
      <c r="N593" s="39"/>
    </row>
    <row r="594" spans="1:14" x14ac:dyDescent="0.25">
      <c r="A594" s="12">
        <v>42866</v>
      </c>
      <c r="B594" s="26">
        <f t="shared" si="37"/>
        <v>4</v>
      </c>
      <c r="C594" s="1">
        <f>VLOOKUP(A594,ASURB.MX!$A$2:$G$1290,6,FALSE)</f>
        <v>353.34689300000002</v>
      </c>
      <c r="D594">
        <f>VLOOKUP(A594,GFNORTEO.MX!$A$2:$G$1290,6,FALSE)</f>
        <v>101.794746</v>
      </c>
      <c r="E594">
        <f>VLOOKUP(A594,WALMEX.MX!$A$2:$G$1290,6,FALSE)</f>
        <v>41.167907999999997</v>
      </c>
      <c r="H594" s="12">
        <v>42866</v>
      </c>
      <c r="I594" s="39">
        <f t="shared" si="38"/>
        <v>-3.0289542697365994E-2</v>
      </c>
      <c r="J594" s="39">
        <f t="shared" si="39"/>
        <v>-1.7377389181930682E-2</v>
      </c>
      <c r="K594" s="39">
        <f t="shared" si="40"/>
        <v>-6.273869657558097E-3</v>
      </c>
      <c r="M594" s="39"/>
      <c r="N594" s="39"/>
    </row>
    <row r="595" spans="1:14" x14ac:dyDescent="0.25">
      <c r="A595" s="12">
        <v>42867</v>
      </c>
      <c r="B595" s="26">
        <f t="shared" si="37"/>
        <v>5</v>
      </c>
      <c r="C595" s="1">
        <f>VLOOKUP(A595,ASURB.MX!$A$2:$G$1290,6,FALSE)</f>
        <v>346.465149</v>
      </c>
      <c r="D595">
        <f>VLOOKUP(A595,GFNORTEO.MX!$A$2:$G$1290,6,FALSE)</f>
        <v>102.370659</v>
      </c>
      <c r="E595">
        <f>VLOOKUP(A595,WALMEX.MX!$A$2:$G$1290,6,FALSE)</f>
        <v>41.302253999999998</v>
      </c>
      <c r="H595" s="12">
        <v>42867</v>
      </c>
      <c r="I595" s="39">
        <f t="shared" si="38"/>
        <v>-1.9668040631880011E-2</v>
      </c>
      <c r="J595" s="39">
        <f t="shared" si="39"/>
        <v>5.6416465612366788E-3</v>
      </c>
      <c r="K595" s="39">
        <f t="shared" si="40"/>
        <v>3.2580539574850976E-3</v>
      </c>
      <c r="M595" s="39"/>
      <c r="N595" s="39"/>
    </row>
    <row r="596" spans="1:14" x14ac:dyDescent="0.25">
      <c r="A596" s="12">
        <v>42870</v>
      </c>
      <c r="B596" s="26">
        <f t="shared" si="37"/>
        <v>1</v>
      </c>
      <c r="C596" s="1">
        <f>VLOOKUP(A596,ASURB.MX!$A$2:$G$1290,6,FALSE)</f>
        <v>347.62014799999997</v>
      </c>
      <c r="D596">
        <f>VLOOKUP(A596,GFNORTEO.MX!$A$2:$G$1290,6,FALSE)</f>
        <v>101.88916</v>
      </c>
      <c r="E596">
        <f>VLOOKUP(A596,WALMEX.MX!$A$2:$G$1290,6,FALSE)</f>
        <v>41.542155999999999</v>
      </c>
      <c r="H596" s="12">
        <v>42870</v>
      </c>
      <c r="I596" s="39">
        <f t="shared" si="38"/>
        <v>3.3281214026395917E-3</v>
      </c>
      <c r="J596" s="39">
        <f t="shared" si="39"/>
        <v>-4.7145825764957211E-3</v>
      </c>
      <c r="K596" s="39">
        <f t="shared" si="40"/>
        <v>5.7916441335878555E-3</v>
      </c>
      <c r="M596" s="39"/>
      <c r="N596" s="39"/>
    </row>
    <row r="597" spans="1:14" x14ac:dyDescent="0.25">
      <c r="A597" s="12">
        <v>42871</v>
      </c>
      <c r="B597" s="26">
        <f t="shared" si="37"/>
        <v>2</v>
      </c>
      <c r="C597" s="1">
        <f>VLOOKUP(A597,ASURB.MX!$A$2:$G$1290,6,FALSE)</f>
        <v>349.12164300000001</v>
      </c>
      <c r="D597">
        <f>VLOOKUP(A597,GFNORTEO.MX!$A$2:$G$1290,6,FALSE)</f>
        <v>101.945808</v>
      </c>
      <c r="E597">
        <f>VLOOKUP(A597,WALMEX.MX!$A$2:$G$1290,6,FALSE)</f>
        <v>40.640106000000003</v>
      </c>
      <c r="H597" s="12">
        <v>42871</v>
      </c>
      <c r="I597" s="39">
        <f t="shared" si="38"/>
        <v>4.3100538643710733E-3</v>
      </c>
      <c r="J597" s="39">
        <f t="shared" si="39"/>
        <v>5.5582221258910212E-4</v>
      </c>
      <c r="K597" s="39">
        <f t="shared" si="40"/>
        <v>-2.1953307347989375E-2</v>
      </c>
      <c r="M597" s="39"/>
      <c r="N597" s="39"/>
    </row>
    <row r="598" spans="1:14" x14ac:dyDescent="0.25">
      <c r="A598" s="12">
        <v>42872</v>
      </c>
      <c r="B598" s="26">
        <f t="shared" si="37"/>
        <v>3</v>
      </c>
      <c r="C598" s="1">
        <f>VLOOKUP(A598,ASURB.MX!$A$2:$G$1290,6,FALSE)</f>
        <v>346.72500600000001</v>
      </c>
      <c r="D598">
        <f>VLOOKUP(A598,GFNORTEO.MX!$A$2:$G$1290,6,FALSE)</f>
        <v>100.77510100000001</v>
      </c>
      <c r="E598">
        <f>VLOOKUP(A598,WALMEX.MX!$A$2:$G$1290,6,FALSE)</f>
        <v>40.572937000000003</v>
      </c>
      <c r="H598" s="12">
        <v>42872</v>
      </c>
      <c r="I598" s="39">
        <f t="shared" si="38"/>
        <v>-6.8884329046932473E-3</v>
      </c>
      <c r="J598" s="39">
        <f t="shared" si="39"/>
        <v>-1.1550066744470362E-2</v>
      </c>
      <c r="K598" s="39">
        <f t="shared" si="40"/>
        <v>-1.654143542327268E-3</v>
      </c>
      <c r="M598" s="39"/>
      <c r="N598" s="39"/>
    </row>
    <row r="599" spans="1:14" x14ac:dyDescent="0.25">
      <c r="A599" s="12">
        <v>42873</v>
      </c>
      <c r="B599" s="26">
        <f t="shared" si="37"/>
        <v>4</v>
      </c>
      <c r="C599" s="1">
        <f>VLOOKUP(A599,ASURB.MX!$A$2:$G$1290,6,FALSE)</f>
        <v>342.29760700000003</v>
      </c>
      <c r="D599">
        <f>VLOOKUP(A599,GFNORTEO.MX!$A$2:$G$1290,6,FALSE)</f>
        <v>100.992256</v>
      </c>
      <c r="E599">
        <f>VLOOKUP(A599,WALMEX.MX!$A$2:$G$1290,6,FALSE)</f>
        <v>40.313839000000002</v>
      </c>
      <c r="H599" s="12">
        <v>42873</v>
      </c>
      <c r="I599" s="39">
        <f t="shared" si="38"/>
        <v>-1.2851421279092853E-2</v>
      </c>
      <c r="J599" s="39">
        <f t="shared" si="39"/>
        <v>2.1525293989636605E-3</v>
      </c>
      <c r="K599" s="39">
        <f t="shared" si="40"/>
        <v>-6.4064584839696286E-3</v>
      </c>
      <c r="M599" s="39"/>
      <c r="N599" s="39"/>
    </row>
    <row r="600" spans="1:14" x14ac:dyDescent="0.25">
      <c r="A600" s="12">
        <v>42874</v>
      </c>
      <c r="B600" s="26">
        <f t="shared" si="37"/>
        <v>5</v>
      </c>
      <c r="C600" s="1">
        <f>VLOOKUP(A600,ASURB.MX!$A$2:$G$1290,6,FALSE)</f>
        <v>346.975281</v>
      </c>
      <c r="D600">
        <f>VLOOKUP(A600,GFNORTEO.MX!$A$2:$G$1290,6,FALSE)</f>
        <v>103.29589799999999</v>
      </c>
      <c r="E600">
        <f>VLOOKUP(A600,WALMEX.MX!$A$2:$G$1290,6,FALSE)</f>
        <v>40.601734</v>
      </c>
      <c r="H600" s="12">
        <v>42874</v>
      </c>
      <c r="I600" s="39">
        <f t="shared" si="38"/>
        <v>1.35729865301072E-2</v>
      </c>
      <c r="J600" s="39">
        <f t="shared" si="39"/>
        <v>2.255382511902234E-2</v>
      </c>
      <c r="K600" s="39">
        <f t="shared" si="40"/>
        <v>7.1159655470295876E-3</v>
      </c>
      <c r="M600" s="39"/>
      <c r="N600" s="39"/>
    </row>
    <row r="601" spans="1:14" x14ac:dyDescent="0.25">
      <c r="A601" s="12">
        <v>42877</v>
      </c>
      <c r="B601" s="26">
        <f t="shared" si="37"/>
        <v>1</v>
      </c>
      <c r="C601" s="1">
        <f>VLOOKUP(A601,ASURB.MX!$A$2:$G$1290,6,FALSE)</f>
        <v>344.74230999999997</v>
      </c>
      <c r="D601">
        <f>VLOOKUP(A601,GFNORTEO.MX!$A$2:$G$1290,6,FALSE)</f>
        <v>103.437515</v>
      </c>
      <c r="E601">
        <f>VLOOKUP(A601,WALMEX.MX!$A$2:$G$1290,6,FALSE)</f>
        <v>41.465384999999998</v>
      </c>
      <c r="H601" s="12">
        <v>42877</v>
      </c>
      <c r="I601" s="39">
        <f t="shared" si="38"/>
        <v>-6.4563306924194999E-3</v>
      </c>
      <c r="J601" s="39">
        <f t="shared" si="39"/>
        <v>1.3700448330675762E-3</v>
      </c>
      <c r="K601" s="39">
        <f t="shared" si="40"/>
        <v>2.1048207743893259E-2</v>
      </c>
      <c r="M601" s="39"/>
      <c r="N601" s="39"/>
    </row>
    <row r="602" spans="1:14" x14ac:dyDescent="0.25">
      <c r="A602" s="12">
        <v>42878</v>
      </c>
      <c r="B602" s="26">
        <f t="shared" si="37"/>
        <v>2</v>
      </c>
      <c r="C602" s="1">
        <f>VLOOKUP(A602,ASURB.MX!$A$2:$G$1290,6,FALSE)</f>
        <v>349.82421900000003</v>
      </c>
      <c r="D602">
        <f>VLOOKUP(A602,GFNORTEO.MX!$A$2:$G$1290,6,FALSE)</f>
        <v>102.314018</v>
      </c>
      <c r="E602">
        <f>VLOOKUP(A602,WALMEX.MX!$A$2:$G$1290,6,FALSE)</f>
        <v>41.359825000000001</v>
      </c>
      <c r="H602" s="12">
        <v>42878</v>
      </c>
      <c r="I602" s="39">
        <f t="shared" si="38"/>
        <v>1.4633586488667315E-2</v>
      </c>
      <c r="J602" s="39">
        <f t="shared" si="39"/>
        <v>-1.0921018668426851E-2</v>
      </c>
      <c r="K602" s="39">
        <f t="shared" si="40"/>
        <v>-2.5489837491443007E-3</v>
      </c>
      <c r="M602" s="39"/>
      <c r="N602" s="39"/>
    </row>
    <row r="603" spans="1:14" x14ac:dyDescent="0.25">
      <c r="A603" s="12">
        <v>42879</v>
      </c>
      <c r="B603" s="26">
        <f t="shared" si="37"/>
        <v>3</v>
      </c>
      <c r="C603" s="1">
        <f>VLOOKUP(A603,ASURB.MX!$A$2:$G$1290,6,FALSE)</f>
        <v>355.98410000000001</v>
      </c>
      <c r="D603">
        <f>VLOOKUP(A603,GFNORTEO.MX!$A$2:$G$1290,6,FALSE)</f>
        <v>103.28645299999999</v>
      </c>
      <c r="E603">
        <f>VLOOKUP(A603,WALMEX.MX!$A$2:$G$1290,6,FALSE)</f>
        <v>41.839644999999997</v>
      </c>
      <c r="H603" s="12">
        <v>42879</v>
      </c>
      <c r="I603" s="39">
        <f t="shared" si="38"/>
        <v>1.7455270038823002E-2</v>
      </c>
      <c r="J603" s="39">
        <f t="shared" si="39"/>
        <v>9.4595333036696129E-3</v>
      </c>
      <c r="K603" s="39">
        <f t="shared" si="40"/>
        <v>1.153433596701613E-2</v>
      </c>
      <c r="M603" s="39"/>
      <c r="N603" s="39"/>
    </row>
    <row r="604" spans="1:14" x14ac:dyDescent="0.25">
      <c r="A604" s="12">
        <v>42880</v>
      </c>
      <c r="B604" s="26">
        <f t="shared" si="37"/>
        <v>4</v>
      </c>
      <c r="C604" s="1">
        <f>VLOOKUP(A604,ASURB.MX!$A$2:$G$1290,6,FALSE)</f>
        <v>352.317047</v>
      </c>
      <c r="D604">
        <f>VLOOKUP(A604,GFNORTEO.MX!$A$2:$G$1290,6,FALSE)</f>
        <v>101.539841</v>
      </c>
      <c r="E604">
        <f>VLOOKUP(A604,WALMEX.MX!$A$2:$G$1290,6,FALSE)</f>
        <v>41.964390000000002</v>
      </c>
      <c r="H604" s="12">
        <v>42880</v>
      </c>
      <c r="I604" s="39">
        <f t="shared" si="38"/>
        <v>-1.0354595018997513E-2</v>
      </c>
      <c r="J604" s="39">
        <f t="shared" si="39"/>
        <v>-1.7054981589063066E-2</v>
      </c>
      <c r="K604" s="39">
        <f t="shared" si="40"/>
        <v>2.977066489311259E-3</v>
      </c>
      <c r="M604" s="39"/>
      <c r="N604" s="39"/>
    </row>
    <row r="605" spans="1:14" x14ac:dyDescent="0.25">
      <c r="A605" s="12">
        <v>42881</v>
      </c>
      <c r="B605" s="26">
        <f t="shared" si="37"/>
        <v>5</v>
      </c>
      <c r="C605" s="1">
        <f>VLOOKUP(A605,ASURB.MX!$A$2:$G$1290,6,FALSE)</f>
        <v>353.135132</v>
      </c>
      <c r="D605">
        <f>VLOOKUP(A605,GFNORTEO.MX!$A$2:$G$1290,6,FALSE)</f>
        <v>103.37142900000001</v>
      </c>
      <c r="E605">
        <f>VLOOKUP(A605,WALMEX.MX!$A$2:$G$1290,6,FALSE)</f>
        <v>42.060355999999999</v>
      </c>
      <c r="H605" s="12">
        <v>42881</v>
      </c>
      <c r="I605" s="39">
        <f t="shared" si="38"/>
        <v>2.3193219642004175E-3</v>
      </c>
      <c r="J605" s="39">
        <f t="shared" si="39"/>
        <v>1.7877364979106861E-2</v>
      </c>
      <c r="K605" s="39">
        <f t="shared" si="40"/>
        <v>2.2842328312892243E-3</v>
      </c>
      <c r="M605" s="39"/>
      <c r="N605" s="39"/>
    </row>
    <row r="606" spans="1:14" x14ac:dyDescent="0.25">
      <c r="A606" s="12">
        <v>42884</v>
      </c>
      <c r="B606" s="26">
        <f t="shared" si="37"/>
        <v>1</v>
      </c>
      <c r="C606" s="1">
        <f>VLOOKUP(A606,ASURB.MX!$A$2:$G$1290,6,FALSE)</f>
        <v>352.97155800000002</v>
      </c>
      <c r="D606">
        <f>VLOOKUP(A606,GFNORTEO.MX!$A$2:$G$1290,6,FALSE)</f>
        <v>102.408424</v>
      </c>
      <c r="E606">
        <f>VLOOKUP(A606,WALMEX.MX!$A$2:$G$1290,6,FALSE)</f>
        <v>41.686100000000003</v>
      </c>
      <c r="H606" s="12">
        <v>42884</v>
      </c>
      <c r="I606" s="39">
        <f t="shared" si="38"/>
        <v>-4.633124292478313E-4</v>
      </c>
      <c r="J606" s="39">
        <f t="shared" si="39"/>
        <v>-9.3596337649873365E-3</v>
      </c>
      <c r="K606" s="39">
        <f t="shared" si="40"/>
        <v>-8.9378944341215027E-3</v>
      </c>
      <c r="M606" s="39"/>
      <c r="N606" s="39"/>
    </row>
    <row r="607" spans="1:14" x14ac:dyDescent="0.25">
      <c r="A607" s="12">
        <v>42885</v>
      </c>
      <c r="B607" s="26">
        <f t="shared" si="37"/>
        <v>2</v>
      </c>
      <c r="C607" s="1">
        <f>VLOOKUP(A607,ASURB.MX!$A$2:$G$1290,6,FALSE)</f>
        <v>350.064819</v>
      </c>
      <c r="D607">
        <f>VLOOKUP(A607,GFNORTEO.MX!$A$2:$G$1290,6,FALSE)</f>
        <v>102.74831399999999</v>
      </c>
      <c r="E607">
        <f>VLOOKUP(A607,WALMEX.MX!$A$2:$G$1290,6,FALSE)</f>
        <v>41.263874000000001</v>
      </c>
      <c r="H607" s="12">
        <v>42885</v>
      </c>
      <c r="I607" s="39">
        <f t="shared" si="38"/>
        <v>-8.2691469697766945E-3</v>
      </c>
      <c r="J607" s="39">
        <f t="shared" si="39"/>
        <v>3.3134696358182963E-3</v>
      </c>
      <c r="K607" s="39">
        <f t="shared" si="40"/>
        <v>-1.018034427830317E-2</v>
      </c>
      <c r="M607" s="39"/>
      <c r="N607" s="39"/>
    </row>
    <row r="608" spans="1:14" x14ac:dyDescent="0.25">
      <c r="A608" s="12">
        <v>42886</v>
      </c>
      <c r="B608" s="26">
        <f t="shared" si="37"/>
        <v>3</v>
      </c>
      <c r="C608" s="1">
        <f>VLOOKUP(A608,ASURB.MX!$A$2:$G$1290,6,FALSE)</f>
        <v>353.67413299999998</v>
      </c>
      <c r="D608">
        <f>VLOOKUP(A608,GFNORTEO.MX!$A$2:$G$1290,6,FALSE)</f>
        <v>101.42654400000001</v>
      </c>
      <c r="E608">
        <f>VLOOKUP(A608,WALMEX.MX!$A$2:$G$1290,6,FALSE)</f>
        <v>41.004767999999999</v>
      </c>
      <c r="H608" s="12">
        <v>42886</v>
      </c>
      <c r="I608" s="39">
        <f t="shared" si="38"/>
        <v>1.0257626459426326E-2</v>
      </c>
      <c r="J608" s="39">
        <f t="shared" si="39"/>
        <v>-1.2947612434718559E-2</v>
      </c>
      <c r="K608" s="39">
        <f t="shared" si="40"/>
        <v>-6.299042999450174E-3</v>
      </c>
      <c r="M608" s="39"/>
      <c r="N608" s="39"/>
    </row>
    <row r="609" spans="1:14" x14ac:dyDescent="0.25">
      <c r="A609" s="12">
        <v>42887</v>
      </c>
      <c r="B609" s="26">
        <f t="shared" si="37"/>
        <v>4</v>
      </c>
      <c r="C609" s="1">
        <f>VLOOKUP(A609,ASURB.MX!$A$2:$G$1290,6,FALSE)</f>
        <v>348.52484099999998</v>
      </c>
      <c r="D609">
        <f>VLOOKUP(A609,GFNORTEO.MX!$A$2:$G$1290,6,FALSE)</f>
        <v>101.83252</v>
      </c>
      <c r="E609">
        <f>VLOOKUP(A609,WALMEX.MX!$A$2:$G$1290,6,FALSE)</f>
        <v>40.217872999999997</v>
      </c>
      <c r="H609" s="12">
        <v>42887</v>
      </c>
      <c r="I609" s="39">
        <f t="shared" si="38"/>
        <v>-1.4666453508127814E-2</v>
      </c>
      <c r="J609" s="39">
        <f t="shared" si="39"/>
        <v>3.9946709570584694E-3</v>
      </c>
      <c r="K609" s="39">
        <f t="shared" si="40"/>
        <v>-1.9376853816919285E-2</v>
      </c>
      <c r="M609" s="39"/>
      <c r="N609" s="39"/>
    </row>
    <row r="610" spans="1:14" x14ac:dyDescent="0.25">
      <c r="A610" s="12">
        <v>42888</v>
      </c>
      <c r="B610" s="26">
        <f t="shared" si="37"/>
        <v>5</v>
      </c>
      <c r="C610" s="1">
        <f>VLOOKUP(A610,ASURB.MX!$A$2:$G$1290,6,FALSE)</f>
        <v>351.91281099999998</v>
      </c>
      <c r="D610">
        <f>VLOOKUP(A610,GFNORTEO.MX!$A$2:$G$1290,6,FALSE)</f>
        <v>102.96545399999999</v>
      </c>
      <c r="E610">
        <f>VLOOKUP(A610,WALMEX.MX!$A$2:$G$1290,6,FALSE)</f>
        <v>41.023963999999999</v>
      </c>
      <c r="H610" s="12">
        <v>42888</v>
      </c>
      <c r="I610" s="39">
        <f t="shared" si="38"/>
        <v>9.6739414629021785E-3</v>
      </c>
      <c r="J610" s="39">
        <f t="shared" si="39"/>
        <v>1.1064030907940442E-2</v>
      </c>
      <c r="K610" s="39">
        <f t="shared" si="40"/>
        <v>1.9844884953872915E-2</v>
      </c>
      <c r="M610" s="39"/>
      <c r="N610" s="39"/>
    </row>
    <row r="611" spans="1:14" x14ac:dyDescent="0.25">
      <c r="A611" s="12">
        <v>42891</v>
      </c>
      <c r="B611" s="26">
        <f t="shared" si="37"/>
        <v>1</v>
      </c>
      <c r="C611" s="1">
        <f>VLOOKUP(A611,ASURB.MX!$A$2:$G$1290,6,FALSE)</f>
        <v>351.06582600000002</v>
      </c>
      <c r="D611">
        <f>VLOOKUP(A611,GFNORTEO.MX!$A$2:$G$1290,6,FALSE)</f>
        <v>103.701859</v>
      </c>
      <c r="E611">
        <f>VLOOKUP(A611,WALMEX.MX!$A$2:$G$1290,6,FALSE)</f>
        <v>41.666912000000004</v>
      </c>
      <c r="H611" s="12">
        <v>42891</v>
      </c>
      <c r="I611" s="39">
        <f t="shared" si="38"/>
        <v>-2.4097045493779762E-3</v>
      </c>
      <c r="J611" s="39">
        <f t="shared" si="39"/>
        <v>7.1265078735935012E-3</v>
      </c>
      <c r="K611" s="39">
        <f t="shared" si="40"/>
        <v>1.5550952854138936E-2</v>
      </c>
      <c r="M611" s="39"/>
      <c r="N611" s="39"/>
    </row>
    <row r="612" spans="1:14" x14ac:dyDescent="0.25">
      <c r="A612" s="12">
        <v>42892</v>
      </c>
      <c r="B612" s="26">
        <f t="shared" si="37"/>
        <v>2</v>
      </c>
      <c r="C612" s="1">
        <f>VLOOKUP(A612,ASURB.MX!$A$2:$G$1290,6,FALSE)</f>
        <v>347.23513800000001</v>
      </c>
      <c r="D612">
        <f>VLOOKUP(A612,GFNORTEO.MX!$A$2:$G$1290,6,FALSE)</f>
        <v>102.11576100000001</v>
      </c>
      <c r="E612">
        <f>VLOOKUP(A612,WALMEX.MX!$A$2:$G$1290,6,FALSE)</f>
        <v>41.100735</v>
      </c>
      <c r="H612" s="12">
        <v>42892</v>
      </c>
      <c r="I612" s="39">
        <f t="shared" si="38"/>
        <v>-1.0971562761790446E-2</v>
      </c>
      <c r="J612" s="39">
        <f t="shared" si="39"/>
        <v>-1.5412960262997698E-2</v>
      </c>
      <c r="K612" s="39">
        <f t="shared" si="40"/>
        <v>-1.3681332062892224E-2</v>
      </c>
      <c r="M612" s="39"/>
      <c r="N612" s="39"/>
    </row>
    <row r="613" spans="1:14" x14ac:dyDescent="0.25">
      <c r="A613" s="12">
        <v>42893</v>
      </c>
      <c r="B613" s="26">
        <f t="shared" si="37"/>
        <v>3</v>
      </c>
      <c r="C613" s="1">
        <f>VLOOKUP(A613,ASURB.MX!$A$2:$G$1290,6,FALSE)</f>
        <v>351.64331099999998</v>
      </c>
      <c r="D613">
        <f>VLOOKUP(A613,GFNORTEO.MX!$A$2:$G$1290,6,FALSE)</f>
        <v>103.824608</v>
      </c>
      <c r="E613">
        <f>VLOOKUP(A613,WALMEX.MX!$A$2:$G$1290,6,FALSE)</f>
        <v>40.572937000000003</v>
      </c>
      <c r="H613" s="12">
        <v>42893</v>
      </c>
      <c r="I613" s="39">
        <f t="shared" si="38"/>
        <v>1.2615159236050848E-2</v>
      </c>
      <c r="J613" s="39">
        <f t="shared" si="39"/>
        <v>1.659593240230383E-2</v>
      </c>
      <c r="K613" s="39">
        <f t="shared" si="40"/>
        <v>-1.2924736561750793E-2</v>
      </c>
      <c r="M613" s="39"/>
      <c r="N613" s="39"/>
    </row>
    <row r="614" spans="1:14" x14ac:dyDescent="0.25">
      <c r="A614" s="12">
        <v>42894</v>
      </c>
      <c r="B614" s="26">
        <f t="shared" si="37"/>
        <v>4</v>
      </c>
      <c r="C614" s="1">
        <f>VLOOKUP(A614,ASURB.MX!$A$2:$G$1290,6,FALSE)</f>
        <v>347.98586999999998</v>
      </c>
      <c r="D614">
        <f>VLOOKUP(A614,GFNORTEO.MX!$A$2:$G$1290,6,FALSE)</f>
        <v>102.427307</v>
      </c>
      <c r="E614">
        <f>VLOOKUP(A614,WALMEX.MX!$A$2:$G$1290,6,FALSE)</f>
        <v>40.52496</v>
      </c>
      <c r="H614" s="12">
        <v>42894</v>
      </c>
      <c r="I614" s="39">
        <f t="shared" si="38"/>
        <v>-1.045546531666976E-2</v>
      </c>
      <c r="J614" s="39">
        <f t="shared" si="39"/>
        <v>-1.3549666948595692E-2</v>
      </c>
      <c r="K614" s="39">
        <f t="shared" si="40"/>
        <v>-1.1831874159954961E-3</v>
      </c>
      <c r="M614" s="39"/>
      <c r="N614" s="39"/>
    </row>
    <row r="615" spans="1:14" x14ac:dyDescent="0.25">
      <c r="A615" s="12">
        <v>42895</v>
      </c>
      <c r="B615" s="26">
        <f t="shared" si="37"/>
        <v>5</v>
      </c>
      <c r="C615" s="1">
        <f>VLOOKUP(A615,ASURB.MX!$A$2:$G$1290,6,FALSE)</f>
        <v>350.51721199999997</v>
      </c>
      <c r="D615">
        <f>VLOOKUP(A615,GFNORTEO.MX!$A$2:$G$1290,6,FALSE)</f>
        <v>102.09687</v>
      </c>
      <c r="E615">
        <f>VLOOKUP(A615,WALMEX.MX!$A$2:$G$1290,6,FALSE)</f>
        <v>40.496166000000002</v>
      </c>
      <c r="H615" s="12">
        <v>42895</v>
      </c>
      <c r="I615" s="39">
        <f t="shared" si="38"/>
        <v>7.2479367570940142E-3</v>
      </c>
      <c r="J615" s="39">
        <f t="shared" si="39"/>
        <v>-3.2312784958631515E-3</v>
      </c>
      <c r="K615" s="39">
        <f t="shared" si="40"/>
        <v>-7.1077761156363231E-4</v>
      </c>
      <c r="M615" s="39"/>
      <c r="N615" s="39"/>
    </row>
    <row r="616" spans="1:14" x14ac:dyDescent="0.25">
      <c r="A616" s="12">
        <v>42898</v>
      </c>
      <c r="B616" s="26">
        <f t="shared" si="37"/>
        <v>1</v>
      </c>
      <c r="C616" s="1">
        <f>VLOOKUP(A616,ASURB.MX!$A$2:$G$1290,6,FALSE)</f>
        <v>349.91018700000001</v>
      </c>
      <c r="D616">
        <f>VLOOKUP(A616,GFNORTEO.MX!$A$2:$G$1290,6,FALSE)</f>
        <v>103.361992</v>
      </c>
      <c r="E616">
        <f>VLOOKUP(A616,WALMEX.MX!$A$2:$G$1290,6,FALSE)</f>
        <v>39.968380000000003</v>
      </c>
      <c r="H616" s="12">
        <v>42898</v>
      </c>
      <c r="I616" s="39">
        <f t="shared" si="38"/>
        <v>-1.7332992765323771E-3</v>
      </c>
      <c r="J616" s="39">
        <f t="shared" si="39"/>
        <v>1.2315243813085358E-2</v>
      </c>
      <c r="K616" s="39">
        <f t="shared" si="40"/>
        <v>-1.3118661460600025E-2</v>
      </c>
      <c r="M616" s="39"/>
      <c r="N616" s="39"/>
    </row>
    <row r="617" spans="1:14" x14ac:dyDescent="0.25">
      <c r="A617" s="12">
        <v>42899</v>
      </c>
      <c r="B617" s="26">
        <f t="shared" si="37"/>
        <v>2</v>
      </c>
      <c r="C617" s="1">
        <f>VLOOKUP(A617,ASURB.MX!$A$2:$G$1290,6,FALSE)</f>
        <v>352.15222199999999</v>
      </c>
      <c r="D617">
        <f>VLOOKUP(A617,GFNORTEO.MX!$A$2:$G$1290,6,FALSE)</f>
        <v>104.145599</v>
      </c>
      <c r="E617">
        <f>VLOOKUP(A617,WALMEX.MX!$A$2:$G$1290,6,FALSE)</f>
        <v>39.459766000000002</v>
      </c>
      <c r="H617" s="12">
        <v>42899</v>
      </c>
      <c r="I617" s="39">
        <f t="shared" si="38"/>
        <v>6.3870180002547896E-3</v>
      </c>
      <c r="J617" s="39">
        <f t="shared" si="39"/>
        <v>7.5525981587372002E-3</v>
      </c>
      <c r="K617" s="39">
        <f t="shared" si="40"/>
        <v>-1.2807070982921274E-2</v>
      </c>
      <c r="M617" s="39"/>
      <c r="N617" s="39"/>
    </row>
    <row r="618" spans="1:14" x14ac:dyDescent="0.25">
      <c r="A618" s="12">
        <v>42900</v>
      </c>
      <c r="B618" s="26">
        <f t="shared" si="37"/>
        <v>3</v>
      </c>
      <c r="C618" s="1">
        <f>VLOOKUP(A618,ASURB.MX!$A$2:$G$1290,6,FALSE)</f>
        <v>355.911743</v>
      </c>
      <c r="D618">
        <f>VLOOKUP(A618,GFNORTEO.MX!$A$2:$G$1290,6,FALSE)</f>
        <v>104.343864</v>
      </c>
      <c r="E618">
        <f>VLOOKUP(A618,WALMEX.MX!$A$2:$G$1290,6,FALSE)</f>
        <v>40.457779000000002</v>
      </c>
      <c r="H618" s="12">
        <v>42900</v>
      </c>
      <c r="I618" s="39">
        <f t="shared" si="38"/>
        <v>1.061925621252144E-2</v>
      </c>
      <c r="J618" s="39">
        <f t="shared" si="39"/>
        <v>1.9019192328705249E-3</v>
      </c>
      <c r="K618" s="39">
        <f t="shared" si="40"/>
        <v>2.4977365989555435E-2</v>
      </c>
      <c r="M618" s="39"/>
      <c r="N618" s="39"/>
    </row>
    <row r="619" spans="1:14" x14ac:dyDescent="0.25">
      <c r="A619" s="12">
        <v>42901</v>
      </c>
      <c r="B619" s="26">
        <f t="shared" si="37"/>
        <v>4</v>
      </c>
      <c r="C619" s="1">
        <f>VLOOKUP(A619,ASURB.MX!$A$2:$G$1290,6,FALSE)</f>
        <v>353.36621100000002</v>
      </c>
      <c r="D619">
        <f>VLOOKUP(A619,GFNORTEO.MX!$A$2:$G$1290,6,FALSE)</f>
        <v>104.627106</v>
      </c>
      <c r="E619">
        <f>VLOOKUP(A619,WALMEX.MX!$A$2:$G$1290,6,FALSE)</f>
        <v>40.764862000000001</v>
      </c>
      <c r="H619" s="12">
        <v>42901</v>
      </c>
      <c r="I619" s="39">
        <f t="shared" si="38"/>
        <v>-7.1778430860735109E-3</v>
      </c>
      <c r="J619" s="39">
        <f t="shared" si="39"/>
        <v>2.7108279533027144E-3</v>
      </c>
      <c r="K619" s="39">
        <f t="shared" si="40"/>
        <v>7.5615483414943774E-3</v>
      </c>
      <c r="M619" s="39"/>
      <c r="N619" s="39"/>
    </row>
    <row r="620" spans="1:14" x14ac:dyDescent="0.25">
      <c r="A620" s="12">
        <v>42902</v>
      </c>
      <c r="B620" s="26">
        <f t="shared" si="37"/>
        <v>5</v>
      </c>
      <c r="C620" s="1">
        <f>VLOOKUP(A620,ASURB.MX!$A$2:$G$1290,6,FALSE)</f>
        <v>357.86001599999997</v>
      </c>
      <c r="D620">
        <f>VLOOKUP(A620,GFNORTEO.MX!$A$2:$G$1290,6,FALSE)</f>
        <v>106.949631</v>
      </c>
      <c r="E620">
        <f>VLOOKUP(A620,WALMEX.MX!$A$2:$G$1290,6,FALSE)</f>
        <v>41.263874000000001</v>
      </c>
      <c r="H620" s="12">
        <v>42902</v>
      </c>
      <c r="I620" s="39">
        <f t="shared" si="38"/>
        <v>1.2636949064816059E-2</v>
      </c>
      <c r="J620" s="39">
        <f t="shared" si="39"/>
        <v>2.1955327672772713E-2</v>
      </c>
      <c r="K620" s="39">
        <f t="shared" si="40"/>
        <v>1.2166910773031508E-2</v>
      </c>
      <c r="M620" s="39"/>
      <c r="N620" s="39"/>
    </row>
    <row r="621" spans="1:14" x14ac:dyDescent="0.25">
      <c r="A621" s="12">
        <v>42905</v>
      </c>
      <c r="B621" s="26">
        <f t="shared" si="37"/>
        <v>1</v>
      </c>
      <c r="C621" s="1">
        <f>VLOOKUP(A621,ASURB.MX!$A$2:$G$1290,6,FALSE)</f>
        <v>364.65460200000001</v>
      </c>
      <c r="D621">
        <f>VLOOKUP(A621,GFNORTEO.MX!$A$2:$G$1290,6,FALSE)</f>
        <v>108.271393</v>
      </c>
      <c r="E621">
        <f>VLOOKUP(A621,WALMEX.MX!$A$2:$G$1290,6,FALSE)</f>
        <v>40.438591000000002</v>
      </c>
      <c r="H621" s="12">
        <v>42905</v>
      </c>
      <c r="I621" s="39">
        <f t="shared" si="38"/>
        <v>1.8808716497525649E-2</v>
      </c>
      <c r="J621" s="39">
        <f t="shared" si="39"/>
        <v>1.2282987911147158E-2</v>
      </c>
      <c r="K621" s="39">
        <f t="shared" si="40"/>
        <v>-2.0202843820782381E-2</v>
      </c>
      <c r="M621" s="39"/>
      <c r="N621" s="39"/>
    </row>
    <row r="622" spans="1:14" x14ac:dyDescent="0.25">
      <c r="A622" s="12">
        <v>42906</v>
      </c>
      <c r="B622" s="26">
        <f t="shared" si="37"/>
        <v>2</v>
      </c>
      <c r="C622" s="1">
        <f>VLOOKUP(A622,ASURB.MX!$A$2:$G$1290,6,FALSE)</f>
        <v>358.917419</v>
      </c>
      <c r="D622">
        <f>VLOOKUP(A622,GFNORTEO.MX!$A$2:$G$1290,6,FALSE)</f>
        <v>108.469658</v>
      </c>
      <c r="E622">
        <f>VLOOKUP(A622,WALMEX.MX!$A$2:$G$1290,6,FALSE)</f>
        <v>40.025950999999999</v>
      </c>
      <c r="H622" s="12">
        <v>42906</v>
      </c>
      <c r="I622" s="39">
        <f t="shared" si="38"/>
        <v>-1.5858278284957554E-2</v>
      </c>
      <c r="J622" s="39">
        <f t="shared" si="39"/>
        <v>1.8295108784096635E-3</v>
      </c>
      <c r="K622" s="39">
        <f t="shared" si="40"/>
        <v>-1.0256533054015762E-2</v>
      </c>
      <c r="M622" s="39"/>
      <c r="N622" s="39"/>
    </row>
    <row r="623" spans="1:14" x14ac:dyDescent="0.25">
      <c r="A623" s="12">
        <v>42907</v>
      </c>
      <c r="B623" s="26">
        <f t="shared" si="37"/>
        <v>3</v>
      </c>
      <c r="C623" s="1">
        <f>VLOOKUP(A623,ASURB.MX!$A$2:$G$1290,6,FALSE)</f>
        <v>359.01531999999997</v>
      </c>
      <c r="D623">
        <f>VLOOKUP(A623,GFNORTEO.MX!$A$2:$G$1290,6,FALSE)</f>
        <v>106.477577</v>
      </c>
      <c r="E623">
        <f>VLOOKUP(A623,WALMEX.MX!$A$2:$G$1290,6,FALSE)</f>
        <v>39.824429000000002</v>
      </c>
      <c r="H623" s="12">
        <v>42907</v>
      </c>
      <c r="I623" s="39">
        <f t="shared" si="38"/>
        <v>2.7273028596858643E-4</v>
      </c>
      <c r="J623" s="39">
        <f t="shared" si="39"/>
        <v>-1.8536065720725945E-2</v>
      </c>
      <c r="K623" s="39">
        <f t="shared" si="40"/>
        <v>-5.0475007846487738E-3</v>
      </c>
      <c r="M623" s="39"/>
      <c r="N623" s="39"/>
    </row>
    <row r="624" spans="1:14" x14ac:dyDescent="0.25">
      <c r="A624" s="12">
        <v>42908</v>
      </c>
      <c r="B624" s="26">
        <f t="shared" si="37"/>
        <v>4</v>
      </c>
      <c r="C624" s="1">
        <f>VLOOKUP(A624,ASURB.MX!$A$2:$G$1290,6,FALSE)</f>
        <v>366.221069</v>
      </c>
      <c r="D624">
        <f>VLOOKUP(A624,GFNORTEO.MX!$A$2:$G$1290,6,FALSE)</f>
        <v>105.656189</v>
      </c>
      <c r="E624">
        <f>VLOOKUP(A624,WALMEX.MX!$A$2:$G$1290,6,FALSE)</f>
        <v>40.381016000000002</v>
      </c>
      <c r="H624" s="12">
        <v>42908</v>
      </c>
      <c r="I624" s="39">
        <f t="shared" si="38"/>
        <v>1.987210304726534E-2</v>
      </c>
      <c r="J624" s="39">
        <f t="shared" si="39"/>
        <v>-7.7440958169030143E-3</v>
      </c>
      <c r="K624" s="39">
        <f t="shared" si="40"/>
        <v>1.3879255573169241E-2</v>
      </c>
      <c r="M624" s="39"/>
      <c r="N624" s="39"/>
    </row>
    <row r="625" spans="1:14" x14ac:dyDescent="0.25">
      <c r="A625" s="12">
        <v>42909</v>
      </c>
      <c r="B625" s="26">
        <f t="shared" si="37"/>
        <v>5</v>
      </c>
      <c r="C625" s="1">
        <f>VLOOKUP(A625,ASURB.MX!$A$2:$G$1290,6,FALSE)</f>
        <v>365.38888500000002</v>
      </c>
      <c r="D625">
        <f>VLOOKUP(A625,GFNORTEO.MX!$A$2:$G$1290,6,FALSE)</f>
        <v>106.996841</v>
      </c>
      <c r="E625">
        <f>VLOOKUP(A625,WALMEX.MX!$A$2:$G$1290,6,FALSE)</f>
        <v>39.891601999999999</v>
      </c>
      <c r="H625" s="12">
        <v>42909</v>
      </c>
      <c r="I625" s="39">
        <f t="shared" si="38"/>
        <v>-2.2749399577023325E-3</v>
      </c>
      <c r="J625" s="39">
        <f t="shared" si="39"/>
        <v>1.2608988097585483E-2</v>
      </c>
      <c r="K625" s="39">
        <f t="shared" si="40"/>
        <v>-1.2193947986817558E-2</v>
      </c>
      <c r="M625" s="39"/>
      <c r="N625" s="39"/>
    </row>
    <row r="626" spans="1:14" x14ac:dyDescent="0.25">
      <c r="A626" s="12">
        <v>42912</v>
      </c>
      <c r="B626" s="26">
        <f t="shared" si="37"/>
        <v>1</v>
      </c>
      <c r="C626" s="1">
        <f>VLOOKUP(A626,ASURB.MX!$A$2:$G$1290,6,FALSE)</f>
        <v>367.01409899999999</v>
      </c>
      <c r="D626">
        <f>VLOOKUP(A626,GFNORTEO.MX!$A$2:$G$1290,6,FALSE)</f>
        <v>109.866066</v>
      </c>
      <c r="E626">
        <f>VLOOKUP(A626,WALMEX.MX!$A$2:$G$1290,6,FALSE)</f>
        <v>40.304240999999998</v>
      </c>
      <c r="H626" s="12">
        <v>42912</v>
      </c>
      <c r="I626" s="39">
        <f t="shared" si="38"/>
        <v>4.4380394483574028E-3</v>
      </c>
      <c r="J626" s="39">
        <f t="shared" si="39"/>
        <v>2.6462731457654733E-2</v>
      </c>
      <c r="K626" s="39">
        <f t="shared" si="40"/>
        <v>1.0290873595636241E-2</v>
      </c>
      <c r="M626" s="39"/>
      <c r="N626" s="39"/>
    </row>
    <row r="627" spans="1:14" x14ac:dyDescent="0.25">
      <c r="A627" s="12">
        <v>42913</v>
      </c>
      <c r="B627" s="26">
        <f t="shared" si="37"/>
        <v>2</v>
      </c>
      <c r="C627" s="1">
        <f>VLOOKUP(A627,ASURB.MX!$A$2:$G$1290,6,FALSE)</f>
        <v>366.39727800000003</v>
      </c>
      <c r="D627">
        <f>VLOOKUP(A627,GFNORTEO.MX!$A$2:$G$1290,6,FALSE)</f>
        <v>109.449867</v>
      </c>
      <c r="E627">
        <f>VLOOKUP(A627,WALMEX.MX!$A$2:$G$1290,6,FALSE)</f>
        <v>40.141109</v>
      </c>
      <c r="H627" s="12">
        <v>42913</v>
      </c>
      <c r="I627" s="39">
        <f t="shared" si="38"/>
        <v>-1.6820604773147539E-3</v>
      </c>
      <c r="J627" s="39">
        <f t="shared" si="39"/>
        <v>-3.7954333178611297E-3</v>
      </c>
      <c r="K627" s="39">
        <f t="shared" si="40"/>
        <v>-4.0557278602717014E-3</v>
      </c>
      <c r="M627" s="39"/>
      <c r="N627" s="39"/>
    </row>
    <row r="628" spans="1:14" x14ac:dyDescent="0.25">
      <c r="A628" s="12">
        <v>42914</v>
      </c>
      <c r="B628" s="26">
        <f t="shared" si="37"/>
        <v>3</v>
      </c>
      <c r="C628" s="1">
        <f>VLOOKUP(A628,ASURB.MX!$A$2:$G$1290,6,FALSE)</f>
        <v>374.89541600000001</v>
      </c>
      <c r="D628">
        <f>VLOOKUP(A628,GFNORTEO.MX!$A$2:$G$1290,6,FALSE)</f>
        <v>109.682159</v>
      </c>
      <c r="E628">
        <f>VLOOKUP(A628,WALMEX.MX!$A$2:$G$1290,6,FALSE)</f>
        <v>40.112319999999997</v>
      </c>
      <c r="H628" s="12">
        <v>42914</v>
      </c>
      <c r="I628" s="39">
        <f t="shared" si="38"/>
        <v>2.2928892673431497E-2</v>
      </c>
      <c r="J628" s="39">
        <f t="shared" si="39"/>
        <v>2.1201107957647108E-3</v>
      </c>
      <c r="K628" s="39">
        <f t="shared" si="40"/>
        <v>-7.1745224082332129E-4</v>
      </c>
      <c r="M628" s="39"/>
      <c r="N628" s="39"/>
    </row>
    <row r="629" spans="1:14" x14ac:dyDescent="0.25">
      <c r="A629" s="12">
        <v>42915</v>
      </c>
      <c r="B629" s="26">
        <f t="shared" si="37"/>
        <v>4</v>
      </c>
      <c r="C629" s="1">
        <f>VLOOKUP(A629,ASURB.MX!$A$2:$G$1290,6,FALSE)</f>
        <v>370.10788000000002</v>
      </c>
      <c r="D629">
        <f>VLOOKUP(A629,GFNORTEO.MX!$A$2:$G$1290,6,FALSE)</f>
        <v>110.679092</v>
      </c>
      <c r="E629">
        <f>VLOOKUP(A629,WALMEX.MX!$A$2:$G$1290,6,FALSE)</f>
        <v>39.968380000000003</v>
      </c>
      <c r="H629" s="12">
        <v>42915</v>
      </c>
      <c r="I629" s="39">
        <f t="shared" si="38"/>
        <v>-1.2852565698235008E-2</v>
      </c>
      <c r="J629" s="39">
        <f t="shared" si="39"/>
        <v>9.0482314570544484E-3</v>
      </c>
      <c r="K629" s="39">
        <f t="shared" si="40"/>
        <v>-3.5948775426058242E-3</v>
      </c>
      <c r="M629" s="39"/>
      <c r="N629" s="39"/>
    </row>
    <row r="630" spans="1:14" x14ac:dyDescent="0.25">
      <c r="A630" s="12">
        <v>42916</v>
      </c>
      <c r="B630" s="26">
        <f t="shared" si="37"/>
        <v>5</v>
      </c>
      <c r="C630" s="1">
        <f>VLOOKUP(A630,ASURB.MX!$A$2:$G$1290,6,FALSE)</f>
        <v>374.89541600000001</v>
      </c>
      <c r="D630">
        <f>VLOOKUP(A630,GFNORTEO.MX!$A$2:$G$1290,6,FALSE)</f>
        <v>111.68570699999999</v>
      </c>
      <c r="E630">
        <f>VLOOKUP(A630,WALMEX.MX!$A$2:$G$1290,6,FALSE)</f>
        <v>40.429001</v>
      </c>
      <c r="H630" s="12">
        <v>42916</v>
      </c>
      <c r="I630" s="39">
        <f t="shared" si="38"/>
        <v>1.2852565698234982E-2</v>
      </c>
      <c r="J630" s="39">
        <f t="shared" si="39"/>
        <v>9.0537880152539944E-3</v>
      </c>
      <c r="K630" s="39">
        <f t="shared" si="40"/>
        <v>1.1458732469115591E-2</v>
      </c>
      <c r="M630" s="39"/>
      <c r="N630" s="39"/>
    </row>
    <row r="631" spans="1:14" x14ac:dyDescent="0.25">
      <c r="A631" s="12">
        <v>42919</v>
      </c>
      <c r="B631" s="26">
        <f t="shared" si="37"/>
        <v>1</v>
      </c>
      <c r="C631" s="1">
        <f>VLOOKUP(A631,ASURB.MX!$A$2:$G$1290,6,FALSE)</f>
        <v>373.22122200000001</v>
      </c>
      <c r="D631">
        <f>VLOOKUP(A631,GFNORTEO.MX!$A$2:$G$1290,6,FALSE)</f>
        <v>111.91799899999999</v>
      </c>
      <c r="E631">
        <f>VLOOKUP(A631,WALMEX.MX!$A$2:$G$1290,6,FALSE)</f>
        <v>40.150700000000001</v>
      </c>
      <c r="H631" s="12">
        <v>42919</v>
      </c>
      <c r="I631" s="39">
        <f t="shared" si="38"/>
        <v>-4.4757640983027524E-3</v>
      </c>
      <c r="J631" s="39">
        <f t="shared" si="39"/>
        <v>2.0777122859035172E-3</v>
      </c>
      <c r="K631" s="39">
        <f t="shared" si="40"/>
        <v>-6.9074991122069617E-3</v>
      </c>
      <c r="M631" s="39"/>
      <c r="N631" s="39"/>
    </row>
    <row r="632" spans="1:14" x14ac:dyDescent="0.25">
      <c r="A632" s="12">
        <v>42920</v>
      </c>
      <c r="B632" s="26">
        <f t="shared" si="37"/>
        <v>2</v>
      </c>
      <c r="C632" s="1">
        <f>VLOOKUP(A632,ASURB.MX!$A$2:$G$1290,6,FALSE)</f>
        <v>372.86877399999997</v>
      </c>
      <c r="D632">
        <f>VLOOKUP(A632,GFNORTEO.MX!$A$2:$G$1290,6,FALSE)</f>
        <v>112.16965500000001</v>
      </c>
      <c r="E632">
        <f>VLOOKUP(A632,WALMEX.MX!$A$2:$G$1290,6,FALSE)</f>
        <v>40.198689000000002</v>
      </c>
      <c r="H632" s="12">
        <v>42920</v>
      </c>
      <c r="I632" s="39">
        <f t="shared" si="38"/>
        <v>-9.4478689730868946E-4</v>
      </c>
      <c r="J632" s="39">
        <f t="shared" si="39"/>
        <v>2.2460506083480302E-3</v>
      </c>
      <c r="K632" s="39">
        <f t="shared" si="40"/>
        <v>1.19450829193225E-3</v>
      </c>
      <c r="M632" s="39"/>
      <c r="N632" s="39"/>
    </row>
    <row r="633" spans="1:14" x14ac:dyDescent="0.25">
      <c r="A633" s="12">
        <v>42921</v>
      </c>
      <c r="B633" s="26">
        <f t="shared" si="37"/>
        <v>3</v>
      </c>
      <c r="C633" s="1">
        <f>VLOOKUP(A633,ASURB.MX!$A$2:$G$1290,6,FALSE)</f>
        <v>369.69665500000002</v>
      </c>
      <c r="D633">
        <f>VLOOKUP(A633,GFNORTEO.MX!$A$2:$G$1290,6,FALSE)</f>
        <v>112.101906</v>
      </c>
      <c r="E633">
        <f>VLOOKUP(A633,WALMEX.MX!$A$2:$G$1290,6,FALSE)</f>
        <v>40.035549000000003</v>
      </c>
      <c r="H633" s="12">
        <v>42921</v>
      </c>
      <c r="I633" s="39">
        <f t="shared" si="38"/>
        <v>-8.5437273859012616E-3</v>
      </c>
      <c r="J633" s="39">
        <f t="shared" si="39"/>
        <v>-6.0416935396294294E-4</v>
      </c>
      <c r="K633" s="39">
        <f t="shared" si="40"/>
        <v>-4.0665987211971309E-3</v>
      </c>
      <c r="M633" s="39"/>
      <c r="N633" s="39"/>
    </row>
    <row r="634" spans="1:14" x14ac:dyDescent="0.25">
      <c r="A634" s="12">
        <v>42922</v>
      </c>
      <c r="B634" s="26">
        <f t="shared" si="37"/>
        <v>4</v>
      </c>
      <c r="C634" s="1">
        <f>VLOOKUP(A634,ASURB.MX!$A$2:$G$1290,6,FALSE)</f>
        <v>366.04486100000003</v>
      </c>
      <c r="D634">
        <f>VLOOKUP(A634,GFNORTEO.MX!$A$2:$G$1290,6,FALSE)</f>
        <v>112.23741099999999</v>
      </c>
      <c r="E634">
        <f>VLOOKUP(A634,WALMEX.MX!$A$2:$G$1290,6,FALSE)</f>
        <v>39.738067999999998</v>
      </c>
      <c r="H634" s="12">
        <v>42922</v>
      </c>
      <c r="I634" s="39">
        <f t="shared" si="38"/>
        <v>-9.9269210965955094E-3</v>
      </c>
      <c r="J634" s="39">
        <f t="shared" si="39"/>
        <v>1.2080362755059507E-3</v>
      </c>
      <c r="K634" s="39">
        <f t="shared" si="40"/>
        <v>-7.4581644938505366E-3</v>
      </c>
      <c r="M634" s="39"/>
      <c r="N634" s="39"/>
    </row>
    <row r="635" spans="1:14" x14ac:dyDescent="0.25">
      <c r="A635" s="12">
        <v>42923</v>
      </c>
      <c r="B635" s="26">
        <f t="shared" si="37"/>
        <v>5</v>
      </c>
      <c r="C635" s="1">
        <f>VLOOKUP(A635,ASURB.MX!$A$2:$G$1290,6,FALSE)</f>
        <v>363.59722900000003</v>
      </c>
      <c r="D635">
        <f>VLOOKUP(A635,GFNORTEO.MX!$A$2:$G$1290,6,FALSE)</f>
        <v>113.27306400000001</v>
      </c>
      <c r="E635">
        <f>VLOOKUP(A635,WALMEX.MX!$A$2:$G$1290,6,FALSE)</f>
        <v>40.006751999999999</v>
      </c>
      <c r="H635" s="12">
        <v>42923</v>
      </c>
      <c r="I635" s="39">
        <f t="shared" si="38"/>
        <v>-6.7091556662192244E-3</v>
      </c>
      <c r="J635" s="39">
        <f t="shared" si="39"/>
        <v>9.1850303720317269E-3</v>
      </c>
      <c r="K635" s="39">
        <f t="shared" si="40"/>
        <v>6.7386199309708468E-3</v>
      </c>
      <c r="M635" s="39"/>
      <c r="N635" s="39"/>
    </row>
    <row r="636" spans="1:14" x14ac:dyDescent="0.25">
      <c r="A636" s="12">
        <v>42926</v>
      </c>
      <c r="B636" s="26">
        <f t="shared" si="37"/>
        <v>1</v>
      </c>
      <c r="C636" s="1">
        <f>VLOOKUP(A636,ASURB.MX!$A$2:$G$1290,6,FALSE)</f>
        <v>368.71762100000001</v>
      </c>
      <c r="D636">
        <f>VLOOKUP(A636,GFNORTEO.MX!$A$2:$G$1290,6,FALSE)</f>
        <v>116.89299800000001</v>
      </c>
      <c r="E636">
        <f>VLOOKUP(A636,WALMEX.MX!$A$2:$G$1290,6,FALSE)</f>
        <v>40.131507999999997</v>
      </c>
      <c r="H636" s="12">
        <v>42926</v>
      </c>
      <c r="I636" s="39">
        <f t="shared" si="38"/>
        <v>1.3984355078919422E-2</v>
      </c>
      <c r="J636" s="39">
        <f t="shared" si="39"/>
        <v>3.1457570078654198E-2</v>
      </c>
      <c r="K636" s="39">
        <f t="shared" si="40"/>
        <v>3.113521575891742E-3</v>
      </c>
      <c r="M636" s="39"/>
      <c r="N636" s="39"/>
    </row>
    <row r="637" spans="1:14" x14ac:dyDescent="0.25">
      <c r="A637" s="12">
        <v>42927</v>
      </c>
      <c r="B637" s="26">
        <f t="shared" si="37"/>
        <v>2</v>
      </c>
      <c r="C637" s="1">
        <f>VLOOKUP(A637,ASURB.MX!$A$2:$G$1290,6,FALSE)</f>
        <v>369.94143700000001</v>
      </c>
      <c r="D637">
        <f>VLOOKUP(A637,GFNORTEO.MX!$A$2:$G$1290,6,FALSE)</f>
        <v>115.131424</v>
      </c>
      <c r="E637">
        <f>VLOOKUP(A637,WALMEX.MX!$A$2:$G$1290,6,FALSE)</f>
        <v>39.776451000000002</v>
      </c>
      <c r="H637" s="12">
        <v>42927</v>
      </c>
      <c r="I637" s="39">
        <f t="shared" si="38"/>
        <v>3.3136183914453162E-3</v>
      </c>
      <c r="J637" s="39">
        <f t="shared" si="39"/>
        <v>-1.5184676100092276E-2</v>
      </c>
      <c r="K637" s="39">
        <f t="shared" si="40"/>
        <v>-8.886707685115413E-3</v>
      </c>
      <c r="M637" s="39"/>
      <c r="N637" s="39"/>
    </row>
    <row r="638" spans="1:14" x14ac:dyDescent="0.25">
      <c r="A638" s="12">
        <v>42928</v>
      </c>
      <c r="B638" s="26">
        <f t="shared" si="37"/>
        <v>3</v>
      </c>
      <c r="C638" s="1">
        <f>VLOOKUP(A638,ASURB.MX!$A$2:$G$1290,6,FALSE)</f>
        <v>381.65081800000002</v>
      </c>
      <c r="D638">
        <f>VLOOKUP(A638,GFNORTEO.MX!$A$2:$G$1290,6,FALSE)</f>
        <v>116.399376</v>
      </c>
      <c r="E638">
        <f>VLOOKUP(A638,WALMEX.MX!$A$2:$G$1290,6,FALSE)</f>
        <v>39.661296999999998</v>
      </c>
      <c r="H638" s="12">
        <v>42928</v>
      </c>
      <c r="I638" s="39">
        <f t="shared" si="38"/>
        <v>3.1161386834671203E-2</v>
      </c>
      <c r="J638" s="39">
        <f t="shared" si="39"/>
        <v>1.0952881222373929E-2</v>
      </c>
      <c r="K638" s="39">
        <f t="shared" si="40"/>
        <v>-2.8992282273863864E-3</v>
      </c>
      <c r="M638" s="39"/>
      <c r="N638" s="39"/>
    </row>
    <row r="639" spans="1:14" x14ac:dyDescent="0.25">
      <c r="A639" s="12">
        <v>42929</v>
      </c>
      <c r="B639" s="26">
        <f t="shared" si="37"/>
        <v>4</v>
      </c>
      <c r="C639" s="1">
        <f>VLOOKUP(A639,ASURB.MX!$A$2:$G$1290,6,FALSE)</f>
        <v>384.85226399999999</v>
      </c>
      <c r="D639">
        <f>VLOOKUP(A639,GFNORTEO.MX!$A$2:$G$1290,6,FALSE)</f>
        <v>117.24144</v>
      </c>
      <c r="E639">
        <f>VLOOKUP(A639,WALMEX.MX!$A$2:$G$1290,6,FALSE)</f>
        <v>40.054741</v>
      </c>
      <c r="H639" s="12">
        <v>42929</v>
      </c>
      <c r="I639" s="39">
        <f t="shared" si="38"/>
        <v>8.3534292072892317E-3</v>
      </c>
      <c r="J639" s="39">
        <f t="shared" si="39"/>
        <v>7.2082238064775858E-3</v>
      </c>
      <c r="K639" s="39">
        <f t="shared" si="40"/>
        <v>9.8712180048654806E-3</v>
      </c>
      <c r="M639" s="39"/>
      <c r="N639" s="39"/>
    </row>
    <row r="640" spans="1:14" x14ac:dyDescent="0.25">
      <c r="A640" s="12">
        <v>42930</v>
      </c>
      <c r="B640" s="26">
        <f t="shared" si="37"/>
        <v>5</v>
      </c>
      <c r="C640" s="1">
        <f>VLOOKUP(A640,ASURB.MX!$A$2:$G$1290,6,FALSE)</f>
        <v>382.53195199999999</v>
      </c>
      <c r="D640">
        <f>VLOOKUP(A640,GFNORTEO.MX!$A$2:$G$1290,6,FALSE)</f>
        <v>116.93171700000001</v>
      </c>
      <c r="E640">
        <f>VLOOKUP(A640,WALMEX.MX!$A$2:$G$1290,6,FALSE)</f>
        <v>40.246662000000001</v>
      </c>
      <c r="H640" s="12">
        <v>42930</v>
      </c>
      <c r="I640" s="39">
        <f t="shared" si="38"/>
        <v>-6.0473463562181551E-3</v>
      </c>
      <c r="J640" s="39">
        <f t="shared" si="39"/>
        <v>-2.6452492213115434E-3</v>
      </c>
      <c r="K640" s="39">
        <f t="shared" si="40"/>
        <v>4.78002521145724E-3</v>
      </c>
      <c r="M640" s="39"/>
      <c r="N640" s="39"/>
    </row>
    <row r="641" spans="1:14" x14ac:dyDescent="0.25">
      <c r="A641" s="12">
        <v>42933</v>
      </c>
      <c r="B641" s="26">
        <f t="shared" si="37"/>
        <v>1</v>
      </c>
      <c r="C641" s="1">
        <f>VLOOKUP(A641,ASURB.MX!$A$2:$G$1290,6,FALSE)</f>
        <v>388.49432400000001</v>
      </c>
      <c r="D641">
        <f>VLOOKUP(A641,GFNORTEO.MX!$A$2:$G$1290,6,FALSE)</f>
        <v>116.844604</v>
      </c>
      <c r="E641">
        <f>VLOOKUP(A641,WALMEX.MX!$A$2:$G$1290,6,FALSE)</f>
        <v>40.189090999999998</v>
      </c>
      <c r="H641" s="12">
        <v>42933</v>
      </c>
      <c r="I641" s="39">
        <f t="shared" si="38"/>
        <v>1.5466375244074893E-2</v>
      </c>
      <c r="J641" s="39">
        <f t="shared" si="39"/>
        <v>-7.452679865901494E-4</v>
      </c>
      <c r="K641" s="39">
        <f t="shared" si="40"/>
        <v>-1.4314781097622769E-3</v>
      </c>
      <c r="M641" s="39"/>
      <c r="N641" s="39"/>
    </row>
    <row r="642" spans="1:14" x14ac:dyDescent="0.25">
      <c r="A642" s="12">
        <v>42934</v>
      </c>
      <c r="B642" s="26">
        <f t="shared" si="37"/>
        <v>2</v>
      </c>
      <c r="C642" s="1">
        <f>VLOOKUP(A642,ASURB.MX!$A$2:$G$1290,6,FALSE)</f>
        <v>387.10409499999997</v>
      </c>
      <c r="D642">
        <f>VLOOKUP(A642,GFNORTEO.MX!$A$2:$G$1290,6,FALSE)</f>
        <v>116.486481</v>
      </c>
      <c r="E642">
        <f>VLOOKUP(A642,WALMEX.MX!$A$2:$G$1290,6,FALSE)</f>
        <v>39.843623999999998</v>
      </c>
      <c r="H642" s="12">
        <v>42934</v>
      </c>
      <c r="I642" s="39">
        <f t="shared" si="38"/>
        <v>-3.5849234728712554E-3</v>
      </c>
      <c r="J642" s="39">
        <f t="shared" si="39"/>
        <v>-3.0696577030020107E-3</v>
      </c>
      <c r="K642" s="39">
        <f t="shared" si="40"/>
        <v>-8.6331982039112784E-3</v>
      </c>
      <c r="M642" s="39"/>
      <c r="N642" s="39"/>
    </row>
    <row r="643" spans="1:14" x14ac:dyDescent="0.25">
      <c r="A643" s="12">
        <v>42935</v>
      </c>
      <c r="B643" s="26">
        <f t="shared" si="37"/>
        <v>3</v>
      </c>
      <c r="C643" s="1">
        <f>VLOOKUP(A643,ASURB.MX!$A$2:$G$1290,6,FALSE)</f>
        <v>388.21038800000002</v>
      </c>
      <c r="D643">
        <f>VLOOKUP(A643,GFNORTEO.MX!$A$2:$G$1290,6,FALSE)</f>
        <v>117.018829</v>
      </c>
      <c r="E643">
        <f>VLOOKUP(A643,WALMEX.MX!$A$2:$G$1290,6,FALSE)</f>
        <v>39.632496000000003</v>
      </c>
      <c r="H643" s="12">
        <v>42935</v>
      </c>
      <c r="I643" s="39">
        <f t="shared" si="38"/>
        <v>2.8537935897603121E-3</v>
      </c>
      <c r="J643" s="39">
        <f t="shared" si="39"/>
        <v>4.5596301197832036E-3</v>
      </c>
      <c r="K643" s="39">
        <f t="shared" si="40"/>
        <v>-5.3130046268870419E-3</v>
      </c>
      <c r="M643" s="39"/>
      <c r="N643" s="39"/>
    </row>
    <row r="644" spans="1:14" x14ac:dyDescent="0.25">
      <c r="A644" s="12">
        <v>42936</v>
      </c>
      <c r="B644" s="26">
        <f t="shared" ref="B644:B707" si="41">WEEKDAY(A644,2)</f>
        <v>4</v>
      </c>
      <c r="C644" s="1">
        <f>VLOOKUP(A644,ASURB.MX!$A$2:$G$1290,6,FALSE)</f>
        <v>391.61746199999999</v>
      </c>
      <c r="D644">
        <f>VLOOKUP(A644,GFNORTEO.MX!$A$2:$G$1290,6,FALSE)</f>
        <v>116.98011</v>
      </c>
      <c r="E644">
        <f>VLOOKUP(A644,WALMEX.MX!$A$2:$G$1290,6,FALSE)</f>
        <v>39.565331</v>
      </c>
      <c r="H644" s="12">
        <v>42936</v>
      </c>
      <c r="I644" s="39">
        <f t="shared" si="38"/>
        <v>8.7380713027501739E-3</v>
      </c>
      <c r="J644" s="39">
        <f t="shared" si="39"/>
        <v>-3.3093312746481848E-4</v>
      </c>
      <c r="K644" s="39">
        <f t="shared" si="40"/>
        <v>-1.6961328017765858E-3</v>
      </c>
      <c r="M644" s="39"/>
      <c r="N644" s="39"/>
    </row>
    <row r="645" spans="1:14" x14ac:dyDescent="0.25">
      <c r="A645" s="12">
        <v>42937</v>
      </c>
      <c r="B645" s="26">
        <f t="shared" si="41"/>
        <v>5</v>
      </c>
      <c r="C645" s="1">
        <f>VLOOKUP(A645,ASURB.MX!$A$2:$G$1290,6,FALSE)</f>
        <v>385.87048299999998</v>
      </c>
      <c r="D645">
        <f>VLOOKUP(A645,GFNORTEO.MX!$A$2:$G$1290,6,FALSE)</f>
        <v>117.18336499999999</v>
      </c>
      <c r="E645">
        <f>VLOOKUP(A645,WALMEX.MX!$A$2:$G$1290,6,FALSE)</f>
        <v>39.920386999999998</v>
      </c>
      <c r="H645" s="12">
        <v>42937</v>
      </c>
      <c r="I645" s="39">
        <f t="shared" ref="I645:I708" si="42">IFERROR(LN(C645/C644),"ND")</f>
        <v>-1.4783724191492134E-2</v>
      </c>
      <c r="J645" s="39">
        <f t="shared" ref="J645:J708" si="43">IFERROR(LN(D645/D644),"ND")</f>
        <v>1.7360098627364423E-3</v>
      </c>
      <c r="K645" s="39">
        <f t="shared" ref="K645:K708" si="44">IFERROR(LN(E645/E644),"ND")</f>
        <v>8.9338907788555858E-3</v>
      </c>
      <c r="M645" s="39"/>
      <c r="N645" s="39"/>
    </row>
    <row r="646" spans="1:14" x14ac:dyDescent="0.25">
      <c r="A646" s="12">
        <v>42940</v>
      </c>
      <c r="B646" s="26">
        <f t="shared" si="41"/>
        <v>1</v>
      </c>
      <c r="C646" s="1">
        <f>VLOOKUP(A646,ASURB.MX!$A$2:$G$1290,6,FALSE)</f>
        <v>382.551514</v>
      </c>
      <c r="D646">
        <f>VLOOKUP(A646,GFNORTEO.MX!$A$2:$G$1290,6,FALSE)</f>
        <v>117.70603199999999</v>
      </c>
      <c r="E646">
        <f>VLOOKUP(A646,WALMEX.MX!$A$2:$G$1290,6,FALSE)</f>
        <v>40.054741</v>
      </c>
      <c r="H646" s="12">
        <v>42940</v>
      </c>
      <c r="I646" s="39">
        <f t="shared" si="42"/>
        <v>-8.6384555678876186E-3</v>
      </c>
      <c r="J646" s="39">
        <f t="shared" si="43"/>
        <v>4.4503316821723933E-3</v>
      </c>
      <c r="K646" s="39">
        <f t="shared" si="44"/>
        <v>3.3598977520243006E-3</v>
      </c>
      <c r="M646" s="39"/>
      <c r="N646" s="39"/>
    </row>
    <row r="647" spans="1:14" x14ac:dyDescent="0.25">
      <c r="A647" s="12">
        <v>42941</v>
      </c>
      <c r="B647" s="26">
        <f t="shared" si="41"/>
        <v>2</v>
      </c>
      <c r="C647" s="1">
        <f>VLOOKUP(A647,ASURB.MX!$A$2:$G$1290,6,FALSE)</f>
        <v>381.69973800000002</v>
      </c>
      <c r="D647">
        <f>VLOOKUP(A647,GFNORTEO.MX!$A$2:$G$1290,6,FALSE)</f>
        <v>115.363724</v>
      </c>
      <c r="E647">
        <f>VLOOKUP(A647,WALMEX.MX!$A$2:$G$1290,6,FALSE)</f>
        <v>40.860827999999998</v>
      </c>
      <c r="H647" s="12">
        <v>42941</v>
      </c>
      <c r="I647" s="39">
        <f t="shared" si="42"/>
        <v>-2.229047974609542E-3</v>
      </c>
      <c r="J647" s="39">
        <f t="shared" si="43"/>
        <v>-2.0100307322027982E-2</v>
      </c>
      <c r="K647" s="39">
        <f t="shared" si="44"/>
        <v>1.9924809964263299E-2</v>
      </c>
      <c r="M647" s="39"/>
      <c r="N647" s="39"/>
    </row>
    <row r="648" spans="1:14" x14ac:dyDescent="0.25">
      <c r="A648" s="12">
        <v>42942</v>
      </c>
      <c r="B648" s="26">
        <f t="shared" si="41"/>
        <v>3</v>
      </c>
      <c r="C648" s="1">
        <f>VLOOKUP(A648,ASURB.MX!$A$2:$G$1290,6,FALSE)</f>
        <v>378.70388800000001</v>
      </c>
      <c r="D648">
        <f>VLOOKUP(A648,GFNORTEO.MX!$A$2:$G$1290,6,FALSE)</f>
        <v>115.063667</v>
      </c>
      <c r="E648">
        <f>VLOOKUP(A648,WALMEX.MX!$A$2:$G$1290,6,FALSE)</f>
        <v>40.966380999999998</v>
      </c>
      <c r="H648" s="12">
        <v>42942</v>
      </c>
      <c r="I648" s="39">
        <f t="shared" si="42"/>
        <v>-7.8796717910925729E-3</v>
      </c>
      <c r="J648" s="39">
        <f t="shared" si="43"/>
        <v>-2.6043533131754168E-3</v>
      </c>
      <c r="K648" s="39">
        <f t="shared" si="44"/>
        <v>2.5799012293272815E-3</v>
      </c>
      <c r="M648" s="39"/>
      <c r="N648" s="39"/>
    </row>
    <row r="649" spans="1:14" x14ac:dyDescent="0.25">
      <c r="A649" s="12">
        <v>42943</v>
      </c>
      <c r="B649" s="26">
        <f t="shared" si="41"/>
        <v>4</v>
      </c>
      <c r="C649" s="1">
        <f>VLOOKUP(A649,ASURB.MX!$A$2:$G$1290,6,FALSE)</f>
        <v>375.58071899999999</v>
      </c>
      <c r="D649">
        <f>VLOOKUP(A649,GFNORTEO.MX!$A$2:$G$1290,6,FALSE)</f>
        <v>115.024956</v>
      </c>
      <c r="E649">
        <f>VLOOKUP(A649,WALMEX.MX!$A$2:$G$1290,6,FALSE)</f>
        <v>40.601734</v>
      </c>
      <c r="H649" s="12">
        <v>42943</v>
      </c>
      <c r="I649" s="39">
        <f t="shared" si="42"/>
        <v>-8.281189406256613E-3</v>
      </c>
      <c r="J649" s="39">
        <f t="shared" si="43"/>
        <v>-3.3648773990219621E-4</v>
      </c>
      <c r="K649" s="39">
        <f t="shared" si="44"/>
        <v>-8.9409796753912221E-3</v>
      </c>
      <c r="M649" s="39"/>
      <c r="N649" s="39"/>
    </row>
    <row r="650" spans="1:14" x14ac:dyDescent="0.25">
      <c r="A650" s="12">
        <v>42944</v>
      </c>
      <c r="B650" s="26">
        <f t="shared" si="41"/>
        <v>5</v>
      </c>
      <c r="C650" s="1">
        <f>VLOOKUP(A650,ASURB.MX!$A$2:$G$1290,6,FALSE)</f>
        <v>374.39608800000002</v>
      </c>
      <c r="D650">
        <f>VLOOKUP(A650,GFNORTEO.MX!$A$2:$G$1290,6,FALSE)</f>
        <v>113.515038</v>
      </c>
      <c r="E650">
        <f>VLOOKUP(A650,WALMEX.MX!$A$2:$G$1290,6,FALSE)</f>
        <v>39.910797000000002</v>
      </c>
      <c r="H650" s="12">
        <v>42944</v>
      </c>
      <c r="I650" s="39">
        <f t="shared" si="42"/>
        <v>-3.1591163197650274E-3</v>
      </c>
      <c r="J650" s="39">
        <f t="shared" si="43"/>
        <v>-1.3213791978867651E-2</v>
      </c>
      <c r="K650" s="39">
        <f t="shared" si="44"/>
        <v>-1.7163886261680233E-2</v>
      </c>
      <c r="M650" s="39"/>
      <c r="N650" s="39"/>
    </row>
    <row r="651" spans="1:14" x14ac:dyDescent="0.25">
      <c r="A651" s="12">
        <v>42947</v>
      </c>
      <c r="B651" s="26">
        <f t="shared" si="41"/>
        <v>1</v>
      </c>
      <c r="C651" s="1">
        <f>VLOOKUP(A651,ASURB.MX!$A$2:$G$1290,6,FALSE)</f>
        <v>372.281342</v>
      </c>
      <c r="D651">
        <f>VLOOKUP(A651,GFNORTEO.MX!$A$2:$G$1290,6,FALSE)</f>
        <v>114.23127700000001</v>
      </c>
      <c r="E651">
        <f>VLOOKUP(A651,WALMEX.MX!$A$2:$G$1290,6,FALSE)</f>
        <v>39.421387000000003</v>
      </c>
      <c r="H651" s="12">
        <v>42947</v>
      </c>
      <c r="I651" s="39">
        <f t="shared" si="42"/>
        <v>-5.66443170630651E-3</v>
      </c>
      <c r="J651" s="39">
        <f t="shared" si="43"/>
        <v>6.2898173461753389E-3</v>
      </c>
      <c r="K651" s="39">
        <f t="shared" si="44"/>
        <v>-1.2338402502818591E-2</v>
      </c>
      <c r="M651" s="39"/>
      <c r="N651" s="39"/>
    </row>
    <row r="652" spans="1:14" x14ac:dyDescent="0.25">
      <c r="A652" s="12">
        <v>42948</v>
      </c>
      <c r="B652" s="26">
        <f t="shared" si="41"/>
        <v>2</v>
      </c>
      <c r="C652" s="1">
        <f>VLOOKUP(A652,ASURB.MX!$A$2:$G$1290,6,FALSE)</f>
        <v>366.730164</v>
      </c>
      <c r="D652">
        <f>VLOOKUP(A652,GFNORTEO.MX!$A$2:$G$1290,6,FALSE)</f>
        <v>114.134491</v>
      </c>
      <c r="E652">
        <f>VLOOKUP(A652,WALMEX.MX!$A$2:$G$1290,6,FALSE)</f>
        <v>40.659301999999997</v>
      </c>
      <c r="H652" s="12">
        <v>42948</v>
      </c>
      <c r="I652" s="39">
        <f t="shared" si="42"/>
        <v>-1.5023534453767433E-2</v>
      </c>
      <c r="J652" s="39">
        <f t="shared" si="43"/>
        <v>-8.4764022771591609E-4</v>
      </c>
      <c r="K652" s="39">
        <f t="shared" si="44"/>
        <v>3.0919155013427482E-2</v>
      </c>
      <c r="M652" s="39"/>
      <c r="N652" s="39"/>
    </row>
    <row r="653" spans="1:14" x14ac:dyDescent="0.25">
      <c r="A653" s="12">
        <v>42949</v>
      </c>
      <c r="B653" s="26">
        <f t="shared" si="41"/>
        <v>3</v>
      </c>
      <c r="C653" s="1">
        <f>VLOOKUP(A653,ASURB.MX!$A$2:$G$1290,6,FALSE)</f>
        <v>363.11752300000001</v>
      </c>
      <c r="D653">
        <f>VLOOKUP(A653,GFNORTEO.MX!$A$2:$G$1290,6,FALSE)</f>
        <v>116.186432</v>
      </c>
      <c r="E653">
        <f>VLOOKUP(A653,WALMEX.MX!$A$2:$G$1290,6,FALSE)</f>
        <v>41.023963999999999</v>
      </c>
      <c r="H653" s="12">
        <v>42949</v>
      </c>
      <c r="I653" s="39">
        <f t="shared" si="42"/>
        <v>-9.8997929823216955E-3</v>
      </c>
      <c r="J653" s="39">
        <f t="shared" si="43"/>
        <v>1.7818574745172247E-2</v>
      </c>
      <c r="K653" s="39">
        <f t="shared" si="44"/>
        <v>8.9287424585154321E-3</v>
      </c>
      <c r="M653" s="39"/>
      <c r="N653" s="39"/>
    </row>
    <row r="654" spans="1:14" x14ac:dyDescent="0.25">
      <c r="A654" s="12">
        <v>42950</v>
      </c>
      <c r="B654" s="26">
        <f t="shared" si="41"/>
        <v>4</v>
      </c>
      <c r="C654" s="1">
        <f>VLOOKUP(A654,ASURB.MX!$A$2:$G$1290,6,FALSE)</f>
        <v>370.27432299999998</v>
      </c>
      <c r="D654">
        <f>VLOOKUP(A654,GFNORTEO.MX!$A$2:$G$1290,6,FALSE)</f>
        <v>118.315804</v>
      </c>
      <c r="E654">
        <f>VLOOKUP(A654,WALMEX.MX!$A$2:$G$1290,6,FALSE)</f>
        <v>41.484577000000002</v>
      </c>
      <c r="H654" s="12">
        <v>42950</v>
      </c>
      <c r="I654" s="39">
        <f t="shared" si="42"/>
        <v>1.9517607752054935E-2</v>
      </c>
      <c r="J654" s="39">
        <f t="shared" si="43"/>
        <v>1.8161281222249144E-2</v>
      </c>
      <c r="K654" s="39">
        <f t="shared" si="44"/>
        <v>1.1165335844995471E-2</v>
      </c>
      <c r="M654" s="39"/>
      <c r="N654" s="39"/>
    </row>
    <row r="655" spans="1:14" x14ac:dyDescent="0.25">
      <c r="A655" s="12">
        <v>42951</v>
      </c>
      <c r="B655" s="26">
        <f t="shared" si="41"/>
        <v>5</v>
      </c>
      <c r="C655" s="1">
        <f>VLOOKUP(A655,ASURB.MX!$A$2:$G$1290,6,FALSE)</f>
        <v>367.38613900000001</v>
      </c>
      <c r="D655">
        <f>VLOOKUP(A655,GFNORTEO.MX!$A$2:$G$1290,6,FALSE)</f>
        <v>117.076897</v>
      </c>
      <c r="E655">
        <f>VLOOKUP(A655,WALMEX.MX!$A$2:$G$1290,6,FALSE)</f>
        <v>41.196697</v>
      </c>
      <c r="H655" s="12">
        <v>42951</v>
      </c>
      <c r="I655" s="39">
        <f t="shared" si="42"/>
        <v>-7.8306996439526828E-3</v>
      </c>
      <c r="J655" s="39">
        <f t="shared" si="43"/>
        <v>-1.0526396396110542E-2</v>
      </c>
      <c r="K655" s="39">
        <f t="shared" si="44"/>
        <v>-6.9636363689242102E-3</v>
      </c>
      <c r="M655" s="39"/>
      <c r="N655" s="39"/>
    </row>
    <row r="656" spans="1:14" x14ac:dyDescent="0.25">
      <c r="A656" s="12">
        <v>42954</v>
      </c>
      <c r="B656" s="26">
        <f t="shared" si="41"/>
        <v>1</v>
      </c>
      <c r="C656" s="1">
        <f>VLOOKUP(A656,ASURB.MX!$A$2:$G$1290,6,FALSE)</f>
        <v>369.41275000000002</v>
      </c>
      <c r="D656">
        <f>VLOOKUP(A656,GFNORTEO.MX!$A$2:$G$1290,6,FALSE)</f>
        <v>117.454376</v>
      </c>
      <c r="E656">
        <f>VLOOKUP(A656,WALMEX.MX!$A$2:$G$1290,6,FALSE)</f>
        <v>41.177504999999996</v>
      </c>
      <c r="H656" s="12">
        <v>42954</v>
      </c>
      <c r="I656" s="39">
        <f t="shared" si="42"/>
        <v>5.5011378033170341E-3</v>
      </c>
      <c r="J656" s="39">
        <f t="shared" si="43"/>
        <v>3.2190105918538619E-3</v>
      </c>
      <c r="K656" s="39">
        <f t="shared" si="44"/>
        <v>-4.6597113856752359E-4</v>
      </c>
      <c r="M656" s="39"/>
      <c r="N656" s="39"/>
    </row>
    <row r="657" spans="1:14" x14ac:dyDescent="0.25">
      <c r="A657" s="12">
        <v>42955</v>
      </c>
      <c r="B657" s="26">
        <f t="shared" si="41"/>
        <v>2</v>
      </c>
      <c r="C657" s="1">
        <f>VLOOKUP(A657,ASURB.MX!$A$2:$G$1290,6,FALSE)</f>
        <v>365.82946800000002</v>
      </c>
      <c r="D657">
        <f>VLOOKUP(A657,GFNORTEO.MX!$A$2:$G$1290,6,FALSE)</f>
        <v>121.10335499999999</v>
      </c>
      <c r="E657">
        <f>VLOOKUP(A657,WALMEX.MX!$A$2:$G$1290,6,FALSE)</f>
        <v>41.743675000000003</v>
      </c>
      <c r="H657" s="12">
        <v>42955</v>
      </c>
      <c r="I657" s="39">
        <f t="shared" si="42"/>
        <v>-9.7472922059606889E-3</v>
      </c>
      <c r="J657" s="39">
        <f t="shared" si="43"/>
        <v>3.059438573315798E-2</v>
      </c>
      <c r="K657" s="39">
        <f t="shared" si="44"/>
        <v>1.3655830713823791E-2</v>
      </c>
      <c r="M657" s="39"/>
      <c r="N657" s="39"/>
    </row>
    <row r="658" spans="1:14" x14ac:dyDescent="0.25">
      <c r="A658" s="12">
        <v>42956</v>
      </c>
      <c r="B658" s="26">
        <f t="shared" si="41"/>
        <v>3</v>
      </c>
      <c r="C658" s="1">
        <f>VLOOKUP(A658,ASURB.MX!$A$2:$G$1290,6,FALSE)</f>
        <v>356.978882</v>
      </c>
      <c r="D658">
        <f>VLOOKUP(A658,GFNORTEO.MX!$A$2:$G$1290,6,FALSE)</f>
        <v>120.687164</v>
      </c>
      <c r="E658">
        <f>VLOOKUP(A658,WALMEX.MX!$A$2:$G$1290,6,FALSE)</f>
        <v>42.271473</v>
      </c>
      <c r="H658" s="12">
        <v>42956</v>
      </c>
      <c r="I658" s="39">
        <f t="shared" si="42"/>
        <v>-2.4490664425618962E-2</v>
      </c>
      <c r="J658" s="39">
        <f t="shared" si="43"/>
        <v>-3.4425784166932033E-3</v>
      </c>
      <c r="K658" s="39">
        <f t="shared" si="44"/>
        <v>1.2564518567006066E-2</v>
      </c>
      <c r="M658" s="39"/>
      <c r="N658" s="39"/>
    </row>
    <row r="659" spans="1:14" x14ac:dyDescent="0.25">
      <c r="A659" s="12">
        <v>42957</v>
      </c>
      <c r="B659" s="26">
        <f t="shared" si="41"/>
        <v>4</v>
      </c>
      <c r="C659" s="1">
        <f>VLOOKUP(A659,ASURB.MX!$A$2:$G$1290,6,FALSE)</f>
        <v>357.654449</v>
      </c>
      <c r="D659">
        <f>VLOOKUP(A659,GFNORTEO.MX!$A$2:$G$1290,6,FALSE)</f>
        <v>119.670868</v>
      </c>
      <c r="E659">
        <f>VLOOKUP(A659,WALMEX.MX!$A$2:$G$1290,6,FALSE)</f>
        <v>42.089142000000002</v>
      </c>
      <c r="H659" s="12">
        <v>42957</v>
      </c>
      <c r="I659" s="39">
        <f t="shared" si="42"/>
        <v>1.8906680445375684E-3</v>
      </c>
      <c r="J659" s="39">
        <f t="shared" si="43"/>
        <v>-8.4565682961695136E-3</v>
      </c>
      <c r="K659" s="39">
        <f t="shared" si="44"/>
        <v>-4.3226636958697846E-3</v>
      </c>
      <c r="M659" s="39"/>
      <c r="N659" s="39"/>
    </row>
    <row r="660" spans="1:14" x14ac:dyDescent="0.25">
      <c r="A660" s="12">
        <v>42958</v>
      </c>
      <c r="B660" s="26">
        <f t="shared" si="41"/>
        <v>5</v>
      </c>
      <c r="C660" s="1">
        <f>VLOOKUP(A660,ASURB.MX!$A$2:$G$1290,6,FALSE)</f>
        <v>349.68502799999999</v>
      </c>
      <c r="D660">
        <f>VLOOKUP(A660,GFNORTEO.MX!$A$2:$G$1290,6,FALSE)</f>
        <v>118.61586</v>
      </c>
      <c r="E660">
        <f>VLOOKUP(A660,WALMEX.MX!$A$2:$G$1290,6,FALSE)</f>
        <v>42.089142000000002</v>
      </c>
      <c r="H660" s="12">
        <v>42958</v>
      </c>
      <c r="I660" s="39">
        <f t="shared" si="42"/>
        <v>-2.2534464700524653E-2</v>
      </c>
      <c r="J660" s="39">
        <f t="shared" si="43"/>
        <v>-8.8550034031649183E-3</v>
      </c>
      <c r="K660" s="39">
        <f t="shared" si="44"/>
        <v>0</v>
      </c>
      <c r="M660" s="39"/>
      <c r="N660" s="39"/>
    </row>
    <row r="661" spans="1:14" x14ac:dyDescent="0.25">
      <c r="A661" s="12">
        <v>42961</v>
      </c>
      <c r="B661" s="26">
        <f t="shared" si="41"/>
        <v>1</v>
      </c>
      <c r="C661" s="1">
        <f>VLOOKUP(A661,ASURB.MX!$A$2:$G$1290,6,FALSE)</f>
        <v>357.33136000000002</v>
      </c>
      <c r="D661">
        <f>VLOOKUP(A661,GFNORTEO.MX!$A$2:$G$1290,6,FALSE)</f>
        <v>120.125778</v>
      </c>
      <c r="E661">
        <f>VLOOKUP(A661,WALMEX.MX!$A$2:$G$1290,6,FALSE)</f>
        <v>41.484577000000002</v>
      </c>
      <c r="H661" s="12">
        <v>42961</v>
      </c>
      <c r="I661" s="39">
        <f t="shared" si="42"/>
        <v>2.1630701246972615E-2</v>
      </c>
      <c r="J661" s="39">
        <f t="shared" si="43"/>
        <v>1.2649139420564143E-2</v>
      </c>
      <c r="K661" s="39">
        <f t="shared" si="44"/>
        <v>-1.4468078077468272E-2</v>
      </c>
      <c r="M661" s="39"/>
      <c r="N661" s="39"/>
    </row>
    <row r="662" spans="1:14" x14ac:dyDescent="0.25">
      <c r="A662" s="12">
        <v>42962</v>
      </c>
      <c r="B662" s="26">
        <f t="shared" si="41"/>
        <v>2</v>
      </c>
      <c r="C662" s="1">
        <f>VLOOKUP(A662,ASURB.MX!$A$2:$G$1290,6,FALSE)</f>
        <v>355.29495200000002</v>
      </c>
      <c r="D662">
        <f>VLOOKUP(A662,GFNORTEO.MX!$A$2:$G$1290,6,FALSE)</f>
        <v>120.541977</v>
      </c>
      <c r="E662">
        <f>VLOOKUP(A662,WALMEX.MX!$A$2:$G$1290,6,FALSE)</f>
        <v>42.511378999999998</v>
      </c>
      <c r="H662" s="12">
        <v>42962</v>
      </c>
      <c r="I662" s="39">
        <f t="shared" si="42"/>
        <v>-5.7152353450714349E-3</v>
      </c>
      <c r="J662" s="39">
        <f t="shared" si="43"/>
        <v>3.4587052586520033E-3</v>
      </c>
      <c r="K662" s="39">
        <f t="shared" si="44"/>
        <v>2.4450061662855363E-2</v>
      </c>
      <c r="M662" s="39"/>
      <c r="N662" s="39"/>
    </row>
    <row r="663" spans="1:14" x14ac:dyDescent="0.25">
      <c r="A663" s="12">
        <v>42963</v>
      </c>
      <c r="B663" s="26">
        <f t="shared" si="41"/>
        <v>3</v>
      </c>
      <c r="C663" s="1">
        <f>VLOOKUP(A663,ASURB.MX!$A$2:$G$1290,6,FALSE)</f>
        <v>352.38717700000001</v>
      </c>
      <c r="D663">
        <f>VLOOKUP(A663,GFNORTEO.MX!$A$2:$G$1290,6,FALSE)</f>
        <v>117.23176599999999</v>
      </c>
      <c r="E663">
        <f>VLOOKUP(A663,WALMEX.MX!$A$2:$G$1290,6,FALSE)</f>
        <v>42.300261999999996</v>
      </c>
      <c r="H663" s="12">
        <v>42963</v>
      </c>
      <c r="I663" s="39">
        <f t="shared" si="42"/>
        <v>-8.2177894419752616E-3</v>
      </c>
      <c r="J663" s="39">
        <f t="shared" si="43"/>
        <v>-2.7845167741444531E-2</v>
      </c>
      <c r="K663" s="39">
        <f t="shared" si="44"/>
        <v>-4.9785013840910426E-3</v>
      </c>
      <c r="M663" s="39"/>
      <c r="N663" s="39"/>
    </row>
    <row r="664" spans="1:14" x14ac:dyDescent="0.25">
      <c r="A664" s="12">
        <v>42964</v>
      </c>
      <c r="B664" s="26">
        <f t="shared" si="41"/>
        <v>4</v>
      </c>
      <c r="C664" s="1">
        <f>VLOOKUP(A664,ASURB.MX!$A$2:$G$1290,6,FALSE)</f>
        <v>349.81228599999997</v>
      </c>
      <c r="D664">
        <f>VLOOKUP(A664,GFNORTEO.MX!$A$2:$G$1290,6,FALSE)</f>
        <v>117.17369100000001</v>
      </c>
      <c r="E664">
        <f>VLOOKUP(A664,WALMEX.MX!$A$2:$G$1290,6,FALSE)</f>
        <v>42.204295999999999</v>
      </c>
      <c r="H664" s="12">
        <v>42964</v>
      </c>
      <c r="I664" s="39">
        <f t="shared" si="42"/>
        <v>-7.3338208771897961E-3</v>
      </c>
      <c r="J664" s="39">
        <f t="shared" si="43"/>
        <v>-4.9550895215074169E-4</v>
      </c>
      <c r="K664" s="39">
        <f t="shared" si="44"/>
        <v>-2.2712630780097644E-3</v>
      </c>
      <c r="M664" s="39"/>
      <c r="N664" s="39"/>
    </row>
    <row r="665" spans="1:14" x14ac:dyDescent="0.25">
      <c r="A665" s="12">
        <v>42965</v>
      </c>
      <c r="B665" s="26">
        <f t="shared" si="41"/>
        <v>5</v>
      </c>
      <c r="C665" s="1">
        <f>VLOOKUP(A665,ASURB.MX!$A$2:$G$1290,6,FALSE)</f>
        <v>349.94937099999999</v>
      </c>
      <c r="D665">
        <f>VLOOKUP(A665,GFNORTEO.MX!$A$2:$G$1290,6,FALSE)</f>
        <v>117.638283</v>
      </c>
      <c r="E665">
        <f>VLOOKUP(A665,WALMEX.MX!$A$2:$G$1290,6,FALSE)</f>
        <v>42.377026000000001</v>
      </c>
      <c r="H665" s="12">
        <v>42965</v>
      </c>
      <c r="I665" s="39">
        <f t="shared" si="42"/>
        <v>3.9180483921161724E-4</v>
      </c>
      <c r="J665" s="39">
        <f t="shared" si="43"/>
        <v>3.9571457821293825E-3</v>
      </c>
      <c r="K665" s="39">
        <f t="shared" si="44"/>
        <v>4.0843589586659016E-3</v>
      </c>
      <c r="M665" s="39"/>
      <c r="N665" s="39"/>
    </row>
    <row r="666" spans="1:14" x14ac:dyDescent="0.25">
      <c r="A666" s="12">
        <v>42968</v>
      </c>
      <c r="B666" s="26">
        <f t="shared" si="41"/>
        <v>1</v>
      </c>
      <c r="C666" s="1">
        <f>VLOOKUP(A666,ASURB.MX!$A$2:$G$1290,6,FALSE)</f>
        <v>353.03335600000003</v>
      </c>
      <c r="D666">
        <f>VLOOKUP(A666,GFNORTEO.MX!$A$2:$G$1290,6,FALSE)</f>
        <v>120.687164</v>
      </c>
      <c r="E666">
        <f>VLOOKUP(A666,WALMEX.MX!$A$2:$G$1290,6,FALSE)</f>
        <v>42.309863999999997</v>
      </c>
      <c r="H666" s="12">
        <v>42968</v>
      </c>
      <c r="I666" s="39">
        <f t="shared" si="42"/>
        <v>8.7740556526645919E-3</v>
      </c>
      <c r="J666" s="39">
        <f t="shared" si="43"/>
        <v>2.5587257931584201E-2</v>
      </c>
      <c r="K666" s="39">
        <f t="shared" si="44"/>
        <v>-1.5861254104497487E-3</v>
      </c>
      <c r="M666" s="39"/>
      <c r="N666" s="39"/>
    </row>
    <row r="667" spans="1:14" x14ac:dyDescent="0.25">
      <c r="A667" s="12">
        <v>42969</v>
      </c>
      <c r="B667" s="26">
        <f t="shared" si="41"/>
        <v>2</v>
      </c>
      <c r="C667" s="1">
        <f>VLOOKUP(A667,ASURB.MX!$A$2:$G$1290,6,FALSE)</f>
        <v>353.630585</v>
      </c>
      <c r="D667">
        <f>VLOOKUP(A667,GFNORTEO.MX!$A$2:$G$1290,6,FALSE)</f>
        <v>122.10028800000001</v>
      </c>
      <c r="E667">
        <f>VLOOKUP(A667,WALMEX.MX!$A$2:$G$1290,6,FALSE)</f>
        <v>41.801254</v>
      </c>
      <c r="H667" s="12">
        <v>42969</v>
      </c>
      <c r="I667" s="39">
        <f t="shared" si="42"/>
        <v>1.6902776766761253E-3</v>
      </c>
      <c r="J667" s="39">
        <f t="shared" si="43"/>
        <v>1.164096370109341E-2</v>
      </c>
      <c r="K667" s="39">
        <f t="shared" si="44"/>
        <v>-1.2093911275965083E-2</v>
      </c>
      <c r="M667" s="39"/>
      <c r="N667" s="39"/>
    </row>
    <row r="668" spans="1:14" x14ac:dyDescent="0.25">
      <c r="A668" s="12">
        <v>42970</v>
      </c>
      <c r="B668" s="26">
        <f t="shared" si="41"/>
        <v>3</v>
      </c>
      <c r="C668" s="1">
        <f>VLOOKUP(A668,ASURB.MX!$A$2:$G$1290,6,FALSE)</f>
        <v>350.703217</v>
      </c>
      <c r="D668">
        <f>VLOOKUP(A668,GFNORTEO.MX!$A$2:$G$1290,6,FALSE)</f>
        <v>121.62602200000001</v>
      </c>
      <c r="E668">
        <f>VLOOKUP(A668,WALMEX.MX!$A$2:$G$1290,6,FALSE)</f>
        <v>42.213894000000003</v>
      </c>
      <c r="H668" s="12">
        <v>42970</v>
      </c>
      <c r="I668" s="39">
        <f t="shared" si="42"/>
        <v>-8.3124928771790008E-3</v>
      </c>
      <c r="J668" s="39">
        <f t="shared" si="43"/>
        <v>-3.8917964876729635E-3</v>
      </c>
      <c r="K668" s="39">
        <f t="shared" si="44"/>
        <v>9.8230694792509222E-3</v>
      </c>
      <c r="M668" s="39"/>
      <c r="N668" s="39"/>
    </row>
    <row r="669" spans="1:14" x14ac:dyDescent="0.25">
      <c r="A669" s="12">
        <v>42971</v>
      </c>
      <c r="B669" s="26">
        <f t="shared" si="41"/>
        <v>4</v>
      </c>
      <c r="C669" s="1">
        <f>VLOOKUP(A669,ASURB.MX!$A$2:$G$1290,6,FALSE)</f>
        <v>348.92138699999998</v>
      </c>
      <c r="D669">
        <f>VLOOKUP(A669,GFNORTEO.MX!$A$2:$G$1290,6,FALSE)</f>
        <v>122.56488</v>
      </c>
      <c r="E669">
        <f>VLOOKUP(A669,WALMEX.MX!$A$2:$G$1290,6,FALSE)</f>
        <v>42.540173000000003</v>
      </c>
      <c r="H669" s="12">
        <v>42971</v>
      </c>
      <c r="I669" s="39">
        <f t="shared" si="42"/>
        <v>-5.0936855061122447E-3</v>
      </c>
      <c r="J669" s="39">
        <f t="shared" si="43"/>
        <v>7.6895790834091825E-3</v>
      </c>
      <c r="K669" s="39">
        <f t="shared" si="44"/>
        <v>7.6994679645472665E-3</v>
      </c>
      <c r="M669" s="39"/>
      <c r="N669" s="39"/>
    </row>
    <row r="670" spans="1:14" x14ac:dyDescent="0.25">
      <c r="A670" s="12">
        <v>42972</v>
      </c>
      <c r="B670" s="26">
        <f t="shared" si="41"/>
        <v>5</v>
      </c>
      <c r="C670" s="1">
        <f>VLOOKUP(A670,ASURB.MX!$A$2:$G$1290,6,FALSE)</f>
        <v>349.76333599999998</v>
      </c>
      <c r="D670">
        <f>VLOOKUP(A670,GFNORTEO.MX!$A$2:$G$1290,6,FALSE)</f>
        <v>121.006561</v>
      </c>
      <c r="E670">
        <f>VLOOKUP(A670,WALMEX.MX!$A$2:$G$1290,6,FALSE)</f>
        <v>42.058616999999998</v>
      </c>
      <c r="H670" s="12">
        <v>42972</v>
      </c>
      <c r="I670" s="39">
        <f t="shared" si="42"/>
        <v>2.4100982312260963E-3</v>
      </c>
      <c r="J670" s="39">
        <f t="shared" si="43"/>
        <v>-1.2795755164756549E-2</v>
      </c>
      <c r="K670" s="39">
        <f t="shared" si="44"/>
        <v>-1.1384588388293202E-2</v>
      </c>
      <c r="M670" s="39"/>
      <c r="N670" s="39"/>
    </row>
    <row r="671" spans="1:14" x14ac:dyDescent="0.25">
      <c r="A671" s="12">
        <v>42975</v>
      </c>
      <c r="B671" s="26">
        <f t="shared" si="41"/>
        <v>1</v>
      </c>
      <c r="C671" s="1">
        <f>VLOOKUP(A671,ASURB.MX!$A$2:$G$1290,6,FALSE)</f>
        <v>348.12832600000002</v>
      </c>
      <c r="D671">
        <f>VLOOKUP(A671,GFNORTEO.MX!$A$2:$G$1290,6,FALSE)</f>
        <v>118.47067300000001</v>
      </c>
      <c r="E671">
        <f>VLOOKUP(A671,WALMEX.MX!$A$2:$G$1290,6,FALSE)</f>
        <v>41.403713000000003</v>
      </c>
      <c r="H671" s="12">
        <v>42975</v>
      </c>
      <c r="I671" s="39">
        <f t="shared" si="42"/>
        <v>-4.6855782361742522E-3</v>
      </c>
      <c r="J671" s="39">
        <f t="shared" si="43"/>
        <v>-2.1179322553621004E-2</v>
      </c>
      <c r="K671" s="39">
        <f t="shared" si="44"/>
        <v>-1.5693725336165622E-2</v>
      </c>
      <c r="M671" s="39"/>
      <c r="N671" s="39"/>
    </row>
    <row r="672" spans="1:14" x14ac:dyDescent="0.25">
      <c r="A672" s="12">
        <v>42976</v>
      </c>
      <c r="B672" s="26">
        <f t="shared" si="41"/>
        <v>2</v>
      </c>
      <c r="C672" s="1">
        <f>VLOOKUP(A672,ASURB.MX!$A$2:$G$1290,6,FALSE)</f>
        <v>349.91018700000001</v>
      </c>
      <c r="D672">
        <f>VLOOKUP(A672,GFNORTEO.MX!$A$2:$G$1290,6,FALSE)</f>
        <v>118.18998000000001</v>
      </c>
      <c r="E672">
        <f>VLOOKUP(A672,WALMEX.MX!$A$2:$G$1290,6,FALSE)</f>
        <v>41.548175999999998</v>
      </c>
      <c r="H672" s="12">
        <v>42976</v>
      </c>
      <c r="I672" s="39">
        <f t="shared" si="42"/>
        <v>5.1053483070115386E-3</v>
      </c>
      <c r="J672" s="39">
        <f t="shared" si="43"/>
        <v>-2.3721149085137883E-3</v>
      </c>
      <c r="K672" s="39">
        <f t="shared" si="44"/>
        <v>3.483058620844946E-3</v>
      </c>
      <c r="M672" s="39"/>
      <c r="N672" s="39"/>
    </row>
    <row r="673" spans="1:14" x14ac:dyDescent="0.25">
      <c r="A673" s="12">
        <v>42977</v>
      </c>
      <c r="B673" s="26">
        <f t="shared" si="41"/>
        <v>3</v>
      </c>
      <c r="C673" s="1">
        <f>VLOOKUP(A673,ASURB.MX!$A$2:$G$1290,6,FALSE)</f>
        <v>349.20529199999999</v>
      </c>
      <c r="D673">
        <f>VLOOKUP(A673,GFNORTEO.MX!$A$2:$G$1290,6,FALSE)</f>
        <v>119.01269499999999</v>
      </c>
      <c r="E673">
        <f>VLOOKUP(A673,WALMEX.MX!$A$2:$G$1290,6,FALSE)</f>
        <v>41.394077000000003</v>
      </c>
      <c r="H673" s="12">
        <v>42977</v>
      </c>
      <c r="I673" s="39">
        <f t="shared" si="42"/>
        <v>-2.016534492625904E-3</v>
      </c>
      <c r="J673" s="39">
        <f t="shared" si="43"/>
        <v>6.9368382887391115E-3</v>
      </c>
      <c r="K673" s="39">
        <f t="shared" si="44"/>
        <v>-3.7158184576354964E-3</v>
      </c>
      <c r="M673" s="39"/>
      <c r="N673" s="39"/>
    </row>
    <row r="674" spans="1:14" x14ac:dyDescent="0.25">
      <c r="A674" s="12">
        <v>42978</v>
      </c>
      <c r="B674" s="26">
        <f t="shared" si="41"/>
        <v>4</v>
      </c>
      <c r="C674" s="1">
        <f>VLOOKUP(A674,ASURB.MX!$A$2:$G$1290,6,FALSE)</f>
        <v>357.06701700000002</v>
      </c>
      <c r="D674">
        <f>VLOOKUP(A674,GFNORTEO.MX!$A$2:$G$1290,6,FALSE)</f>
        <v>118.00608099999999</v>
      </c>
      <c r="E674">
        <f>VLOOKUP(A674,WALMEX.MX!$A$2:$G$1290,6,FALSE)</f>
        <v>41.885258</v>
      </c>
      <c r="H674" s="12">
        <v>42978</v>
      </c>
      <c r="I674" s="39">
        <f t="shared" si="42"/>
        <v>2.2263508361223514E-2</v>
      </c>
      <c r="J674" s="39">
        <f t="shared" si="43"/>
        <v>-8.4940110576759639E-3</v>
      </c>
      <c r="K674" s="39">
        <f t="shared" si="44"/>
        <v>1.1796124346584473E-2</v>
      </c>
      <c r="M674" s="39"/>
      <c r="N674" s="39"/>
    </row>
    <row r="675" spans="1:14" x14ac:dyDescent="0.25">
      <c r="A675" s="12">
        <v>42979</v>
      </c>
      <c r="B675" s="26">
        <f t="shared" si="41"/>
        <v>5</v>
      </c>
      <c r="C675" s="1">
        <f>VLOOKUP(A675,ASURB.MX!$A$2:$G$1290,6,FALSE)</f>
        <v>356.38168300000001</v>
      </c>
      <c r="D675">
        <f>VLOOKUP(A675,GFNORTEO.MX!$A$2:$G$1290,6,FALSE)</f>
        <v>118.577141</v>
      </c>
      <c r="E675">
        <f>VLOOKUP(A675,WALMEX.MX!$A$2:$G$1290,6,FALSE)</f>
        <v>41.394077000000003</v>
      </c>
      <c r="H675" s="12">
        <v>42979</v>
      </c>
      <c r="I675" s="39">
        <f t="shared" si="42"/>
        <v>-1.9211870756650916E-3</v>
      </c>
      <c r="J675" s="39">
        <f t="shared" si="43"/>
        <v>4.8275706471402197E-3</v>
      </c>
      <c r="K675" s="39">
        <f t="shared" si="44"/>
        <v>-1.1796124346584462E-2</v>
      </c>
      <c r="M675" s="39"/>
      <c r="N675" s="39"/>
    </row>
    <row r="676" spans="1:14" x14ac:dyDescent="0.25">
      <c r="A676" s="12">
        <v>42982</v>
      </c>
      <c r="B676" s="26">
        <f t="shared" si="41"/>
        <v>1</v>
      </c>
      <c r="C676" s="1">
        <f>VLOOKUP(A676,ASURB.MX!$A$2:$G$1290,6,FALSE)</f>
        <v>351.70187399999998</v>
      </c>
      <c r="D676">
        <f>VLOOKUP(A676,GFNORTEO.MX!$A$2:$G$1290,6,FALSE)</f>
        <v>118.112549</v>
      </c>
      <c r="E676">
        <f>VLOOKUP(A676,WALMEX.MX!$A$2:$G$1290,6,FALSE)</f>
        <v>41.278506999999998</v>
      </c>
      <c r="H676" s="12">
        <v>42982</v>
      </c>
      <c r="I676" s="39">
        <f t="shared" si="42"/>
        <v>-1.3218431904719212E-2</v>
      </c>
      <c r="J676" s="39">
        <f t="shared" si="43"/>
        <v>-3.9257527159109523E-3</v>
      </c>
      <c r="K676" s="39">
        <f t="shared" si="44"/>
        <v>-2.7958500796849152E-3</v>
      </c>
      <c r="M676" s="39"/>
      <c r="N676" s="39"/>
    </row>
    <row r="677" spans="1:14" x14ac:dyDescent="0.25">
      <c r="A677" s="12">
        <v>42983</v>
      </c>
      <c r="B677" s="26">
        <f t="shared" si="41"/>
        <v>2</v>
      </c>
      <c r="C677" s="1">
        <f>VLOOKUP(A677,ASURB.MX!$A$2:$G$1290,6,FALSE)</f>
        <v>350.76196299999998</v>
      </c>
      <c r="D677">
        <f>VLOOKUP(A677,GFNORTEO.MX!$A$2:$G$1290,6,FALSE)</f>
        <v>116.34129299999999</v>
      </c>
      <c r="E677">
        <f>VLOOKUP(A677,WALMEX.MX!$A$2:$G$1290,6,FALSE)</f>
        <v>40.382823999999999</v>
      </c>
      <c r="H677" s="12">
        <v>42983</v>
      </c>
      <c r="I677" s="39">
        <f t="shared" si="42"/>
        <v>-2.6760425559323869E-3</v>
      </c>
      <c r="J677" s="39">
        <f t="shared" si="43"/>
        <v>-1.5109922570241446E-2</v>
      </c>
      <c r="K677" s="39">
        <f t="shared" si="44"/>
        <v>-2.1937406832584119E-2</v>
      </c>
      <c r="M677" s="39"/>
      <c r="N677" s="39"/>
    </row>
    <row r="678" spans="1:14" x14ac:dyDescent="0.25">
      <c r="A678" s="12">
        <v>42984</v>
      </c>
      <c r="B678" s="26">
        <f t="shared" si="41"/>
        <v>3</v>
      </c>
      <c r="C678" s="1">
        <f>VLOOKUP(A678,ASURB.MX!$A$2:$G$1290,6,FALSE)</f>
        <v>351.114441</v>
      </c>
      <c r="D678">
        <f>VLOOKUP(A678,GFNORTEO.MX!$A$2:$G$1290,6,FALSE)</f>
        <v>117.94800600000001</v>
      </c>
      <c r="E678">
        <f>VLOOKUP(A678,WALMEX.MX!$A$2:$G$1290,6,FALSE)</f>
        <v>41.413345</v>
      </c>
      <c r="H678" s="12">
        <v>42984</v>
      </c>
      <c r="I678" s="39">
        <f t="shared" si="42"/>
        <v>1.004387745827407E-3</v>
      </c>
      <c r="J678" s="39">
        <f t="shared" si="43"/>
        <v>1.3715847845234233E-2</v>
      </c>
      <c r="K678" s="39">
        <f t="shared" si="44"/>
        <v>2.5198625834096634E-2</v>
      </c>
      <c r="M678" s="39"/>
      <c r="N678" s="39"/>
    </row>
    <row r="679" spans="1:14" x14ac:dyDescent="0.25">
      <c r="A679" s="12">
        <v>42985</v>
      </c>
      <c r="B679" s="26">
        <f t="shared" si="41"/>
        <v>4</v>
      </c>
      <c r="C679" s="1">
        <f>VLOOKUP(A679,ASURB.MX!$A$2:$G$1290,6,FALSE)</f>
        <v>351.27108800000002</v>
      </c>
      <c r="D679">
        <f>VLOOKUP(A679,GFNORTEO.MX!$A$2:$G$1290,6,FALSE)</f>
        <v>116.805885</v>
      </c>
      <c r="E679">
        <f>VLOOKUP(A679,WALMEX.MX!$A$2:$G$1290,6,FALSE)</f>
        <v>40.623595999999999</v>
      </c>
      <c r="H679" s="12">
        <v>42985</v>
      </c>
      <c r="I679" s="39">
        <f t="shared" si="42"/>
        <v>4.4604279595621875E-4</v>
      </c>
      <c r="J679" s="39">
        <f t="shared" si="43"/>
        <v>-9.7304458435622E-3</v>
      </c>
      <c r="K679" s="39">
        <f t="shared" si="44"/>
        <v>-1.9254091832405208E-2</v>
      </c>
      <c r="M679" s="39"/>
      <c r="N679" s="39"/>
    </row>
    <row r="680" spans="1:14" x14ac:dyDescent="0.25">
      <c r="A680" s="12">
        <v>42986</v>
      </c>
      <c r="B680" s="26">
        <f t="shared" si="41"/>
        <v>5</v>
      </c>
      <c r="C680" s="1">
        <f>VLOOKUP(A680,ASURB.MX!$A$2:$G$1290,6,FALSE)</f>
        <v>348.47100799999998</v>
      </c>
      <c r="D680">
        <f>VLOOKUP(A680,GFNORTEO.MX!$A$2:$G$1290,6,FALSE)</f>
        <v>115.983177</v>
      </c>
      <c r="E680">
        <f>VLOOKUP(A680,WALMEX.MX!$A$2:$G$1290,6,FALSE)</f>
        <v>40.874003999999999</v>
      </c>
      <c r="H680" s="12">
        <v>42986</v>
      </c>
      <c r="I680" s="39">
        <f t="shared" si="42"/>
        <v>-8.0032199342425069E-3</v>
      </c>
      <c r="J680" s="39">
        <f t="shared" si="43"/>
        <v>-7.0682996717755424E-3</v>
      </c>
      <c r="K680" s="39">
        <f t="shared" si="44"/>
        <v>6.145181895369973E-3</v>
      </c>
      <c r="M680" s="39"/>
      <c r="N680" s="39"/>
    </row>
    <row r="681" spans="1:14" x14ac:dyDescent="0.25">
      <c r="A681" s="12">
        <v>42989</v>
      </c>
      <c r="B681" s="26">
        <f t="shared" si="41"/>
        <v>1</v>
      </c>
      <c r="C681" s="1">
        <f>VLOOKUP(A681,ASURB.MX!$A$2:$G$1290,6,FALSE)</f>
        <v>346.855591</v>
      </c>
      <c r="D681">
        <f>VLOOKUP(A681,GFNORTEO.MX!$A$2:$G$1290,6,FALSE)</f>
        <v>117.53181499999999</v>
      </c>
      <c r="E681">
        <f>VLOOKUP(A681,WALMEX.MX!$A$2:$G$1290,6,FALSE)</f>
        <v>41.143664999999999</v>
      </c>
      <c r="H681" s="12">
        <v>42989</v>
      </c>
      <c r="I681" s="39">
        <f t="shared" si="42"/>
        <v>-4.646506860891346E-3</v>
      </c>
      <c r="J681" s="39">
        <f t="shared" si="43"/>
        <v>1.3263908164145667E-2</v>
      </c>
      <c r="K681" s="39">
        <f t="shared" si="44"/>
        <v>6.5757043564661187E-3</v>
      </c>
      <c r="M681" s="39"/>
      <c r="N681" s="39"/>
    </row>
    <row r="682" spans="1:14" x14ac:dyDescent="0.25">
      <c r="A682" s="12">
        <v>42990</v>
      </c>
      <c r="B682" s="26">
        <f t="shared" si="41"/>
        <v>2</v>
      </c>
      <c r="C682" s="1">
        <f>VLOOKUP(A682,ASURB.MX!$A$2:$G$1290,6,FALSE)</f>
        <v>348.99969499999997</v>
      </c>
      <c r="D682">
        <f>VLOOKUP(A682,GFNORTEO.MX!$A$2:$G$1290,6,FALSE)</f>
        <v>118.083511</v>
      </c>
      <c r="E682">
        <f>VLOOKUP(A682,WALMEX.MX!$A$2:$G$1290,6,FALSE)</f>
        <v>40.777687</v>
      </c>
      <c r="H682" s="12">
        <v>42990</v>
      </c>
      <c r="I682" s="39">
        <f t="shared" si="42"/>
        <v>6.1625192151950215E-3</v>
      </c>
      <c r="J682" s="39">
        <f t="shared" si="43"/>
        <v>4.6830315975300149E-3</v>
      </c>
      <c r="K682" s="39">
        <f t="shared" si="44"/>
        <v>-8.9349217466920868E-3</v>
      </c>
      <c r="M682" s="39"/>
      <c r="N682" s="39"/>
    </row>
    <row r="683" spans="1:14" x14ac:dyDescent="0.25">
      <c r="A683" s="12">
        <v>42991</v>
      </c>
      <c r="B683" s="26">
        <f t="shared" si="41"/>
        <v>3</v>
      </c>
      <c r="C683" s="1">
        <f>VLOOKUP(A683,ASURB.MX!$A$2:$G$1290,6,FALSE)</f>
        <v>347.95211799999998</v>
      </c>
      <c r="D683">
        <f>VLOOKUP(A683,GFNORTEO.MX!$A$2:$G$1290,6,FALSE)</f>
        <v>116.128365</v>
      </c>
      <c r="E683">
        <f>VLOOKUP(A683,WALMEX.MX!$A$2:$G$1290,6,FALSE)</f>
        <v>40.623595999999999</v>
      </c>
      <c r="H683" s="12">
        <v>42991</v>
      </c>
      <c r="I683" s="39">
        <f t="shared" si="42"/>
        <v>-3.0061699227337392E-3</v>
      </c>
      <c r="J683" s="39">
        <f t="shared" si="43"/>
        <v>-1.6695920379489766E-2</v>
      </c>
      <c r="K683" s="39">
        <f t="shared" si="44"/>
        <v>-3.7859645051439217E-3</v>
      </c>
      <c r="M683" s="39"/>
      <c r="N683" s="39"/>
    </row>
    <row r="684" spans="1:14" x14ac:dyDescent="0.25">
      <c r="A684" s="12">
        <v>42992</v>
      </c>
      <c r="B684" s="26">
        <f t="shared" si="41"/>
        <v>4</v>
      </c>
      <c r="C684" s="1">
        <f>VLOOKUP(A684,ASURB.MX!$A$2:$G$1290,6,FALSE)</f>
        <v>346.18005399999998</v>
      </c>
      <c r="D684">
        <f>VLOOKUP(A684,GFNORTEO.MX!$A$2:$G$1290,6,FALSE)</f>
        <v>116.64135</v>
      </c>
      <c r="E684">
        <f>VLOOKUP(A684,WALMEX.MX!$A$2:$G$1290,6,FALSE)</f>
        <v>40.430976999999999</v>
      </c>
      <c r="H684" s="12">
        <v>42992</v>
      </c>
      <c r="I684" s="39">
        <f t="shared" si="42"/>
        <v>-5.1058513673553491E-3</v>
      </c>
      <c r="J684" s="39">
        <f t="shared" si="43"/>
        <v>4.4076681582286836E-3</v>
      </c>
      <c r="K684" s="39">
        <f t="shared" si="44"/>
        <v>-4.7528314681421317E-3</v>
      </c>
      <c r="M684" s="39"/>
      <c r="N684" s="39"/>
    </row>
    <row r="685" spans="1:14" x14ac:dyDescent="0.25">
      <c r="A685" s="12">
        <v>42993</v>
      </c>
      <c r="B685" s="26">
        <f t="shared" si="41"/>
        <v>5</v>
      </c>
      <c r="C685" s="1">
        <f>VLOOKUP(A685,ASURB.MX!$A$2:$G$1290,6,FALSE)</f>
        <v>351.89764400000001</v>
      </c>
      <c r="D685">
        <f>VLOOKUP(A685,GFNORTEO.MX!$A$2:$G$1290,6,FALSE)</f>
        <v>117.71571400000001</v>
      </c>
      <c r="E685">
        <f>VLOOKUP(A685,WALMEX.MX!$A$2:$G$1290,6,FALSE)</f>
        <v>39.708652000000001</v>
      </c>
      <c r="H685" s="12">
        <v>42993</v>
      </c>
      <c r="I685" s="39">
        <f t="shared" si="42"/>
        <v>1.6381322234841966E-2</v>
      </c>
      <c r="J685" s="39">
        <f t="shared" si="43"/>
        <v>9.168672008250842E-3</v>
      </c>
      <c r="K685" s="39">
        <f t="shared" si="44"/>
        <v>-1.8027150126863276E-2</v>
      </c>
      <c r="M685" s="39"/>
      <c r="N685" s="39"/>
    </row>
    <row r="686" spans="1:14" x14ac:dyDescent="0.25">
      <c r="A686" s="12">
        <v>42996</v>
      </c>
      <c r="B686" s="26">
        <f t="shared" si="41"/>
        <v>1</v>
      </c>
      <c r="C686" s="1">
        <f>VLOOKUP(A686,ASURB.MX!$A$2:$G$1290,6,FALSE)</f>
        <v>353.37600700000002</v>
      </c>
      <c r="D686">
        <f>VLOOKUP(A686,GFNORTEO.MX!$A$2:$G$1290,6,FALSE)</f>
        <v>119.651512</v>
      </c>
      <c r="E686">
        <f>VLOOKUP(A686,WALMEX.MX!$A$2:$G$1290,6,FALSE)</f>
        <v>40.392451999999999</v>
      </c>
      <c r="H686" s="12">
        <v>42996</v>
      </c>
      <c r="I686" s="39">
        <f t="shared" si="42"/>
        <v>4.1923164523521442E-3</v>
      </c>
      <c r="J686" s="39">
        <f t="shared" si="43"/>
        <v>1.6310936856345024E-2</v>
      </c>
      <c r="K686" s="39">
        <f t="shared" si="44"/>
        <v>1.707383737103739E-2</v>
      </c>
      <c r="M686" s="39"/>
      <c r="N686" s="39"/>
    </row>
    <row r="687" spans="1:14" x14ac:dyDescent="0.25">
      <c r="A687" s="12">
        <v>42997</v>
      </c>
      <c r="B687" s="26">
        <f t="shared" si="41"/>
        <v>2</v>
      </c>
      <c r="C687" s="1">
        <f>VLOOKUP(A687,ASURB.MX!$A$2:$G$1290,6,FALSE)</f>
        <v>350.47805799999998</v>
      </c>
      <c r="D687">
        <f>VLOOKUP(A687,GFNORTEO.MX!$A$2:$G$1290,6,FALSE)</f>
        <v>120.745232</v>
      </c>
      <c r="E687">
        <f>VLOOKUP(A687,WALMEX.MX!$A$2:$G$1290,6,FALSE)</f>
        <v>40.681384999999999</v>
      </c>
      <c r="H687" s="12">
        <v>42997</v>
      </c>
      <c r="I687" s="39">
        <f t="shared" si="42"/>
        <v>-8.234563155737902E-3</v>
      </c>
      <c r="J687" s="39">
        <f t="shared" si="43"/>
        <v>9.0993540785860878E-3</v>
      </c>
      <c r="K687" s="39">
        <f t="shared" si="44"/>
        <v>7.1276809864329379E-3</v>
      </c>
      <c r="M687" s="39"/>
      <c r="N687" s="39"/>
    </row>
    <row r="688" spans="1:14" x14ac:dyDescent="0.25">
      <c r="A688" s="12">
        <v>42998</v>
      </c>
      <c r="B688" s="26">
        <f t="shared" si="41"/>
        <v>3</v>
      </c>
      <c r="C688" s="1">
        <f>VLOOKUP(A688,ASURB.MX!$A$2:$G$1290,6,FALSE)</f>
        <v>346.00381499999997</v>
      </c>
      <c r="D688">
        <f>VLOOKUP(A688,GFNORTEO.MX!$A$2:$G$1290,6,FALSE)</f>
        <v>121.27758</v>
      </c>
      <c r="E688">
        <f>VLOOKUP(A688,WALMEX.MX!$A$2:$G$1290,6,FALSE)</f>
        <v>40.527293999999998</v>
      </c>
      <c r="H688" s="12">
        <v>42998</v>
      </c>
      <c r="I688" s="39">
        <f t="shared" si="42"/>
        <v>-1.2848301509412144E-2</v>
      </c>
      <c r="J688" s="39">
        <f t="shared" si="43"/>
        <v>4.3991626584988031E-3</v>
      </c>
      <c r="K688" s="39">
        <f t="shared" si="44"/>
        <v>-3.7949437628379012E-3</v>
      </c>
      <c r="M688" s="39"/>
      <c r="N688" s="39"/>
    </row>
    <row r="689" spans="1:14" x14ac:dyDescent="0.25">
      <c r="A689" s="12">
        <v>42999</v>
      </c>
      <c r="B689" s="26">
        <f t="shared" si="41"/>
        <v>4</v>
      </c>
      <c r="C689" s="1">
        <f>VLOOKUP(A689,ASURB.MX!$A$2:$G$1290,6,FALSE)</f>
        <v>349.52838100000002</v>
      </c>
      <c r="D689">
        <f>VLOOKUP(A689,GFNORTEO.MX!$A$2:$G$1290,6,FALSE)</f>
        <v>122.816536</v>
      </c>
      <c r="E689">
        <f>VLOOKUP(A689,WALMEX.MX!$A$2:$G$1290,6,FALSE)</f>
        <v>40.064990999999999</v>
      </c>
      <c r="H689" s="12">
        <v>42999</v>
      </c>
      <c r="I689" s="39">
        <f t="shared" si="42"/>
        <v>1.0134961946421517E-2</v>
      </c>
      <c r="J689" s="39">
        <f t="shared" si="43"/>
        <v>1.2609696758802275E-2</v>
      </c>
      <c r="K689" s="39">
        <f t="shared" si="44"/>
        <v>-1.1472762457277566E-2</v>
      </c>
      <c r="M689" s="39"/>
      <c r="N689" s="39"/>
    </row>
    <row r="690" spans="1:14" x14ac:dyDescent="0.25">
      <c r="A690" s="12">
        <v>43000</v>
      </c>
      <c r="B690" s="26">
        <f t="shared" si="41"/>
        <v>5</v>
      </c>
      <c r="C690" s="1">
        <f>VLOOKUP(A690,ASURB.MX!$A$2:$G$1290,6,FALSE)</f>
        <v>346.64999399999999</v>
      </c>
      <c r="D690">
        <f>VLOOKUP(A690,GFNORTEO.MX!$A$2:$G$1290,6,FALSE)</f>
        <v>122.08092499999999</v>
      </c>
      <c r="E690">
        <f>VLOOKUP(A690,WALMEX.MX!$A$2:$G$1290,6,FALSE)</f>
        <v>40.113159000000003</v>
      </c>
      <c r="H690" s="12">
        <v>43000</v>
      </c>
      <c r="I690" s="39">
        <f t="shared" si="42"/>
        <v>-8.2691548749454589E-3</v>
      </c>
      <c r="J690" s="39">
        <f t="shared" si="43"/>
        <v>-6.0075201217952194E-3</v>
      </c>
      <c r="K690" s="39">
        <f t="shared" si="44"/>
        <v>1.2015245000006015E-3</v>
      </c>
      <c r="M690" s="39"/>
      <c r="N690" s="39"/>
    </row>
    <row r="691" spans="1:14" x14ac:dyDescent="0.25">
      <c r="A691" s="12">
        <v>43003</v>
      </c>
      <c r="B691" s="26">
        <f t="shared" si="41"/>
        <v>1</v>
      </c>
      <c r="C691" s="1">
        <f>VLOOKUP(A691,ASURB.MX!$A$2:$G$1290,6,FALSE)</f>
        <v>347.80526700000001</v>
      </c>
      <c r="D691">
        <f>VLOOKUP(A691,GFNORTEO.MX!$A$2:$G$1290,6,FALSE)</f>
        <v>122.574562</v>
      </c>
      <c r="E691">
        <f>VLOOKUP(A691,WALMEX.MX!$A$2:$G$1290,6,FALSE)</f>
        <v>40.228724999999997</v>
      </c>
      <c r="H691" s="12">
        <v>43003</v>
      </c>
      <c r="I691" s="39">
        <f t="shared" si="42"/>
        <v>3.3271374863243406E-3</v>
      </c>
      <c r="J691" s="39">
        <f t="shared" si="43"/>
        <v>4.0353697023261768E-3</v>
      </c>
      <c r="K691" s="39">
        <f t="shared" si="44"/>
        <v>2.8768575978373183E-3</v>
      </c>
      <c r="M691" s="39"/>
      <c r="N691" s="39"/>
    </row>
    <row r="692" spans="1:14" x14ac:dyDescent="0.25">
      <c r="A692" s="12">
        <v>43004</v>
      </c>
      <c r="B692" s="26">
        <f t="shared" si="41"/>
        <v>2</v>
      </c>
      <c r="C692" s="1">
        <f>VLOOKUP(A692,ASURB.MX!$A$2:$G$1290,6,FALSE)</f>
        <v>347.79547100000002</v>
      </c>
      <c r="D692">
        <f>VLOOKUP(A692,GFNORTEO.MX!$A$2:$G$1290,6,FALSE)</f>
        <v>122.235794</v>
      </c>
      <c r="E692">
        <f>VLOOKUP(A692,WALMEX.MX!$A$2:$G$1290,6,FALSE)</f>
        <v>40.170940000000002</v>
      </c>
      <c r="H692" s="12">
        <v>43004</v>
      </c>
      <c r="I692" s="39">
        <f t="shared" si="42"/>
        <v>-2.8165582540398317E-5</v>
      </c>
      <c r="J692" s="39">
        <f t="shared" si="43"/>
        <v>-2.7675971047189632E-3</v>
      </c>
      <c r="K692" s="39">
        <f t="shared" si="44"/>
        <v>-1.4374440478036456E-3</v>
      </c>
      <c r="M692" s="39"/>
      <c r="N692" s="39"/>
    </row>
    <row r="693" spans="1:14" x14ac:dyDescent="0.25">
      <c r="A693" s="12">
        <v>43005</v>
      </c>
      <c r="B693" s="26">
        <f t="shared" si="41"/>
        <v>3</v>
      </c>
      <c r="C693" s="1">
        <f>VLOOKUP(A693,ASURB.MX!$A$2:$G$1290,6,FALSE)</f>
        <v>345.18142699999999</v>
      </c>
      <c r="D693">
        <f>VLOOKUP(A693,GFNORTEO.MX!$A$2:$G$1290,6,FALSE)</f>
        <v>119.080444</v>
      </c>
      <c r="E693">
        <f>VLOOKUP(A693,WALMEX.MX!$A$2:$G$1290,6,FALSE)</f>
        <v>39.843482999999999</v>
      </c>
      <c r="H693" s="12">
        <v>43005</v>
      </c>
      <c r="I693" s="39">
        <f t="shared" si="42"/>
        <v>-7.5444258140716603E-3</v>
      </c>
      <c r="J693" s="39">
        <f t="shared" si="43"/>
        <v>-2.6152652377288855E-2</v>
      </c>
      <c r="K693" s="39">
        <f t="shared" si="44"/>
        <v>-8.1849950511982891E-3</v>
      </c>
      <c r="M693" s="39"/>
      <c r="N693" s="39"/>
    </row>
    <row r="694" spans="1:14" x14ac:dyDescent="0.25">
      <c r="A694" s="12">
        <v>43006</v>
      </c>
      <c r="B694" s="26">
        <f t="shared" si="41"/>
        <v>4</v>
      </c>
      <c r="C694" s="1">
        <f>VLOOKUP(A694,ASURB.MX!$A$2:$G$1290,6,FALSE)</f>
        <v>340.48199499999998</v>
      </c>
      <c r="D694">
        <f>VLOOKUP(A694,GFNORTEO.MX!$A$2:$G$1290,6,FALSE)</f>
        <v>120.493576</v>
      </c>
      <c r="E694">
        <f>VLOOKUP(A694,WALMEX.MX!$A$2:$G$1290,6,FALSE)</f>
        <v>40.026477999999997</v>
      </c>
      <c r="H694" s="12">
        <v>43006</v>
      </c>
      <c r="I694" s="39">
        <f t="shared" si="42"/>
        <v>-1.3707908098628445E-2</v>
      </c>
      <c r="J694" s="39">
        <f t="shared" si="43"/>
        <v>1.1797175579848411E-2</v>
      </c>
      <c r="K694" s="39">
        <f t="shared" si="44"/>
        <v>4.5823315277944664E-3</v>
      </c>
      <c r="M694" s="39"/>
      <c r="N694" s="39"/>
    </row>
    <row r="695" spans="1:14" x14ac:dyDescent="0.25">
      <c r="A695" s="12">
        <v>43007</v>
      </c>
      <c r="B695" s="26">
        <f t="shared" si="41"/>
        <v>5</v>
      </c>
      <c r="C695" s="1">
        <f>VLOOKUP(A695,ASURB.MX!$A$2:$G$1290,6,FALSE)</f>
        <v>339.326752</v>
      </c>
      <c r="D695">
        <f>VLOOKUP(A695,GFNORTEO.MX!$A$2:$G$1290,6,FALSE)</f>
        <v>121.548592</v>
      </c>
      <c r="E695">
        <f>VLOOKUP(A695,WALMEX.MX!$A$2:$G$1290,6,FALSE)</f>
        <v>40.161304000000001</v>
      </c>
      <c r="H695" s="12">
        <v>43007</v>
      </c>
      <c r="I695" s="39">
        <f t="shared" si="42"/>
        <v>-3.3987327087286997E-3</v>
      </c>
      <c r="J695" s="39">
        <f t="shared" si="43"/>
        <v>8.7176766783359106E-3</v>
      </c>
      <c r="K695" s="39">
        <f t="shared" si="44"/>
        <v>3.3627598541819451E-3</v>
      </c>
      <c r="M695" s="39"/>
      <c r="N695" s="39"/>
    </row>
    <row r="696" spans="1:14" x14ac:dyDescent="0.25">
      <c r="A696" s="12">
        <v>43010</v>
      </c>
      <c r="B696" s="26">
        <f t="shared" si="41"/>
        <v>1</v>
      </c>
      <c r="C696" s="1">
        <f>VLOOKUP(A696,ASURB.MX!$A$2:$G$1290,6,FALSE)</f>
        <v>343.26248199999998</v>
      </c>
      <c r="D696">
        <f>VLOOKUP(A696,GFNORTEO.MX!$A$2:$G$1290,6,FALSE)</f>
        <v>123.610207</v>
      </c>
      <c r="E696">
        <f>VLOOKUP(A696,WALMEX.MX!$A$2:$G$1290,6,FALSE)</f>
        <v>40.787318999999997</v>
      </c>
      <c r="H696" s="12">
        <v>43010</v>
      </c>
      <c r="I696" s="39">
        <f t="shared" si="42"/>
        <v>1.1531894790649717E-2</v>
      </c>
      <c r="J696" s="39">
        <f t="shared" si="43"/>
        <v>1.6819005535490494E-2</v>
      </c>
      <c r="K696" s="39">
        <f t="shared" si="44"/>
        <v>1.5467279299660833E-2</v>
      </c>
      <c r="M696" s="39"/>
      <c r="N696" s="39"/>
    </row>
    <row r="697" spans="1:14" x14ac:dyDescent="0.25">
      <c r="A697" s="12">
        <v>43011</v>
      </c>
      <c r="B697" s="26">
        <f t="shared" si="41"/>
        <v>2</v>
      </c>
      <c r="C697" s="1">
        <f>VLOOKUP(A697,ASURB.MX!$A$2:$G$1290,6,FALSE)</f>
        <v>341.94079599999998</v>
      </c>
      <c r="D697">
        <f>VLOOKUP(A697,GFNORTEO.MX!$A$2:$G$1290,6,FALSE)</f>
        <v>122.11964399999999</v>
      </c>
      <c r="E697">
        <f>VLOOKUP(A697,WALMEX.MX!$A$2:$G$1290,6,FALSE)</f>
        <v>40.421348999999999</v>
      </c>
      <c r="H697" s="12">
        <v>43011</v>
      </c>
      <c r="I697" s="39">
        <f t="shared" si="42"/>
        <v>-3.857797186943652E-3</v>
      </c>
      <c r="J697" s="39">
        <f t="shared" si="43"/>
        <v>-1.2131869823107067E-2</v>
      </c>
      <c r="K697" s="39">
        <f t="shared" si="44"/>
        <v>-9.0131382899110504E-3</v>
      </c>
      <c r="M697" s="39"/>
      <c r="N697" s="39"/>
    </row>
    <row r="698" spans="1:14" x14ac:dyDescent="0.25">
      <c r="A698" s="12">
        <v>43012</v>
      </c>
      <c r="B698" s="26">
        <f t="shared" si="41"/>
        <v>3</v>
      </c>
      <c r="C698" s="1">
        <f>VLOOKUP(A698,ASURB.MX!$A$2:$G$1290,6,FALSE)</f>
        <v>344.90728799999999</v>
      </c>
      <c r="D698">
        <f>VLOOKUP(A698,GFNORTEO.MX!$A$2:$G$1290,6,FALSE)</f>
        <v>121.316292</v>
      </c>
      <c r="E698">
        <f>VLOOKUP(A698,WALMEX.MX!$A$2:$G$1290,6,FALSE)</f>
        <v>40.758429999999997</v>
      </c>
      <c r="H698" s="12">
        <v>43012</v>
      </c>
      <c r="I698" s="39">
        <f t="shared" si="42"/>
        <v>8.6380395160475399E-3</v>
      </c>
      <c r="J698" s="39">
        <f t="shared" si="43"/>
        <v>-6.6001341419384138E-3</v>
      </c>
      <c r="K698" s="39">
        <f t="shared" si="44"/>
        <v>8.3046034720244619E-3</v>
      </c>
      <c r="M698" s="39"/>
      <c r="N698" s="39"/>
    </row>
    <row r="699" spans="1:14" x14ac:dyDescent="0.25">
      <c r="A699" s="12">
        <v>43013</v>
      </c>
      <c r="B699" s="26">
        <f t="shared" si="41"/>
        <v>4</v>
      </c>
      <c r="C699" s="1">
        <f>VLOOKUP(A699,ASURB.MX!$A$2:$G$1290,6,FALSE)</f>
        <v>340.13937399999998</v>
      </c>
      <c r="D699">
        <f>VLOOKUP(A699,GFNORTEO.MX!$A$2:$G$1290,6,FALSE)</f>
        <v>119.622467</v>
      </c>
      <c r="E699">
        <f>VLOOKUP(A699,WALMEX.MX!$A$2:$G$1290,6,FALSE)</f>
        <v>40.787318999999997</v>
      </c>
      <c r="H699" s="12">
        <v>43013</v>
      </c>
      <c r="I699" s="39">
        <f t="shared" si="42"/>
        <v>-1.3920193338161128E-2</v>
      </c>
      <c r="J699" s="39">
        <f t="shared" si="43"/>
        <v>-1.4060443509800324E-2</v>
      </c>
      <c r="K699" s="39">
        <f t="shared" si="44"/>
        <v>7.0853481788675065E-4</v>
      </c>
      <c r="M699" s="39"/>
      <c r="N699" s="39"/>
    </row>
    <row r="700" spans="1:14" x14ac:dyDescent="0.25">
      <c r="A700" s="12">
        <v>43014</v>
      </c>
      <c r="B700" s="26">
        <f t="shared" si="41"/>
        <v>5</v>
      </c>
      <c r="C700" s="1">
        <f>VLOOKUP(A700,ASURB.MX!$A$2:$G$1290,6,FALSE)</f>
        <v>331.92517099999998</v>
      </c>
      <c r="D700">
        <f>VLOOKUP(A700,GFNORTEO.MX!$A$2:$G$1290,6,FALSE)</f>
        <v>118.751366</v>
      </c>
      <c r="E700">
        <f>VLOOKUP(A700,WALMEX.MX!$A$2:$G$1290,6,FALSE)</f>
        <v>41.268867</v>
      </c>
      <c r="H700" s="12">
        <v>43014</v>
      </c>
      <c r="I700" s="39">
        <f t="shared" si="42"/>
        <v>-2.4445902185468334E-2</v>
      </c>
      <c r="J700" s="39">
        <f t="shared" si="43"/>
        <v>-7.3087290387935898E-3</v>
      </c>
      <c r="K700" s="39">
        <f t="shared" si="44"/>
        <v>1.1737165756177941E-2</v>
      </c>
      <c r="M700" s="39"/>
      <c r="N700" s="39"/>
    </row>
    <row r="701" spans="1:14" x14ac:dyDescent="0.25">
      <c r="A701" s="12">
        <v>43017</v>
      </c>
      <c r="B701" s="26">
        <f t="shared" si="41"/>
        <v>1</v>
      </c>
      <c r="C701" s="1">
        <f>VLOOKUP(A701,ASURB.MX!$A$2:$G$1290,6,FALSE)</f>
        <v>332.41470299999997</v>
      </c>
      <c r="D701">
        <f>VLOOKUP(A701,GFNORTEO.MX!$A$2:$G$1290,6,FALSE)</f>
        <v>119.438568</v>
      </c>
      <c r="E701">
        <f>VLOOKUP(A701,WALMEX.MX!$A$2:$G$1290,6,FALSE)</f>
        <v>41.442233999999999</v>
      </c>
      <c r="H701" s="12">
        <v>43017</v>
      </c>
      <c r="I701" s="39">
        <f t="shared" si="42"/>
        <v>1.4737398965807163E-3</v>
      </c>
      <c r="J701" s="39">
        <f t="shared" si="43"/>
        <v>5.7702178692561673E-3</v>
      </c>
      <c r="K701" s="39">
        <f t="shared" si="44"/>
        <v>4.192115732892983E-3</v>
      </c>
      <c r="M701" s="39"/>
      <c r="N701" s="39"/>
    </row>
    <row r="702" spans="1:14" x14ac:dyDescent="0.25">
      <c r="A702" s="12">
        <v>43018</v>
      </c>
      <c r="B702" s="26">
        <f t="shared" si="41"/>
        <v>2</v>
      </c>
      <c r="C702" s="1">
        <f>VLOOKUP(A702,ASURB.MX!$A$2:$G$1290,6,FALSE)</f>
        <v>321.958527</v>
      </c>
      <c r="D702">
        <f>VLOOKUP(A702,GFNORTEO.MX!$A$2:$G$1290,6,FALSE)</f>
        <v>119.312744</v>
      </c>
      <c r="E702">
        <f>VLOOKUP(A702,WALMEX.MX!$A$2:$G$1290,6,FALSE)</f>
        <v>40.845108000000003</v>
      </c>
      <c r="H702" s="12">
        <v>43018</v>
      </c>
      <c r="I702" s="39">
        <f t="shared" si="42"/>
        <v>-3.1960555742464834E-2</v>
      </c>
      <c r="J702" s="39">
        <f t="shared" si="43"/>
        <v>-1.0540173421013054E-3</v>
      </c>
      <c r="K702" s="39">
        <f t="shared" si="44"/>
        <v>-1.4513446831757702E-2</v>
      </c>
      <c r="M702" s="39"/>
      <c r="N702" s="39"/>
    </row>
    <row r="703" spans="1:14" x14ac:dyDescent="0.25">
      <c r="A703" s="12">
        <v>43019</v>
      </c>
      <c r="B703" s="26">
        <f t="shared" si="41"/>
        <v>3</v>
      </c>
      <c r="C703" s="1">
        <f>VLOOKUP(A703,ASURB.MX!$A$2:$G$1290,6,FALSE)</f>
        <v>333.98117100000002</v>
      </c>
      <c r="D703">
        <f>VLOOKUP(A703,GFNORTEO.MX!$A$2:$G$1290,6,FALSE)</f>
        <v>119.79669199999999</v>
      </c>
      <c r="E703">
        <f>VLOOKUP(A703,WALMEX.MX!$A$2:$G$1290,6,FALSE)</f>
        <v>42.347552999999998</v>
      </c>
      <c r="H703" s="12">
        <v>43019</v>
      </c>
      <c r="I703" s="39">
        <f t="shared" si="42"/>
        <v>3.6661878023545591E-2</v>
      </c>
      <c r="J703" s="39">
        <f t="shared" si="43"/>
        <v>4.0479260786590561E-3</v>
      </c>
      <c r="K703" s="39">
        <f t="shared" si="44"/>
        <v>3.6123580094468005E-2</v>
      </c>
      <c r="M703" s="39"/>
      <c r="N703" s="39"/>
    </row>
    <row r="704" spans="1:14" x14ac:dyDescent="0.25">
      <c r="A704" s="12">
        <v>43020</v>
      </c>
      <c r="B704" s="26">
        <f t="shared" si="41"/>
        <v>4</v>
      </c>
      <c r="C704" s="1">
        <f>VLOOKUP(A704,ASURB.MX!$A$2:$G$1290,6,FALSE)</f>
        <v>335.99798600000003</v>
      </c>
      <c r="D704">
        <f>VLOOKUP(A704,GFNORTEO.MX!$A$2:$G$1290,6,FALSE)</f>
        <v>118.625534</v>
      </c>
      <c r="E704">
        <f>VLOOKUP(A704,WALMEX.MX!$A$2:$G$1290,6,FALSE)</f>
        <v>42.328288999999998</v>
      </c>
      <c r="H704" s="12">
        <v>43020</v>
      </c>
      <c r="I704" s="39">
        <f t="shared" si="42"/>
        <v>6.0205487615052388E-3</v>
      </c>
      <c r="J704" s="39">
        <f t="shared" si="43"/>
        <v>-9.8243141117276018E-3</v>
      </c>
      <c r="K704" s="39">
        <f t="shared" si="44"/>
        <v>-4.5500581694485641E-4</v>
      </c>
      <c r="M704" s="39"/>
      <c r="N704" s="39"/>
    </row>
    <row r="705" spans="1:14" x14ac:dyDescent="0.25">
      <c r="A705" s="12">
        <v>43021</v>
      </c>
      <c r="B705" s="26">
        <f t="shared" si="41"/>
        <v>5</v>
      </c>
      <c r="C705" s="1">
        <f>VLOOKUP(A705,ASURB.MX!$A$2:$G$1290,6,FALSE)</f>
        <v>340.070831</v>
      </c>
      <c r="D705">
        <f>VLOOKUP(A705,GFNORTEO.MX!$A$2:$G$1290,6,FALSE)</f>
        <v>115.925102</v>
      </c>
      <c r="E705">
        <f>VLOOKUP(A705,WALMEX.MX!$A$2:$G$1290,6,FALSE)</f>
        <v>42.347552999999998</v>
      </c>
      <c r="H705" s="12">
        <v>43021</v>
      </c>
      <c r="I705" s="39">
        <f t="shared" si="42"/>
        <v>1.2048756486228577E-2</v>
      </c>
      <c r="J705" s="39">
        <f t="shared" si="43"/>
        <v>-2.3027448344201392E-2</v>
      </c>
      <c r="K705" s="39">
        <f t="shared" si="44"/>
        <v>4.550058169448479E-4</v>
      </c>
      <c r="M705" s="39"/>
      <c r="N705" s="39"/>
    </row>
    <row r="706" spans="1:14" x14ac:dyDescent="0.25">
      <c r="A706" s="12">
        <v>43024</v>
      </c>
      <c r="B706" s="26">
        <f t="shared" si="41"/>
        <v>1</v>
      </c>
      <c r="C706" s="1">
        <f>VLOOKUP(A706,ASURB.MX!$A$2:$G$1290,6,FALSE)</f>
        <v>336.53646900000001</v>
      </c>
      <c r="D706">
        <f>VLOOKUP(A706,GFNORTEO.MX!$A$2:$G$1290,6,FALSE)</f>
        <v>115.07334899999999</v>
      </c>
      <c r="E706">
        <f>VLOOKUP(A706,WALMEX.MX!$A$2:$G$1290,6,FALSE)</f>
        <v>41.798575999999997</v>
      </c>
      <c r="H706" s="12">
        <v>43024</v>
      </c>
      <c r="I706" s="39">
        <f t="shared" si="42"/>
        <v>-1.0447401756912963E-2</v>
      </c>
      <c r="J706" s="39">
        <f t="shared" si="43"/>
        <v>-7.3745677208786383E-3</v>
      </c>
      <c r="K706" s="39">
        <f t="shared" si="44"/>
        <v>-1.3048367062523249E-2</v>
      </c>
      <c r="M706" s="39"/>
      <c r="N706" s="39"/>
    </row>
    <row r="707" spans="1:14" x14ac:dyDescent="0.25">
      <c r="A707" s="12">
        <v>43025</v>
      </c>
      <c r="B707" s="26">
        <f t="shared" si="41"/>
        <v>2</v>
      </c>
      <c r="C707" s="1">
        <f>VLOOKUP(A707,ASURB.MX!$A$2:$G$1290,6,FALSE)</f>
        <v>345.33807400000001</v>
      </c>
      <c r="D707">
        <f>VLOOKUP(A707,GFNORTEO.MX!$A$2:$G$1290,6,FALSE)</f>
        <v>115.537949</v>
      </c>
      <c r="E707">
        <f>VLOOKUP(A707,WALMEX.MX!$A$2:$G$1290,6,FALSE)</f>
        <v>42.15493</v>
      </c>
      <c r="H707" s="12">
        <v>43025</v>
      </c>
      <c r="I707" s="39">
        <f t="shared" si="42"/>
        <v>2.5817341229384717E-2</v>
      </c>
      <c r="J707" s="39">
        <f t="shared" si="43"/>
        <v>4.0292963319931568E-3</v>
      </c>
      <c r="K707" s="39">
        <f t="shared" si="44"/>
        <v>8.4893688699996233E-3</v>
      </c>
      <c r="M707" s="39"/>
      <c r="N707" s="39"/>
    </row>
    <row r="708" spans="1:14" x14ac:dyDescent="0.25">
      <c r="A708" s="12">
        <v>43026</v>
      </c>
      <c r="B708" s="26">
        <f t="shared" ref="B708:B771" si="45">WEEKDAY(A708,2)</f>
        <v>3</v>
      </c>
      <c r="C708" s="1">
        <f>VLOOKUP(A708,ASURB.MX!$A$2:$G$1290,6,FALSE)</f>
        <v>333.853882</v>
      </c>
      <c r="D708">
        <f>VLOOKUP(A708,GFNORTEO.MX!$A$2:$G$1290,6,FALSE)</f>
        <v>116.438087</v>
      </c>
      <c r="E708">
        <f>VLOOKUP(A708,WALMEX.MX!$A$2:$G$1290,6,FALSE)</f>
        <v>42.039360000000002</v>
      </c>
      <c r="H708" s="12">
        <v>43026</v>
      </c>
      <c r="I708" s="39">
        <f t="shared" si="42"/>
        <v>-3.3820443643411489E-2</v>
      </c>
      <c r="J708" s="39">
        <f t="shared" si="43"/>
        <v>7.7606509128017309E-3</v>
      </c>
      <c r="K708" s="39">
        <f t="shared" si="44"/>
        <v>-2.7453185384757736E-3</v>
      </c>
      <c r="M708" s="39"/>
      <c r="N708" s="39"/>
    </row>
    <row r="709" spans="1:14" x14ac:dyDescent="0.25">
      <c r="A709" s="12">
        <v>43027</v>
      </c>
      <c r="B709" s="26">
        <f t="shared" si="45"/>
        <v>4</v>
      </c>
      <c r="C709" s="1">
        <f>VLOOKUP(A709,ASURB.MX!$A$2:$G$1290,6,FALSE)</f>
        <v>339.35611</v>
      </c>
      <c r="D709">
        <f>VLOOKUP(A709,GFNORTEO.MX!$A$2:$G$1290,6,FALSE)</f>
        <v>115.12175000000001</v>
      </c>
      <c r="E709">
        <f>VLOOKUP(A709,WALMEX.MX!$A$2:$G$1290,6,FALSE)</f>
        <v>41.509647000000001</v>
      </c>
      <c r="H709" s="12">
        <v>43027</v>
      </c>
      <c r="I709" s="39">
        <f t="shared" ref="I709:I772" si="46">IFERROR(LN(C709/C708),"ND")</f>
        <v>1.6346609784346537E-2</v>
      </c>
      <c r="J709" s="39">
        <f t="shared" ref="J709:J772" si="47">IFERROR(LN(D709/D708),"ND")</f>
        <v>-1.1369425687876189E-2</v>
      </c>
      <c r="K709" s="39">
        <f t="shared" ref="K709:K772" si="48">IFERROR(LN(E709/E708),"ND")</f>
        <v>-1.2680464242453034E-2</v>
      </c>
      <c r="M709" s="39"/>
      <c r="N709" s="39"/>
    </row>
    <row r="710" spans="1:14" x14ac:dyDescent="0.25">
      <c r="A710" s="12">
        <v>43028</v>
      </c>
      <c r="B710" s="26">
        <f t="shared" si="45"/>
        <v>5</v>
      </c>
      <c r="C710" s="1">
        <f>VLOOKUP(A710,ASURB.MX!$A$2:$G$1290,6,FALSE)</f>
        <v>335.302887</v>
      </c>
      <c r="D710">
        <f>VLOOKUP(A710,GFNORTEO.MX!$A$2:$G$1290,6,FALSE)</f>
        <v>116.060608</v>
      </c>
      <c r="E710">
        <f>VLOOKUP(A710,WALMEX.MX!$A$2:$G$1290,6,FALSE)</f>
        <v>40.373192000000003</v>
      </c>
      <c r="H710" s="12">
        <v>43028</v>
      </c>
      <c r="I710" s="39">
        <f t="shared" si="46"/>
        <v>-1.2015764362319927E-2</v>
      </c>
      <c r="J710" s="39">
        <f t="shared" si="47"/>
        <v>8.1222734259841448E-3</v>
      </c>
      <c r="K710" s="39">
        <f t="shared" si="48"/>
        <v>-2.7759857699442919E-2</v>
      </c>
      <c r="M710" s="39"/>
      <c r="N710" s="39"/>
    </row>
    <row r="711" spans="1:14" x14ac:dyDescent="0.25">
      <c r="A711" s="12">
        <v>43031</v>
      </c>
      <c r="B711" s="26">
        <f t="shared" si="45"/>
        <v>1</v>
      </c>
      <c r="C711" s="1">
        <f>VLOOKUP(A711,ASURB.MX!$A$2:$G$1290,6,FALSE)</f>
        <v>332.22866800000003</v>
      </c>
      <c r="D711">
        <f>VLOOKUP(A711,GFNORTEO.MX!$A$2:$G$1290,6,FALSE)</f>
        <v>112.45034800000001</v>
      </c>
      <c r="E711">
        <f>VLOOKUP(A711,WALMEX.MX!$A$2:$G$1290,6,FALSE)</f>
        <v>40.392451999999999</v>
      </c>
      <c r="H711" s="12">
        <v>43031</v>
      </c>
      <c r="I711" s="39">
        <f t="shared" si="46"/>
        <v>-9.2107727679510629E-3</v>
      </c>
      <c r="J711" s="39">
        <f t="shared" si="47"/>
        <v>-3.1600764309098466E-2</v>
      </c>
      <c r="K711" s="39">
        <f t="shared" si="48"/>
        <v>4.7693547432319395E-4</v>
      </c>
      <c r="M711" s="39"/>
      <c r="N711" s="39"/>
    </row>
    <row r="712" spans="1:14" x14ac:dyDescent="0.25">
      <c r="A712" s="12">
        <v>43032</v>
      </c>
      <c r="B712" s="26">
        <f t="shared" si="45"/>
        <v>2</v>
      </c>
      <c r="C712" s="1">
        <f>VLOOKUP(A712,ASURB.MX!$A$2:$G$1290,6,FALSE)</f>
        <v>340.71697999999998</v>
      </c>
      <c r="D712">
        <f>VLOOKUP(A712,GFNORTEO.MX!$A$2:$G$1290,6,FALSE)</f>
        <v>113.302094</v>
      </c>
      <c r="E712">
        <f>VLOOKUP(A712,WALMEX.MX!$A$2:$G$1290,6,FALSE)</f>
        <v>41.239975000000001</v>
      </c>
      <c r="H712" s="12">
        <v>43032</v>
      </c>
      <c r="I712" s="39">
        <f t="shared" si="46"/>
        <v>2.5228671125690258E-2</v>
      </c>
      <c r="J712" s="39">
        <f t="shared" si="47"/>
        <v>7.5458766603197702E-3</v>
      </c>
      <c r="K712" s="39">
        <f t="shared" si="48"/>
        <v>2.0765117112287134E-2</v>
      </c>
      <c r="M712" s="39"/>
      <c r="N712" s="39"/>
    </row>
    <row r="713" spans="1:14" x14ac:dyDescent="0.25">
      <c r="A713" s="12">
        <v>43033</v>
      </c>
      <c r="B713" s="26">
        <f t="shared" si="45"/>
        <v>3</v>
      </c>
      <c r="C713" s="1">
        <f>VLOOKUP(A713,ASURB.MX!$A$2:$G$1290,6,FALSE)</f>
        <v>336.07629400000002</v>
      </c>
      <c r="D713">
        <f>VLOOKUP(A713,GFNORTEO.MX!$A$2:$G$1290,6,FALSE)</f>
        <v>102.77137</v>
      </c>
      <c r="E713">
        <f>VLOOKUP(A713,WALMEX.MX!$A$2:$G$1290,6,FALSE)</f>
        <v>40.450240999999998</v>
      </c>
      <c r="H713" s="12">
        <v>43033</v>
      </c>
      <c r="I713" s="39">
        <f t="shared" si="46"/>
        <v>-1.3713962328744214E-2</v>
      </c>
      <c r="J713" s="39">
        <f t="shared" si="47"/>
        <v>-9.7550837482944686E-2</v>
      </c>
      <c r="K713" s="39">
        <f t="shared" si="48"/>
        <v>-1.9335451481452048E-2</v>
      </c>
      <c r="M713" s="39"/>
      <c r="N713" s="39"/>
    </row>
    <row r="714" spans="1:14" x14ac:dyDescent="0.25">
      <c r="A714" s="12">
        <v>43034</v>
      </c>
      <c r="B714" s="26">
        <f t="shared" si="45"/>
        <v>4</v>
      </c>
      <c r="C714" s="1">
        <f>VLOOKUP(A714,ASURB.MX!$A$2:$G$1290,6,FALSE)</f>
        <v>338.68057299999998</v>
      </c>
      <c r="D714">
        <f>VLOOKUP(A714,GFNORTEO.MX!$A$2:$G$1290,6,FALSE)</f>
        <v>104.087715</v>
      </c>
      <c r="E714">
        <f>VLOOKUP(A714,WALMEX.MX!$A$2:$G$1290,6,FALSE)</f>
        <v>41.278506999999998</v>
      </c>
      <c r="H714" s="12">
        <v>43034</v>
      </c>
      <c r="I714" s="39">
        <f t="shared" si="46"/>
        <v>7.7192009712390508E-3</v>
      </c>
      <c r="J714" s="39">
        <f t="shared" si="47"/>
        <v>1.2727144842966916E-2</v>
      </c>
      <c r="K714" s="39">
        <f t="shared" si="48"/>
        <v>2.0269351424025667E-2</v>
      </c>
      <c r="M714" s="39"/>
      <c r="N714" s="39"/>
    </row>
    <row r="715" spans="1:14" x14ac:dyDescent="0.25">
      <c r="A715" s="12">
        <v>43035</v>
      </c>
      <c r="B715" s="26">
        <f t="shared" si="45"/>
        <v>5</v>
      </c>
      <c r="C715" s="1">
        <f>VLOOKUP(A715,ASURB.MX!$A$2:$G$1290,6,FALSE)</f>
        <v>337.56448399999999</v>
      </c>
      <c r="D715">
        <f>VLOOKUP(A715,GFNORTEO.MX!$A$2:$G$1290,6,FALSE)</f>
        <v>110.96946699999999</v>
      </c>
      <c r="E715">
        <f>VLOOKUP(A715,WALMEX.MX!$A$2:$G$1290,6,FALSE)</f>
        <v>41.711903</v>
      </c>
      <c r="H715" s="12">
        <v>43035</v>
      </c>
      <c r="I715" s="39">
        <f t="shared" si="46"/>
        <v>-3.3008448692268973E-3</v>
      </c>
      <c r="J715" s="39">
        <f t="shared" si="47"/>
        <v>6.4021134271362967E-2</v>
      </c>
      <c r="K715" s="39">
        <f t="shared" si="48"/>
        <v>1.0444578834969581E-2</v>
      </c>
      <c r="M715" s="39"/>
      <c r="N715" s="39"/>
    </row>
    <row r="716" spans="1:14" x14ac:dyDescent="0.25">
      <c r="A716" s="12">
        <v>43038</v>
      </c>
      <c r="B716" s="26">
        <f t="shared" si="45"/>
        <v>1</v>
      </c>
      <c r="C716" s="1">
        <f>VLOOKUP(A716,ASURB.MX!$A$2:$G$1290,6,FALSE)</f>
        <v>338.95471199999997</v>
      </c>
      <c r="D716">
        <f>VLOOKUP(A716,GFNORTEO.MX!$A$2:$G$1290,6,FALSE)</f>
        <v>111.24047899999999</v>
      </c>
      <c r="E716">
        <f>VLOOKUP(A716,WALMEX.MX!$A$2:$G$1290,6,FALSE)</f>
        <v>40.960681999999998</v>
      </c>
      <c r="H716" s="12">
        <v>43038</v>
      </c>
      <c r="I716" s="39">
        <f t="shared" si="46"/>
        <v>4.1099497698237107E-3</v>
      </c>
      <c r="J716" s="39">
        <f t="shared" si="47"/>
        <v>2.4392439605269655E-3</v>
      </c>
      <c r="K716" s="39">
        <f t="shared" si="48"/>
        <v>-1.8173900735292133E-2</v>
      </c>
      <c r="M716" s="39"/>
      <c r="N716" s="39"/>
    </row>
    <row r="717" spans="1:14" x14ac:dyDescent="0.25">
      <c r="A717" s="12">
        <v>43039</v>
      </c>
      <c r="B717" s="26">
        <f t="shared" si="45"/>
        <v>2</v>
      </c>
      <c r="C717" s="1">
        <f>VLOOKUP(A717,ASURB.MX!$A$2:$G$1290,6,FALSE)</f>
        <v>334.75460800000002</v>
      </c>
      <c r="D717">
        <f>VLOOKUP(A717,GFNORTEO.MX!$A$2:$G$1290,6,FALSE)</f>
        <v>110.127396</v>
      </c>
      <c r="E717">
        <f>VLOOKUP(A717,WALMEX.MX!$A$2:$G$1290,6,FALSE)</f>
        <v>41.259242999999998</v>
      </c>
      <c r="H717" s="12">
        <v>43039</v>
      </c>
      <c r="I717" s="39">
        <f t="shared" si="46"/>
        <v>-1.2468755562589485E-2</v>
      </c>
      <c r="J717" s="39">
        <f t="shared" si="47"/>
        <v>-1.0056494247654818E-2</v>
      </c>
      <c r="K717" s="39">
        <f t="shared" si="48"/>
        <v>7.2625294241575418E-3</v>
      </c>
      <c r="M717" s="39"/>
      <c r="N717" s="39"/>
    </row>
    <row r="718" spans="1:14" x14ac:dyDescent="0.25">
      <c r="A718" s="12">
        <v>43040</v>
      </c>
      <c r="B718" s="26">
        <f t="shared" si="45"/>
        <v>3</v>
      </c>
      <c r="C718" s="1">
        <f>VLOOKUP(A718,ASURB.MX!$A$2:$G$1290,6,FALSE)</f>
        <v>328.21460000000002</v>
      </c>
      <c r="D718">
        <f>VLOOKUP(A718,GFNORTEO.MX!$A$2:$G$1290,6,FALSE)</f>
        <v>109.89510300000001</v>
      </c>
      <c r="E718">
        <f>VLOOKUP(A718,WALMEX.MX!$A$2:$G$1290,6,FALSE)</f>
        <v>41.442233999999999</v>
      </c>
      <c r="H718" s="12">
        <v>43040</v>
      </c>
      <c r="I718" s="39">
        <f t="shared" si="46"/>
        <v>-1.9730087236539184E-2</v>
      </c>
      <c r="J718" s="39">
        <f t="shared" si="47"/>
        <v>-2.1115393867827304E-3</v>
      </c>
      <c r="K718" s="39">
        <f t="shared" si="48"/>
        <v>4.425345357166037E-3</v>
      </c>
      <c r="M718" s="39"/>
      <c r="N718" s="39"/>
    </row>
    <row r="719" spans="1:14" x14ac:dyDescent="0.25">
      <c r="A719" s="12">
        <v>43042</v>
      </c>
      <c r="B719" s="26">
        <f t="shared" si="45"/>
        <v>5</v>
      </c>
      <c r="C719" s="1">
        <f>VLOOKUP(A719,ASURB.MX!$A$2:$G$1290,6,FALSE)</f>
        <v>342.10720800000001</v>
      </c>
      <c r="D719">
        <f>VLOOKUP(A719,GFNORTEO.MX!$A$2:$G$1290,6,FALSE)</f>
        <v>108.656189</v>
      </c>
      <c r="E719">
        <f>VLOOKUP(A719,WALMEX.MX!$A$2:$G$1290,6,FALSE)</f>
        <v>42.520907999999999</v>
      </c>
      <c r="H719" s="12">
        <v>43042</v>
      </c>
      <c r="I719" s="39">
        <f t="shared" si="46"/>
        <v>4.1456498887567542E-2</v>
      </c>
      <c r="J719" s="39">
        <f t="shared" si="47"/>
        <v>-1.1337633922621378E-2</v>
      </c>
      <c r="K719" s="39">
        <f t="shared" si="48"/>
        <v>2.5695402137787194E-2</v>
      </c>
      <c r="M719" s="39"/>
      <c r="N719" s="39"/>
    </row>
    <row r="720" spans="1:14" x14ac:dyDescent="0.25">
      <c r="A720" s="12">
        <v>43045</v>
      </c>
      <c r="B720" s="26">
        <f t="shared" si="45"/>
        <v>1</v>
      </c>
      <c r="C720" s="1">
        <f>VLOOKUP(A720,ASURB.MX!$A$2:$G$1290,6,FALSE)</f>
        <v>334.75460800000002</v>
      </c>
      <c r="D720">
        <f>VLOOKUP(A720,GFNORTEO.MX!$A$2:$G$1290,6,FALSE)</f>
        <v>111.037216</v>
      </c>
      <c r="E720">
        <f>VLOOKUP(A720,WALMEX.MX!$A$2:$G$1290,6,FALSE)</f>
        <v>42.549801000000002</v>
      </c>
      <c r="H720" s="12">
        <v>43045</v>
      </c>
      <c r="I720" s="39">
        <f t="shared" si="46"/>
        <v>-2.1726411651028173E-2</v>
      </c>
      <c r="J720" s="39">
        <f t="shared" si="47"/>
        <v>2.1676756593607467E-2</v>
      </c>
      <c r="K720" s="39">
        <f t="shared" si="48"/>
        <v>6.7927025531098388E-4</v>
      </c>
      <c r="M720" s="39"/>
      <c r="N720" s="39"/>
    </row>
    <row r="721" spans="1:14" x14ac:dyDescent="0.25">
      <c r="A721" s="12">
        <v>43046</v>
      </c>
      <c r="B721" s="26">
        <f t="shared" si="45"/>
        <v>2</v>
      </c>
      <c r="C721" s="1">
        <f>VLOOKUP(A721,ASURB.MX!$A$2:$G$1290,6,FALSE)</f>
        <v>335.25390599999997</v>
      </c>
      <c r="D721">
        <f>VLOOKUP(A721,GFNORTEO.MX!$A$2:$G$1290,6,FALSE)</f>
        <v>112.634254</v>
      </c>
      <c r="E721">
        <f>VLOOKUP(A721,WALMEX.MX!$A$2:$G$1290,6,FALSE)</f>
        <v>42.15493</v>
      </c>
      <c r="H721" s="12">
        <v>43046</v>
      </c>
      <c r="I721" s="39">
        <f t="shared" si="46"/>
        <v>1.490423127449085E-3</v>
      </c>
      <c r="J721" s="39">
        <f t="shared" si="47"/>
        <v>1.4280454636632708E-2</v>
      </c>
      <c r="K721" s="39">
        <f t="shared" si="48"/>
        <v>-9.3235373229114855E-3</v>
      </c>
      <c r="M721" s="39"/>
      <c r="N721" s="39"/>
    </row>
    <row r="722" spans="1:14" x14ac:dyDescent="0.25">
      <c r="A722" s="12">
        <v>43047</v>
      </c>
      <c r="B722" s="26">
        <f t="shared" si="45"/>
        <v>3</v>
      </c>
      <c r="C722" s="1">
        <f>VLOOKUP(A722,ASURB.MX!$A$2:$G$1290,6,FALSE)</f>
        <v>332.816101</v>
      </c>
      <c r="D722">
        <f>VLOOKUP(A722,GFNORTEO.MX!$A$2:$G$1290,6,FALSE)</f>
        <v>111.104973</v>
      </c>
      <c r="E722">
        <f>VLOOKUP(A722,WALMEX.MX!$A$2:$G$1290,6,FALSE)</f>
        <v>42.626846</v>
      </c>
      <c r="H722" s="12">
        <v>43047</v>
      </c>
      <c r="I722" s="39">
        <f t="shared" si="46"/>
        <v>-7.2980849152135862E-3</v>
      </c>
      <c r="J722" s="39">
        <f t="shared" si="47"/>
        <v>-1.3670421914741571E-2</v>
      </c>
      <c r="K722" s="39">
        <f t="shared" si="48"/>
        <v>1.1132601749037307E-2</v>
      </c>
      <c r="M722" s="39"/>
      <c r="N722" s="39"/>
    </row>
    <row r="723" spans="1:14" x14ac:dyDescent="0.25">
      <c r="A723" s="12">
        <v>43048</v>
      </c>
      <c r="B723" s="26">
        <f t="shared" si="45"/>
        <v>4</v>
      </c>
      <c r="C723" s="1">
        <f>VLOOKUP(A723,ASURB.MX!$A$2:$G$1290,6,FALSE)</f>
        <v>335.851135</v>
      </c>
      <c r="D723">
        <f>VLOOKUP(A723,GFNORTEO.MX!$A$2:$G$1290,6,FALSE)</f>
        <v>111.230797</v>
      </c>
      <c r="E723">
        <f>VLOOKUP(A723,WALMEX.MX!$A$2:$G$1290,6,FALSE)</f>
        <v>43.339545999999999</v>
      </c>
      <c r="H723" s="12">
        <v>43048</v>
      </c>
      <c r="I723" s="39">
        <f t="shared" si="46"/>
        <v>9.0779230066389237E-3</v>
      </c>
      <c r="J723" s="39">
        <f t="shared" si="47"/>
        <v>1.1318377913937282E-3</v>
      </c>
      <c r="K723" s="39">
        <f t="shared" si="48"/>
        <v>1.6581278158047295E-2</v>
      </c>
      <c r="M723" s="39"/>
      <c r="N723" s="39"/>
    </row>
    <row r="724" spans="1:14" x14ac:dyDescent="0.25">
      <c r="A724" s="12">
        <v>43049</v>
      </c>
      <c r="B724" s="26">
        <f t="shared" si="45"/>
        <v>5</v>
      </c>
      <c r="C724" s="1">
        <f>VLOOKUP(A724,ASURB.MX!$A$2:$G$1290,6,FALSE)</f>
        <v>325.17956500000003</v>
      </c>
      <c r="D724">
        <f>VLOOKUP(A724,GFNORTEO.MX!$A$2:$G$1290,6,FALSE)</f>
        <v>108.30774700000001</v>
      </c>
      <c r="E724">
        <f>VLOOKUP(A724,WALMEX.MX!$A$2:$G$1290,6,FALSE)</f>
        <v>42.877262000000002</v>
      </c>
      <c r="H724" s="12">
        <v>43049</v>
      </c>
      <c r="I724" s="39">
        <f t="shared" si="46"/>
        <v>-3.2290473746184808E-2</v>
      </c>
      <c r="J724" s="39">
        <f t="shared" si="47"/>
        <v>-2.6630610683446108E-2</v>
      </c>
      <c r="K724" s="39">
        <f t="shared" si="48"/>
        <v>-1.0723858629914424E-2</v>
      </c>
      <c r="M724" s="39"/>
      <c r="N724" s="39"/>
    </row>
    <row r="725" spans="1:14" x14ac:dyDescent="0.25">
      <c r="A725" s="12">
        <v>43052</v>
      </c>
      <c r="B725" s="26">
        <f t="shared" si="45"/>
        <v>1</v>
      </c>
      <c r="C725" s="1">
        <f>VLOOKUP(A725,ASURB.MX!$A$2:$G$1290,6,FALSE)</f>
        <v>324.20053100000001</v>
      </c>
      <c r="D725">
        <f>VLOOKUP(A725,GFNORTEO.MX!$A$2:$G$1290,6,FALSE)</f>
        <v>109.37243700000001</v>
      </c>
      <c r="E725">
        <f>VLOOKUP(A725,WALMEX.MX!$A$2:$G$1290,6,FALSE)</f>
        <v>42.848362000000002</v>
      </c>
      <c r="H725" s="12">
        <v>43052</v>
      </c>
      <c r="I725" s="39">
        <f t="shared" si="46"/>
        <v>-3.0152902677796933E-3</v>
      </c>
      <c r="J725" s="39">
        <f t="shared" si="47"/>
        <v>9.7822270324464805E-3</v>
      </c>
      <c r="K725" s="39">
        <f t="shared" si="48"/>
        <v>-6.7424416986088215E-4</v>
      </c>
      <c r="M725" s="39"/>
      <c r="N725" s="39"/>
    </row>
    <row r="726" spans="1:14" x14ac:dyDescent="0.25">
      <c r="A726" s="12">
        <v>43053</v>
      </c>
      <c r="B726" s="26">
        <f t="shared" si="45"/>
        <v>2</v>
      </c>
      <c r="C726" s="1">
        <f>VLOOKUP(A726,ASURB.MX!$A$2:$G$1290,6,FALSE)</f>
        <v>316.09402499999999</v>
      </c>
      <c r="D726">
        <f>VLOOKUP(A726,GFNORTEO.MX!$A$2:$G$1290,6,FALSE)</f>
        <v>110.621025</v>
      </c>
      <c r="E726">
        <f>VLOOKUP(A726,WALMEX.MX!$A$2:$G$1290,6,FALSE)</f>
        <v>43.031348999999999</v>
      </c>
      <c r="H726" s="12">
        <v>43053</v>
      </c>
      <c r="I726" s="39">
        <f t="shared" si="46"/>
        <v>-2.5322530381289943E-2</v>
      </c>
      <c r="J726" s="39">
        <f t="shared" si="47"/>
        <v>1.1351259218765742E-2</v>
      </c>
      <c r="K726" s="39">
        <f t="shared" si="48"/>
        <v>4.261478637795974E-3</v>
      </c>
      <c r="M726" s="39"/>
      <c r="N726" s="39"/>
    </row>
    <row r="727" spans="1:14" x14ac:dyDescent="0.25">
      <c r="A727" s="12">
        <v>43054</v>
      </c>
      <c r="B727" s="26">
        <f t="shared" si="45"/>
        <v>3</v>
      </c>
      <c r="C727" s="1">
        <f>VLOOKUP(A727,ASURB.MX!$A$2:$G$1290,6,FALSE)</f>
        <v>321.46899400000001</v>
      </c>
      <c r="D727">
        <f>VLOOKUP(A727,GFNORTEO.MX!$A$2:$G$1290,6,FALSE)</f>
        <v>110.41776299999999</v>
      </c>
      <c r="E727">
        <f>VLOOKUP(A727,WALMEX.MX!$A$2:$G$1290,6,FALSE)</f>
        <v>43.522530000000003</v>
      </c>
      <c r="H727" s="12">
        <v>43054</v>
      </c>
      <c r="I727" s="39">
        <f t="shared" si="46"/>
        <v>1.6861380550451964E-2</v>
      </c>
      <c r="J727" s="39">
        <f t="shared" si="47"/>
        <v>-1.8391528394934599E-3</v>
      </c>
      <c r="K727" s="39">
        <f t="shared" si="48"/>
        <v>1.1349838469260558E-2</v>
      </c>
      <c r="M727" s="39"/>
      <c r="N727" s="39"/>
    </row>
    <row r="728" spans="1:14" x14ac:dyDescent="0.25">
      <c r="A728" s="12">
        <v>43055</v>
      </c>
      <c r="B728" s="26">
        <f t="shared" si="45"/>
        <v>4</v>
      </c>
      <c r="C728" s="1">
        <f>VLOOKUP(A728,ASURB.MX!$A$2:$G$1290,6,FALSE)</f>
        <v>322.79070999999999</v>
      </c>
      <c r="D728">
        <f>VLOOKUP(A728,GFNORTEO.MX!$A$2:$G$1290,6,FALSE)</f>
        <v>110.52423899999999</v>
      </c>
      <c r="E728">
        <f>VLOOKUP(A728,WALMEX.MX!$A$2:$G$1290,6,FALSE)</f>
        <v>43.464748</v>
      </c>
      <c r="H728" s="12">
        <v>43055</v>
      </c>
      <c r="I728" s="39">
        <f t="shared" si="46"/>
        <v>4.1030592044208102E-3</v>
      </c>
      <c r="J728" s="39">
        <f t="shared" si="47"/>
        <v>9.6383672890644099E-4</v>
      </c>
      <c r="K728" s="39">
        <f t="shared" si="48"/>
        <v>-1.3285163032359577E-3</v>
      </c>
      <c r="M728" s="39"/>
      <c r="N728" s="39"/>
    </row>
    <row r="729" spans="1:14" x14ac:dyDescent="0.25">
      <c r="A729" s="12">
        <v>43056</v>
      </c>
      <c r="B729" s="26">
        <f t="shared" si="45"/>
        <v>5</v>
      </c>
      <c r="C729" s="1">
        <f>VLOOKUP(A729,ASURB.MX!$A$2:$G$1290,6,FALSE)</f>
        <v>319.22695900000002</v>
      </c>
      <c r="D729">
        <f>VLOOKUP(A729,GFNORTEO.MX!$A$2:$G$1290,6,FALSE)</f>
        <v>113.398895</v>
      </c>
      <c r="E729">
        <f>VLOOKUP(A729,WALMEX.MX!$A$2:$G$1290,6,FALSE)</f>
        <v>43.955928999999998</v>
      </c>
      <c r="H729" s="12">
        <v>43056</v>
      </c>
      <c r="I729" s="39">
        <f t="shared" si="46"/>
        <v>-1.1101836522344201E-2</v>
      </c>
      <c r="J729" s="39">
        <f t="shared" si="47"/>
        <v>2.5676792609558879E-2</v>
      </c>
      <c r="K729" s="39">
        <f t="shared" si="48"/>
        <v>1.1237299585856703E-2</v>
      </c>
      <c r="M729" s="39"/>
      <c r="N729" s="39"/>
    </row>
    <row r="730" spans="1:14" x14ac:dyDescent="0.25">
      <c r="A730" s="12">
        <v>43060</v>
      </c>
      <c r="B730" s="26">
        <f t="shared" si="45"/>
        <v>2</v>
      </c>
      <c r="C730" s="1">
        <f>VLOOKUP(A730,ASURB.MX!$A$2:$G$1290,6,FALSE)</f>
        <v>323.87744099999998</v>
      </c>
      <c r="D730">
        <f>VLOOKUP(A730,GFNORTEO.MX!$A$2:$G$1290,6,FALSE)</f>
        <v>112.47938499999999</v>
      </c>
      <c r="E730">
        <f>VLOOKUP(A730,WALMEX.MX!$A$2:$G$1290,6,FALSE)</f>
        <v>45.323528000000003</v>
      </c>
      <c r="H730" s="12">
        <v>43060</v>
      </c>
      <c r="I730" s="39">
        <f t="shared" si="46"/>
        <v>1.4462855682901817E-2</v>
      </c>
      <c r="J730" s="39">
        <f t="shared" si="47"/>
        <v>-8.1416865693825936E-3</v>
      </c>
      <c r="K730" s="39">
        <f t="shared" si="48"/>
        <v>3.0638761223591285E-2</v>
      </c>
      <c r="M730" s="39"/>
      <c r="N730" s="39"/>
    </row>
    <row r="731" spans="1:14" x14ac:dyDescent="0.25">
      <c r="A731" s="12">
        <v>43061</v>
      </c>
      <c r="B731" s="26">
        <f t="shared" si="45"/>
        <v>3</v>
      </c>
      <c r="C731" s="1">
        <f>VLOOKUP(A731,ASURB.MX!$A$2:$G$1290,6,FALSE)</f>
        <v>318.032532</v>
      </c>
      <c r="D731">
        <f>VLOOKUP(A731,GFNORTEO.MX!$A$2:$G$1290,6,FALSE)</f>
        <v>112.22772999999999</v>
      </c>
      <c r="E731">
        <f>VLOOKUP(A731,WALMEX.MX!$A$2:$G$1290,6,FALSE)</f>
        <v>44.668616999999998</v>
      </c>
      <c r="H731" s="12">
        <v>43061</v>
      </c>
      <c r="I731" s="39">
        <f t="shared" si="46"/>
        <v>-1.821149627773971E-2</v>
      </c>
      <c r="J731" s="39">
        <f t="shared" si="47"/>
        <v>-2.2398499060542832E-3</v>
      </c>
      <c r="K731" s="39">
        <f t="shared" si="48"/>
        <v>-1.4555105046695613E-2</v>
      </c>
      <c r="M731" s="39"/>
      <c r="N731" s="39"/>
    </row>
    <row r="732" spans="1:14" x14ac:dyDescent="0.25">
      <c r="A732" s="12">
        <v>43062</v>
      </c>
      <c r="B732" s="26">
        <f t="shared" si="45"/>
        <v>4</v>
      </c>
      <c r="C732" s="1">
        <f>VLOOKUP(A732,ASURB.MX!$A$2:$G$1290,6,FALSE)</f>
        <v>315.62411500000002</v>
      </c>
      <c r="D732">
        <f>VLOOKUP(A732,GFNORTEO.MX!$A$2:$G$1290,6,FALSE)</f>
        <v>111.71474499999999</v>
      </c>
      <c r="E732">
        <f>VLOOKUP(A732,WALMEX.MX!$A$2:$G$1290,6,FALSE)</f>
        <v>43.975189</v>
      </c>
      <c r="H732" s="12">
        <v>43062</v>
      </c>
      <c r="I732" s="39">
        <f t="shared" si="46"/>
        <v>-7.6016833691910047E-3</v>
      </c>
      <c r="J732" s="39">
        <f t="shared" si="47"/>
        <v>-4.5814077679180807E-3</v>
      </c>
      <c r="K732" s="39">
        <f t="shared" si="48"/>
        <v>-1.564558599773553E-2</v>
      </c>
      <c r="M732" s="39"/>
      <c r="N732" s="39"/>
    </row>
    <row r="733" spans="1:14" x14ac:dyDescent="0.25">
      <c r="A733" s="12">
        <v>43063</v>
      </c>
      <c r="B733" s="26">
        <f t="shared" si="45"/>
        <v>5</v>
      </c>
      <c r="C733" s="1">
        <f>VLOOKUP(A733,ASURB.MX!$A$2:$G$1290,6,FALSE)</f>
        <v>320.42141700000002</v>
      </c>
      <c r="D733">
        <f>VLOOKUP(A733,GFNORTEO.MX!$A$2:$G$1290,6,FALSE)</f>
        <v>110.320976</v>
      </c>
      <c r="E733">
        <f>VLOOKUP(A733,WALMEX.MX!$A$2:$G$1290,6,FALSE)</f>
        <v>44.129826000000001</v>
      </c>
      <c r="H733" s="12">
        <v>43063</v>
      </c>
      <c r="I733" s="39">
        <f t="shared" si="46"/>
        <v>1.5085061464196681E-2</v>
      </c>
      <c r="J733" s="39">
        <f t="shared" si="47"/>
        <v>-1.2554622298258634E-2</v>
      </c>
      <c r="K733" s="39">
        <f t="shared" si="48"/>
        <v>3.5102918667755077E-3</v>
      </c>
      <c r="M733" s="39"/>
      <c r="N733" s="39"/>
    </row>
    <row r="734" spans="1:14" x14ac:dyDescent="0.25">
      <c r="A734" s="12">
        <v>43066</v>
      </c>
      <c r="B734" s="26">
        <f t="shared" si="45"/>
        <v>1</v>
      </c>
      <c r="C734" s="1">
        <f>VLOOKUP(A734,ASURB.MX!$A$2:$G$1290,6,FALSE)</f>
        <v>314.30239899999998</v>
      </c>
      <c r="D734">
        <f>VLOOKUP(A734,GFNORTEO.MX!$A$2:$G$1290,6,FALSE)</f>
        <v>106.48809799999999</v>
      </c>
      <c r="E734">
        <f>VLOOKUP(A734,WALMEX.MX!$A$2:$G$1290,6,FALSE)</f>
        <v>42.636203999999999</v>
      </c>
      <c r="H734" s="12">
        <v>43066</v>
      </c>
      <c r="I734" s="39">
        <f t="shared" si="46"/>
        <v>-1.9281480920230833E-2</v>
      </c>
      <c r="J734" s="39">
        <f t="shared" si="47"/>
        <v>-3.5360857400702127E-2</v>
      </c>
      <c r="K734" s="39">
        <f t="shared" si="48"/>
        <v>-3.4432128873254524E-2</v>
      </c>
      <c r="M734" s="39"/>
      <c r="N734" s="39"/>
    </row>
    <row r="735" spans="1:14" x14ac:dyDescent="0.25">
      <c r="A735" s="12">
        <v>43067</v>
      </c>
      <c r="B735" s="26">
        <f t="shared" si="45"/>
        <v>2</v>
      </c>
      <c r="C735" s="1">
        <f>VLOOKUP(A735,ASURB.MX!$A$2:$G$1290,6,FALSE)</f>
        <v>313.81286599999999</v>
      </c>
      <c r="D735">
        <f>VLOOKUP(A735,GFNORTEO.MX!$A$2:$G$1290,6,FALSE)</f>
        <v>103.942528</v>
      </c>
      <c r="E735">
        <f>VLOOKUP(A735,WALMEX.MX!$A$2:$G$1290,6,FALSE)</f>
        <v>43.092044999999999</v>
      </c>
      <c r="H735" s="12">
        <v>43067</v>
      </c>
      <c r="I735" s="39">
        <f t="shared" si="46"/>
        <v>-1.5587365134853868E-3</v>
      </c>
      <c r="J735" s="39">
        <f t="shared" si="47"/>
        <v>-2.4195092027183718E-2</v>
      </c>
      <c r="K735" s="39">
        <f t="shared" si="48"/>
        <v>1.0634657804321823E-2</v>
      </c>
      <c r="M735" s="39"/>
      <c r="N735" s="39"/>
    </row>
    <row r="736" spans="1:14" x14ac:dyDescent="0.25">
      <c r="A736" s="12">
        <v>43068</v>
      </c>
      <c r="B736" s="26">
        <f t="shared" si="45"/>
        <v>3</v>
      </c>
      <c r="C736" s="1">
        <f>VLOOKUP(A736,ASURB.MX!$A$2:$G$1290,6,FALSE)</f>
        <v>323.808899</v>
      </c>
      <c r="D736">
        <f>VLOOKUP(A736,GFNORTEO.MX!$A$2:$G$1290,6,FALSE)</f>
        <v>106.449387</v>
      </c>
      <c r="E736">
        <f>VLOOKUP(A736,WALMEX.MX!$A$2:$G$1290,6,FALSE)</f>
        <v>44.430484999999997</v>
      </c>
      <c r="H736" s="12">
        <v>43068</v>
      </c>
      <c r="I736" s="39">
        <f t="shared" si="46"/>
        <v>3.1356683784312243E-2</v>
      </c>
      <c r="J736" s="39">
        <f t="shared" si="47"/>
        <v>2.3831501742209261E-2</v>
      </c>
      <c r="K736" s="39">
        <f t="shared" si="48"/>
        <v>3.0587423627191981E-2</v>
      </c>
      <c r="M736" s="39"/>
      <c r="N736" s="39"/>
    </row>
    <row r="737" spans="1:14" x14ac:dyDescent="0.25">
      <c r="A737" s="12">
        <v>43069</v>
      </c>
      <c r="B737" s="26">
        <f t="shared" si="45"/>
        <v>4</v>
      </c>
      <c r="C737" s="1">
        <f>VLOOKUP(A737,ASURB.MX!$A$2:$G$1290,6,FALSE)</f>
        <v>326.84393299999999</v>
      </c>
      <c r="D737">
        <f>VLOOKUP(A737,GFNORTEO.MX!$A$2:$G$1290,6,FALSE)</f>
        <v>105.791214</v>
      </c>
      <c r="E737">
        <f>VLOOKUP(A737,WALMEX.MX!$A$2:$G$1290,6,FALSE)</f>
        <v>42.597403999999997</v>
      </c>
      <c r="H737" s="12">
        <v>43069</v>
      </c>
      <c r="I737" s="39">
        <f t="shared" si="46"/>
        <v>9.3292639748590988E-3</v>
      </c>
      <c r="J737" s="39">
        <f t="shared" si="47"/>
        <v>-6.2021602531707595E-3</v>
      </c>
      <c r="K737" s="39">
        <f t="shared" si="48"/>
        <v>-4.2132520484618713E-2</v>
      </c>
      <c r="M737" s="39"/>
      <c r="N737" s="39"/>
    </row>
    <row r="738" spans="1:14" x14ac:dyDescent="0.25">
      <c r="A738" s="12">
        <v>43070</v>
      </c>
      <c r="B738" s="26">
        <f t="shared" si="45"/>
        <v>5</v>
      </c>
      <c r="C738" s="1">
        <f>VLOOKUP(A738,ASURB.MX!$A$2:$G$1290,6,FALSE)</f>
        <v>339.101563</v>
      </c>
      <c r="D738">
        <f>VLOOKUP(A738,GFNORTEO.MX!$A$2:$G$1290,6,FALSE)</f>
        <v>107.21402</v>
      </c>
      <c r="E738">
        <f>VLOOKUP(A738,WALMEX.MX!$A$2:$G$1290,6,FALSE)</f>
        <v>42.704090000000001</v>
      </c>
      <c r="H738" s="12">
        <v>43070</v>
      </c>
      <c r="I738" s="39">
        <f t="shared" si="46"/>
        <v>3.6816870525826627E-2</v>
      </c>
      <c r="J738" s="39">
        <f t="shared" si="47"/>
        <v>1.3359551169726506E-2</v>
      </c>
      <c r="K738" s="39">
        <f t="shared" si="48"/>
        <v>2.5013877395237494E-3</v>
      </c>
      <c r="M738" s="39"/>
      <c r="N738" s="39"/>
    </row>
    <row r="739" spans="1:14" x14ac:dyDescent="0.25">
      <c r="A739" s="12">
        <v>43073</v>
      </c>
      <c r="B739" s="26">
        <f t="shared" si="45"/>
        <v>1</v>
      </c>
      <c r="C739" s="1">
        <f>VLOOKUP(A739,ASURB.MX!$A$2:$G$1290,6,FALSE)</f>
        <v>333.54058800000001</v>
      </c>
      <c r="D739">
        <f>VLOOKUP(A739,GFNORTEO.MX!$A$2:$G$1290,6,FALSE)</f>
        <v>104.591019</v>
      </c>
      <c r="E739">
        <f>VLOOKUP(A739,WALMEX.MX!$A$2:$G$1290,6,FALSE)</f>
        <v>42.898071000000002</v>
      </c>
      <c r="H739" s="12">
        <v>43073</v>
      </c>
      <c r="I739" s="39">
        <f t="shared" si="46"/>
        <v>-1.653509728189877E-2</v>
      </c>
      <c r="J739" s="39">
        <f t="shared" si="47"/>
        <v>-2.4769336143408528E-2</v>
      </c>
      <c r="K739" s="39">
        <f t="shared" si="48"/>
        <v>4.5321596971908363E-3</v>
      </c>
      <c r="M739" s="39"/>
      <c r="N739" s="39"/>
    </row>
    <row r="740" spans="1:14" x14ac:dyDescent="0.25">
      <c r="A740" s="12">
        <v>43074</v>
      </c>
      <c r="B740" s="26">
        <f t="shared" si="45"/>
        <v>2</v>
      </c>
      <c r="C740" s="1">
        <f>VLOOKUP(A740,ASURB.MX!$A$2:$G$1290,6,FALSE)</f>
        <v>335.11685199999999</v>
      </c>
      <c r="D740">
        <f>VLOOKUP(A740,GFNORTEO.MX!$A$2:$G$1290,6,FALSE)</f>
        <v>107.31081399999999</v>
      </c>
      <c r="E740">
        <f>VLOOKUP(A740,WALMEX.MX!$A$2:$G$1290,6,FALSE)</f>
        <v>42.965958000000001</v>
      </c>
      <c r="H740" s="12">
        <v>43074</v>
      </c>
      <c r="I740" s="39">
        <f t="shared" si="46"/>
        <v>4.7147218457461318E-3</v>
      </c>
      <c r="J740" s="39">
        <f t="shared" si="47"/>
        <v>2.5671739886264065E-2</v>
      </c>
      <c r="K740" s="39">
        <f t="shared" si="48"/>
        <v>1.5812678472247339E-3</v>
      </c>
      <c r="M740" s="39"/>
      <c r="N740" s="39"/>
    </row>
    <row r="741" spans="1:14" x14ac:dyDescent="0.25">
      <c r="A741" s="12">
        <v>43075</v>
      </c>
      <c r="B741" s="26">
        <f t="shared" si="45"/>
        <v>3</v>
      </c>
      <c r="C741" s="1">
        <f>VLOOKUP(A741,ASURB.MX!$A$2:$G$1290,6,FALSE)</f>
        <v>323.78930700000001</v>
      </c>
      <c r="D741">
        <f>VLOOKUP(A741,GFNORTEO.MX!$A$2:$G$1290,6,FALSE)</f>
        <v>104.387764</v>
      </c>
      <c r="E741">
        <f>VLOOKUP(A741,WALMEX.MX!$A$2:$G$1290,6,FALSE)</f>
        <v>43.266627999999997</v>
      </c>
      <c r="H741" s="12">
        <v>43075</v>
      </c>
      <c r="I741" s="39">
        <f t="shared" si="46"/>
        <v>-3.4386265717653602E-2</v>
      </c>
      <c r="J741" s="39">
        <f t="shared" si="47"/>
        <v>-2.7616961895631353E-2</v>
      </c>
      <c r="K741" s="39">
        <f t="shared" si="48"/>
        <v>6.9734941836184453E-3</v>
      </c>
      <c r="M741" s="39"/>
      <c r="N741" s="39"/>
    </row>
    <row r="742" spans="1:14" x14ac:dyDescent="0.25">
      <c r="A742" s="12">
        <v>43076</v>
      </c>
      <c r="B742" s="26">
        <f t="shared" si="45"/>
        <v>4</v>
      </c>
      <c r="C742" s="1">
        <f>VLOOKUP(A742,ASURB.MX!$A$2:$G$1290,6,FALSE)</f>
        <v>327.00058000000001</v>
      </c>
      <c r="D742">
        <f>VLOOKUP(A742,GFNORTEO.MX!$A$2:$G$1290,6,FALSE)</f>
        <v>100.74846599999999</v>
      </c>
      <c r="E742">
        <f>VLOOKUP(A742,WALMEX.MX!$A$2:$G$1290,6,FALSE)</f>
        <v>42.898071000000002</v>
      </c>
      <c r="H742" s="12">
        <v>43076</v>
      </c>
      <c r="I742" s="39">
        <f t="shared" si="46"/>
        <v>9.8689273690168739E-3</v>
      </c>
      <c r="J742" s="39">
        <f t="shared" si="47"/>
        <v>-3.5485490610161374E-2</v>
      </c>
      <c r="K742" s="39">
        <f t="shared" si="48"/>
        <v>-8.5547620308431879E-3</v>
      </c>
      <c r="M742" s="39"/>
      <c r="N742" s="39"/>
    </row>
    <row r="743" spans="1:14" x14ac:dyDescent="0.25">
      <c r="A743" s="12">
        <v>43077</v>
      </c>
      <c r="B743" s="26">
        <f t="shared" si="45"/>
        <v>5</v>
      </c>
      <c r="C743" s="1">
        <f>VLOOKUP(A743,ASURB.MX!$A$2:$G$1290,6,FALSE)</f>
        <v>329.28173800000002</v>
      </c>
      <c r="D743">
        <f>VLOOKUP(A743,GFNORTEO.MX!$A$2:$G$1290,6,FALSE)</f>
        <v>102.442284</v>
      </c>
      <c r="E743">
        <f>VLOOKUP(A743,WALMEX.MX!$A$2:$G$1290,6,FALSE)</f>
        <v>44.091030000000003</v>
      </c>
      <c r="H743" s="12">
        <v>43077</v>
      </c>
      <c r="I743" s="39">
        <f t="shared" si="46"/>
        <v>6.9517862184706814E-3</v>
      </c>
      <c r="J743" s="39">
        <f t="shared" si="47"/>
        <v>1.6672582156479425E-2</v>
      </c>
      <c r="K743" s="39">
        <f t="shared" si="48"/>
        <v>2.7429500515345054E-2</v>
      </c>
      <c r="M743" s="39"/>
      <c r="N743" s="39"/>
    </row>
    <row r="744" spans="1:14" x14ac:dyDescent="0.25">
      <c r="A744" s="12">
        <v>43080</v>
      </c>
      <c r="B744" s="26">
        <f t="shared" si="45"/>
        <v>1</v>
      </c>
      <c r="C744" s="1">
        <f>VLOOKUP(A744,ASURB.MX!$A$2:$G$1290,6,FALSE)</f>
        <v>335.94906600000002</v>
      </c>
      <c r="D744">
        <f>VLOOKUP(A744,GFNORTEO.MX!$A$2:$G$1290,6,FALSE)</f>
        <v>100.806541</v>
      </c>
      <c r="E744">
        <f>VLOOKUP(A744,WALMEX.MX!$A$2:$G$1290,6,FALSE)</f>
        <v>44.469287999999999</v>
      </c>
      <c r="H744" s="12">
        <v>43080</v>
      </c>
      <c r="I744" s="39">
        <f t="shared" si="46"/>
        <v>2.0045828372215968E-2</v>
      </c>
      <c r="J744" s="39">
        <f t="shared" si="47"/>
        <v>-1.6096312655943995E-2</v>
      </c>
      <c r="K744" s="39">
        <f t="shared" si="48"/>
        <v>8.5424331972433314E-3</v>
      </c>
      <c r="M744" s="39"/>
      <c r="N744" s="39"/>
    </row>
    <row r="745" spans="1:14" x14ac:dyDescent="0.25">
      <c r="A745" s="12">
        <v>43082</v>
      </c>
      <c r="B745" s="26">
        <f t="shared" si="45"/>
        <v>3</v>
      </c>
      <c r="C745" s="1">
        <f>VLOOKUP(A745,ASURB.MX!$A$2:$G$1290,6,FALSE)</f>
        <v>344.26113900000001</v>
      </c>
      <c r="D745">
        <f>VLOOKUP(A745,GFNORTEO.MX!$A$2:$G$1290,6,FALSE)</f>
        <v>99.093361000000002</v>
      </c>
      <c r="E745">
        <f>VLOOKUP(A745,WALMEX.MX!$A$2:$G$1290,6,FALSE)</f>
        <v>44.052235000000003</v>
      </c>
      <c r="H745" s="12">
        <v>43082</v>
      </c>
      <c r="I745" s="39">
        <f t="shared" si="46"/>
        <v>2.444093519708021E-2</v>
      </c>
      <c r="J745" s="39">
        <f t="shared" si="47"/>
        <v>-1.7140798249574919E-2</v>
      </c>
      <c r="K745" s="39">
        <f t="shared" si="48"/>
        <v>-9.4227047076104117E-3</v>
      </c>
      <c r="M745" s="39"/>
      <c r="N745" s="39"/>
    </row>
    <row r="746" spans="1:14" x14ac:dyDescent="0.25">
      <c r="A746" s="12">
        <v>43083</v>
      </c>
      <c r="B746" s="26">
        <f t="shared" si="45"/>
        <v>4</v>
      </c>
      <c r="C746" s="1">
        <f>VLOOKUP(A746,ASURB.MX!$A$2:$G$1290,6,FALSE)</f>
        <v>343.321259</v>
      </c>
      <c r="D746">
        <f>VLOOKUP(A746,GFNORTEO.MX!$A$2:$G$1290,6,FALSE)</f>
        <v>98.735245000000006</v>
      </c>
      <c r="E746">
        <f>VLOOKUP(A746,WALMEX.MX!$A$2:$G$1290,6,FALSE)</f>
        <v>44.071629000000001</v>
      </c>
      <c r="H746" s="12">
        <v>43083</v>
      </c>
      <c r="I746" s="39">
        <f t="shared" si="46"/>
        <v>-2.7338704077536345E-3</v>
      </c>
      <c r="J746" s="39">
        <f t="shared" si="47"/>
        <v>-3.6204712596149369E-3</v>
      </c>
      <c r="K746" s="39">
        <f t="shared" si="48"/>
        <v>4.4015319875458623E-4</v>
      </c>
      <c r="M746" s="39"/>
      <c r="N746" s="39"/>
    </row>
    <row r="747" spans="1:14" x14ac:dyDescent="0.25">
      <c r="A747" s="12">
        <v>43084</v>
      </c>
      <c r="B747" s="26">
        <f t="shared" si="45"/>
        <v>5</v>
      </c>
      <c r="C747" s="1">
        <f>VLOOKUP(A747,ASURB.MX!$A$2:$G$1290,6,FALSE)</f>
        <v>346.90454099999999</v>
      </c>
      <c r="D747">
        <f>VLOOKUP(A747,GFNORTEO.MX!$A$2:$G$1290,6,FALSE)</f>
        <v>101.184021</v>
      </c>
      <c r="E747">
        <f>VLOOKUP(A747,WALMEX.MX!$A$2:$G$1290,6,FALSE)</f>
        <v>44.478985000000002</v>
      </c>
      <c r="H747" s="12">
        <v>43084</v>
      </c>
      <c r="I747" s="39">
        <f t="shared" si="46"/>
        <v>1.038302014175955E-2</v>
      </c>
      <c r="J747" s="39">
        <f t="shared" si="47"/>
        <v>2.449887423390737E-2</v>
      </c>
      <c r="K747" s="39">
        <f t="shared" si="48"/>
        <v>9.200588345578178E-3</v>
      </c>
      <c r="M747" s="39"/>
      <c r="N747" s="39"/>
    </row>
    <row r="748" spans="1:14" x14ac:dyDescent="0.25">
      <c r="A748" s="12">
        <v>43087</v>
      </c>
      <c r="B748" s="26">
        <f t="shared" si="45"/>
        <v>1</v>
      </c>
      <c r="C748" s="1">
        <f>VLOOKUP(A748,ASURB.MX!$A$2:$G$1290,6,FALSE)</f>
        <v>346.96328699999998</v>
      </c>
      <c r="D748">
        <f>VLOOKUP(A748,GFNORTEO.MX!$A$2:$G$1290,6,FALSE)</f>
        <v>103.729591</v>
      </c>
      <c r="E748">
        <f>VLOOKUP(A748,WALMEX.MX!$A$2:$G$1290,6,FALSE)</f>
        <v>44.86694</v>
      </c>
      <c r="H748" s="12">
        <v>43087</v>
      </c>
      <c r="I748" s="39">
        <f t="shared" si="46"/>
        <v>1.6932907902556302E-4</v>
      </c>
      <c r="J748" s="39">
        <f t="shared" si="47"/>
        <v>2.4846577377526241E-2</v>
      </c>
      <c r="K748" s="39">
        <f t="shared" si="48"/>
        <v>8.6843902114153437E-3</v>
      </c>
      <c r="M748" s="39"/>
      <c r="N748" s="39"/>
    </row>
    <row r="749" spans="1:14" x14ac:dyDescent="0.25">
      <c r="A749" s="12">
        <v>43088</v>
      </c>
      <c r="B749" s="26">
        <f t="shared" si="45"/>
        <v>2</v>
      </c>
      <c r="C749" s="1">
        <f>VLOOKUP(A749,ASURB.MX!$A$2:$G$1290,6,FALSE)</f>
        <v>345.99401899999998</v>
      </c>
      <c r="D749">
        <f>VLOOKUP(A749,GFNORTEO.MX!$A$2:$G$1290,6,FALSE)</f>
        <v>102.31646000000001</v>
      </c>
      <c r="E749">
        <f>VLOOKUP(A749,WALMEX.MX!$A$2:$G$1290,6,FALSE)</f>
        <v>44.469287999999999</v>
      </c>
      <c r="H749" s="12">
        <v>43088</v>
      </c>
      <c r="I749" s="39">
        <f t="shared" si="46"/>
        <v>-2.7974844156348688E-3</v>
      </c>
      <c r="J749" s="39">
        <f t="shared" si="47"/>
        <v>-1.3716867176793667E-2</v>
      </c>
      <c r="K749" s="39">
        <f t="shared" si="48"/>
        <v>-8.9024270481377048E-3</v>
      </c>
      <c r="M749" s="39"/>
      <c r="N749" s="39"/>
    </row>
    <row r="750" spans="1:14" x14ac:dyDescent="0.25">
      <c r="A750" s="12">
        <v>43089</v>
      </c>
      <c r="B750" s="26">
        <f t="shared" si="45"/>
        <v>3</v>
      </c>
      <c r="C750" s="1">
        <f>VLOOKUP(A750,ASURB.MX!$A$2:$G$1290,6,FALSE)</f>
        <v>345.77862499999998</v>
      </c>
      <c r="D750">
        <f>VLOOKUP(A750,GFNORTEO.MX!$A$2:$G$1290,6,FALSE)</f>
        <v>104.000603</v>
      </c>
      <c r="E750">
        <f>VLOOKUP(A750,WALMEX.MX!$A$2:$G$1290,6,FALSE)</f>
        <v>44.828144000000002</v>
      </c>
      <c r="H750" s="12">
        <v>43089</v>
      </c>
      <c r="I750" s="39">
        <f t="shared" si="46"/>
        <v>-6.2273062928666059E-4</v>
      </c>
      <c r="J750" s="39">
        <f t="shared" si="47"/>
        <v>1.6326137871074661E-2</v>
      </c>
      <c r="K750" s="39">
        <f t="shared" si="48"/>
        <v>8.0373628620254607E-3</v>
      </c>
      <c r="M750" s="39"/>
      <c r="N750" s="39"/>
    </row>
    <row r="751" spans="1:14" x14ac:dyDescent="0.25">
      <c r="A751" s="12">
        <v>43090</v>
      </c>
      <c r="B751" s="26">
        <f t="shared" si="45"/>
        <v>4</v>
      </c>
      <c r="C751" s="1">
        <f>VLOOKUP(A751,ASURB.MX!$A$2:$G$1290,6,FALSE)</f>
        <v>344.60379</v>
      </c>
      <c r="D751">
        <f>VLOOKUP(A751,GFNORTEO.MX!$A$2:$G$1290,6,FALSE)</f>
        <v>103.19725</v>
      </c>
      <c r="E751">
        <f>VLOOKUP(A751,WALMEX.MX!$A$2:$G$1290,6,FALSE)</f>
        <v>45.119109999999999</v>
      </c>
      <c r="H751" s="12">
        <v>43090</v>
      </c>
      <c r="I751" s="39">
        <f t="shared" si="46"/>
        <v>-3.4034358596634236E-3</v>
      </c>
      <c r="J751" s="39">
        <f t="shared" si="47"/>
        <v>-7.7544917958915389E-3</v>
      </c>
      <c r="K751" s="39">
        <f t="shared" si="48"/>
        <v>6.4697253552918757E-3</v>
      </c>
      <c r="M751" s="39"/>
      <c r="N751" s="39"/>
    </row>
    <row r="752" spans="1:14" x14ac:dyDescent="0.25">
      <c r="A752" s="12">
        <v>43091</v>
      </c>
      <c r="B752" s="26">
        <f t="shared" si="45"/>
        <v>5</v>
      </c>
      <c r="C752" s="1">
        <f>VLOOKUP(A752,ASURB.MX!$A$2:$G$1290,6,FALSE)</f>
        <v>346.27795400000002</v>
      </c>
      <c r="D752">
        <f>VLOOKUP(A752,GFNORTEO.MX!$A$2:$G$1290,6,FALSE)</f>
        <v>101.203377</v>
      </c>
      <c r="E752">
        <f>VLOOKUP(A752,WALMEX.MX!$A$2:$G$1290,6,FALSE)</f>
        <v>44.624470000000002</v>
      </c>
      <c r="H752" s="12">
        <v>43091</v>
      </c>
      <c r="I752" s="39">
        <f t="shared" si="46"/>
        <v>4.846465524576282E-3</v>
      </c>
      <c r="J752" s="39">
        <f t="shared" si="47"/>
        <v>-1.9510079543764283E-2</v>
      </c>
      <c r="K752" s="39">
        <f t="shared" si="48"/>
        <v>-1.1023518539380885E-2</v>
      </c>
      <c r="M752" s="39"/>
      <c r="N752" s="39"/>
    </row>
    <row r="753" spans="1:14" x14ac:dyDescent="0.25">
      <c r="A753" s="12">
        <v>43095</v>
      </c>
      <c r="B753" s="26">
        <f t="shared" si="45"/>
        <v>2</v>
      </c>
      <c r="C753" s="1">
        <f>VLOOKUP(A753,ASURB.MX!$A$2:$G$1290,6,FALSE)</f>
        <v>345.67095899999998</v>
      </c>
      <c r="D753">
        <f>VLOOKUP(A753,GFNORTEO.MX!$A$2:$G$1290,6,FALSE)</f>
        <v>100.274193</v>
      </c>
      <c r="E753">
        <f>VLOOKUP(A753,WALMEX.MX!$A$2:$G$1290,6,FALSE)</f>
        <v>44.566273000000002</v>
      </c>
      <c r="H753" s="12">
        <v>43095</v>
      </c>
      <c r="I753" s="39">
        <f t="shared" si="46"/>
        <v>-1.7544507818287203E-3</v>
      </c>
      <c r="J753" s="39">
        <f t="shared" si="47"/>
        <v>-9.2237621064608245E-3</v>
      </c>
      <c r="K753" s="39">
        <f t="shared" si="48"/>
        <v>-1.3050010864750254E-3</v>
      </c>
      <c r="M753" s="39"/>
      <c r="N753" s="39"/>
    </row>
    <row r="754" spans="1:14" x14ac:dyDescent="0.25">
      <c r="A754" s="12">
        <v>43096</v>
      </c>
      <c r="B754" s="26">
        <f t="shared" si="45"/>
        <v>3</v>
      </c>
      <c r="C754" s="1">
        <f>VLOOKUP(A754,ASURB.MX!$A$2:$G$1290,6,FALSE)</f>
        <v>349.32275399999997</v>
      </c>
      <c r="D754">
        <f>VLOOKUP(A754,GFNORTEO.MX!$A$2:$G$1290,6,FALSE)</f>
        <v>102.30677799999999</v>
      </c>
      <c r="E754">
        <f>VLOOKUP(A754,WALMEX.MX!$A$2:$G$1290,6,FALSE)</f>
        <v>45.400374999999997</v>
      </c>
      <c r="H754" s="12">
        <v>43096</v>
      </c>
      <c r="I754" s="39">
        <f t="shared" si="46"/>
        <v>1.050895436820525E-2</v>
      </c>
      <c r="J754" s="39">
        <f t="shared" si="47"/>
        <v>2.0067563116853426E-2</v>
      </c>
      <c r="K754" s="39">
        <f t="shared" si="48"/>
        <v>1.8543002732984995E-2</v>
      </c>
      <c r="M754" s="39"/>
      <c r="N754" s="39"/>
    </row>
    <row r="755" spans="1:14" x14ac:dyDescent="0.25">
      <c r="A755" s="12">
        <v>43097</v>
      </c>
      <c r="B755" s="26">
        <f t="shared" si="45"/>
        <v>4</v>
      </c>
      <c r="C755" s="1">
        <f>VLOOKUP(A755,ASURB.MX!$A$2:$G$1290,6,FALSE)</f>
        <v>349.76333599999998</v>
      </c>
      <c r="D755">
        <f>VLOOKUP(A755,GFNORTEO.MX!$A$2:$G$1290,6,FALSE)</f>
        <v>104.15546399999999</v>
      </c>
      <c r="E755">
        <f>VLOOKUP(A755,WALMEX.MX!$A$2:$G$1290,6,FALSE)</f>
        <v>45.768932</v>
      </c>
      <c r="H755" s="12">
        <v>43097</v>
      </c>
      <c r="I755" s="39">
        <f t="shared" si="46"/>
        <v>1.2604515084281411E-3</v>
      </c>
      <c r="J755" s="39">
        <f t="shared" si="47"/>
        <v>1.7908702252680236E-2</v>
      </c>
      <c r="K755" s="39">
        <f t="shared" si="48"/>
        <v>8.0851554066113298E-3</v>
      </c>
      <c r="M755" s="39"/>
      <c r="N755" s="39"/>
    </row>
    <row r="756" spans="1:14" x14ac:dyDescent="0.25">
      <c r="A756" s="12">
        <v>43098</v>
      </c>
      <c r="B756" s="26">
        <f t="shared" si="45"/>
        <v>5</v>
      </c>
      <c r="C756" s="1">
        <f>VLOOKUP(A756,ASURB.MX!$A$2:$G$1290,6,FALSE)</f>
        <v>350.56616200000002</v>
      </c>
      <c r="D756">
        <f>VLOOKUP(A756,GFNORTEO.MX!$A$2:$G$1290,6,FALSE)</f>
        <v>104.368408</v>
      </c>
      <c r="E756">
        <f>VLOOKUP(A756,WALMEX.MX!$A$2:$G$1290,6,FALSE)</f>
        <v>46.738818999999999</v>
      </c>
      <c r="H756" s="12">
        <v>43098</v>
      </c>
      <c r="I756" s="39">
        <f t="shared" si="46"/>
        <v>2.2927103712333616E-3</v>
      </c>
      <c r="J756" s="39">
        <f t="shared" si="47"/>
        <v>2.0423951654080551E-3</v>
      </c>
      <c r="K756" s="39">
        <f t="shared" si="48"/>
        <v>2.096954102290503E-2</v>
      </c>
      <c r="M756" s="39"/>
      <c r="N756" s="39"/>
    </row>
    <row r="757" spans="1:14" x14ac:dyDescent="0.25">
      <c r="A757" s="12">
        <v>43102</v>
      </c>
      <c r="B757" s="26">
        <f t="shared" si="45"/>
        <v>2</v>
      </c>
      <c r="C757" s="1">
        <f>VLOOKUP(A757,ASURB.MX!$A$2:$G$1290,6,FALSE)</f>
        <v>363.79302999999999</v>
      </c>
      <c r="D757">
        <f>VLOOKUP(A757,GFNORTEO.MX!$A$2:$G$1290,6,FALSE)</f>
        <v>103.92317199999999</v>
      </c>
      <c r="E757">
        <f>VLOOKUP(A757,WALMEX.MX!$A$2:$G$1290,6,FALSE)</f>
        <v>46.583632999999999</v>
      </c>
      <c r="H757" s="12">
        <v>43102</v>
      </c>
      <c r="I757" s="39">
        <f t="shared" si="46"/>
        <v>3.703565373916954E-2</v>
      </c>
      <c r="J757" s="39">
        <f t="shared" si="47"/>
        <v>-4.2751289142000702E-3</v>
      </c>
      <c r="K757" s="39">
        <f t="shared" si="48"/>
        <v>-3.325805092270965E-3</v>
      </c>
      <c r="M757" s="39"/>
      <c r="N757" s="39"/>
    </row>
    <row r="758" spans="1:14" x14ac:dyDescent="0.25">
      <c r="A758" s="12">
        <v>43103</v>
      </c>
      <c r="B758" s="26">
        <f t="shared" si="45"/>
        <v>3</v>
      </c>
      <c r="C758" s="1">
        <f>VLOOKUP(A758,ASURB.MX!$A$2:$G$1290,6,FALSE)</f>
        <v>363.69515999999999</v>
      </c>
      <c r="D758">
        <f>VLOOKUP(A758,GFNORTEO.MX!$A$2:$G$1290,6,FALSE)</f>
        <v>105.91703800000001</v>
      </c>
      <c r="E758">
        <f>VLOOKUP(A758,WALMEX.MX!$A$2:$G$1290,6,FALSE)</f>
        <v>46.156891000000002</v>
      </c>
      <c r="H758" s="12">
        <v>43103</v>
      </c>
      <c r="I758" s="39">
        <f t="shared" si="46"/>
        <v>-2.690627887456134E-4</v>
      </c>
      <c r="J758" s="39">
        <f t="shared" si="47"/>
        <v>1.9004231920061797E-2</v>
      </c>
      <c r="K758" s="39">
        <f t="shared" si="48"/>
        <v>-9.2029890170873645E-3</v>
      </c>
      <c r="M758" s="39"/>
      <c r="N758" s="39"/>
    </row>
    <row r="759" spans="1:14" x14ac:dyDescent="0.25">
      <c r="A759" s="12">
        <v>43104</v>
      </c>
      <c r="B759" s="26">
        <f t="shared" si="45"/>
        <v>4</v>
      </c>
      <c r="C759" s="1">
        <f>VLOOKUP(A759,ASURB.MX!$A$2:$G$1290,6,FALSE)</f>
        <v>362.29510499999998</v>
      </c>
      <c r="D759">
        <f>VLOOKUP(A759,GFNORTEO.MX!$A$2:$G$1290,6,FALSE)</f>
        <v>106.00415</v>
      </c>
      <c r="E759">
        <f>VLOOKUP(A759,WALMEX.MX!$A$2:$G$1290,6,FALSE)</f>
        <v>46.176291999999997</v>
      </c>
      <c r="H759" s="12">
        <v>43104</v>
      </c>
      <c r="I759" s="39">
        <f t="shared" si="46"/>
        <v>-3.8569573260464128E-3</v>
      </c>
      <c r="J759" s="39">
        <f t="shared" si="47"/>
        <v>8.2211699291162685E-4</v>
      </c>
      <c r="K759" s="39">
        <f t="shared" si="48"/>
        <v>4.2023895754827583E-4</v>
      </c>
      <c r="M759" s="39"/>
      <c r="N759" s="39"/>
    </row>
    <row r="760" spans="1:14" x14ac:dyDescent="0.25">
      <c r="A760" s="12">
        <v>43105</v>
      </c>
      <c r="B760" s="26">
        <f t="shared" si="45"/>
        <v>5</v>
      </c>
      <c r="C760" s="1">
        <f>VLOOKUP(A760,ASURB.MX!$A$2:$G$1290,6,FALSE)</f>
        <v>360.88528400000001</v>
      </c>
      <c r="D760">
        <f>VLOOKUP(A760,GFNORTEO.MX!$A$2:$G$1290,6,FALSE)</f>
        <v>106.507462</v>
      </c>
      <c r="E760">
        <f>VLOOKUP(A760,WALMEX.MX!$A$2:$G$1290,6,FALSE)</f>
        <v>46.641834000000003</v>
      </c>
      <c r="H760" s="12">
        <v>43105</v>
      </c>
      <c r="I760" s="39">
        <f t="shared" si="46"/>
        <v>-3.8989519279879893E-3</v>
      </c>
      <c r="J760" s="39">
        <f t="shared" si="47"/>
        <v>4.7368041336057652E-3</v>
      </c>
      <c r="K760" s="39">
        <f t="shared" si="48"/>
        <v>1.0031357536322043E-2</v>
      </c>
      <c r="M760" s="39"/>
      <c r="N760" s="39"/>
    </row>
    <row r="761" spans="1:14" x14ac:dyDescent="0.25">
      <c r="A761" s="12">
        <v>43108</v>
      </c>
      <c r="B761" s="26">
        <f t="shared" si="45"/>
        <v>1</v>
      </c>
      <c r="C761" s="1">
        <f>VLOOKUP(A761,ASURB.MX!$A$2:$G$1290,6,FALSE)</f>
        <v>359.95519999999999</v>
      </c>
      <c r="D761">
        <f>VLOOKUP(A761,GFNORTEO.MX!$A$2:$G$1290,6,FALSE)</f>
        <v>105.90735599999999</v>
      </c>
      <c r="E761">
        <f>VLOOKUP(A761,WALMEX.MX!$A$2:$G$1290,6,FALSE)</f>
        <v>46.864902000000001</v>
      </c>
      <c r="H761" s="12">
        <v>43108</v>
      </c>
      <c r="I761" s="39">
        <f t="shared" si="46"/>
        <v>-2.5805557173445787E-3</v>
      </c>
      <c r="J761" s="39">
        <f t="shared" si="47"/>
        <v>-5.6503364713123569E-3</v>
      </c>
      <c r="K761" s="39">
        <f t="shared" si="48"/>
        <v>4.7711733443801859E-3</v>
      </c>
      <c r="M761" s="39"/>
      <c r="N761" s="39"/>
    </row>
    <row r="762" spans="1:14" x14ac:dyDescent="0.25">
      <c r="A762" s="12">
        <v>43109</v>
      </c>
      <c r="B762" s="26">
        <f t="shared" si="45"/>
        <v>2</v>
      </c>
      <c r="C762" s="1">
        <f>VLOOKUP(A762,ASURB.MX!$A$2:$G$1290,6,FALSE)</f>
        <v>360.15100100000001</v>
      </c>
      <c r="D762">
        <f>VLOOKUP(A762,GFNORTEO.MX!$A$2:$G$1290,6,FALSE)</f>
        <v>107.10755899999999</v>
      </c>
      <c r="E762">
        <f>VLOOKUP(A762,WALMEX.MX!$A$2:$G$1290,6,FALSE)</f>
        <v>45.264586999999999</v>
      </c>
      <c r="H762" s="12">
        <v>43109</v>
      </c>
      <c r="I762" s="39">
        <f t="shared" si="46"/>
        <v>5.438114671238273E-4</v>
      </c>
      <c r="J762" s="39">
        <f t="shared" si="47"/>
        <v>1.1268841909977101E-2</v>
      </c>
      <c r="K762" s="39">
        <f t="shared" si="48"/>
        <v>-3.4744054244989962E-2</v>
      </c>
      <c r="M762" s="39"/>
      <c r="N762" s="39"/>
    </row>
    <row r="763" spans="1:14" x14ac:dyDescent="0.25">
      <c r="A763" s="12">
        <v>43110</v>
      </c>
      <c r="B763" s="26">
        <f t="shared" si="45"/>
        <v>3</v>
      </c>
      <c r="C763" s="1">
        <f>VLOOKUP(A763,ASURB.MX!$A$2:$G$1290,6,FALSE)</f>
        <v>355.588684</v>
      </c>
      <c r="D763">
        <f>VLOOKUP(A763,GFNORTEO.MX!$A$2:$G$1290,6,FALSE)</f>
        <v>104.387764</v>
      </c>
      <c r="E763">
        <f>VLOOKUP(A763,WALMEX.MX!$A$2:$G$1290,6,FALSE)</f>
        <v>43.780662999999997</v>
      </c>
      <c r="H763" s="12">
        <v>43110</v>
      </c>
      <c r="I763" s="39">
        <f t="shared" si="46"/>
        <v>-1.2748709867788425E-2</v>
      </c>
      <c r="J763" s="39">
        <f t="shared" si="47"/>
        <v>-2.5721088346767434E-2</v>
      </c>
      <c r="K763" s="39">
        <f t="shared" si="48"/>
        <v>-3.33327469571282E-2</v>
      </c>
      <c r="M763" s="39"/>
      <c r="N763" s="39"/>
    </row>
    <row r="764" spans="1:14" x14ac:dyDescent="0.25">
      <c r="A764" s="12">
        <v>43111</v>
      </c>
      <c r="B764" s="26">
        <f t="shared" si="45"/>
        <v>4</v>
      </c>
      <c r="C764" s="1">
        <f>VLOOKUP(A764,ASURB.MX!$A$2:$G$1290,6,FALSE)</f>
        <v>355.471161</v>
      </c>
      <c r="D764">
        <f>VLOOKUP(A764,GFNORTEO.MX!$A$2:$G$1290,6,FALSE)</f>
        <v>102.79072600000001</v>
      </c>
      <c r="E764">
        <f>VLOOKUP(A764,WALMEX.MX!$A$2:$G$1290,6,FALSE)</f>
        <v>43.741871000000003</v>
      </c>
      <c r="H764" s="12">
        <v>43111</v>
      </c>
      <c r="I764" s="39">
        <f t="shared" si="46"/>
        <v>-3.3055727136477336E-4</v>
      </c>
      <c r="J764" s="39">
        <f t="shared" si="47"/>
        <v>-1.5417330570834057E-2</v>
      </c>
      <c r="K764" s="39">
        <f t="shared" si="48"/>
        <v>-8.8644605605637551E-4</v>
      </c>
      <c r="M764" s="39"/>
      <c r="N764" s="39"/>
    </row>
    <row r="765" spans="1:14" x14ac:dyDescent="0.25">
      <c r="A765" s="12">
        <v>43112</v>
      </c>
      <c r="B765" s="26">
        <f t="shared" si="45"/>
        <v>5</v>
      </c>
      <c r="C765" s="1">
        <f>VLOOKUP(A765,ASURB.MX!$A$2:$G$1290,6,FALSE)</f>
        <v>351.01650999999998</v>
      </c>
      <c r="D765">
        <f>VLOOKUP(A765,GFNORTEO.MX!$A$2:$G$1290,6,FALSE)</f>
        <v>105.607315</v>
      </c>
      <c r="E765">
        <f>VLOOKUP(A765,WALMEX.MX!$A$2:$G$1290,6,FALSE)</f>
        <v>44.304400999999999</v>
      </c>
      <c r="H765" s="12">
        <v>43112</v>
      </c>
      <c r="I765" s="39">
        <f t="shared" si="46"/>
        <v>-1.2610864193133441E-2</v>
      </c>
      <c r="J765" s="39">
        <f t="shared" si="47"/>
        <v>2.7032504762626773E-2</v>
      </c>
      <c r="K765" s="39">
        <f t="shared" si="48"/>
        <v>1.2778227663808117E-2</v>
      </c>
      <c r="M765" s="39"/>
      <c r="N765" s="39"/>
    </row>
    <row r="766" spans="1:14" x14ac:dyDescent="0.25">
      <c r="A766" s="12">
        <v>43115</v>
      </c>
      <c r="B766" s="26">
        <f t="shared" si="45"/>
        <v>1</v>
      </c>
      <c r="C766" s="1">
        <f>VLOOKUP(A766,ASURB.MX!$A$2:$G$1290,6,FALSE)</f>
        <v>353.434753</v>
      </c>
      <c r="D766">
        <f>VLOOKUP(A766,GFNORTEO.MX!$A$2:$G$1290,6,FALSE)</f>
        <v>107.175308</v>
      </c>
      <c r="E766">
        <f>VLOOKUP(A766,WALMEX.MX!$A$2:$G$1290,6,FALSE)</f>
        <v>44.449890000000003</v>
      </c>
      <c r="H766" s="12">
        <v>43115</v>
      </c>
      <c r="I766" s="39">
        <f t="shared" si="46"/>
        <v>6.8656346465811036E-3</v>
      </c>
      <c r="J766" s="39">
        <f t="shared" si="47"/>
        <v>1.4738246578055747E-2</v>
      </c>
      <c r="K766" s="39">
        <f t="shared" si="48"/>
        <v>3.2784697770621434E-3</v>
      </c>
      <c r="M766" s="39"/>
      <c r="N766" s="39"/>
    </row>
    <row r="767" spans="1:14" x14ac:dyDescent="0.25">
      <c r="A767" s="12">
        <v>43116</v>
      </c>
      <c r="B767" s="26">
        <f t="shared" si="45"/>
        <v>2</v>
      </c>
      <c r="C767" s="1">
        <f>VLOOKUP(A767,ASURB.MX!$A$2:$G$1290,6,FALSE)</f>
        <v>360.43490600000001</v>
      </c>
      <c r="D767">
        <f>VLOOKUP(A767,GFNORTEO.MX!$A$2:$G$1290,6,FALSE)</f>
        <v>104.784599</v>
      </c>
      <c r="E767">
        <f>VLOOKUP(A767,WALMEX.MX!$A$2:$G$1290,6,FALSE)</f>
        <v>45.487662999999998</v>
      </c>
      <c r="H767" s="12">
        <v>43116</v>
      </c>
      <c r="I767" s="39">
        <f t="shared" si="46"/>
        <v>1.9612480497024215E-2</v>
      </c>
      <c r="J767" s="39">
        <f t="shared" si="47"/>
        <v>-2.2559081303471871E-2</v>
      </c>
      <c r="K767" s="39">
        <f t="shared" si="48"/>
        <v>2.3078659067703476E-2</v>
      </c>
      <c r="M767" s="39"/>
      <c r="N767" s="39"/>
    </row>
    <row r="768" spans="1:14" x14ac:dyDescent="0.25">
      <c r="A768" s="12">
        <v>43117</v>
      </c>
      <c r="B768" s="26">
        <f t="shared" si="45"/>
        <v>3</v>
      </c>
      <c r="C768" s="1">
        <f>VLOOKUP(A768,ASURB.MX!$A$2:$G$1290,6,FALSE)</f>
        <v>369.79458599999998</v>
      </c>
      <c r="D768">
        <f>VLOOKUP(A768,GFNORTEO.MX!$A$2:$G$1290,6,FALSE)</f>
        <v>106.43002300000001</v>
      </c>
      <c r="E768">
        <f>VLOOKUP(A768,WALMEX.MX!$A$2:$G$1290,6,FALSE)</f>
        <v>46.040508000000003</v>
      </c>
      <c r="H768" s="12">
        <v>43117</v>
      </c>
      <c r="I768" s="39">
        <f t="shared" si="46"/>
        <v>2.5636303959419269E-2</v>
      </c>
      <c r="J768" s="39">
        <f t="shared" si="47"/>
        <v>1.5580903176446554E-2</v>
      </c>
      <c r="K768" s="39">
        <f t="shared" si="48"/>
        <v>1.2080471342497321E-2</v>
      </c>
      <c r="M768" s="39"/>
      <c r="N768" s="39"/>
    </row>
    <row r="769" spans="1:14" x14ac:dyDescent="0.25">
      <c r="A769" s="12">
        <v>43118</v>
      </c>
      <c r="B769" s="26">
        <f t="shared" si="45"/>
        <v>4</v>
      </c>
      <c r="C769" s="1">
        <f>VLOOKUP(A769,ASURB.MX!$A$2:$G$1290,6,FALSE)</f>
        <v>365.80007899999998</v>
      </c>
      <c r="D769">
        <f>VLOOKUP(A769,GFNORTEO.MX!$A$2:$G$1290,6,FALSE)</f>
        <v>107.85283699999999</v>
      </c>
      <c r="E769">
        <f>VLOOKUP(A769,WALMEX.MX!$A$2:$G$1290,6,FALSE)</f>
        <v>45.982306999999999</v>
      </c>
      <c r="H769" s="12">
        <v>43118</v>
      </c>
      <c r="I769" s="39">
        <f t="shared" si="46"/>
        <v>-1.086072657797028E-2</v>
      </c>
      <c r="J769" s="39">
        <f t="shared" si="47"/>
        <v>1.3279969385096837E-2</v>
      </c>
      <c r="K769" s="39">
        <f t="shared" si="48"/>
        <v>-1.264925611334847E-3</v>
      </c>
      <c r="M769" s="39"/>
      <c r="N769" s="39"/>
    </row>
    <row r="770" spans="1:14" x14ac:dyDescent="0.25">
      <c r="A770" s="12">
        <v>43119</v>
      </c>
      <c r="B770" s="26">
        <f t="shared" si="45"/>
        <v>5</v>
      </c>
      <c r="C770" s="1">
        <f>VLOOKUP(A770,ASURB.MX!$A$2:$G$1290,6,FALSE)</f>
        <v>362.14825400000001</v>
      </c>
      <c r="D770">
        <f>VLOOKUP(A770,GFNORTEO.MX!$A$2:$G$1290,6,FALSE)</f>
        <v>106.371956</v>
      </c>
      <c r="E770">
        <f>VLOOKUP(A770,WALMEX.MX!$A$2:$G$1290,6,FALSE)</f>
        <v>45.865921</v>
      </c>
      <c r="H770" s="12">
        <v>43119</v>
      </c>
      <c r="I770" s="39">
        <f t="shared" si="46"/>
        <v>-1.0033282498719393E-2</v>
      </c>
      <c r="J770" s="39">
        <f t="shared" si="47"/>
        <v>-1.382570680458934E-2</v>
      </c>
      <c r="K770" s="39">
        <f t="shared" si="48"/>
        <v>-2.5343126335127639E-3</v>
      </c>
      <c r="M770" s="39"/>
      <c r="N770" s="39"/>
    </row>
    <row r="771" spans="1:14" x14ac:dyDescent="0.25">
      <c r="A771" s="12">
        <v>43122</v>
      </c>
      <c r="B771" s="26">
        <f t="shared" si="45"/>
        <v>1</v>
      </c>
      <c r="C771" s="1">
        <f>VLOOKUP(A771,ASURB.MX!$A$2:$G$1290,6,FALSE)</f>
        <v>357.97753899999998</v>
      </c>
      <c r="D771">
        <f>VLOOKUP(A771,GFNORTEO.MX!$A$2:$G$1290,6,FALSE)</f>
        <v>107.659256</v>
      </c>
      <c r="E771">
        <f>VLOOKUP(A771,WALMEX.MX!$A$2:$G$1290,6,FALSE)</f>
        <v>46.573936000000003</v>
      </c>
      <c r="H771" s="12">
        <v>43122</v>
      </c>
      <c r="I771" s="39">
        <f t="shared" si="46"/>
        <v>-1.1583425214044251E-2</v>
      </c>
      <c r="J771" s="39">
        <f t="shared" si="47"/>
        <v>1.2029231726391741E-2</v>
      </c>
      <c r="K771" s="39">
        <f t="shared" si="48"/>
        <v>1.5318691921303806E-2</v>
      </c>
      <c r="M771" s="39"/>
      <c r="N771" s="39"/>
    </row>
    <row r="772" spans="1:14" x14ac:dyDescent="0.25">
      <c r="A772" s="12">
        <v>43123</v>
      </c>
      <c r="B772" s="26">
        <f t="shared" ref="B772:B835" si="49">WEEKDAY(A772,2)</f>
        <v>2</v>
      </c>
      <c r="C772" s="1">
        <f>VLOOKUP(A772,ASURB.MX!$A$2:$G$1290,6,FALSE)</f>
        <v>359.59295700000001</v>
      </c>
      <c r="D772">
        <f>VLOOKUP(A772,GFNORTEO.MX!$A$2:$G$1290,6,FALSE)</f>
        <v>109.778954</v>
      </c>
      <c r="E772">
        <f>VLOOKUP(A772,WALMEX.MX!$A$2:$G$1290,6,FALSE)</f>
        <v>45.885325999999999</v>
      </c>
      <c r="H772" s="12">
        <v>43123</v>
      </c>
      <c r="I772" s="39">
        <f t="shared" si="46"/>
        <v>4.5024725459543932E-3</v>
      </c>
      <c r="J772" s="39">
        <f t="shared" si="47"/>
        <v>1.9497632464835862E-2</v>
      </c>
      <c r="K772" s="39">
        <f t="shared" si="48"/>
        <v>-1.4895700388789151E-2</v>
      </c>
      <c r="M772" s="39"/>
      <c r="N772" s="39"/>
    </row>
    <row r="773" spans="1:14" x14ac:dyDescent="0.25">
      <c r="A773" s="12">
        <v>43124</v>
      </c>
      <c r="B773" s="26">
        <f t="shared" si="49"/>
        <v>3</v>
      </c>
      <c r="C773" s="1">
        <f>VLOOKUP(A773,ASURB.MX!$A$2:$G$1290,6,FALSE)</f>
        <v>357.07681300000002</v>
      </c>
      <c r="D773">
        <f>VLOOKUP(A773,GFNORTEO.MX!$A$2:$G$1290,6,FALSE)</f>
        <v>113.089157</v>
      </c>
      <c r="E773">
        <f>VLOOKUP(A773,WALMEX.MX!$A$2:$G$1290,6,FALSE)</f>
        <v>45.875618000000003</v>
      </c>
      <c r="H773" s="12">
        <v>43124</v>
      </c>
      <c r="I773" s="39">
        <f t="shared" ref="I773:I836" si="50">IFERROR(LN(C773/C772),"ND")</f>
        <v>-7.0217956544391912E-3</v>
      </c>
      <c r="J773" s="39">
        <f t="shared" ref="J773:J836" si="51">IFERROR(LN(D773/D772),"ND")</f>
        <v>2.97076726863203E-2</v>
      </c>
      <c r="K773" s="39">
        <f t="shared" ref="K773:K836" si="52">IFERROR(LN(E773/E772),"ND")</f>
        <v>-2.1159329041378841E-4</v>
      </c>
      <c r="M773" s="39"/>
      <c r="N773" s="39"/>
    </row>
    <row r="774" spans="1:14" x14ac:dyDescent="0.25">
      <c r="A774" s="12">
        <v>43125</v>
      </c>
      <c r="B774" s="26">
        <f t="shared" si="49"/>
        <v>4</v>
      </c>
      <c r="C774" s="1">
        <f>VLOOKUP(A774,ASURB.MX!$A$2:$G$1290,6,FALSE)</f>
        <v>358.59429899999998</v>
      </c>
      <c r="D774">
        <f>VLOOKUP(A774,GFNORTEO.MX!$A$2:$G$1290,6,FALSE)</f>
        <v>111.821213</v>
      </c>
      <c r="E774">
        <f>VLOOKUP(A774,WALMEX.MX!$A$2:$G$1290,6,FALSE)</f>
        <v>44.731155000000001</v>
      </c>
      <c r="H774" s="12">
        <v>43125</v>
      </c>
      <c r="I774" s="39">
        <f t="shared" si="50"/>
        <v>4.2407420077378143E-3</v>
      </c>
      <c r="J774" s="39">
        <f t="shared" si="51"/>
        <v>-1.1275224284711576E-2</v>
      </c>
      <c r="K774" s="39">
        <f t="shared" si="52"/>
        <v>-2.526353896601264E-2</v>
      </c>
      <c r="M774" s="39"/>
      <c r="N774" s="39"/>
    </row>
    <row r="775" spans="1:14" x14ac:dyDescent="0.25">
      <c r="A775" s="12">
        <v>43126</v>
      </c>
      <c r="B775" s="26">
        <f t="shared" si="49"/>
        <v>5</v>
      </c>
      <c r="C775" s="1">
        <f>VLOOKUP(A775,ASURB.MX!$A$2:$G$1290,6,FALSE)</f>
        <v>353.76763899999997</v>
      </c>
      <c r="D775">
        <f>VLOOKUP(A775,GFNORTEO.MX!$A$2:$G$1290,6,FALSE)</f>
        <v>115.789597</v>
      </c>
      <c r="E775">
        <f>VLOOKUP(A775,WALMEX.MX!$A$2:$G$1290,6,FALSE)</f>
        <v>44.149227000000003</v>
      </c>
      <c r="H775" s="12">
        <v>43126</v>
      </c>
      <c r="I775" s="39">
        <f t="shared" si="50"/>
        <v>-1.3551352496378693E-2</v>
      </c>
      <c r="J775" s="39">
        <f t="shared" si="51"/>
        <v>3.4873441848644472E-2</v>
      </c>
      <c r="K775" s="39">
        <f t="shared" si="52"/>
        <v>-1.3094820304706878E-2</v>
      </c>
      <c r="M775" s="39"/>
      <c r="N775" s="39"/>
    </row>
    <row r="776" spans="1:14" x14ac:dyDescent="0.25">
      <c r="A776" s="12">
        <v>43129</v>
      </c>
      <c r="B776" s="26">
        <f t="shared" si="49"/>
        <v>1</v>
      </c>
      <c r="C776" s="1">
        <f>VLOOKUP(A776,ASURB.MX!$A$2:$G$1290,6,FALSE)</f>
        <v>355.53970299999997</v>
      </c>
      <c r="D776">
        <f>VLOOKUP(A776,GFNORTEO.MX!$A$2:$G$1290,6,FALSE)</f>
        <v>115.26693</v>
      </c>
      <c r="E776">
        <f>VLOOKUP(A776,WALMEX.MX!$A$2:$G$1290,6,FALSE)</f>
        <v>44.556572000000003</v>
      </c>
      <c r="H776" s="12">
        <v>43129</v>
      </c>
      <c r="I776" s="39">
        <f t="shared" si="50"/>
        <v>4.9966145332829351E-3</v>
      </c>
      <c r="J776" s="39">
        <f t="shared" si="51"/>
        <v>-4.5241560433810901E-3</v>
      </c>
      <c r="K776" s="39">
        <f t="shared" si="52"/>
        <v>9.1842442747968114E-3</v>
      </c>
      <c r="M776" s="39"/>
      <c r="N776" s="39"/>
    </row>
    <row r="777" spans="1:14" x14ac:dyDescent="0.25">
      <c r="A777" s="12">
        <v>43130</v>
      </c>
      <c r="B777" s="26">
        <f t="shared" si="49"/>
        <v>2</v>
      </c>
      <c r="C777" s="1">
        <f>VLOOKUP(A777,ASURB.MX!$A$2:$G$1290,6,FALSE)</f>
        <v>356.22503699999999</v>
      </c>
      <c r="D777">
        <f>VLOOKUP(A777,GFNORTEO.MX!$A$2:$G$1290,6,FALSE)</f>
        <v>115.199173</v>
      </c>
      <c r="E777">
        <f>VLOOKUP(A777,WALMEX.MX!$A$2:$G$1290,6,FALSE)</f>
        <v>43.935851999999997</v>
      </c>
      <c r="H777" s="12">
        <v>43130</v>
      </c>
      <c r="I777" s="39">
        <f t="shared" si="50"/>
        <v>1.9257324036412202E-3</v>
      </c>
      <c r="J777" s="39">
        <f t="shared" si="51"/>
        <v>-5.8799971943999214E-4</v>
      </c>
      <c r="K777" s="39">
        <f t="shared" si="52"/>
        <v>-1.4029001633884585E-2</v>
      </c>
      <c r="M777" s="39"/>
      <c r="N777" s="39"/>
    </row>
    <row r="778" spans="1:14" x14ac:dyDescent="0.25">
      <c r="A778" s="12">
        <v>43131</v>
      </c>
      <c r="B778" s="26">
        <f t="shared" si="49"/>
        <v>3</v>
      </c>
      <c r="C778" s="1">
        <f>VLOOKUP(A778,ASURB.MX!$A$2:$G$1290,6,FALSE)</f>
        <v>354.629211</v>
      </c>
      <c r="D778">
        <f>VLOOKUP(A778,GFNORTEO.MX!$A$2:$G$1290,6,FALSE)</f>
        <v>115.741203</v>
      </c>
      <c r="E778">
        <f>VLOOKUP(A778,WALMEX.MX!$A$2:$G$1290,6,FALSE)</f>
        <v>45.235492999999998</v>
      </c>
      <c r="H778" s="12">
        <v>43131</v>
      </c>
      <c r="I778" s="39">
        <f t="shared" si="50"/>
        <v>-4.4898899749381115E-3</v>
      </c>
      <c r="J778" s="39">
        <f t="shared" si="51"/>
        <v>4.6941206616185616E-3</v>
      </c>
      <c r="K778" s="39">
        <f t="shared" si="52"/>
        <v>2.9151361014913842E-2</v>
      </c>
      <c r="M778" s="39"/>
      <c r="N778" s="39"/>
    </row>
    <row r="779" spans="1:14" x14ac:dyDescent="0.25">
      <c r="A779" s="12">
        <v>43132</v>
      </c>
      <c r="B779" s="26">
        <f t="shared" si="49"/>
        <v>4</v>
      </c>
      <c r="C779" s="1">
        <f>VLOOKUP(A779,ASURB.MX!$A$2:$G$1290,6,FALSE)</f>
        <v>357.73278800000003</v>
      </c>
      <c r="D779">
        <f>VLOOKUP(A779,GFNORTEO.MX!$A$2:$G$1290,6,FALSE)</f>
        <v>114.482933</v>
      </c>
      <c r="E779">
        <f>VLOOKUP(A779,WALMEX.MX!$A$2:$G$1290,6,FALSE)</f>
        <v>44.740856000000001</v>
      </c>
      <c r="H779" s="12">
        <v>43132</v>
      </c>
      <c r="I779" s="39">
        <f t="shared" si="50"/>
        <v>8.713537895380024E-3</v>
      </c>
      <c r="J779" s="39">
        <f t="shared" si="51"/>
        <v>-1.0930934962525854E-2</v>
      </c>
      <c r="K779" s="39">
        <f t="shared" si="52"/>
        <v>-1.0994933412695123E-2</v>
      </c>
      <c r="M779" s="39"/>
      <c r="N779" s="39"/>
    </row>
    <row r="780" spans="1:14" x14ac:dyDescent="0.25">
      <c r="A780" s="12">
        <v>43133</v>
      </c>
      <c r="B780" s="26">
        <f t="shared" si="49"/>
        <v>5</v>
      </c>
      <c r="C780" s="1">
        <f>VLOOKUP(A780,ASURB.MX!$A$2:$G$1290,6,FALSE)</f>
        <v>354.82501200000002</v>
      </c>
      <c r="D780">
        <f>VLOOKUP(A780,GFNORTEO.MX!$A$2:$G$1290,6,FALSE)</f>
        <v>115.82830800000001</v>
      </c>
      <c r="E780">
        <f>VLOOKUP(A780,WALMEX.MX!$A$2:$G$1290,6,FALSE)</f>
        <v>45.235492999999998</v>
      </c>
      <c r="H780" s="12">
        <v>43133</v>
      </c>
      <c r="I780" s="39">
        <f t="shared" si="50"/>
        <v>-8.1615614644175195E-3</v>
      </c>
      <c r="J780" s="39">
        <f t="shared" si="51"/>
        <v>1.1683236107283576E-2</v>
      </c>
      <c r="K780" s="39">
        <f t="shared" si="52"/>
        <v>1.0994933412695198E-2</v>
      </c>
      <c r="M780" s="39"/>
      <c r="N780" s="39"/>
    </row>
    <row r="781" spans="1:14" x14ac:dyDescent="0.25">
      <c r="A781" s="12">
        <v>43137</v>
      </c>
      <c r="B781" s="26">
        <f t="shared" si="49"/>
        <v>2</v>
      </c>
      <c r="C781" s="1">
        <f>VLOOKUP(A781,ASURB.MX!$A$2:$G$1290,6,FALSE)</f>
        <v>343.96740699999998</v>
      </c>
      <c r="D781">
        <f>VLOOKUP(A781,GFNORTEO.MX!$A$2:$G$1290,6,FALSE)</f>
        <v>111.463097</v>
      </c>
      <c r="E781">
        <f>VLOOKUP(A781,WALMEX.MX!$A$2:$G$1290,6,FALSE)</f>
        <v>43.266627999999997</v>
      </c>
      <c r="H781" s="12">
        <v>43137</v>
      </c>
      <c r="I781" s="39">
        <f t="shared" si="50"/>
        <v>-3.1077838213223696E-2</v>
      </c>
      <c r="J781" s="39">
        <f t="shared" si="51"/>
        <v>-3.8415423714845055E-2</v>
      </c>
      <c r="K781" s="39">
        <f t="shared" si="52"/>
        <v>-4.4500400139856504E-2</v>
      </c>
      <c r="M781" s="39"/>
      <c r="N781" s="39"/>
    </row>
    <row r="782" spans="1:14" x14ac:dyDescent="0.25">
      <c r="A782" s="12">
        <v>43138</v>
      </c>
      <c r="B782" s="26">
        <f t="shared" si="49"/>
        <v>3</v>
      </c>
      <c r="C782" s="1">
        <f>VLOOKUP(A782,ASURB.MX!$A$2:$G$1290,6,FALSE)</f>
        <v>336.360229</v>
      </c>
      <c r="D782">
        <f>VLOOKUP(A782,GFNORTEO.MX!$A$2:$G$1290,6,FALSE)</f>
        <v>112.46003</v>
      </c>
      <c r="E782">
        <f>VLOOKUP(A782,WALMEX.MX!$A$2:$G$1290,6,FALSE)</f>
        <v>44.188018999999997</v>
      </c>
      <c r="H782" s="12">
        <v>43138</v>
      </c>
      <c r="I782" s="39">
        <f t="shared" si="50"/>
        <v>-2.2364210008949205E-2</v>
      </c>
      <c r="J782" s="39">
        <f t="shared" si="51"/>
        <v>8.9043021174254611E-3</v>
      </c>
      <c r="K782" s="39">
        <f t="shared" si="52"/>
        <v>2.1072067072034496E-2</v>
      </c>
      <c r="M782" s="39"/>
      <c r="N782" s="39"/>
    </row>
    <row r="783" spans="1:14" x14ac:dyDescent="0.25">
      <c r="A783" s="12">
        <v>43139</v>
      </c>
      <c r="B783" s="26">
        <f t="shared" si="49"/>
        <v>4</v>
      </c>
      <c r="C783" s="1">
        <f>VLOOKUP(A783,ASURB.MX!$A$2:$G$1290,6,FALSE)</f>
        <v>324.31802399999998</v>
      </c>
      <c r="D783">
        <f>VLOOKUP(A783,GFNORTEO.MX!$A$2:$G$1290,6,FALSE)</f>
        <v>111.08560900000001</v>
      </c>
      <c r="E783">
        <f>VLOOKUP(A783,WALMEX.MX!$A$2:$G$1290,6,FALSE)</f>
        <v>43.867953999999997</v>
      </c>
      <c r="H783" s="12">
        <v>43139</v>
      </c>
      <c r="I783" s="39">
        <f t="shared" si="50"/>
        <v>-3.6458105845410808E-2</v>
      </c>
      <c r="J783" s="39">
        <f t="shared" si="51"/>
        <v>-1.2296713323134208E-2</v>
      </c>
      <c r="K783" s="39">
        <f t="shared" si="52"/>
        <v>-7.2696126938603996E-3</v>
      </c>
      <c r="M783" s="39"/>
      <c r="N783" s="39"/>
    </row>
    <row r="784" spans="1:14" x14ac:dyDescent="0.25">
      <c r="A784" s="12">
        <v>43140</v>
      </c>
      <c r="B784" s="26">
        <f t="shared" si="49"/>
        <v>5</v>
      </c>
      <c r="C784" s="1">
        <f>VLOOKUP(A784,ASURB.MX!$A$2:$G$1290,6,FALSE)</f>
        <v>324.87603799999999</v>
      </c>
      <c r="D784">
        <f>VLOOKUP(A784,GFNORTEO.MX!$A$2:$G$1290,6,FALSE)</f>
        <v>112.26644899999999</v>
      </c>
      <c r="E784">
        <f>VLOOKUP(A784,WALMEX.MX!$A$2:$G$1290,6,FALSE)</f>
        <v>43.247222999999998</v>
      </c>
      <c r="H784" s="12">
        <v>43140</v>
      </c>
      <c r="I784" s="39">
        <f t="shared" si="50"/>
        <v>1.7190980943533585E-3</v>
      </c>
      <c r="J784" s="39">
        <f t="shared" si="51"/>
        <v>1.0573898559676827E-2</v>
      </c>
      <c r="K784" s="39">
        <f t="shared" si="52"/>
        <v>-1.4251053073091159E-2</v>
      </c>
      <c r="M784" s="39"/>
      <c r="N784" s="39"/>
    </row>
    <row r="785" spans="1:14" x14ac:dyDescent="0.25">
      <c r="A785" s="12">
        <v>43143</v>
      </c>
      <c r="B785" s="26">
        <f t="shared" si="49"/>
        <v>1</v>
      </c>
      <c r="C785" s="1">
        <f>VLOOKUP(A785,ASURB.MX!$A$2:$G$1290,6,FALSE)</f>
        <v>327.52926600000001</v>
      </c>
      <c r="D785">
        <f>VLOOKUP(A785,GFNORTEO.MX!$A$2:$G$1290,6,FALSE)</f>
        <v>111.840576</v>
      </c>
      <c r="E785">
        <f>VLOOKUP(A785,WALMEX.MX!$A$2:$G$1290,6,FALSE)</f>
        <v>43.499392999999998</v>
      </c>
      <c r="H785" s="12">
        <v>43143</v>
      </c>
      <c r="I785" s="39">
        <f t="shared" si="50"/>
        <v>8.133724883258019E-3</v>
      </c>
      <c r="J785" s="39">
        <f t="shared" si="51"/>
        <v>-3.8006261752477309E-3</v>
      </c>
      <c r="K785" s="39">
        <f t="shared" si="52"/>
        <v>5.8139607503166846E-3</v>
      </c>
      <c r="M785" s="39"/>
      <c r="N785" s="39"/>
    </row>
    <row r="786" spans="1:14" x14ac:dyDescent="0.25">
      <c r="A786" s="12">
        <v>43144</v>
      </c>
      <c r="B786" s="26">
        <f t="shared" si="49"/>
        <v>2</v>
      </c>
      <c r="C786" s="1">
        <f>VLOOKUP(A786,ASURB.MX!$A$2:$G$1290,6,FALSE)</f>
        <v>329.046783</v>
      </c>
      <c r="D786">
        <f>VLOOKUP(A786,GFNORTEO.MX!$A$2:$G$1290,6,FALSE)</f>
        <v>111.62764</v>
      </c>
      <c r="E786">
        <f>VLOOKUP(A786,WALMEX.MX!$A$2:$G$1290,6,FALSE)</f>
        <v>43.557594000000002</v>
      </c>
      <c r="H786" s="12">
        <v>43144</v>
      </c>
      <c r="I786" s="39">
        <f t="shared" si="50"/>
        <v>4.6225253098079733E-3</v>
      </c>
      <c r="J786" s="39">
        <f t="shared" si="51"/>
        <v>-1.9057391539368696E-3</v>
      </c>
      <c r="K786" s="39">
        <f t="shared" si="52"/>
        <v>1.337078405226107E-3</v>
      </c>
      <c r="M786" s="39"/>
      <c r="N786" s="39"/>
    </row>
    <row r="787" spans="1:14" x14ac:dyDescent="0.25">
      <c r="A787" s="12">
        <v>43145</v>
      </c>
      <c r="B787" s="26">
        <f t="shared" si="49"/>
        <v>3</v>
      </c>
      <c r="C787" s="1">
        <f>VLOOKUP(A787,ASURB.MX!$A$2:$G$1290,6,FALSE)</f>
        <v>330.56433099999998</v>
      </c>
      <c r="D787">
        <f>VLOOKUP(A787,GFNORTEO.MX!$A$2:$G$1290,6,FALSE)</f>
        <v>112.576172</v>
      </c>
      <c r="E787">
        <f>VLOOKUP(A787,WALMEX.MX!$A$2:$G$1290,6,FALSE)</f>
        <v>43.489697</v>
      </c>
      <c r="H787" s="12">
        <v>43145</v>
      </c>
      <c r="I787" s="39">
        <f t="shared" si="50"/>
        <v>4.6013496295105516E-3</v>
      </c>
      <c r="J787" s="39">
        <f t="shared" si="51"/>
        <v>8.4613874377693372E-3</v>
      </c>
      <c r="K787" s="39">
        <f t="shared" si="52"/>
        <v>-1.560002913119081E-3</v>
      </c>
      <c r="M787" s="39"/>
      <c r="N787" s="39"/>
    </row>
    <row r="788" spans="1:14" x14ac:dyDescent="0.25">
      <c r="A788" s="12">
        <v>43146</v>
      </c>
      <c r="B788" s="26">
        <f t="shared" si="49"/>
        <v>4</v>
      </c>
      <c r="C788" s="1">
        <f>VLOOKUP(A788,ASURB.MX!$A$2:$G$1290,6,FALSE)</f>
        <v>335.01895100000002</v>
      </c>
      <c r="D788">
        <f>VLOOKUP(A788,GFNORTEO.MX!$A$2:$G$1290,6,FALSE)</f>
        <v>113.75701100000001</v>
      </c>
      <c r="E788">
        <f>VLOOKUP(A788,WALMEX.MX!$A$2:$G$1290,6,FALSE)</f>
        <v>43.586689</v>
      </c>
      <c r="H788" s="12">
        <v>43146</v>
      </c>
      <c r="I788" s="39">
        <f t="shared" si="50"/>
        <v>1.3385812520134013E-2</v>
      </c>
      <c r="J788" s="39">
        <f t="shared" si="51"/>
        <v>1.0434614125863799E-2</v>
      </c>
      <c r="K788" s="39">
        <f t="shared" si="52"/>
        <v>2.2277461104801247E-3</v>
      </c>
      <c r="M788" s="39"/>
      <c r="N788" s="39"/>
    </row>
    <row r="789" spans="1:14" x14ac:dyDescent="0.25">
      <c r="A789" s="12">
        <v>43147</v>
      </c>
      <c r="B789" s="26">
        <f t="shared" si="49"/>
        <v>5</v>
      </c>
      <c r="C789" s="1">
        <f>VLOOKUP(A789,ASURB.MX!$A$2:$G$1290,6,FALSE)</f>
        <v>330.03561400000001</v>
      </c>
      <c r="D789">
        <f>VLOOKUP(A789,GFNORTEO.MX!$A$2:$G$1290,6,FALSE)</f>
        <v>112.27613100000001</v>
      </c>
      <c r="E789">
        <f>VLOOKUP(A789,WALMEX.MX!$A$2:$G$1290,6,FALSE)</f>
        <v>43.752163000000003</v>
      </c>
      <c r="H789" s="12">
        <v>43147</v>
      </c>
      <c r="I789" s="39">
        <f t="shared" si="50"/>
        <v>-1.4986530524717529E-2</v>
      </c>
      <c r="J789" s="39">
        <f t="shared" si="51"/>
        <v>-1.3103398693167718E-2</v>
      </c>
      <c r="K789" s="39">
        <f t="shared" si="52"/>
        <v>3.7892460046282839E-3</v>
      </c>
      <c r="M789" s="39"/>
      <c r="N789" s="39"/>
    </row>
    <row r="790" spans="1:14" x14ac:dyDescent="0.25">
      <c r="A790" s="12">
        <v>43150</v>
      </c>
      <c r="B790" s="26">
        <f t="shared" si="49"/>
        <v>1</v>
      </c>
      <c r="C790" s="1">
        <f>VLOOKUP(A790,ASURB.MX!$A$2:$G$1290,6,FALSE)</f>
        <v>333.48184199999997</v>
      </c>
      <c r="D790">
        <f>VLOOKUP(A790,GFNORTEO.MX!$A$2:$G$1290,6,FALSE)</f>
        <v>113.02140799999999</v>
      </c>
      <c r="E790">
        <f>VLOOKUP(A790,WALMEX.MX!$A$2:$G$1290,6,FALSE)</f>
        <v>43.996361</v>
      </c>
      <c r="H790" s="12">
        <v>43150</v>
      </c>
      <c r="I790" s="39">
        <f t="shared" si="50"/>
        <v>1.0387847247214985E-2</v>
      </c>
      <c r="J790" s="39">
        <f t="shared" si="51"/>
        <v>6.6159596927792023E-3</v>
      </c>
      <c r="K790" s="39">
        <f t="shared" si="52"/>
        <v>5.5658743710902412E-3</v>
      </c>
      <c r="M790" s="39"/>
      <c r="N790" s="39"/>
    </row>
    <row r="791" spans="1:14" x14ac:dyDescent="0.25">
      <c r="A791" s="12">
        <v>43151</v>
      </c>
      <c r="B791" s="26">
        <f t="shared" si="49"/>
        <v>2</v>
      </c>
      <c r="C791" s="1">
        <f>VLOOKUP(A791,ASURB.MX!$A$2:$G$1290,6,FALSE)</f>
        <v>335.95883199999997</v>
      </c>
      <c r="D791">
        <f>VLOOKUP(A791,GFNORTEO.MX!$A$2:$G$1290,6,FALSE)</f>
        <v>110.688774</v>
      </c>
      <c r="E791">
        <f>VLOOKUP(A791,WALMEX.MX!$A$2:$G$1290,6,FALSE)</f>
        <v>43.351658</v>
      </c>
      <c r="H791" s="12">
        <v>43151</v>
      </c>
      <c r="I791" s="39">
        <f t="shared" si="50"/>
        <v>7.4002115502381782E-3</v>
      </c>
      <c r="J791" s="39">
        <f t="shared" si="51"/>
        <v>-2.0854826737900657E-2</v>
      </c>
      <c r="K791" s="39">
        <f t="shared" si="52"/>
        <v>-1.4761976629294491E-2</v>
      </c>
      <c r="M791" s="39"/>
      <c r="N791" s="39"/>
    </row>
    <row r="792" spans="1:14" x14ac:dyDescent="0.25">
      <c r="A792" s="12">
        <v>43152</v>
      </c>
      <c r="B792" s="26">
        <f t="shared" si="49"/>
        <v>3</v>
      </c>
      <c r="C792" s="1">
        <f>VLOOKUP(A792,ASURB.MX!$A$2:$G$1290,6,FALSE)</f>
        <v>334.71545400000002</v>
      </c>
      <c r="D792">
        <f>VLOOKUP(A792,GFNORTEO.MX!$A$2:$G$1290,6,FALSE)</f>
        <v>111.114655</v>
      </c>
      <c r="E792">
        <f>VLOOKUP(A792,WALMEX.MX!$A$2:$G$1290,6,FALSE)</f>
        <v>43.380966000000001</v>
      </c>
      <c r="H792" s="12">
        <v>43152</v>
      </c>
      <c r="I792" s="39">
        <f t="shared" si="50"/>
        <v>-3.7078488037071869E-3</v>
      </c>
      <c r="J792" s="39">
        <f t="shared" si="51"/>
        <v>3.8401707790458803E-3</v>
      </c>
      <c r="K792" s="39">
        <f t="shared" si="52"/>
        <v>6.7582415390799052E-4</v>
      </c>
      <c r="M792" s="39"/>
      <c r="N792" s="39"/>
    </row>
    <row r="793" spans="1:14" x14ac:dyDescent="0.25">
      <c r="A793" s="12">
        <v>43153</v>
      </c>
      <c r="B793" s="26">
        <f t="shared" si="49"/>
        <v>4</v>
      </c>
      <c r="C793" s="1">
        <f>VLOOKUP(A793,ASURB.MX!$A$2:$G$1290,6,FALSE)</f>
        <v>333.75598100000002</v>
      </c>
      <c r="D793">
        <f>VLOOKUP(A793,GFNORTEO.MX!$A$2:$G$1290,6,FALSE)</f>
        <v>111.42437700000001</v>
      </c>
      <c r="E793">
        <f>VLOOKUP(A793,WALMEX.MX!$A$2:$G$1290,6,FALSE)</f>
        <v>43.908454999999996</v>
      </c>
      <c r="H793" s="12">
        <v>43153</v>
      </c>
      <c r="I793" s="39">
        <f t="shared" si="50"/>
        <v>-2.8706496901797405E-3</v>
      </c>
      <c r="J793" s="39">
        <f t="shared" si="51"/>
        <v>2.7835314748595524E-3</v>
      </c>
      <c r="K793" s="39">
        <f t="shared" si="52"/>
        <v>1.2086124870464274E-2</v>
      </c>
      <c r="M793" s="39"/>
      <c r="N793" s="39"/>
    </row>
    <row r="794" spans="1:14" x14ac:dyDescent="0.25">
      <c r="A794" s="12">
        <v>43154</v>
      </c>
      <c r="B794" s="26">
        <f t="shared" si="49"/>
        <v>5</v>
      </c>
      <c r="C794" s="1">
        <f>VLOOKUP(A794,ASURB.MX!$A$2:$G$1290,6,FALSE)</f>
        <v>335.68469199999998</v>
      </c>
      <c r="D794">
        <f>VLOOKUP(A794,GFNORTEO.MX!$A$2:$G$1290,6,FALSE)</f>
        <v>111.85025</v>
      </c>
      <c r="E794">
        <f>VLOOKUP(A794,WALMEX.MX!$A$2:$G$1290,6,FALSE)</f>
        <v>44.103821000000003</v>
      </c>
      <c r="H794" s="12">
        <v>43154</v>
      </c>
      <c r="I794" s="39">
        <f t="shared" si="50"/>
        <v>5.7621725548203965E-3</v>
      </c>
      <c r="J794" s="39">
        <f t="shared" si="51"/>
        <v>3.8147954578415092E-3</v>
      </c>
      <c r="K794" s="39">
        <f t="shared" si="52"/>
        <v>4.439524342681511E-3</v>
      </c>
      <c r="M794" s="39"/>
      <c r="N794" s="39"/>
    </row>
    <row r="795" spans="1:14" x14ac:dyDescent="0.25">
      <c r="A795" s="12">
        <v>43157</v>
      </c>
      <c r="B795" s="26">
        <f t="shared" si="49"/>
        <v>1</v>
      </c>
      <c r="C795" s="1">
        <f>VLOOKUP(A795,ASURB.MX!$A$2:$G$1290,6,FALSE)</f>
        <v>337.75048800000002</v>
      </c>
      <c r="D795">
        <f>VLOOKUP(A795,GFNORTEO.MX!$A$2:$G$1290,6,FALSE)</f>
        <v>111.69538900000001</v>
      </c>
      <c r="E795">
        <f>VLOOKUP(A795,WALMEX.MX!$A$2:$G$1290,6,FALSE)</f>
        <v>43.468879999999999</v>
      </c>
      <c r="H795" s="12">
        <v>43157</v>
      </c>
      <c r="I795" s="39">
        <f t="shared" si="50"/>
        <v>6.1351189869682477E-3</v>
      </c>
      <c r="J795" s="39">
        <f t="shared" si="51"/>
        <v>-1.3854980617417371E-3</v>
      </c>
      <c r="K795" s="39">
        <f t="shared" si="52"/>
        <v>-1.4501142916906365E-2</v>
      </c>
      <c r="M795" s="39"/>
      <c r="N795" s="39"/>
    </row>
    <row r="796" spans="1:14" x14ac:dyDescent="0.25">
      <c r="A796" s="12">
        <v>43158</v>
      </c>
      <c r="B796" s="26">
        <f t="shared" si="49"/>
        <v>2</v>
      </c>
      <c r="C796" s="1">
        <f>VLOOKUP(A796,ASURB.MX!$A$2:$G$1290,6,FALSE)</f>
        <v>322.97671500000001</v>
      </c>
      <c r="D796">
        <f>VLOOKUP(A796,GFNORTEO.MX!$A$2:$G$1290,6,FALSE)</f>
        <v>109.469223</v>
      </c>
      <c r="E796">
        <f>VLOOKUP(A796,WALMEX.MX!$A$2:$G$1290,6,FALSE)</f>
        <v>43</v>
      </c>
      <c r="H796" s="12">
        <v>43158</v>
      </c>
      <c r="I796" s="39">
        <f t="shared" si="50"/>
        <v>-4.4727190854145386E-2</v>
      </c>
      <c r="J796" s="39">
        <f t="shared" si="51"/>
        <v>-2.0131983751989352E-2</v>
      </c>
      <c r="K796" s="39">
        <f t="shared" si="52"/>
        <v>-1.0845164079887478E-2</v>
      </c>
      <c r="M796" s="39"/>
      <c r="N796" s="39"/>
    </row>
    <row r="797" spans="1:14" x14ac:dyDescent="0.25">
      <c r="A797" s="12">
        <v>43159</v>
      </c>
      <c r="B797" s="26">
        <f t="shared" si="49"/>
        <v>3</v>
      </c>
      <c r="C797" s="1">
        <f>VLOOKUP(A797,ASURB.MX!$A$2:$G$1290,6,FALSE)</f>
        <v>327.029968</v>
      </c>
      <c r="D797">
        <f>VLOOKUP(A797,GFNORTEO.MX!$A$2:$G$1290,6,FALSE)</f>
        <v>109.527306</v>
      </c>
      <c r="E797">
        <f>VLOOKUP(A797,WALMEX.MX!$A$2:$G$1290,6,FALSE)</f>
        <v>42.980468999999999</v>
      </c>
      <c r="H797" s="12">
        <v>43159</v>
      </c>
      <c r="I797" s="39">
        <f t="shared" si="50"/>
        <v>1.2471581117240399E-2</v>
      </c>
      <c r="J797" s="39">
        <f t="shared" si="51"/>
        <v>5.3044677582012663E-4</v>
      </c>
      <c r="K797" s="39">
        <f t="shared" si="52"/>
        <v>-4.5431248661683348E-4</v>
      </c>
      <c r="M797" s="39"/>
      <c r="N797" s="39"/>
    </row>
    <row r="798" spans="1:14" x14ac:dyDescent="0.25">
      <c r="A798" s="12">
        <v>43160</v>
      </c>
      <c r="B798" s="26">
        <f t="shared" si="49"/>
        <v>4</v>
      </c>
      <c r="C798" s="1">
        <f>VLOOKUP(A798,ASURB.MX!$A$2:$G$1290,6,FALSE)</f>
        <v>326.58938599999999</v>
      </c>
      <c r="D798">
        <f>VLOOKUP(A798,GFNORTEO.MX!$A$2:$G$1290,6,FALSE)</f>
        <v>108.772339</v>
      </c>
      <c r="E798">
        <f>VLOOKUP(A798,WALMEX.MX!$A$2:$G$1290,6,FALSE)</f>
        <v>44.084285999999999</v>
      </c>
      <c r="H798" s="12">
        <v>43160</v>
      </c>
      <c r="I798" s="39">
        <f t="shared" si="50"/>
        <v>-1.3481304188192368E-3</v>
      </c>
      <c r="J798" s="39">
        <f t="shared" si="51"/>
        <v>-6.9168230663221282E-3</v>
      </c>
      <c r="K798" s="39">
        <f t="shared" si="52"/>
        <v>2.5357589215859414E-2</v>
      </c>
      <c r="M798" s="39"/>
      <c r="N798" s="39"/>
    </row>
    <row r="799" spans="1:14" x14ac:dyDescent="0.25">
      <c r="A799" s="12">
        <v>43161</v>
      </c>
      <c r="B799" s="26">
        <f t="shared" si="49"/>
        <v>5</v>
      </c>
      <c r="C799" s="1">
        <f>VLOOKUP(A799,ASURB.MX!$A$2:$G$1290,6,FALSE)</f>
        <v>320.97946200000001</v>
      </c>
      <c r="D799">
        <f>VLOOKUP(A799,GFNORTEO.MX!$A$2:$G$1290,6,FALSE)</f>
        <v>109.30468</v>
      </c>
      <c r="E799">
        <f>VLOOKUP(A799,WALMEX.MX!$A$2:$G$1290,6,FALSE)</f>
        <v>44.543388</v>
      </c>
      <c r="H799" s="12">
        <v>43161</v>
      </c>
      <c r="I799" s="39">
        <f t="shared" si="50"/>
        <v>-1.7326541764489226E-2</v>
      </c>
      <c r="J799" s="39">
        <f t="shared" si="51"/>
        <v>4.882147232376898E-3</v>
      </c>
      <c r="K799" s="39">
        <f t="shared" si="52"/>
        <v>1.0360332970627474E-2</v>
      </c>
      <c r="M799" s="39"/>
      <c r="N799" s="39"/>
    </row>
    <row r="800" spans="1:14" x14ac:dyDescent="0.25">
      <c r="A800" s="12">
        <v>43164</v>
      </c>
      <c r="B800" s="26">
        <f t="shared" si="49"/>
        <v>1</v>
      </c>
      <c r="C800" s="1">
        <f>VLOOKUP(A800,ASURB.MX!$A$2:$G$1290,6,FALSE)</f>
        <v>328.802032</v>
      </c>
      <c r="D800">
        <f>VLOOKUP(A800,GFNORTEO.MX!$A$2:$G$1290,6,FALSE)</f>
        <v>109.411148</v>
      </c>
      <c r="E800">
        <f>VLOOKUP(A800,WALMEX.MX!$A$2:$G$1290,6,FALSE)</f>
        <v>44.455475</v>
      </c>
      <c r="H800" s="12">
        <v>43164</v>
      </c>
      <c r="I800" s="39">
        <f t="shared" si="50"/>
        <v>2.4078703436876733E-2</v>
      </c>
      <c r="J800" s="39">
        <f t="shared" si="51"/>
        <v>9.735738778776519E-4</v>
      </c>
      <c r="K800" s="39">
        <f t="shared" si="52"/>
        <v>-1.9755989150925684E-3</v>
      </c>
      <c r="M800" s="39"/>
      <c r="N800" s="39"/>
    </row>
    <row r="801" spans="1:14" x14ac:dyDescent="0.25">
      <c r="A801" s="12">
        <v>43165</v>
      </c>
      <c r="B801" s="26">
        <f t="shared" si="49"/>
        <v>2</v>
      </c>
      <c r="C801" s="1">
        <f>VLOOKUP(A801,ASURB.MX!$A$2:$G$1290,6,FALSE)</f>
        <v>325.12081899999998</v>
      </c>
      <c r="D801">
        <f>VLOOKUP(A801,GFNORTEO.MX!$A$2:$G$1290,6,FALSE)</f>
        <v>110.650063</v>
      </c>
      <c r="E801">
        <f>VLOOKUP(A801,WALMEX.MX!$A$2:$G$1290,6,FALSE)</f>
        <v>45.442073999999998</v>
      </c>
      <c r="H801" s="12">
        <v>43165</v>
      </c>
      <c r="I801" s="39">
        <f t="shared" si="50"/>
        <v>-1.1258979194818825E-2</v>
      </c>
      <c r="J801" s="39">
        <f t="shared" si="51"/>
        <v>1.1259849783746967E-2</v>
      </c>
      <c r="K801" s="39">
        <f t="shared" si="52"/>
        <v>2.1950289498597723E-2</v>
      </c>
      <c r="M801" s="39"/>
      <c r="N801" s="39"/>
    </row>
    <row r="802" spans="1:14" x14ac:dyDescent="0.25">
      <c r="A802" s="12">
        <v>43166</v>
      </c>
      <c r="B802" s="26">
        <f t="shared" si="49"/>
        <v>3</v>
      </c>
      <c r="C802" s="1">
        <f>VLOOKUP(A802,ASURB.MX!$A$2:$G$1290,6,FALSE)</f>
        <v>326.05090300000001</v>
      </c>
      <c r="D802">
        <f>VLOOKUP(A802,GFNORTEO.MX!$A$2:$G$1290,6,FALSE)</f>
        <v>110.282265</v>
      </c>
      <c r="E802">
        <f>VLOOKUP(A802,WALMEX.MX!$A$2:$G$1290,6,FALSE)</f>
        <v>45.363930000000003</v>
      </c>
      <c r="H802" s="12">
        <v>43166</v>
      </c>
      <c r="I802" s="39">
        <f t="shared" si="50"/>
        <v>2.8566493324830781E-3</v>
      </c>
      <c r="J802" s="39">
        <f t="shared" si="51"/>
        <v>-3.3295112861267662E-3</v>
      </c>
      <c r="K802" s="39">
        <f t="shared" si="52"/>
        <v>-1.7211200988470894E-3</v>
      </c>
      <c r="M802" s="39"/>
      <c r="N802" s="39"/>
    </row>
    <row r="803" spans="1:14" x14ac:dyDescent="0.25">
      <c r="A803" s="12">
        <v>43167</v>
      </c>
      <c r="B803" s="26">
        <f t="shared" si="49"/>
        <v>4</v>
      </c>
      <c r="C803" s="1">
        <f>VLOOKUP(A803,ASURB.MX!$A$2:$G$1290,6,FALSE)</f>
        <v>328.018799</v>
      </c>
      <c r="D803">
        <f>VLOOKUP(A803,GFNORTEO.MX!$A$2:$G$1290,6,FALSE)</f>
        <v>113.427925</v>
      </c>
      <c r="E803">
        <f>VLOOKUP(A803,WALMEX.MX!$A$2:$G$1290,6,FALSE)</f>
        <v>45.862110000000001</v>
      </c>
      <c r="H803" s="12">
        <v>43167</v>
      </c>
      <c r="I803" s="39">
        <f t="shared" si="50"/>
        <v>6.0174074168935238E-3</v>
      </c>
      <c r="J803" s="39">
        <f t="shared" si="51"/>
        <v>2.8124488609514046E-2</v>
      </c>
      <c r="K803" s="39">
        <f t="shared" si="52"/>
        <v>1.0921990087676643E-2</v>
      </c>
      <c r="M803" s="39"/>
      <c r="N803" s="39"/>
    </row>
    <row r="804" spans="1:14" x14ac:dyDescent="0.25">
      <c r="A804" s="12">
        <v>43168</v>
      </c>
      <c r="B804" s="26">
        <f t="shared" si="49"/>
        <v>5</v>
      </c>
      <c r="C804" s="1">
        <f>VLOOKUP(A804,ASURB.MX!$A$2:$G$1290,6,FALSE)</f>
        <v>331.67062399999998</v>
      </c>
      <c r="D804">
        <f>VLOOKUP(A804,GFNORTEO.MX!$A$2:$G$1290,6,FALSE)</f>
        <v>115.295975</v>
      </c>
      <c r="E804">
        <f>VLOOKUP(A804,WALMEX.MX!$A$2:$G$1290,6,FALSE)</f>
        <v>45.832802000000001</v>
      </c>
      <c r="H804" s="12">
        <v>43168</v>
      </c>
      <c r="I804" s="39">
        <f t="shared" si="50"/>
        <v>1.1071459311444711E-2</v>
      </c>
      <c r="J804" s="39">
        <f t="shared" si="51"/>
        <v>1.6334904549324757E-2</v>
      </c>
      <c r="K804" s="39">
        <f t="shared" si="52"/>
        <v>-6.3925032171983464E-4</v>
      </c>
      <c r="M804" s="39"/>
      <c r="N804" s="39"/>
    </row>
    <row r="805" spans="1:14" x14ac:dyDescent="0.25">
      <c r="A805" s="12">
        <v>43171</v>
      </c>
      <c r="B805" s="26">
        <f t="shared" si="49"/>
        <v>1</v>
      </c>
      <c r="C805" s="1">
        <f>VLOOKUP(A805,ASURB.MX!$A$2:$G$1290,6,FALSE)</f>
        <v>330.59368899999998</v>
      </c>
      <c r="D805">
        <f>VLOOKUP(A805,GFNORTEO.MX!$A$2:$G$1290,6,FALSE)</f>
        <v>114.928162</v>
      </c>
      <c r="E805">
        <f>VLOOKUP(A805,WALMEX.MX!$A$2:$G$1290,6,FALSE)</f>
        <v>45.862110000000001</v>
      </c>
      <c r="H805" s="12">
        <v>43171</v>
      </c>
      <c r="I805" s="39">
        <f t="shared" si="50"/>
        <v>-3.2522844070567896E-3</v>
      </c>
      <c r="J805" s="39">
        <f t="shared" si="51"/>
        <v>-3.1952628228416554E-3</v>
      </c>
      <c r="K805" s="39">
        <f t="shared" si="52"/>
        <v>6.3925032171992572E-4</v>
      </c>
      <c r="M805" s="39"/>
      <c r="N805" s="39"/>
    </row>
    <row r="806" spans="1:14" x14ac:dyDescent="0.25">
      <c r="A806" s="12">
        <v>43172</v>
      </c>
      <c r="B806" s="26">
        <f t="shared" si="49"/>
        <v>2</v>
      </c>
      <c r="C806" s="1">
        <f>VLOOKUP(A806,ASURB.MX!$A$2:$G$1290,6,FALSE)</f>
        <v>329.14468399999998</v>
      </c>
      <c r="D806">
        <f>VLOOKUP(A806,GFNORTEO.MX!$A$2:$G$1290,6,FALSE)</f>
        <v>112.818146</v>
      </c>
      <c r="E806">
        <f>VLOOKUP(A806,WALMEX.MX!$A$2:$G$1290,6,FALSE)</f>
        <v>45.950023999999999</v>
      </c>
      <c r="H806" s="12">
        <v>43172</v>
      </c>
      <c r="I806" s="39">
        <f t="shared" si="50"/>
        <v>-4.3926725782483618E-3</v>
      </c>
      <c r="J806" s="39">
        <f t="shared" si="51"/>
        <v>-1.8530059989335265E-2</v>
      </c>
      <c r="K806" s="39">
        <f t="shared" si="52"/>
        <v>1.9150851426477061E-3</v>
      </c>
      <c r="M806" s="39"/>
      <c r="N806" s="39"/>
    </row>
    <row r="807" spans="1:14" x14ac:dyDescent="0.25">
      <c r="A807" s="12">
        <v>43173</v>
      </c>
      <c r="B807" s="26">
        <f t="shared" si="49"/>
        <v>3</v>
      </c>
      <c r="C807" s="1">
        <f>VLOOKUP(A807,ASURB.MX!$A$2:$G$1290,6,FALSE)</f>
        <v>328.52789300000001</v>
      </c>
      <c r="D807">
        <f>VLOOKUP(A807,GFNORTEO.MX!$A$2:$G$1290,6,FALSE)</f>
        <v>112.44066599999999</v>
      </c>
      <c r="E807">
        <f>VLOOKUP(A807,WALMEX.MX!$A$2:$G$1290,6,FALSE)</f>
        <v>45.500678999999998</v>
      </c>
      <c r="H807" s="12">
        <v>43173</v>
      </c>
      <c r="I807" s="39">
        <f t="shared" si="50"/>
        <v>-1.8756785744200608E-3</v>
      </c>
      <c r="J807" s="39">
        <f t="shared" si="51"/>
        <v>-3.3515257404803799E-3</v>
      </c>
      <c r="K807" s="39">
        <f t="shared" si="52"/>
        <v>-9.82712218593511E-3</v>
      </c>
      <c r="M807" s="39"/>
      <c r="N807" s="39"/>
    </row>
    <row r="808" spans="1:14" x14ac:dyDescent="0.25">
      <c r="A808" s="12">
        <v>43174</v>
      </c>
      <c r="B808" s="26">
        <f t="shared" si="49"/>
        <v>4</v>
      </c>
      <c r="C808" s="1">
        <f>VLOOKUP(A808,ASURB.MX!$A$2:$G$1290,6,FALSE)</f>
        <v>324.993561</v>
      </c>
      <c r="D808">
        <f>VLOOKUP(A808,GFNORTEO.MX!$A$2:$G$1290,6,FALSE)</f>
        <v>110.746849</v>
      </c>
      <c r="E808">
        <f>VLOOKUP(A808,WALMEX.MX!$A$2:$G$1290,6,FALSE)</f>
        <v>45.510452000000001</v>
      </c>
      <c r="H808" s="12">
        <v>43174</v>
      </c>
      <c r="I808" s="39">
        <f t="shared" si="50"/>
        <v>-1.0816374692088756E-2</v>
      </c>
      <c r="J808" s="39">
        <f t="shared" si="51"/>
        <v>-1.5178712126581635E-2</v>
      </c>
      <c r="K808" s="39">
        <f t="shared" si="52"/>
        <v>2.1476493985253002E-4</v>
      </c>
      <c r="M808" s="39"/>
      <c r="N808" s="39"/>
    </row>
    <row r="809" spans="1:14" x14ac:dyDescent="0.25">
      <c r="A809" s="12">
        <v>43175</v>
      </c>
      <c r="B809" s="26">
        <f t="shared" si="49"/>
        <v>5</v>
      </c>
      <c r="C809" s="1">
        <f>VLOOKUP(A809,ASURB.MX!$A$2:$G$1290,6,FALSE)</f>
        <v>323.28024299999998</v>
      </c>
      <c r="D809">
        <f>VLOOKUP(A809,GFNORTEO.MX!$A$2:$G$1290,6,FALSE)</f>
        <v>111.75346399999999</v>
      </c>
      <c r="E809">
        <f>VLOOKUP(A809,WALMEX.MX!$A$2:$G$1290,6,FALSE)</f>
        <v>45.686278999999999</v>
      </c>
      <c r="H809" s="12">
        <v>43175</v>
      </c>
      <c r="I809" s="39">
        <f t="shared" si="50"/>
        <v>-5.2857973854645449E-3</v>
      </c>
      <c r="J809" s="39">
        <f t="shared" si="51"/>
        <v>9.0482737228952358E-3</v>
      </c>
      <c r="K809" s="39">
        <f t="shared" si="52"/>
        <v>3.8559982563451307E-3</v>
      </c>
      <c r="M809" s="39"/>
      <c r="N809" s="39"/>
    </row>
    <row r="810" spans="1:14" x14ac:dyDescent="0.25">
      <c r="A810" s="12">
        <v>43179</v>
      </c>
      <c r="B810" s="26">
        <f t="shared" si="49"/>
        <v>2</v>
      </c>
      <c r="C810" s="1">
        <f>VLOOKUP(A810,ASURB.MX!$A$2:$G$1290,6,FALSE)</f>
        <v>313.26458700000001</v>
      </c>
      <c r="D810">
        <f>VLOOKUP(A810,GFNORTEO.MX!$A$2:$G$1290,6,FALSE)</f>
        <v>111.888969</v>
      </c>
      <c r="E810">
        <f>VLOOKUP(A810,WALMEX.MX!$A$2:$G$1290,6,FALSE)</f>
        <v>45.852341000000003</v>
      </c>
      <c r="H810" s="12">
        <v>43179</v>
      </c>
      <c r="I810" s="39">
        <f t="shared" si="50"/>
        <v>-3.1471413108265123E-2</v>
      </c>
      <c r="J810" s="39">
        <f t="shared" si="51"/>
        <v>1.2118005940490171E-3</v>
      </c>
      <c r="K810" s="39">
        <f t="shared" si="52"/>
        <v>3.6282430775560997E-3</v>
      </c>
      <c r="M810" s="39"/>
      <c r="N810" s="39"/>
    </row>
    <row r="811" spans="1:14" x14ac:dyDescent="0.25">
      <c r="A811" s="12">
        <v>43180</v>
      </c>
      <c r="B811" s="26">
        <f t="shared" si="49"/>
        <v>3</v>
      </c>
      <c r="C811" s="1">
        <f>VLOOKUP(A811,ASURB.MX!$A$2:$G$1290,6,FALSE)</f>
        <v>316.02551299999999</v>
      </c>
      <c r="D811">
        <f>VLOOKUP(A811,GFNORTEO.MX!$A$2:$G$1290,6,FALSE)</f>
        <v>111.027542</v>
      </c>
      <c r="E811">
        <f>VLOOKUP(A811,WALMEX.MX!$A$2:$G$1290,6,FALSE)</f>
        <v>45.715587999999997</v>
      </c>
      <c r="H811" s="12">
        <v>43180</v>
      </c>
      <c r="I811" s="39">
        <f t="shared" si="50"/>
        <v>8.7747883375513189E-3</v>
      </c>
      <c r="J811" s="39">
        <f t="shared" si="51"/>
        <v>-7.7287347099059449E-3</v>
      </c>
      <c r="K811" s="39">
        <f t="shared" si="52"/>
        <v>-2.9869213635358967E-3</v>
      </c>
      <c r="M811" s="39"/>
      <c r="N811" s="39"/>
    </row>
    <row r="812" spans="1:14" x14ac:dyDescent="0.25">
      <c r="A812" s="12">
        <v>43181</v>
      </c>
      <c r="B812" s="26">
        <f t="shared" si="49"/>
        <v>4</v>
      </c>
      <c r="C812" s="1">
        <f>VLOOKUP(A812,ASURB.MX!$A$2:$G$1290,6,FALSE)</f>
        <v>319.71649200000002</v>
      </c>
      <c r="D812">
        <f>VLOOKUP(A812,GFNORTEO.MX!$A$2:$G$1290,6,FALSE)</f>
        <v>111.22112300000001</v>
      </c>
      <c r="E812">
        <f>VLOOKUP(A812,WALMEX.MX!$A$2:$G$1290,6,FALSE)</f>
        <v>45.344386999999998</v>
      </c>
      <c r="H812" s="12">
        <v>43181</v>
      </c>
      <c r="I812" s="39">
        <f t="shared" si="50"/>
        <v>1.1611692927435843E-2</v>
      </c>
      <c r="J812" s="39">
        <f t="shared" si="51"/>
        <v>1.7420221530156333E-3</v>
      </c>
      <c r="K812" s="39">
        <f t="shared" si="52"/>
        <v>-8.1529356043208399E-3</v>
      </c>
      <c r="M812" s="39"/>
      <c r="N812" s="39"/>
    </row>
    <row r="813" spans="1:14" x14ac:dyDescent="0.25">
      <c r="A813" s="12">
        <v>43182</v>
      </c>
      <c r="B813" s="26">
        <f t="shared" si="49"/>
        <v>5</v>
      </c>
      <c r="C813" s="1">
        <f>VLOOKUP(A813,ASURB.MX!$A$2:$G$1290,6,FALSE)</f>
        <v>305.42245500000001</v>
      </c>
      <c r="D813">
        <f>VLOOKUP(A813,GFNORTEO.MX!$A$2:$G$1290,6,FALSE)</f>
        <v>109.982208</v>
      </c>
      <c r="E813">
        <f>VLOOKUP(A813,WALMEX.MX!$A$2:$G$1290,6,FALSE)</f>
        <v>44.758296999999999</v>
      </c>
      <c r="H813" s="12">
        <v>43182</v>
      </c>
      <c r="I813" s="39">
        <f t="shared" si="50"/>
        <v>-4.5738723992853267E-2</v>
      </c>
      <c r="J813" s="39">
        <f t="shared" si="51"/>
        <v>-1.1201711557615703E-2</v>
      </c>
      <c r="K813" s="39">
        <f t="shared" si="52"/>
        <v>-1.3009562872189332E-2</v>
      </c>
      <c r="M813" s="39"/>
      <c r="N813" s="39"/>
    </row>
    <row r="814" spans="1:14" x14ac:dyDescent="0.25">
      <c r="A814" s="12">
        <v>43185</v>
      </c>
      <c r="B814" s="26">
        <f t="shared" si="49"/>
        <v>1</v>
      </c>
      <c r="C814" s="1">
        <f>VLOOKUP(A814,ASURB.MX!$A$2:$G$1290,6,FALSE)</f>
        <v>307.33160400000003</v>
      </c>
      <c r="D814">
        <f>VLOOKUP(A814,GFNORTEO.MX!$A$2:$G$1290,6,FALSE)</f>
        <v>111.47277099999999</v>
      </c>
      <c r="E814">
        <f>VLOOKUP(A814,WALMEX.MX!$A$2:$G$1290,6,FALSE)</f>
        <v>46.028171999999998</v>
      </c>
      <c r="H814" s="12">
        <v>43185</v>
      </c>
      <c r="I814" s="39">
        <f t="shared" si="50"/>
        <v>6.2313913704222608E-3</v>
      </c>
      <c r="J814" s="39">
        <f t="shared" si="51"/>
        <v>1.3461747543273873E-2</v>
      </c>
      <c r="K814" s="39">
        <f t="shared" si="52"/>
        <v>2.7976808453869489E-2</v>
      </c>
      <c r="M814" s="39"/>
      <c r="N814" s="39"/>
    </row>
    <row r="815" spans="1:14" x14ac:dyDescent="0.25">
      <c r="A815" s="12">
        <v>43186</v>
      </c>
      <c r="B815" s="26">
        <f t="shared" si="49"/>
        <v>2</v>
      </c>
      <c r="C815" s="1">
        <f>VLOOKUP(A815,ASURB.MX!$A$2:$G$1290,6,FALSE)</f>
        <v>303.55248999999998</v>
      </c>
      <c r="D815">
        <f>VLOOKUP(A815,GFNORTEO.MX!$A$2:$G$1290,6,FALSE)</f>
        <v>109.595055</v>
      </c>
      <c r="E815">
        <f>VLOOKUP(A815,WALMEX.MX!$A$2:$G$1290,6,FALSE)</f>
        <v>45.813267000000003</v>
      </c>
      <c r="H815" s="12">
        <v>43186</v>
      </c>
      <c r="I815" s="39">
        <f t="shared" si="50"/>
        <v>-1.2372763499834684E-2</v>
      </c>
      <c r="J815" s="39">
        <f t="shared" si="51"/>
        <v>-1.6988099916036722E-2</v>
      </c>
      <c r="K815" s="39">
        <f t="shared" si="52"/>
        <v>-4.6799221478096877E-3</v>
      </c>
      <c r="M815" s="39"/>
      <c r="N815" s="39"/>
    </row>
    <row r="816" spans="1:14" x14ac:dyDescent="0.25">
      <c r="A816" s="12">
        <v>43187</v>
      </c>
      <c r="B816" s="26">
        <f t="shared" si="49"/>
        <v>3</v>
      </c>
      <c r="C816" s="1">
        <f>VLOOKUP(A816,ASURB.MX!$A$2:$G$1290,6,FALSE)</f>
        <v>299.99856599999998</v>
      </c>
      <c r="D816">
        <f>VLOOKUP(A816,GFNORTEO.MX!$A$2:$G$1290,6,FALSE)</f>
        <v>107.562462</v>
      </c>
      <c r="E816">
        <f>VLOOKUP(A816,WALMEX.MX!$A$2:$G$1290,6,FALSE)</f>
        <v>45.188094999999997</v>
      </c>
      <c r="H816" s="12">
        <v>43187</v>
      </c>
      <c r="I816" s="39">
        <f t="shared" si="50"/>
        <v>-1.1776849829994019E-2</v>
      </c>
      <c r="J816" s="39">
        <f t="shared" si="51"/>
        <v>-1.872053419418054E-2</v>
      </c>
      <c r="K816" s="39">
        <f t="shared" si="52"/>
        <v>-1.3740054471723162E-2</v>
      </c>
      <c r="M816" s="39"/>
      <c r="N816" s="39"/>
    </row>
    <row r="817" spans="1:14" x14ac:dyDescent="0.25">
      <c r="A817" s="12">
        <v>43192</v>
      </c>
      <c r="B817" s="26">
        <f t="shared" si="49"/>
        <v>1</v>
      </c>
      <c r="C817" s="1">
        <f>VLOOKUP(A817,ASURB.MX!$A$2:$G$1290,6,FALSE)</f>
        <v>299.98876999999999</v>
      </c>
      <c r="D817">
        <f>VLOOKUP(A817,GFNORTEO.MX!$A$2:$G$1290,6,FALSE)</f>
        <v>106.855904</v>
      </c>
      <c r="E817">
        <f>VLOOKUP(A817,WALMEX.MX!$A$2:$G$1290,6,FALSE)</f>
        <v>45.373694999999998</v>
      </c>
      <c r="H817" s="12">
        <v>43192</v>
      </c>
      <c r="I817" s="39">
        <f t="shared" si="50"/>
        <v>-3.2654022553736449E-5</v>
      </c>
      <c r="J817" s="39">
        <f t="shared" si="51"/>
        <v>-6.5904854196506659E-3</v>
      </c>
      <c r="K817" s="39">
        <f t="shared" si="52"/>
        <v>4.0988646503260732E-3</v>
      </c>
      <c r="M817" s="39"/>
      <c r="N817" s="39"/>
    </row>
    <row r="818" spans="1:14" x14ac:dyDescent="0.25">
      <c r="A818" s="12">
        <v>43193</v>
      </c>
      <c r="B818" s="26">
        <f t="shared" si="49"/>
        <v>2</v>
      </c>
      <c r="C818" s="1">
        <f>VLOOKUP(A818,ASURB.MX!$A$2:$G$1290,6,FALSE)</f>
        <v>300.40976000000001</v>
      </c>
      <c r="D818">
        <f>VLOOKUP(A818,GFNORTEO.MX!$A$2:$G$1290,6,FALSE)</f>
        <v>108.64651499999999</v>
      </c>
      <c r="E818">
        <f>VLOOKUP(A818,WALMEX.MX!$A$2:$G$1290,6,FALSE)</f>
        <v>46.262611</v>
      </c>
      <c r="H818" s="12">
        <v>43193</v>
      </c>
      <c r="I818" s="39">
        <f t="shared" si="50"/>
        <v>1.4023687532833502E-3</v>
      </c>
      <c r="J818" s="39">
        <f t="shared" si="51"/>
        <v>1.6618395447241519E-2</v>
      </c>
      <c r="K818" s="39">
        <f t="shared" si="52"/>
        <v>1.9401565220072435E-2</v>
      </c>
      <c r="M818" s="39"/>
      <c r="N818" s="39"/>
    </row>
    <row r="819" spans="1:14" x14ac:dyDescent="0.25">
      <c r="A819" s="12">
        <v>43194</v>
      </c>
      <c r="B819" s="26">
        <f t="shared" si="49"/>
        <v>3</v>
      </c>
      <c r="C819" s="1">
        <f>VLOOKUP(A819,ASURB.MX!$A$2:$G$1290,6,FALSE)</f>
        <v>302.87692299999998</v>
      </c>
      <c r="D819">
        <f>VLOOKUP(A819,GFNORTEO.MX!$A$2:$G$1290,6,FALSE)</f>
        <v>111.25015999999999</v>
      </c>
      <c r="E819">
        <f>VLOOKUP(A819,WALMEX.MX!$A$2:$G$1290,6,FALSE)</f>
        <v>46.438442000000002</v>
      </c>
      <c r="H819" s="12">
        <v>43194</v>
      </c>
      <c r="I819" s="39">
        <f t="shared" si="50"/>
        <v>8.1791188949692107E-3</v>
      </c>
      <c r="J819" s="39">
        <f t="shared" si="51"/>
        <v>2.3681728531250935E-2</v>
      </c>
      <c r="K819" s="39">
        <f t="shared" si="52"/>
        <v>3.7935105410552531E-3</v>
      </c>
      <c r="M819" s="39"/>
      <c r="N819" s="39"/>
    </row>
    <row r="820" spans="1:14" x14ac:dyDescent="0.25">
      <c r="A820" s="12">
        <v>43195</v>
      </c>
      <c r="B820" s="26">
        <f t="shared" si="49"/>
        <v>4</v>
      </c>
      <c r="C820" s="1">
        <f>VLOOKUP(A820,ASURB.MX!$A$2:$G$1290,6,FALSE)</f>
        <v>305.15811200000002</v>
      </c>
      <c r="D820">
        <f>VLOOKUP(A820,GFNORTEO.MX!$A$2:$G$1290,6,FALSE)</f>
        <v>111.540527</v>
      </c>
      <c r="E820">
        <f>VLOOKUP(A820,WALMEX.MX!$A$2:$G$1290,6,FALSE)</f>
        <v>47.512951000000001</v>
      </c>
      <c r="H820" s="12">
        <v>43195</v>
      </c>
      <c r="I820" s="39">
        <f t="shared" si="50"/>
        <v>7.5035140140763453E-3</v>
      </c>
      <c r="J820" s="39">
        <f t="shared" si="51"/>
        <v>2.6066364651005387E-3</v>
      </c>
      <c r="K820" s="39">
        <f t="shared" si="52"/>
        <v>2.2874718907222834E-2</v>
      </c>
      <c r="M820" s="39"/>
      <c r="N820" s="39"/>
    </row>
    <row r="821" spans="1:14" x14ac:dyDescent="0.25">
      <c r="A821" s="12">
        <v>43196</v>
      </c>
      <c r="B821" s="26">
        <f t="shared" si="49"/>
        <v>5</v>
      </c>
      <c r="C821" s="1">
        <f>VLOOKUP(A821,ASURB.MX!$A$2:$G$1290,6,FALSE)</f>
        <v>303.68954500000001</v>
      </c>
      <c r="D821">
        <f>VLOOKUP(A821,GFNORTEO.MX!$A$2:$G$1290,6,FALSE)</f>
        <v>111.92768100000001</v>
      </c>
      <c r="E821">
        <f>VLOOKUP(A821,WALMEX.MX!$A$2:$G$1290,6,FALSE)</f>
        <v>47.669238999999997</v>
      </c>
      <c r="H821" s="12">
        <v>43196</v>
      </c>
      <c r="I821" s="39">
        <f t="shared" si="50"/>
        <v>-4.8240962452391458E-3</v>
      </c>
      <c r="J821" s="39">
        <f t="shared" si="51"/>
        <v>3.4649616678019868E-3</v>
      </c>
      <c r="K821" s="39">
        <f t="shared" si="52"/>
        <v>3.2839786615018853E-3</v>
      </c>
      <c r="M821" s="39"/>
      <c r="N821" s="39"/>
    </row>
    <row r="822" spans="1:14" x14ac:dyDescent="0.25">
      <c r="A822" s="12">
        <v>43199</v>
      </c>
      <c r="B822" s="26">
        <f t="shared" si="49"/>
        <v>1</v>
      </c>
      <c r="C822" s="1">
        <f>VLOOKUP(A822,ASURB.MX!$A$2:$G$1290,6,FALSE)</f>
        <v>304.35528599999998</v>
      </c>
      <c r="D822">
        <f>VLOOKUP(A822,GFNORTEO.MX!$A$2:$G$1290,6,FALSE)</f>
        <v>111.356628</v>
      </c>
      <c r="E822">
        <f>VLOOKUP(A822,WALMEX.MX!$A$2:$G$1290,6,FALSE)</f>
        <v>48.333480999999999</v>
      </c>
      <c r="H822" s="12">
        <v>43199</v>
      </c>
      <c r="I822" s="39">
        <f t="shared" si="50"/>
        <v>2.1897769114519786E-3</v>
      </c>
      <c r="J822" s="39">
        <f t="shared" si="51"/>
        <v>-5.1150414252229973E-3</v>
      </c>
      <c r="K822" s="39">
        <f t="shared" si="52"/>
        <v>1.3838203749508907E-2</v>
      </c>
      <c r="M822" s="39"/>
      <c r="N822" s="39"/>
    </row>
    <row r="823" spans="1:14" x14ac:dyDescent="0.25">
      <c r="A823" s="12">
        <v>43200</v>
      </c>
      <c r="B823" s="26">
        <f t="shared" si="49"/>
        <v>2</v>
      </c>
      <c r="C823" s="1">
        <f>VLOOKUP(A823,ASURB.MX!$A$2:$G$1290,6,FALSE)</f>
        <v>304.55111699999998</v>
      </c>
      <c r="D823">
        <f>VLOOKUP(A823,GFNORTEO.MX!$A$2:$G$1290,6,FALSE)</f>
        <v>113.26338200000001</v>
      </c>
      <c r="E823">
        <f>VLOOKUP(A823,WALMEX.MX!$A$2:$G$1290,6,FALSE)</f>
        <v>48.274872000000002</v>
      </c>
      <c r="H823" s="12">
        <v>43200</v>
      </c>
      <c r="I823" s="39">
        <f t="shared" si="50"/>
        <v>6.4322203145510863E-4</v>
      </c>
      <c r="J823" s="39">
        <f t="shared" si="51"/>
        <v>1.6978004782570433E-2</v>
      </c>
      <c r="K823" s="39">
        <f t="shared" si="52"/>
        <v>-1.2133320850676985E-3</v>
      </c>
      <c r="M823" s="39"/>
      <c r="N823" s="39"/>
    </row>
    <row r="824" spans="1:14" x14ac:dyDescent="0.25">
      <c r="A824" s="12">
        <v>43201</v>
      </c>
      <c r="B824" s="26">
        <f t="shared" si="49"/>
        <v>3</v>
      </c>
      <c r="C824" s="1">
        <f>VLOOKUP(A824,ASURB.MX!$A$2:$G$1290,6,FALSE)</f>
        <v>305.85324100000003</v>
      </c>
      <c r="D824">
        <f>VLOOKUP(A824,GFNORTEO.MX!$A$2:$G$1290,6,FALSE)</f>
        <v>114.55068199999999</v>
      </c>
      <c r="E824">
        <f>VLOOKUP(A824,WALMEX.MX!$A$2:$G$1290,6,FALSE)</f>
        <v>48.548381999999997</v>
      </c>
      <c r="H824" s="12">
        <v>43201</v>
      </c>
      <c r="I824" s="39">
        <f t="shared" si="50"/>
        <v>4.2664373479372533E-3</v>
      </c>
      <c r="J824" s="39">
        <f t="shared" si="51"/>
        <v>1.130144187596336E-2</v>
      </c>
      <c r="K824" s="39">
        <f t="shared" si="52"/>
        <v>5.6496908792916783E-3</v>
      </c>
      <c r="M824" s="39"/>
      <c r="N824" s="39"/>
    </row>
    <row r="825" spans="1:14" x14ac:dyDescent="0.25">
      <c r="A825" s="12">
        <v>43202</v>
      </c>
      <c r="B825" s="26">
        <f t="shared" si="49"/>
        <v>4</v>
      </c>
      <c r="C825" s="1">
        <f>VLOOKUP(A825,ASURB.MX!$A$2:$G$1290,6,FALSE)</f>
        <v>308.71206699999999</v>
      </c>
      <c r="D825">
        <f>VLOOKUP(A825,GFNORTEO.MX!$A$2:$G$1290,6,FALSE)</f>
        <v>115.470192</v>
      </c>
      <c r="E825">
        <f>VLOOKUP(A825,WALMEX.MX!$A$2:$G$1290,6,FALSE)</f>
        <v>48.968426000000001</v>
      </c>
      <c r="H825" s="12">
        <v>43202</v>
      </c>
      <c r="I825" s="39">
        <f t="shared" si="50"/>
        <v>9.3036381451034687E-3</v>
      </c>
      <c r="J825" s="39">
        <f t="shared" si="51"/>
        <v>7.9950561181566376E-3</v>
      </c>
      <c r="K825" s="39">
        <f t="shared" si="52"/>
        <v>8.6148553553878123E-3</v>
      </c>
      <c r="M825" s="39"/>
      <c r="N825" s="39"/>
    </row>
    <row r="826" spans="1:14" x14ac:dyDescent="0.25">
      <c r="A826" s="12">
        <v>43203</v>
      </c>
      <c r="B826" s="26">
        <f t="shared" si="49"/>
        <v>5</v>
      </c>
      <c r="C826" s="1">
        <f>VLOOKUP(A826,ASURB.MX!$A$2:$G$1290,6,FALSE)</f>
        <v>314.03805499999999</v>
      </c>
      <c r="D826">
        <f>VLOOKUP(A826,GFNORTEO.MX!$A$2:$G$1290,6,FALSE)</f>
        <v>115.257256</v>
      </c>
      <c r="E826">
        <f>VLOOKUP(A826,WALMEX.MX!$A$2:$G$1290,6,FALSE)</f>
        <v>49.349392000000002</v>
      </c>
      <c r="H826" s="12">
        <v>43203</v>
      </c>
      <c r="I826" s="39">
        <f t="shared" si="50"/>
        <v>1.7105152357076749E-2</v>
      </c>
      <c r="J826" s="39">
        <f t="shared" si="51"/>
        <v>-1.8457800517463307E-3</v>
      </c>
      <c r="K826" s="39">
        <f t="shared" si="52"/>
        <v>7.7497225716660111E-3</v>
      </c>
      <c r="M826" s="39"/>
      <c r="N826" s="39"/>
    </row>
    <row r="827" spans="1:14" x14ac:dyDescent="0.25">
      <c r="A827" s="12">
        <v>43206</v>
      </c>
      <c r="B827" s="26">
        <f t="shared" si="49"/>
        <v>1</v>
      </c>
      <c r="C827" s="1">
        <f>VLOOKUP(A827,ASURB.MX!$A$2:$G$1290,6,FALSE)</f>
        <v>315.271637</v>
      </c>
      <c r="D827">
        <f>VLOOKUP(A827,GFNORTEO.MX!$A$2:$G$1290,6,FALSE)</f>
        <v>115.789597</v>
      </c>
      <c r="E827">
        <f>VLOOKUP(A827,WALMEX.MX!$A$2:$G$1290,6,FALSE)</f>
        <v>49.271239999999999</v>
      </c>
      <c r="H827" s="12">
        <v>43206</v>
      </c>
      <c r="I827" s="39">
        <f t="shared" si="50"/>
        <v>3.9204340745870635E-3</v>
      </c>
      <c r="J827" s="39">
        <f t="shared" si="51"/>
        <v>4.6080864992133581E-3</v>
      </c>
      <c r="K827" s="39">
        <f t="shared" si="52"/>
        <v>-1.5849019576200268E-3</v>
      </c>
      <c r="M827" s="39"/>
      <c r="N827" s="39"/>
    </row>
    <row r="828" spans="1:14" x14ac:dyDescent="0.25">
      <c r="A828" s="12">
        <v>43207</v>
      </c>
      <c r="B828" s="26">
        <f t="shared" si="49"/>
        <v>2</v>
      </c>
      <c r="C828" s="1">
        <f>VLOOKUP(A828,ASURB.MX!$A$2:$G$1290,6,FALSE)</f>
        <v>320.60742199999999</v>
      </c>
      <c r="D828">
        <f>VLOOKUP(A828,GFNORTEO.MX!$A$2:$G$1290,6,FALSE)</f>
        <v>115.489548</v>
      </c>
      <c r="E828">
        <f>VLOOKUP(A828,WALMEX.MX!$A$2:$G$1290,6,FALSE)</f>
        <v>48.987965000000003</v>
      </c>
      <c r="H828" s="12">
        <v>43207</v>
      </c>
      <c r="I828" s="39">
        <f t="shared" si="50"/>
        <v>1.6782783343669783E-2</v>
      </c>
      <c r="J828" s="39">
        <f t="shared" si="51"/>
        <v>-2.5946928188293494E-3</v>
      </c>
      <c r="K828" s="39">
        <f t="shared" si="52"/>
        <v>-5.7658879857678588E-3</v>
      </c>
      <c r="M828" s="39"/>
      <c r="N828" s="39"/>
    </row>
    <row r="829" spans="1:14" x14ac:dyDescent="0.25">
      <c r="A829" s="12">
        <v>43208</v>
      </c>
      <c r="B829" s="26">
        <f t="shared" si="49"/>
        <v>3</v>
      </c>
      <c r="C829" s="1">
        <f>VLOOKUP(A829,ASURB.MX!$A$2:$G$1290,6,FALSE)</f>
        <v>319.785034</v>
      </c>
      <c r="D829">
        <f>VLOOKUP(A829,GFNORTEO.MX!$A$2:$G$1290,6,FALSE)</f>
        <v>115.537949</v>
      </c>
      <c r="E829">
        <f>VLOOKUP(A829,WALMEX.MX!$A$2:$G$1290,6,FALSE)</f>
        <v>48.733986000000002</v>
      </c>
      <c r="H829" s="12">
        <v>43208</v>
      </c>
      <c r="I829" s="39">
        <f t="shared" si="50"/>
        <v>-2.5683889445499877E-3</v>
      </c>
      <c r="J829" s="39">
        <f t="shared" si="51"/>
        <v>4.1900640691370784E-4</v>
      </c>
      <c r="K829" s="39">
        <f t="shared" si="52"/>
        <v>-5.1980045273541699E-3</v>
      </c>
      <c r="M829" s="39"/>
      <c r="N829" s="39"/>
    </row>
    <row r="830" spans="1:14" x14ac:dyDescent="0.25">
      <c r="A830" s="12">
        <v>43209</v>
      </c>
      <c r="B830" s="26">
        <f t="shared" si="49"/>
        <v>4</v>
      </c>
      <c r="C830" s="1">
        <f>VLOOKUP(A830,ASURB.MX!$A$2:$G$1290,6,FALSE)</f>
        <v>320.264771</v>
      </c>
      <c r="D830">
        <f>VLOOKUP(A830,GFNORTEO.MX!$A$2:$G$1290,6,FALSE)</f>
        <v>113.28274500000001</v>
      </c>
      <c r="E830">
        <f>VLOOKUP(A830,WALMEX.MX!$A$2:$G$1290,6,FALSE)</f>
        <v>48.538615999999998</v>
      </c>
      <c r="H830" s="12">
        <v>43209</v>
      </c>
      <c r="I830" s="39">
        <f t="shared" si="50"/>
        <v>1.4990617482906273E-3</v>
      </c>
      <c r="J830" s="39">
        <f t="shared" si="51"/>
        <v>-1.9712177124139019E-2</v>
      </c>
      <c r="K830" s="39">
        <f t="shared" si="52"/>
        <v>-4.0169638457381394E-3</v>
      </c>
      <c r="M830" s="39"/>
      <c r="N830" s="39"/>
    </row>
    <row r="831" spans="1:14" x14ac:dyDescent="0.25">
      <c r="A831" s="12">
        <v>43210</v>
      </c>
      <c r="B831" s="26">
        <f t="shared" si="49"/>
        <v>5</v>
      </c>
      <c r="C831" s="1">
        <f>VLOOKUP(A831,ASURB.MX!$A$2:$G$1290,6,FALSE)</f>
        <v>319.60882600000002</v>
      </c>
      <c r="D831">
        <f>VLOOKUP(A831,GFNORTEO.MX!$A$2:$G$1290,6,FALSE)</f>
        <v>111.608276</v>
      </c>
      <c r="E831">
        <f>VLOOKUP(A831,WALMEX.MX!$A$2:$G$1290,6,FALSE)</f>
        <v>48.646068999999997</v>
      </c>
      <c r="H831" s="12">
        <v>43210</v>
      </c>
      <c r="I831" s="39">
        <f t="shared" si="50"/>
        <v>-2.050233773811307E-3</v>
      </c>
      <c r="J831" s="39">
        <f t="shared" si="51"/>
        <v>-1.4891656739588146E-2</v>
      </c>
      <c r="K831" s="39">
        <f t="shared" si="52"/>
        <v>2.2113163979773439E-3</v>
      </c>
      <c r="M831" s="39"/>
      <c r="N831" s="39"/>
    </row>
    <row r="832" spans="1:14" x14ac:dyDescent="0.25">
      <c r="A832" s="12">
        <v>43213</v>
      </c>
      <c r="B832" s="26">
        <f t="shared" si="49"/>
        <v>1</v>
      </c>
      <c r="C832" s="1">
        <f>VLOOKUP(A832,ASURB.MX!$A$2:$G$1290,6,FALSE)</f>
        <v>326.48168900000002</v>
      </c>
      <c r="D832">
        <f>VLOOKUP(A832,GFNORTEO.MX!$A$2:$G$1290,6,FALSE)</f>
        <v>111.00818599999999</v>
      </c>
      <c r="E832">
        <f>VLOOKUP(A832,WALMEX.MX!$A$2:$G$1290,6,FALSE)</f>
        <v>48.449959</v>
      </c>
      <c r="H832" s="12">
        <v>43213</v>
      </c>
      <c r="I832" s="39">
        <f t="shared" si="50"/>
        <v>2.127603516801652E-2</v>
      </c>
      <c r="J832" s="39">
        <f t="shared" si="51"/>
        <v>-5.3912585629066687E-3</v>
      </c>
      <c r="K832" s="39">
        <f t="shared" si="52"/>
        <v>-4.0395116197994418E-3</v>
      </c>
      <c r="M832" s="39"/>
      <c r="N832" s="39"/>
    </row>
    <row r="833" spans="1:14" x14ac:dyDescent="0.25">
      <c r="A833" s="12">
        <v>43214</v>
      </c>
      <c r="B833" s="26">
        <f t="shared" si="49"/>
        <v>2</v>
      </c>
      <c r="C833" s="1">
        <f>VLOOKUP(A833,ASURB.MX!$A$2:$G$1290,6,FALSE)</f>
        <v>323.01586900000001</v>
      </c>
      <c r="D833">
        <f>VLOOKUP(A833,GFNORTEO.MX!$A$2:$G$1290,6,FALSE)</f>
        <v>111.43405199999999</v>
      </c>
      <c r="E833">
        <f>VLOOKUP(A833,WALMEX.MX!$A$2:$G$1290,6,FALSE)</f>
        <v>48.814166999999998</v>
      </c>
      <c r="H833" s="12">
        <v>43214</v>
      </c>
      <c r="I833" s="39">
        <f t="shared" si="50"/>
        <v>-1.0672412401764073E-2</v>
      </c>
      <c r="J833" s="39">
        <f t="shared" si="51"/>
        <v>3.8290076933348467E-3</v>
      </c>
      <c r="K833" s="39">
        <f t="shared" si="52"/>
        <v>7.4890860019307271E-3</v>
      </c>
      <c r="M833" s="39"/>
      <c r="N833" s="39"/>
    </row>
    <row r="834" spans="1:14" x14ac:dyDescent="0.25">
      <c r="A834" s="12">
        <v>43215</v>
      </c>
      <c r="B834" s="26">
        <f t="shared" si="49"/>
        <v>3</v>
      </c>
      <c r="C834" s="1">
        <f>VLOOKUP(A834,ASURB.MX!$A$2:$G$1290,6,FALSE)</f>
        <v>325.17956500000003</v>
      </c>
      <c r="D834">
        <f>VLOOKUP(A834,GFNORTEO.MX!$A$2:$G$1290,6,FALSE)</f>
        <v>111.840576</v>
      </c>
      <c r="E834">
        <f>VLOOKUP(A834,WALMEX.MX!$A$2:$G$1290,6,FALSE)</f>
        <v>49.444156999999997</v>
      </c>
      <c r="H834" s="12">
        <v>43215</v>
      </c>
      <c r="I834" s="39">
        <f t="shared" si="50"/>
        <v>6.6760853990915177E-3</v>
      </c>
      <c r="J834" s="39">
        <f t="shared" si="51"/>
        <v>3.6414746526449732E-3</v>
      </c>
      <c r="K834" s="39">
        <f t="shared" si="52"/>
        <v>1.2823313224858546E-2</v>
      </c>
      <c r="M834" s="39"/>
      <c r="N834" s="39"/>
    </row>
    <row r="835" spans="1:14" x14ac:dyDescent="0.25">
      <c r="A835" s="12">
        <v>43216</v>
      </c>
      <c r="B835" s="26">
        <f t="shared" si="49"/>
        <v>4</v>
      </c>
      <c r="C835" s="1">
        <f>VLOOKUP(A835,ASURB.MX!$A$2:$G$1290,6,FALSE)</f>
        <v>324.40612800000002</v>
      </c>
      <c r="D835">
        <f>VLOOKUP(A835,GFNORTEO.MX!$A$2:$G$1290,6,FALSE)</f>
        <v>111.70507000000001</v>
      </c>
      <c r="E835">
        <f>VLOOKUP(A835,WALMEX.MX!$A$2:$G$1290,6,FALSE)</f>
        <v>51.166778999999998</v>
      </c>
      <c r="H835" s="12">
        <v>43216</v>
      </c>
      <c r="I835" s="39">
        <f t="shared" si="50"/>
        <v>-2.3813251240885351E-3</v>
      </c>
      <c r="J835" s="39">
        <f t="shared" si="51"/>
        <v>-1.2123342057550716E-3</v>
      </c>
      <c r="K835" s="39">
        <f t="shared" si="52"/>
        <v>3.4246582466495118E-2</v>
      </c>
      <c r="M835" s="39"/>
      <c r="N835" s="39"/>
    </row>
    <row r="836" spans="1:14" x14ac:dyDescent="0.25">
      <c r="A836" s="12">
        <v>43217</v>
      </c>
      <c r="B836" s="26">
        <f t="shared" ref="B836:B899" si="53">WEEKDAY(A836,2)</f>
        <v>5</v>
      </c>
      <c r="C836" s="1">
        <f>VLOOKUP(A836,ASURB.MX!$A$2:$G$1290,6,FALSE)</f>
        <v>326.540436</v>
      </c>
      <c r="D836">
        <f>VLOOKUP(A836,GFNORTEO.MX!$A$2:$G$1290,6,FALSE)</f>
        <v>113.23434399999999</v>
      </c>
      <c r="E836">
        <f>VLOOKUP(A836,WALMEX.MX!$A$2:$G$1290,6,FALSE)</f>
        <v>51.403022999999997</v>
      </c>
      <c r="H836" s="12">
        <v>43217</v>
      </c>
      <c r="I836" s="39">
        <f t="shared" si="50"/>
        <v>6.557575586960733E-3</v>
      </c>
      <c r="J836" s="39">
        <f t="shared" si="51"/>
        <v>1.3597417500041139E-2</v>
      </c>
      <c r="K836" s="39">
        <f t="shared" si="52"/>
        <v>4.6065101647896605E-3</v>
      </c>
      <c r="M836" s="39"/>
      <c r="N836" s="39"/>
    </row>
    <row r="837" spans="1:14" x14ac:dyDescent="0.25">
      <c r="A837" s="12">
        <v>43220</v>
      </c>
      <c r="B837" s="26">
        <f t="shared" si="53"/>
        <v>1</v>
      </c>
      <c r="C837" s="1">
        <f>VLOOKUP(A837,ASURB.MX!$A$2:$G$1290,6,FALSE)</f>
        <v>329.28173800000002</v>
      </c>
      <c r="D837">
        <f>VLOOKUP(A837,GFNORTEO.MX!$A$2:$G$1290,6,FALSE)</f>
        <v>113.26338200000001</v>
      </c>
      <c r="E837">
        <f>VLOOKUP(A837,WALMEX.MX!$A$2:$G$1290,6,FALSE)</f>
        <v>51.156936999999999</v>
      </c>
      <c r="H837" s="12">
        <v>43220</v>
      </c>
      <c r="I837" s="39">
        <f t="shared" ref="I837:I900" si="54">IFERROR(LN(C837/C836),"ND")</f>
        <v>8.3599429057172967E-3</v>
      </c>
      <c r="J837" s="39">
        <f t="shared" ref="J837:J900" si="55">IFERROR(LN(D837/D836),"ND")</f>
        <v>2.5640875669643193E-4</v>
      </c>
      <c r="K837" s="39">
        <f t="shared" ref="K837:K900" si="56">IFERROR(LN(E837/E836),"ND")</f>
        <v>-4.7988800359219392E-3</v>
      </c>
      <c r="M837" s="39"/>
      <c r="N837" s="39"/>
    </row>
    <row r="838" spans="1:14" x14ac:dyDescent="0.25">
      <c r="A838" s="12">
        <v>43222</v>
      </c>
      <c r="B838" s="26">
        <f t="shared" si="53"/>
        <v>3</v>
      </c>
      <c r="C838" s="1">
        <f>VLOOKUP(A838,ASURB.MX!$A$2:$G$1290,6,FALSE)</f>
        <v>326.41314699999998</v>
      </c>
      <c r="D838">
        <f>VLOOKUP(A838,GFNORTEO.MX!$A$2:$G$1290,6,FALSE)</f>
        <v>113.524719</v>
      </c>
      <c r="E838">
        <f>VLOOKUP(A838,WALMEX.MX!$A$2:$G$1290,6,FALSE)</f>
        <v>51.353805999999999</v>
      </c>
      <c r="H838" s="12">
        <v>43222</v>
      </c>
      <c r="I838" s="39">
        <f t="shared" si="54"/>
        <v>-8.7498297366544828E-3</v>
      </c>
      <c r="J838" s="39">
        <f t="shared" si="55"/>
        <v>2.3046810174177272E-3</v>
      </c>
      <c r="K838" s="39">
        <f t="shared" si="56"/>
        <v>3.8409484951658838E-3</v>
      </c>
      <c r="M838" s="39"/>
      <c r="N838" s="39"/>
    </row>
    <row r="839" spans="1:14" x14ac:dyDescent="0.25">
      <c r="A839" s="12">
        <v>43223</v>
      </c>
      <c r="B839" s="26">
        <f t="shared" si="53"/>
        <v>4</v>
      </c>
      <c r="C839" s="1">
        <f>VLOOKUP(A839,ASURB.MX!$A$2:$G$1290,6,FALSE)</f>
        <v>320.60742199999999</v>
      </c>
      <c r="D839">
        <f>VLOOKUP(A839,GFNORTEO.MX!$A$2:$G$1290,6,FALSE)</f>
        <v>110.079002</v>
      </c>
      <c r="E839">
        <f>VLOOKUP(A839,WALMEX.MX!$A$2:$G$1290,6,FALSE)</f>
        <v>50.891162999999999</v>
      </c>
      <c r="H839" s="12">
        <v>43223</v>
      </c>
      <c r="I839" s="39">
        <f t="shared" si="54"/>
        <v>-1.7946510827208353E-2</v>
      </c>
      <c r="J839" s="39">
        <f t="shared" si="55"/>
        <v>-3.0822293745015297E-2</v>
      </c>
      <c r="K839" s="39">
        <f t="shared" si="56"/>
        <v>-9.0497588680824963E-3</v>
      </c>
      <c r="M839" s="39"/>
      <c r="N839" s="39"/>
    </row>
    <row r="840" spans="1:14" x14ac:dyDescent="0.25">
      <c r="A840" s="12">
        <v>43224</v>
      </c>
      <c r="B840" s="26">
        <f t="shared" si="53"/>
        <v>5</v>
      </c>
      <c r="C840" s="1">
        <f>VLOOKUP(A840,ASURB.MX!$A$2:$G$1290,6,FALSE)</f>
        <v>317.259094</v>
      </c>
      <c r="D840">
        <f>VLOOKUP(A840,GFNORTEO.MX!$A$2:$G$1290,6,FALSE)</f>
        <v>107.978661</v>
      </c>
      <c r="E840">
        <f>VLOOKUP(A840,WALMEX.MX!$A$2:$G$1290,6,FALSE)</f>
        <v>50.861626000000001</v>
      </c>
      <c r="H840" s="12">
        <v>43224</v>
      </c>
      <c r="I840" s="39">
        <f t="shared" si="54"/>
        <v>-1.0498618976310449E-2</v>
      </c>
      <c r="J840" s="39">
        <f t="shared" si="55"/>
        <v>-1.9264683741486925E-2</v>
      </c>
      <c r="K840" s="39">
        <f t="shared" si="56"/>
        <v>-5.8056395544365147E-4</v>
      </c>
      <c r="M840" s="39"/>
      <c r="N840" s="39"/>
    </row>
    <row r="841" spans="1:14" x14ac:dyDescent="0.25">
      <c r="A841" s="12">
        <v>43227</v>
      </c>
      <c r="B841" s="26">
        <f t="shared" si="53"/>
        <v>1</v>
      </c>
      <c r="C841" s="1">
        <f>VLOOKUP(A841,ASURB.MX!$A$2:$G$1290,6,FALSE)</f>
        <v>315.48703</v>
      </c>
      <c r="D841">
        <f>VLOOKUP(A841,GFNORTEO.MX!$A$2:$G$1290,6,FALSE)</f>
        <v>107.25273900000001</v>
      </c>
      <c r="E841">
        <f>VLOOKUP(A841,WALMEX.MX!$A$2:$G$1290,6,FALSE)</f>
        <v>50.339919999999999</v>
      </c>
      <c r="H841" s="12">
        <v>43227</v>
      </c>
      <c r="I841" s="39">
        <f t="shared" si="54"/>
        <v>-5.6011994882660503E-3</v>
      </c>
      <c r="J841" s="39">
        <f t="shared" si="55"/>
        <v>-6.7455283251641341E-3</v>
      </c>
      <c r="K841" s="39">
        <f t="shared" si="56"/>
        <v>-1.0310329084556265E-2</v>
      </c>
      <c r="M841" s="39"/>
      <c r="N841" s="39"/>
    </row>
    <row r="842" spans="1:14" x14ac:dyDescent="0.25">
      <c r="A842" s="12">
        <v>43228</v>
      </c>
      <c r="B842" s="26">
        <f t="shared" si="53"/>
        <v>2</v>
      </c>
      <c r="C842" s="1">
        <f>VLOOKUP(A842,ASURB.MX!$A$2:$G$1290,6,FALSE)</f>
        <v>326.84393299999999</v>
      </c>
      <c r="D842">
        <f>VLOOKUP(A842,GFNORTEO.MX!$A$2:$G$1290,6,FALSE)</f>
        <v>107.83348100000001</v>
      </c>
      <c r="E842">
        <f>VLOOKUP(A842,WALMEX.MX!$A$2:$G$1290,6,FALSE)</f>
        <v>49.660713000000001</v>
      </c>
      <c r="H842" s="12">
        <v>43228</v>
      </c>
      <c r="I842" s="39">
        <f t="shared" si="54"/>
        <v>3.5365216068931435E-2</v>
      </c>
      <c r="J842" s="39">
        <f t="shared" si="55"/>
        <v>5.4000987255619099E-3</v>
      </c>
      <c r="K842" s="39">
        <f t="shared" si="56"/>
        <v>-1.358426290357511E-2</v>
      </c>
      <c r="M842" s="39"/>
      <c r="N842" s="39"/>
    </row>
    <row r="843" spans="1:14" x14ac:dyDescent="0.25">
      <c r="A843" s="12">
        <v>43229</v>
      </c>
      <c r="B843" s="26">
        <f t="shared" si="53"/>
        <v>3</v>
      </c>
      <c r="C843" s="1">
        <f>VLOOKUP(A843,ASURB.MX!$A$2:$G$1290,6,FALSE)</f>
        <v>320.88156099999998</v>
      </c>
      <c r="D843">
        <f>VLOOKUP(A843,GFNORTEO.MX!$A$2:$G$1290,6,FALSE)</f>
        <v>108.61747699999999</v>
      </c>
      <c r="E843">
        <f>VLOOKUP(A843,WALMEX.MX!$A$2:$G$1290,6,FALSE)</f>
        <v>48.745266000000001</v>
      </c>
      <c r="H843" s="12">
        <v>43229</v>
      </c>
      <c r="I843" s="39">
        <f t="shared" si="54"/>
        <v>-1.8410701658038542E-2</v>
      </c>
      <c r="J843" s="39">
        <f t="shared" si="55"/>
        <v>7.2441299012790594E-3</v>
      </c>
      <c r="K843" s="39">
        <f t="shared" si="56"/>
        <v>-1.860605257255633E-2</v>
      </c>
      <c r="M843" s="39"/>
      <c r="N843" s="39"/>
    </row>
    <row r="844" spans="1:14" x14ac:dyDescent="0.25">
      <c r="A844" s="12">
        <v>43230</v>
      </c>
      <c r="B844" s="26">
        <f t="shared" si="53"/>
        <v>4</v>
      </c>
      <c r="C844" s="1">
        <f>VLOOKUP(A844,ASURB.MX!$A$2:$G$1290,6,FALSE)</f>
        <v>325.32641599999999</v>
      </c>
      <c r="D844">
        <f>VLOOKUP(A844,GFNORTEO.MX!$A$2:$G$1290,6,FALSE)</f>
        <v>109.227249</v>
      </c>
      <c r="E844">
        <f>VLOOKUP(A844,WALMEX.MX!$A$2:$G$1290,6,FALSE)</f>
        <v>49.286659</v>
      </c>
      <c r="H844" s="12">
        <v>43230</v>
      </c>
      <c r="I844" s="39">
        <f t="shared" si="54"/>
        <v>1.3756949026944647E-2</v>
      </c>
      <c r="J844" s="39">
        <f t="shared" si="55"/>
        <v>5.5982405792601503E-3</v>
      </c>
      <c r="K844" s="39">
        <f t="shared" si="56"/>
        <v>1.1045350871991108E-2</v>
      </c>
      <c r="M844" s="39"/>
      <c r="N844" s="39"/>
    </row>
    <row r="845" spans="1:14" x14ac:dyDescent="0.25">
      <c r="A845" s="12">
        <v>43231</v>
      </c>
      <c r="B845" s="26">
        <f t="shared" si="53"/>
        <v>5</v>
      </c>
      <c r="C845" s="1">
        <f>VLOOKUP(A845,ASURB.MX!$A$2:$G$1290,6,FALSE)</f>
        <v>323.86764499999998</v>
      </c>
      <c r="D845">
        <f>VLOOKUP(A845,GFNORTEO.MX!$A$2:$G$1290,6,FALSE)</f>
        <v>108.685226</v>
      </c>
      <c r="E845">
        <f>VLOOKUP(A845,WALMEX.MX!$A$2:$G$1290,6,FALSE)</f>
        <v>49.286659</v>
      </c>
      <c r="H845" s="12">
        <v>43231</v>
      </c>
      <c r="I845" s="39">
        <f t="shared" si="54"/>
        <v>-4.4941059780611217E-3</v>
      </c>
      <c r="J845" s="39">
        <f t="shared" si="55"/>
        <v>-4.9746956232168084E-3</v>
      </c>
      <c r="K845" s="39">
        <f t="shared" si="56"/>
        <v>0</v>
      </c>
      <c r="M845" s="39"/>
      <c r="N845" s="39"/>
    </row>
    <row r="846" spans="1:14" x14ac:dyDescent="0.25">
      <c r="A846" s="12">
        <v>43234</v>
      </c>
      <c r="B846" s="26">
        <f t="shared" si="53"/>
        <v>1</v>
      </c>
      <c r="C846" s="1">
        <f>VLOOKUP(A846,ASURB.MX!$A$2:$G$1290,6,FALSE)</f>
        <v>325.26769999999999</v>
      </c>
      <c r="D846">
        <f>VLOOKUP(A846,GFNORTEO.MX!$A$2:$G$1290,6,FALSE)</f>
        <v>109.749916</v>
      </c>
      <c r="E846">
        <f>VLOOKUP(A846,WALMEX.MX!$A$2:$G$1290,6,FALSE)</f>
        <v>48.725582000000003</v>
      </c>
      <c r="H846" s="12">
        <v>43234</v>
      </c>
      <c r="I846" s="39">
        <f t="shared" si="54"/>
        <v>4.3136063432951651E-3</v>
      </c>
      <c r="J846" s="39">
        <f t="shared" si="55"/>
        <v>9.7484170526853098E-3</v>
      </c>
      <c r="K846" s="39">
        <f t="shared" si="56"/>
        <v>-1.1449245999026301E-2</v>
      </c>
      <c r="M846" s="39"/>
      <c r="N846" s="39"/>
    </row>
    <row r="847" spans="1:14" x14ac:dyDescent="0.25">
      <c r="A847" s="12">
        <v>43235</v>
      </c>
      <c r="B847" s="26">
        <f t="shared" si="53"/>
        <v>2</v>
      </c>
      <c r="C847" s="1">
        <f>VLOOKUP(A847,ASURB.MX!$A$2:$G$1290,6,FALSE)</f>
        <v>330.22164900000001</v>
      </c>
      <c r="D847">
        <f>VLOOKUP(A847,GFNORTEO.MX!$A$2:$G$1290,6,FALSE)</f>
        <v>109.749916</v>
      </c>
      <c r="E847">
        <f>VLOOKUP(A847,WALMEX.MX!$A$2:$G$1290,6,FALSE)</f>
        <v>48.489330000000002</v>
      </c>
      <c r="H847" s="12">
        <v>43235</v>
      </c>
      <c r="I847" s="39">
        <f t="shared" si="54"/>
        <v>1.5115557042732404E-2</v>
      </c>
      <c r="J847" s="39">
        <f t="shared" si="55"/>
        <v>0</v>
      </c>
      <c r="K847" s="39">
        <f t="shared" si="56"/>
        <v>-4.8604161693685316E-3</v>
      </c>
      <c r="M847" s="39"/>
      <c r="N847" s="39"/>
    </row>
    <row r="848" spans="1:14" x14ac:dyDescent="0.25">
      <c r="A848" s="12">
        <v>43236</v>
      </c>
      <c r="B848" s="26">
        <f t="shared" si="53"/>
        <v>3</v>
      </c>
      <c r="C848" s="1">
        <f>VLOOKUP(A848,ASURB.MX!$A$2:$G$1290,6,FALSE)</f>
        <v>330.45660400000003</v>
      </c>
      <c r="D848">
        <f>VLOOKUP(A848,GFNORTEO.MX!$A$2:$G$1290,6,FALSE)</f>
        <v>108.481972</v>
      </c>
      <c r="E848">
        <f>VLOOKUP(A848,WALMEX.MX!$A$2:$G$1290,6,FALSE)</f>
        <v>48.617297999999998</v>
      </c>
      <c r="H848" s="12">
        <v>43236</v>
      </c>
      <c r="I848" s="39">
        <f t="shared" si="54"/>
        <v>7.1125395406329767E-4</v>
      </c>
      <c r="J848" s="39">
        <f t="shared" si="55"/>
        <v>-1.1620284086197766E-2</v>
      </c>
      <c r="K848" s="39">
        <f t="shared" si="56"/>
        <v>2.6356197658798956E-3</v>
      </c>
      <c r="M848" s="39"/>
      <c r="N848" s="39"/>
    </row>
    <row r="849" spans="1:14" x14ac:dyDescent="0.25">
      <c r="A849" s="12">
        <v>43237</v>
      </c>
      <c r="B849" s="26">
        <f t="shared" si="53"/>
        <v>4</v>
      </c>
      <c r="C849" s="1">
        <f>VLOOKUP(A849,ASURB.MX!$A$2:$G$1290,6,FALSE)</f>
        <v>325.55157500000001</v>
      </c>
      <c r="D849">
        <f>VLOOKUP(A849,GFNORTEO.MX!$A$2:$G$1290,6,FALSE)</f>
        <v>106.565529</v>
      </c>
      <c r="E849">
        <f>VLOOKUP(A849,WALMEX.MX!$A$2:$G$1290,6,FALSE)</f>
        <v>48.154651999999999</v>
      </c>
      <c r="H849" s="12">
        <v>43237</v>
      </c>
      <c r="I849" s="39">
        <f t="shared" si="54"/>
        <v>-1.4954448948198588E-2</v>
      </c>
      <c r="J849" s="39">
        <f t="shared" si="55"/>
        <v>-1.7823910785641068E-2</v>
      </c>
      <c r="K849" s="39">
        <f t="shared" si="56"/>
        <v>-9.5616451829502319E-3</v>
      </c>
      <c r="M849" s="39"/>
      <c r="N849" s="39"/>
    </row>
    <row r="850" spans="1:14" x14ac:dyDescent="0.25">
      <c r="A850" s="12">
        <v>43238</v>
      </c>
      <c r="B850" s="26">
        <f t="shared" si="53"/>
        <v>5</v>
      </c>
      <c r="C850" s="1">
        <f>VLOOKUP(A850,ASURB.MX!$A$2:$G$1290,6,FALSE)</f>
        <v>322.281586</v>
      </c>
      <c r="D850">
        <f>VLOOKUP(A850,GFNORTEO.MX!$A$2:$G$1290,6,FALSE)</f>
        <v>103.952209</v>
      </c>
      <c r="E850">
        <f>VLOOKUP(A850,WALMEX.MX!$A$2:$G$1290,6,FALSE)</f>
        <v>48.892913999999998</v>
      </c>
      <c r="H850" s="12">
        <v>43238</v>
      </c>
      <c r="I850" s="39">
        <f t="shared" si="54"/>
        <v>-1.0095243554254309E-2</v>
      </c>
      <c r="J850" s="39">
        <f t="shared" si="55"/>
        <v>-2.4828827027813069E-2</v>
      </c>
      <c r="K850" s="39">
        <f t="shared" si="56"/>
        <v>1.5214729682373859E-2</v>
      </c>
      <c r="M850" s="39"/>
      <c r="N850" s="39"/>
    </row>
    <row r="851" spans="1:14" x14ac:dyDescent="0.25">
      <c r="A851" s="12">
        <v>43241</v>
      </c>
      <c r="B851" s="26">
        <f t="shared" si="53"/>
        <v>1</v>
      </c>
      <c r="C851" s="1">
        <f>VLOOKUP(A851,ASURB.MX!$A$2:$G$1290,6,FALSE)</f>
        <v>321.84103399999998</v>
      </c>
      <c r="D851">
        <f>VLOOKUP(A851,GFNORTEO.MX!$A$2:$G$1290,6,FALSE)</f>
        <v>103.594086</v>
      </c>
      <c r="E851">
        <f>VLOOKUP(A851,WALMEX.MX!$A$2:$G$1290,6,FALSE)</f>
        <v>48.14481</v>
      </c>
      <c r="H851" s="12">
        <v>43241</v>
      </c>
      <c r="I851" s="39">
        <f t="shared" si="54"/>
        <v>-1.3679136705253879E-3</v>
      </c>
      <c r="J851" s="39">
        <f t="shared" si="55"/>
        <v>-3.4510214255911607E-3</v>
      </c>
      <c r="K851" s="39">
        <f t="shared" si="56"/>
        <v>-1.5419133732611777E-2</v>
      </c>
      <c r="M851" s="39"/>
      <c r="N851" s="39"/>
    </row>
    <row r="852" spans="1:14" x14ac:dyDescent="0.25">
      <c r="A852" s="12">
        <v>43242</v>
      </c>
      <c r="B852" s="26">
        <f t="shared" si="53"/>
        <v>2</v>
      </c>
      <c r="C852" s="1">
        <f>VLOOKUP(A852,ASURB.MX!$A$2:$G$1290,6,FALSE)</f>
        <v>319.96124300000002</v>
      </c>
      <c r="D852">
        <f>VLOOKUP(A852,GFNORTEO.MX!$A$2:$G$1290,6,FALSE)</f>
        <v>103.92317199999999</v>
      </c>
      <c r="E852">
        <f>VLOOKUP(A852,WALMEX.MX!$A$2:$G$1290,6,FALSE)</f>
        <v>48.499175999999999</v>
      </c>
      <c r="H852" s="12">
        <v>43242</v>
      </c>
      <c r="I852" s="39">
        <f t="shared" si="54"/>
        <v>-5.8578675792239944E-3</v>
      </c>
      <c r="J852" s="39">
        <f t="shared" si="55"/>
        <v>3.1716521222214071E-3</v>
      </c>
      <c r="K852" s="39">
        <f t="shared" si="56"/>
        <v>7.3334638358099587E-3</v>
      </c>
      <c r="M852" s="39"/>
      <c r="N852" s="39"/>
    </row>
    <row r="853" spans="1:14" x14ac:dyDescent="0.25">
      <c r="A853" s="12">
        <v>43243</v>
      </c>
      <c r="B853" s="26">
        <f t="shared" si="53"/>
        <v>3</v>
      </c>
      <c r="C853" s="1">
        <f>VLOOKUP(A853,ASURB.MX!$A$2:$G$1290,6,FALSE)</f>
        <v>318.38501000000002</v>
      </c>
      <c r="D853">
        <f>VLOOKUP(A853,GFNORTEO.MX!$A$2:$G$1290,6,FALSE)</f>
        <v>105.868645</v>
      </c>
      <c r="E853">
        <f>VLOOKUP(A853,WALMEX.MX!$A$2:$G$1290,6,FALSE)</f>
        <v>49.572121000000003</v>
      </c>
      <c r="H853" s="12">
        <v>43243</v>
      </c>
      <c r="I853" s="39">
        <f t="shared" si="54"/>
        <v>-4.9384991174410637E-3</v>
      </c>
      <c r="J853" s="39">
        <f t="shared" si="55"/>
        <v>1.8547232181866602E-2</v>
      </c>
      <c r="K853" s="39">
        <f t="shared" si="56"/>
        <v>2.1881790985312635E-2</v>
      </c>
      <c r="M853" s="39"/>
      <c r="N853" s="39"/>
    </row>
    <row r="854" spans="1:14" x14ac:dyDescent="0.25">
      <c r="A854" s="12">
        <v>43244</v>
      </c>
      <c r="B854" s="26">
        <f t="shared" si="53"/>
        <v>4</v>
      </c>
      <c r="C854" s="1">
        <f>VLOOKUP(A854,ASURB.MX!$A$2:$G$1290,6,FALSE)</f>
        <v>315.496826</v>
      </c>
      <c r="D854">
        <f>VLOOKUP(A854,GFNORTEO.MX!$A$2:$G$1290,6,FALSE)</f>
        <v>104.37808200000001</v>
      </c>
      <c r="E854">
        <f>VLOOKUP(A854,WALMEX.MX!$A$2:$G$1290,6,FALSE)</f>
        <v>49.601649999999999</v>
      </c>
      <c r="H854" s="12">
        <v>43244</v>
      </c>
      <c r="I854" s="39">
        <f t="shared" si="54"/>
        <v>-9.1127520074482139E-3</v>
      </c>
      <c r="J854" s="39">
        <f t="shared" si="55"/>
        <v>-1.4179416679193349E-2</v>
      </c>
      <c r="K854" s="39">
        <f t="shared" si="56"/>
        <v>5.9550021290664002E-4</v>
      </c>
      <c r="M854" s="39"/>
      <c r="N854" s="39"/>
    </row>
    <row r="855" spans="1:14" x14ac:dyDescent="0.25">
      <c r="A855" s="12">
        <v>43245</v>
      </c>
      <c r="B855" s="26">
        <f t="shared" si="53"/>
        <v>5</v>
      </c>
      <c r="C855" s="1">
        <f>VLOOKUP(A855,ASURB.MX!$A$2:$G$1290,6,FALSE)</f>
        <v>313.940155</v>
      </c>
      <c r="D855">
        <f>VLOOKUP(A855,GFNORTEO.MX!$A$2:$G$1290,6,FALSE)</f>
        <v>103.64247899999999</v>
      </c>
      <c r="E855">
        <f>VLOOKUP(A855,WALMEX.MX!$A$2:$G$1290,6,FALSE)</f>
        <v>49.700091999999998</v>
      </c>
      <c r="H855" s="12">
        <v>43245</v>
      </c>
      <c r="I855" s="39">
        <f t="shared" si="54"/>
        <v>-4.9462431369387922E-3</v>
      </c>
      <c r="J855" s="39">
        <f t="shared" si="55"/>
        <v>-7.0724361347750371E-3</v>
      </c>
      <c r="K855" s="39">
        <f t="shared" si="56"/>
        <v>1.9826849009009573E-3</v>
      </c>
      <c r="M855" s="39"/>
      <c r="N855" s="39"/>
    </row>
    <row r="856" spans="1:14" x14ac:dyDescent="0.25">
      <c r="A856" s="12">
        <v>43248</v>
      </c>
      <c r="B856" s="26">
        <f t="shared" si="53"/>
        <v>1</v>
      </c>
      <c r="C856" s="1">
        <f>VLOOKUP(A856,ASURB.MX!$A$2:$G$1290,6,FALSE)</f>
        <v>309.84774800000002</v>
      </c>
      <c r="D856">
        <f>VLOOKUP(A856,GFNORTEO.MX!$A$2:$G$1290,6,FALSE)</f>
        <v>104.43615699999999</v>
      </c>
      <c r="E856">
        <f>VLOOKUP(A856,WALMEX.MX!$A$2:$G$1290,6,FALSE)</f>
        <v>48.951976999999999</v>
      </c>
      <c r="H856" s="12">
        <v>43248</v>
      </c>
      <c r="I856" s="39">
        <f t="shared" si="54"/>
        <v>-1.312133722306944E-2</v>
      </c>
      <c r="J856" s="39">
        <f t="shared" si="55"/>
        <v>7.6286721632707099E-3</v>
      </c>
      <c r="K856" s="39">
        <f t="shared" si="56"/>
        <v>-1.5167027895394912E-2</v>
      </c>
      <c r="M856" s="39"/>
      <c r="N856" s="39"/>
    </row>
    <row r="857" spans="1:14" x14ac:dyDescent="0.25">
      <c r="A857" s="12">
        <v>43249</v>
      </c>
      <c r="B857" s="26">
        <f t="shared" si="53"/>
        <v>2</v>
      </c>
      <c r="C857" s="1">
        <f>VLOOKUP(A857,ASURB.MX!$A$2:$G$1290,6,FALSE)</f>
        <v>306.04904199999999</v>
      </c>
      <c r="D857">
        <f>VLOOKUP(A857,GFNORTEO.MX!$A$2:$G$1290,6,FALSE)</f>
        <v>103.768303</v>
      </c>
      <c r="E857">
        <f>VLOOKUP(A857,WALMEX.MX!$A$2:$G$1290,6,FALSE)</f>
        <v>50.143047000000003</v>
      </c>
      <c r="H857" s="12">
        <v>43249</v>
      </c>
      <c r="I857" s="39">
        <f t="shared" si="54"/>
        <v>-1.233568426408793E-2</v>
      </c>
      <c r="J857" s="39">
        <f t="shared" si="55"/>
        <v>-6.4153888978423085E-3</v>
      </c>
      <c r="K857" s="39">
        <f t="shared" si="56"/>
        <v>2.4040104416056165E-2</v>
      </c>
      <c r="M857" s="39"/>
      <c r="N857" s="39"/>
    </row>
    <row r="858" spans="1:14" x14ac:dyDescent="0.25">
      <c r="A858" s="12">
        <v>43250</v>
      </c>
      <c r="B858" s="26">
        <f t="shared" si="53"/>
        <v>3</v>
      </c>
      <c r="C858" s="1">
        <f>VLOOKUP(A858,ASURB.MX!$A$2:$G$1290,6,FALSE)</f>
        <v>311.56106599999998</v>
      </c>
      <c r="D858">
        <f>VLOOKUP(A858,GFNORTEO.MX!$A$2:$G$1290,6,FALSE)</f>
        <v>103.99092899999999</v>
      </c>
      <c r="E858">
        <f>VLOOKUP(A858,WALMEX.MX!$A$2:$G$1290,6,FALSE)</f>
        <v>49.198067000000002</v>
      </c>
      <c r="H858" s="12">
        <v>43250</v>
      </c>
      <c r="I858" s="39">
        <f t="shared" si="54"/>
        <v>1.7850000453044645E-2</v>
      </c>
      <c r="J858" s="39">
        <f t="shared" si="55"/>
        <v>2.1431161741019573E-3</v>
      </c>
      <c r="K858" s="39">
        <f t="shared" si="56"/>
        <v>-1.9025526619612421E-2</v>
      </c>
      <c r="M858" s="39"/>
      <c r="N858" s="39"/>
    </row>
    <row r="859" spans="1:14" x14ac:dyDescent="0.25">
      <c r="A859" s="12">
        <v>43251</v>
      </c>
      <c r="B859" s="26">
        <f t="shared" si="53"/>
        <v>4</v>
      </c>
      <c r="C859" s="1">
        <f>VLOOKUP(A859,ASURB.MX!$A$2:$G$1290,6,FALSE)</f>
        <v>310.023956</v>
      </c>
      <c r="D859">
        <f>VLOOKUP(A859,GFNORTEO.MX!$A$2:$G$1290,6,FALSE)</f>
        <v>102.79072600000001</v>
      </c>
      <c r="E859">
        <f>VLOOKUP(A859,WALMEX.MX!$A$2:$G$1290,6,FALSE)</f>
        <v>49.276817000000001</v>
      </c>
      <c r="H859" s="12">
        <v>43251</v>
      </c>
      <c r="I859" s="39">
        <f t="shared" si="54"/>
        <v>-4.9457856249411434E-3</v>
      </c>
      <c r="J859" s="39">
        <f t="shared" si="55"/>
        <v>-1.1608539239786084E-2</v>
      </c>
      <c r="K859" s="39">
        <f t="shared" si="56"/>
        <v>1.5993929332732476E-3</v>
      </c>
      <c r="M859" s="39"/>
      <c r="N859" s="39"/>
    </row>
    <row r="860" spans="1:14" x14ac:dyDescent="0.25">
      <c r="A860" s="12">
        <v>43252</v>
      </c>
      <c r="B860" s="26">
        <f t="shared" si="53"/>
        <v>5</v>
      </c>
      <c r="C860" s="1">
        <f>VLOOKUP(A860,ASURB.MX!$A$2:$G$1290,6,FALSE)</f>
        <v>312.168091</v>
      </c>
      <c r="D860">
        <f>VLOOKUP(A860,GFNORTEO.MX!$A$2:$G$1290,6,FALSE)</f>
        <v>103.27467300000001</v>
      </c>
      <c r="E860">
        <f>VLOOKUP(A860,WALMEX.MX!$A$2:$G$1290,6,FALSE)</f>
        <v>49.207912</v>
      </c>
      <c r="H860" s="12">
        <v>43252</v>
      </c>
      <c r="I860" s="39">
        <f t="shared" si="54"/>
        <v>6.8922240264060264E-3</v>
      </c>
      <c r="J860" s="39">
        <f t="shared" si="55"/>
        <v>4.6970320305027785E-3</v>
      </c>
      <c r="K860" s="39">
        <f t="shared" si="56"/>
        <v>-1.3993034644648014E-3</v>
      </c>
      <c r="M860" s="39"/>
      <c r="N860" s="39"/>
    </row>
    <row r="861" spans="1:14" x14ac:dyDescent="0.25">
      <c r="A861" s="12">
        <v>43255</v>
      </c>
      <c r="B861" s="26">
        <f t="shared" si="53"/>
        <v>1</v>
      </c>
      <c r="C861" s="1">
        <f>VLOOKUP(A861,ASURB.MX!$A$2:$G$1290,6,FALSE)</f>
        <v>313.38207999999997</v>
      </c>
      <c r="D861">
        <f>VLOOKUP(A861,GFNORTEO.MX!$A$2:$G$1290,6,FALSE)</f>
        <v>103.92317199999999</v>
      </c>
      <c r="E861">
        <f>VLOOKUP(A861,WALMEX.MX!$A$2:$G$1290,6,FALSE)</f>
        <v>49.148848999999998</v>
      </c>
      <c r="H861" s="12">
        <v>43255</v>
      </c>
      <c r="I861" s="39">
        <f t="shared" si="54"/>
        <v>3.8813530243654746E-3</v>
      </c>
      <c r="J861" s="39">
        <f t="shared" si="55"/>
        <v>6.2597284018546103E-3</v>
      </c>
      <c r="K861" s="39">
        <f t="shared" si="56"/>
        <v>-1.2009953662325827E-3</v>
      </c>
      <c r="M861" s="39"/>
      <c r="N861" s="39"/>
    </row>
    <row r="862" spans="1:14" x14ac:dyDescent="0.25">
      <c r="A862" s="12">
        <v>43256</v>
      </c>
      <c r="B862" s="26">
        <f t="shared" si="53"/>
        <v>2</v>
      </c>
      <c r="C862" s="1">
        <f>VLOOKUP(A862,ASURB.MX!$A$2:$G$1290,6,FALSE)</f>
        <v>310.03378300000003</v>
      </c>
      <c r="D862">
        <f>VLOOKUP(A862,GFNORTEO.MX!$A$2:$G$1290,6,FALSE)</f>
        <v>103.91349</v>
      </c>
      <c r="E862">
        <f>VLOOKUP(A862,WALMEX.MX!$A$2:$G$1290,6,FALSE)</f>
        <v>48.627144000000001</v>
      </c>
      <c r="H862" s="12">
        <v>43256</v>
      </c>
      <c r="I862" s="39">
        <f t="shared" si="54"/>
        <v>-1.074188000263304E-2</v>
      </c>
      <c r="J862" s="39">
        <f t="shared" si="55"/>
        <v>-9.3169317807848291E-5</v>
      </c>
      <c r="K862" s="39">
        <f t="shared" si="56"/>
        <v>-1.0671534699584392E-2</v>
      </c>
      <c r="M862" s="39"/>
      <c r="N862" s="39"/>
    </row>
    <row r="863" spans="1:14" x14ac:dyDescent="0.25">
      <c r="A863" s="12">
        <v>43257</v>
      </c>
      <c r="B863" s="26">
        <f t="shared" si="53"/>
        <v>3</v>
      </c>
      <c r="C863" s="1">
        <f>VLOOKUP(A863,ASURB.MX!$A$2:$G$1290,6,FALSE)</f>
        <v>308.38894699999997</v>
      </c>
      <c r="D863">
        <f>VLOOKUP(A863,GFNORTEO.MX!$A$2:$G$1290,6,FALSE)</f>
        <v>103.952209</v>
      </c>
      <c r="E863">
        <f>VLOOKUP(A863,WALMEX.MX!$A$2:$G$1290,6,FALSE)</f>
        <v>48.489330000000002</v>
      </c>
      <c r="H863" s="12">
        <v>43257</v>
      </c>
      <c r="I863" s="39">
        <f t="shared" si="54"/>
        <v>-5.31946773244419E-3</v>
      </c>
      <c r="J863" s="39">
        <f t="shared" si="55"/>
        <v>3.7253862117780684E-4</v>
      </c>
      <c r="K863" s="39">
        <f t="shared" si="56"/>
        <v>-2.8381197716622524E-3</v>
      </c>
      <c r="M863" s="39"/>
      <c r="N863" s="39"/>
    </row>
    <row r="864" spans="1:14" x14ac:dyDescent="0.25">
      <c r="A864" s="12">
        <v>43258</v>
      </c>
      <c r="B864" s="26">
        <f t="shared" si="53"/>
        <v>4</v>
      </c>
      <c r="C864" s="1">
        <f>VLOOKUP(A864,ASURB.MX!$A$2:$G$1290,6,FALSE)</f>
        <v>310.05334499999998</v>
      </c>
      <c r="D864">
        <f>VLOOKUP(A864,GFNORTEO.MX!$A$2:$G$1290,6,FALSE)</f>
        <v>107.41999800000001</v>
      </c>
      <c r="E864">
        <f>VLOOKUP(A864,WALMEX.MX!$A$2:$G$1290,6,FALSE)</f>
        <v>49.276817000000001</v>
      </c>
      <c r="H864" s="12">
        <v>43258</v>
      </c>
      <c r="I864" s="39">
        <f t="shared" si="54"/>
        <v>5.3825620916822777E-3</v>
      </c>
      <c r="J864" s="39">
        <f t="shared" si="55"/>
        <v>3.2815101179324707E-2</v>
      </c>
      <c r="K864" s="39">
        <f t="shared" si="56"/>
        <v>1.6109953301944008E-2</v>
      </c>
      <c r="M864" s="39"/>
      <c r="N864" s="39"/>
    </row>
    <row r="865" spans="1:14" x14ac:dyDescent="0.25">
      <c r="A865" s="12">
        <v>43259</v>
      </c>
      <c r="B865" s="26">
        <f t="shared" si="53"/>
        <v>5</v>
      </c>
      <c r="C865" s="1">
        <f>VLOOKUP(A865,ASURB.MX!$A$2:$G$1290,6,FALSE)</f>
        <v>310.35684199999997</v>
      </c>
      <c r="D865">
        <f>VLOOKUP(A865,GFNORTEO.MX!$A$2:$G$1290,6,FALSE)</f>
        <v>107.44000200000001</v>
      </c>
      <c r="E865">
        <f>VLOOKUP(A865,WALMEX.MX!$A$2:$G$1290,6,FALSE)</f>
        <v>49.444156999999997</v>
      </c>
      <c r="H865" s="12">
        <v>43259</v>
      </c>
      <c r="I865" s="39">
        <f t="shared" si="54"/>
        <v>9.7837537348301022E-4</v>
      </c>
      <c r="J865" s="39">
        <f t="shared" si="55"/>
        <v>1.862049712166156E-4</v>
      </c>
      <c r="K865" s="39">
        <f t="shared" si="56"/>
        <v>3.3901642881447166E-3</v>
      </c>
      <c r="M865" s="39"/>
      <c r="N865" s="39"/>
    </row>
    <row r="866" spans="1:14" x14ac:dyDescent="0.25">
      <c r="A866" s="12">
        <v>43262</v>
      </c>
      <c r="B866" s="26">
        <f t="shared" si="53"/>
        <v>1</v>
      </c>
      <c r="C866" s="1">
        <f>VLOOKUP(A866,ASURB.MX!$A$2:$G$1290,6,FALSE)</f>
        <v>314.18490600000001</v>
      </c>
      <c r="D866">
        <f>VLOOKUP(A866,GFNORTEO.MX!$A$2:$G$1290,6,FALSE)</f>
        <v>110.25</v>
      </c>
      <c r="E866">
        <f>VLOOKUP(A866,WALMEX.MX!$A$2:$G$1290,6,FALSE)</f>
        <v>49.168532999999996</v>
      </c>
      <c r="H866" s="12">
        <v>43262</v>
      </c>
      <c r="I866" s="39">
        <f t="shared" si="54"/>
        <v>1.225894650861975E-2</v>
      </c>
      <c r="J866" s="39">
        <f t="shared" si="55"/>
        <v>2.5817943496932481E-2</v>
      </c>
      <c r="K866" s="39">
        <f t="shared" si="56"/>
        <v>-5.5900456166145052E-3</v>
      </c>
      <c r="M866" s="39"/>
      <c r="N866" s="39"/>
    </row>
    <row r="867" spans="1:14" x14ac:dyDescent="0.25">
      <c r="A867" s="12">
        <v>43263</v>
      </c>
      <c r="B867" s="26">
        <f t="shared" si="53"/>
        <v>2</v>
      </c>
      <c r="C867" s="1">
        <f>VLOOKUP(A867,ASURB.MX!$A$2:$G$1290,6,FALSE)</f>
        <v>316.79894999999999</v>
      </c>
      <c r="D867">
        <f>VLOOKUP(A867,GFNORTEO.MX!$A$2:$G$1290,6,FALSE)</f>
        <v>110.620003</v>
      </c>
      <c r="E867">
        <f>VLOOKUP(A867,WALMEX.MX!$A$2:$G$1290,6,FALSE)</f>
        <v>49.768990000000002</v>
      </c>
      <c r="H867" s="12">
        <v>43263</v>
      </c>
      <c r="I867" s="39">
        <f t="shared" si="54"/>
        <v>8.2856603385587403E-3</v>
      </c>
      <c r="J867" s="39">
        <f t="shared" si="55"/>
        <v>3.3504173594459913E-3</v>
      </c>
      <c r="K867" s="39">
        <f t="shared" si="56"/>
        <v>1.2138253601780957E-2</v>
      </c>
      <c r="M867" s="39"/>
      <c r="N867" s="39"/>
    </row>
    <row r="868" spans="1:14" x14ac:dyDescent="0.25">
      <c r="A868" s="12">
        <v>43264</v>
      </c>
      <c r="B868" s="26">
        <f t="shared" si="53"/>
        <v>3</v>
      </c>
      <c r="C868" s="1">
        <f>VLOOKUP(A868,ASURB.MX!$A$2:$G$1290,6,FALSE)</f>
        <v>316.75</v>
      </c>
      <c r="D868">
        <f>VLOOKUP(A868,GFNORTEO.MX!$A$2:$G$1290,6,FALSE)</f>
        <v>109.620003</v>
      </c>
      <c r="E868">
        <f>VLOOKUP(A868,WALMEX.MX!$A$2:$G$1290,6,FALSE)</f>
        <v>49.247284000000001</v>
      </c>
      <c r="H868" s="12">
        <v>43264</v>
      </c>
      <c r="I868" s="39">
        <f t="shared" si="54"/>
        <v>-1.5452633959030555E-4</v>
      </c>
      <c r="J868" s="39">
        <f t="shared" si="55"/>
        <v>-9.081064701162744E-3</v>
      </c>
      <c r="K868" s="39">
        <f t="shared" si="56"/>
        <v>-1.0537880425829954E-2</v>
      </c>
      <c r="M868" s="39"/>
      <c r="N868" s="39"/>
    </row>
    <row r="869" spans="1:14" x14ac:dyDescent="0.25">
      <c r="A869" s="12">
        <v>43265</v>
      </c>
      <c r="B869" s="26">
        <f t="shared" si="53"/>
        <v>4</v>
      </c>
      <c r="C869" s="1">
        <f>VLOOKUP(A869,ASURB.MX!$A$2:$G$1290,6,FALSE)</f>
        <v>321.42999300000002</v>
      </c>
      <c r="D869">
        <f>VLOOKUP(A869,GFNORTEO.MX!$A$2:$G$1290,6,FALSE)</f>
        <v>110.660004</v>
      </c>
      <c r="E869">
        <f>VLOOKUP(A869,WALMEX.MX!$A$2:$G$1290,6,FALSE)</f>
        <v>49.877265999999999</v>
      </c>
      <c r="H869" s="12">
        <v>43265</v>
      </c>
      <c r="I869" s="39">
        <f t="shared" si="54"/>
        <v>1.4666949598790916E-2</v>
      </c>
      <c r="J869" s="39">
        <f t="shared" si="55"/>
        <v>9.4426066314802735E-3</v>
      </c>
      <c r="K869" s="39">
        <f t="shared" si="56"/>
        <v>1.2711088872600406E-2</v>
      </c>
      <c r="M869" s="39"/>
      <c r="N869" s="39"/>
    </row>
    <row r="870" spans="1:14" x14ac:dyDescent="0.25">
      <c r="A870" s="12">
        <v>43266</v>
      </c>
      <c r="B870" s="26">
        <f t="shared" si="53"/>
        <v>5</v>
      </c>
      <c r="C870" s="1">
        <f>VLOOKUP(A870,ASURB.MX!$A$2:$G$1290,6,FALSE)</f>
        <v>319.01998900000001</v>
      </c>
      <c r="D870">
        <f>VLOOKUP(A870,GFNORTEO.MX!$A$2:$G$1290,6,FALSE)</f>
        <v>108.730003</v>
      </c>
      <c r="E870">
        <f>VLOOKUP(A870,WALMEX.MX!$A$2:$G$1290,6,FALSE)</f>
        <v>50.763195000000003</v>
      </c>
      <c r="H870" s="12">
        <v>43266</v>
      </c>
      <c r="I870" s="39">
        <f t="shared" si="54"/>
        <v>-7.5260065363345991E-3</v>
      </c>
      <c r="J870" s="39">
        <f t="shared" si="55"/>
        <v>-1.7594701015780017E-2</v>
      </c>
      <c r="K870" s="39">
        <f t="shared" si="56"/>
        <v>1.7606276365840921E-2</v>
      </c>
      <c r="M870" s="39"/>
      <c r="N870" s="39"/>
    </row>
    <row r="871" spans="1:14" x14ac:dyDescent="0.25">
      <c r="A871" s="12">
        <v>43269</v>
      </c>
      <c r="B871" s="26">
        <f t="shared" si="53"/>
        <v>1</v>
      </c>
      <c r="C871" s="1">
        <f>VLOOKUP(A871,ASURB.MX!$A$2:$G$1290,6,FALSE)</f>
        <v>320.98998999999998</v>
      </c>
      <c r="D871">
        <f>VLOOKUP(A871,GFNORTEO.MX!$A$2:$G$1290,6,FALSE)</f>
        <v>109.739998</v>
      </c>
      <c r="E871">
        <f>VLOOKUP(A871,WALMEX.MX!$A$2:$G$1290,6,FALSE)</f>
        <v>51.147086999999999</v>
      </c>
      <c r="H871" s="12">
        <v>43269</v>
      </c>
      <c r="I871" s="39">
        <f t="shared" si="54"/>
        <v>6.1561765794632337E-3</v>
      </c>
      <c r="J871" s="39">
        <f t="shared" si="55"/>
        <v>9.2461408049951139E-3</v>
      </c>
      <c r="K871" s="39">
        <f t="shared" si="56"/>
        <v>7.5339565015323223E-3</v>
      </c>
      <c r="M871" s="39"/>
      <c r="N871" s="39"/>
    </row>
    <row r="872" spans="1:14" x14ac:dyDescent="0.25">
      <c r="A872" s="12">
        <v>43270</v>
      </c>
      <c r="B872" s="26">
        <f t="shared" si="53"/>
        <v>2</v>
      </c>
      <c r="C872" s="1">
        <f>VLOOKUP(A872,ASURB.MX!$A$2:$G$1290,6,FALSE)</f>
        <v>320.82998700000002</v>
      </c>
      <c r="D872">
        <f>VLOOKUP(A872,GFNORTEO.MX!$A$2:$G$1290,6,FALSE)</f>
        <v>109.33000199999999</v>
      </c>
      <c r="E872">
        <f>VLOOKUP(A872,WALMEX.MX!$A$2:$G$1290,6,FALSE)</f>
        <v>51.678642000000004</v>
      </c>
      <c r="H872" s="12">
        <v>43270</v>
      </c>
      <c r="I872" s="39">
        <f t="shared" si="54"/>
        <v>-4.985915336026298E-4</v>
      </c>
      <c r="J872" s="39">
        <f t="shared" si="55"/>
        <v>-3.7430636663001071E-3</v>
      </c>
      <c r="K872" s="39">
        <f t="shared" si="56"/>
        <v>1.0339041410027722E-2</v>
      </c>
      <c r="M872" s="39"/>
      <c r="N872" s="39"/>
    </row>
    <row r="873" spans="1:14" x14ac:dyDescent="0.25">
      <c r="A873" s="12">
        <v>43271</v>
      </c>
      <c r="B873" s="26">
        <f t="shared" si="53"/>
        <v>3</v>
      </c>
      <c r="C873" s="1">
        <f>VLOOKUP(A873,ASURB.MX!$A$2:$G$1290,6,FALSE)</f>
        <v>321.97000100000002</v>
      </c>
      <c r="D873">
        <f>VLOOKUP(A873,GFNORTEO.MX!$A$2:$G$1290,6,FALSE)</f>
        <v>112.32</v>
      </c>
      <c r="E873">
        <f>VLOOKUP(A873,WALMEX.MX!$A$2:$G$1290,6,FALSE)</f>
        <v>50.792721</v>
      </c>
      <c r="H873" s="12">
        <v>43271</v>
      </c>
      <c r="I873" s="39">
        <f t="shared" si="54"/>
        <v>3.5470292984791096E-3</v>
      </c>
      <c r="J873" s="39">
        <f t="shared" si="55"/>
        <v>2.6981090537867031E-2</v>
      </c>
      <c r="K873" s="39">
        <f t="shared" si="56"/>
        <v>-1.7291525123073501E-2</v>
      </c>
      <c r="M873" s="39"/>
      <c r="N873" s="39"/>
    </row>
    <row r="874" spans="1:14" x14ac:dyDescent="0.25">
      <c r="A874" s="12">
        <v>43272</v>
      </c>
      <c r="B874" s="26">
        <f t="shared" si="53"/>
        <v>4</v>
      </c>
      <c r="C874" s="1">
        <f>VLOOKUP(A874,ASURB.MX!$A$2:$G$1290,6,FALSE)</f>
        <v>321.86999500000002</v>
      </c>
      <c r="D874">
        <f>VLOOKUP(A874,GFNORTEO.MX!$A$2:$G$1290,6,FALSE)</f>
        <v>111.470001</v>
      </c>
      <c r="E874">
        <f>VLOOKUP(A874,WALMEX.MX!$A$2:$G$1290,6,FALSE)</f>
        <v>51.599891999999997</v>
      </c>
      <c r="H874" s="12">
        <v>43272</v>
      </c>
      <c r="I874" s="39">
        <f t="shared" si="54"/>
        <v>-3.1065482550198057E-4</v>
      </c>
      <c r="J874" s="39">
        <f t="shared" si="55"/>
        <v>-7.5964349049453418E-3</v>
      </c>
      <c r="K874" s="39">
        <f t="shared" si="56"/>
        <v>1.5766522545829883E-2</v>
      </c>
      <c r="M874" s="39"/>
      <c r="N874" s="39"/>
    </row>
    <row r="875" spans="1:14" x14ac:dyDescent="0.25">
      <c r="A875" s="12">
        <v>43273</v>
      </c>
      <c r="B875" s="26">
        <f t="shared" si="53"/>
        <v>5</v>
      </c>
      <c r="C875" s="1">
        <f>VLOOKUP(A875,ASURB.MX!$A$2:$G$1290,6,FALSE)</f>
        <v>319.89001500000001</v>
      </c>
      <c r="D875">
        <f>VLOOKUP(A875,GFNORTEO.MX!$A$2:$G$1290,6,FALSE)</f>
        <v>111.33000199999999</v>
      </c>
      <c r="E875">
        <f>VLOOKUP(A875,WALMEX.MX!$A$2:$G$1290,6,FALSE)</f>
        <v>52.052695999999997</v>
      </c>
      <c r="H875" s="12">
        <v>43273</v>
      </c>
      <c r="I875" s="39">
        <f t="shared" si="54"/>
        <v>-6.1704881932269735E-3</v>
      </c>
      <c r="J875" s="39">
        <f t="shared" si="55"/>
        <v>-1.2567236673301728E-3</v>
      </c>
      <c r="K875" s="39">
        <f t="shared" si="56"/>
        <v>8.7370106071862318E-3</v>
      </c>
      <c r="M875" s="39"/>
      <c r="N875" s="39"/>
    </row>
    <row r="876" spans="1:14" x14ac:dyDescent="0.25">
      <c r="A876" s="12">
        <v>43276</v>
      </c>
      <c r="B876" s="26">
        <f t="shared" si="53"/>
        <v>1</v>
      </c>
      <c r="C876" s="1">
        <f>VLOOKUP(A876,ASURB.MX!$A$2:$G$1290,6,FALSE)</f>
        <v>313.86999500000002</v>
      </c>
      <c r="D876">
        <f>VLOOKUP(A876,GFNORTEO.MX!$A$2:$G$1290,6,FALSE)</f>
        <v>111.889999</v>
      </c>
      <c r="E876">
        <f>VLOOKUP(A876,WALMEX.MX!$A$2:$G$1290,6,FALSE)</f>
        <v>52.033009</v>
      </c>
      <c r="H876" s="12">
        <v>43276</v>
      </c>
      <c r="I876" s="39">
        <f t="shared" si="54"/>
        <v>-1.899836207701415E-2</v>
      </c>
      <c r="J876" s="39">
        <f t="shared" si="55"/>
        <v>5.0174551770552286E-3</v>
      </c>
      <c r="K876" s="39">
        <f t="shared" si="56"/>
        <v>-3.7828441926316325E-4</v>
      </c>
      <c r="M876" s="39"/>
      <c r="N876" s="39"/>
    </row>
    <row r="877" spans="1:14" x14ac:dyDescent="0.25">
      <c r="A877" s="12">
        <v>43277</v>
      </c>
      <c r="B877" s="26">
        <f t="shared" si="53"/>
        <v>2</v>
      </c>
      <c r="C877" s="1">
        <f>VLOOKUP(A877,ASURB.MX!$A$2:$G$1290,6,FALSE)</f>
        <v>313.51001000000002</v>
      </c>
      <c r="D877">
        <f>VLOOKUP(A877,GFNORTEO.MX!$A$2:$G$1290,6,FALSE)</f>
        <v>113.05999799999999</v>
      </c>
      <c r="E877">
        <f>VLOOKUP(A877,WALMEX.MX!$A$2:$G$1290,6,FALSE)</f>
        <v>51.550677999999998</v>
      </c>
      <c r="H877" s="12">
        <v>43277</v>
      </c>
      <c r="I877" s="39">
        <f t="shared" si="54"/>
        <v>-1.1475821245106668E-3</v>
      </c>
      <c r="J877" s="39">
        <f t="shared" si="55"/>
        <v>1.0402396675141652E-2</v>
      </c>
      <c r="K877" s="39">
        <f t="shared" si="56"/>
        <v>-9.3129429941749883E-3</v>
      </c>
      <c r="M877" s="39"/>
      <c r="N877" s="39"/>
    </row>
    <row r="878" spans="1:14" x14ac:dyDescent="0.25">
      <c r="A878" s="12">
        <v>43278</v>
      </c>
      <c r="B878" s="26">
        <f t="shared" si="53"/>
        <v>3</v>
      </c>
      <c r="C878" s="1">
        <f>VLOOKUP(A878,ASURB.MX!$A$2:$G$1290,6,FALSE)</f>
        <v>313.32000699999998</v>
      </c>
      <c r="D878">
        <f>VLOOKUP(A878,GFNORTEO.MX!$A$2:$G$1290,6,FALSE)</f>
        <v>112.239998</v>
      </c>
      <c r="E878">
        <f>VLOOKUP(A878,WALMEX.MX!$A$2:$G$1290,6,FALSE)</f>
        <v>51.452240000000003</v>
      </c>
      <c r="H878" s="12">
        <v>43278</v>
      </c>
      <c r="I878" s="39">
        <f t="shared" si="54"/>
        <v>-6.0623454737721006E-4</v>
      </c>
      <c r="J878" s="39">
        <f t="shared" si="55"/>
        <v>-7.2792155821763309E-3</v>
      </c>
      <c r="K878" s="39">
        <f t="shared" si="56"/>
        <v>-1.9113639085199773E-3</v>
      </c>
      <c r="M878" s="39"/>
      <c r="N878" s="39"/>
    </row>
    <row r="879" spans="1:14" x14ac:dyDescent="0.25">
      <c r="A879" s="12">
        <v>43279</v>
      </c>
      <c r="B879" s="26">
        <f t="shared" si="53"/>
        <v>4</v>
      </c>
      <c r="C879" s="1">
        <f>VLOOKUP(A879,ASURB.MX!$A$2:$G$1290,6,FALSE)</f>
        <v>312.97000100000002</v>
      </c>
      <c r="D879">
        <f>VLOOKUP(A879,GFNORTEO.MX!$A$2:$G$1290,6,FALSE)</f>
        <v>113.339996</v>
      </c>
      <c r="E879">
        <f>VLOOKUP(A879,WALMEX.MX!$A$2:$G$1290,6,FALSE)</f>
        <v>51.570362000000003</v>
      </c>
      <c r="H879" s="12">
        <v>43279</v>
      </c>
      <c r="I879" s="39">
        <f t="shared" si="54"/>
        <v>-1.1177123440166623E-3</v>
      </c>
      <c r="J879" s="39">
        <f t="shared" si="55"/>
        <v>9.752697474185024E-3</v>
      </c>
      <c r="K879" s="39">
        <f t="shared" si="56"/>
        <v>2.293128875961514E-3</v>
      </c>
      <c r="M879" s="39"/>
      <c r="N879" s="39"/>
    </row>
    <row r="880" spans="1:14" x14ac:dyDescent="0.25">
      <c r="A880" s="12">
        <v>43280</v>
      </c>
      <c r="B880" s="26">
        <f t="shared" si="53"/>
        <v>5</v>
      </c>
      <c r="C880" s="1">
        <f>VLOOKUP(A880,ASURB.MX!$A$2:$G$1290,6,FALSE)</f>
        <v>315.36999500000002</v>
      </c>
      <c r="D880">
        <f>VLOOKUP(A880,GFNORTEO.MX!$A$2:$G$1290,6,FALSE)</f>
        <v>117.07</v>
      </c>
      <c r="E880">
        <f>VLOOKUP(A880,WALMEX.MX!$A$2:$G$1290,6,FALSE)</f>
        <v>51.540832999999999</v>
      </c>
      <c r="H880" s="12">
        <v>43280</v>
      </c>
      <c r="I880" s="39">
        <f t="shared" si="54"/>
        <v>7.6391943428587112E-3</v>
      </c>
      <c r="J880" s="39">
        <f t="shared" si="55"/>
        <v>3.2379931042150194E-2</v>
      </c>
      <c r="K880" s="39">
        <f t="shared" si="56"/>
        <v>-5.7276032553521192E-4</v>
      </c>
      <c r="M880" s="39"/>
      <c r="N880" s="39"/>
    </row>
    <row r="881" spans="1:14" x14ac:dyDescent="0.25">
      <c r="A881" s="12">
        <v>43283</v>
      </c>
      <c r="B881" s="26">
        <f t="shared" si="53"/>
        <v>1</v>
      </c>
      <c r="C881" s="1">
        <f>VLOOKUP(A881,ASURB.MX!$A$2:$G$1290,6,FALSE)</f>
        <v>311.55999800000001</v>
      </c>
      <c r="D881">
        <f>VLOOKUP(A881,GFNORTEO.MX!$A$2:$G$1290,6,FALSE)</f>
        <v>111.94000200000001</v>
      </c>
      <c r="E881">
        <f>VLOOKUP(A881,WALMEX.MX!$A$2:$G$1290,6,FALSE)</f>
        <v>50.753349</v>
      </c>
      <c r="H881" s="12">
        <v>43283</v>
      </c>
      <c r="I881" s="39">
        <f t="shared" si="54"/>
        <v>-1.2154607206817212E-2</v>
      </c>
      <c r="J881" s="39">
        <f t="shared" si="55"/>
        <v>-4.4809015161653296E-2</v>
      </c>
      <c r="K881" s="39">
        <f t="shared" si="56"/>
        <v>-1.5396761405299325E-2</v>
      </c>
      <c r="M881" s="39"/>
      <c r="N881" s="39"/>
    </row>
    <row r="882" spans="1:14" x14ac:dyDescent="0.25">
      <c r="A882" s="12">
        <v>43284</v>
      </c>
      <c r="B882" s="26">
        <f t="shared" si="53"/>
        <v>2</v>
      </c>
      <c r="C882" s="1">
        <f>VLOOKUP(A882,ASURB.MX!$A$2:$G$1290,6,FALSE)</f>
        <v>309.42001299999998</v>
      </c>
      <c r="D882">
        <f>VLOOKUP(A882,GFNORTEO.MX!$A$2:$G$1290,6,FALSE)</f>
        <v>115.459999</v>
      </c>
      <c r="E882">
        <f>VLOOKUP(A882,WALMEX.MX!$A$2:$G$1290,6,FALSE)</f>
        <v>50.704132000000001</v>
      </c>
      <c r="H882" s="12">
        <v>43284</v>
      </c>
      <c r="I882" s="39">
        <f t="shared" si="54"/>
        <v>-6.8923103274259262E-3</v>
      </c>
      <c r="J882" s="39">
        <f t="shared" si="55"/>
        <v>3.096110964185151E-2</v>
      </c>
      <c r="K882" s="39">
        <f t="shared" si="56"/>
        <v>-9.7019960234590789E-4</v>
      </c>
      <c r="M882" s="39"/>
      <c r="N882" s="39"/>
    </row>
    <row r="883" spans="1:14" x14ac:dyDescent="0.25">
      <c r="A883" s="12">
        <v>43285</v>
      </c>
      <c r="B883" s="26">
        <f t="shared" si="53"/>
        <v>3</v>
      </c>
      <c r="C883" s="1">
        <f>VLOOKUP(A883,ASURB.MX!$A$2:$G$1290,6,FALSE)</f>
        <v>311.57000699999998</v>
      </c>
      <c r="D883">
        <f>VLOOKUP(A883,GFNORTEO.MX!$A$2:$G$1290,6,FALSE)</f>
        <v>116.550003</v>
      </c>
      <c r="E883">
        <f>VLOOKUP(A883,WALMEX.MX!$A$2:$G$1290,6,FALSE)</f>
        <v>50.930531000000002</v>
      </c>
      <c r="H883" s="12">
        <v>43285</v>
      </c>
      <c r="I883" s="39">
        <f t="shared" si="54"/>
        <v>6.9244352449247468E-3</v>
      </c>
      <c r="J883" s="39">
        <f t="shared" si="55"/>
        <v>9.396250250012346E-3</v>
      </c>
      <c r="K883" s="39">
        <f t="shared" si="56"/>
        <v>4.4551606270870061E-3</v>
      </c>
      <c r="M883" s="39"/>
      <c r="N883" s="39"/>
    </row>
    <row r="884" spans="1:14" x14ac:dyDescent="0.25">
      <c r="A884" s="12">
        <v>43286</v>
      </c>
      <c r="B884" s="26">
        <f t="shared" si="53"/>
        <v>4</v>
      </c>
      <c r="C884" s="1">
        <f>VLOOKUP(A884,ASURB.MX!$A$2:$G$1290,6,FALSE)</f>
        <v>314.26998900000001</v>
      </c>
      <c r="D884">
        <f>VLOOKUP(A884,GFNORTEO.MX!$A$2:$G$1290,6,FALSE)</f>
        <v>122.709999</v>
      </c>
      <c r="E884">
        <f>VLOOKUP(A884,WALMEX.MX!$A$2:$G$1290,6,FALSE)</f>
        <v>52.170817999999997</v>
      </c>
      <c r="H884" s="12">
        <v>43286</v>
      </c>
      <c r="I884" s="39">
        <f t="shared" si="54"/>
        <v>8.6283994893641813E-3</v>
      </c>
      <c r="J884" s="39">
        <f t="shared" si="55"/>
        <v>5.1503448617369767E-2</v>
      </c>
      <c r="K884" s="39">
        <f t="shared" si="56"/>
        <v>2.4060729503508609E-2</v>
      </c>
      <c r="M884" s="39"/>
      <c r="N884" s="39"/>
    </row>
    <row r="885" spans="1:14" x14ac:dyDescent="0.25">
      <c r="A885" s="12">
        <v>43287</v>
      </c>
      <c r="B885" s="26">
        <f t="shared" si="53"/>
        <v>5</v>
      </c>
      <c r="C885" s="1">
        <f>VLOOKUP(A885,ASURB.MX!$A$2:$G$1290,6,FALSE)</f>
        <v>320.45001200000002</v>
      </c>
      <c r="D885">
        <f>VLOOKUP(A885,GFNORTEO.MX!$A$2:$G$1290,6,FALSE)</f>
        <v>124.650002</v>
      </c>
      <c r="E885">
        <f>VLOOKUP(A885,WALMEX.MX!$A$2:$G$1290,6,FALSE)</f>
        <v>52.574406000000003</v>
      </c>
      <c r="H885" s="12">
        <v>43287</v>
      </c>
      <c r="I885" s="39">
        <f t="shared" si="54"/>
        <v>1.9473841358273212E-2</v>
      </c>
      <c r="J885" s="39">
        <f t="shared" si="55"/>
        <v>1.5685986175331242E-2</v>
      </c>
      <c r="K885" s="39">
        <f t="shared" si="56"/>
        <v>7.7061269587568914E-3</v>
      </c>
      <c r="M885" s="39"/>
      <c r="N885" s="39"/>
    </row>
    <row r="886" spans="1:14" x14ac:dyDescent="0.25">
      <c r="A886" s="12">
        <v>43290</v>
      </c>
      <c r="B886" s="26">
        <f t="shared" si="53"/>
        <v>1</v>
      </c>
      <c r="C886" s="1">
        <f>VLOOKUP(A886,ASURB.MX!$A$2:$G$1290,6,FALSE)</f>
        <v>313.57000699999998</v>
      </c>
      <c r="D886">
        <f>VLOOKUP(A886,GFNORTEO.MX!$A$2:$G$1290,6,FALSE)</f>
        <v>122.43</v>
      </c>
      <c r="E886">
        <f>VLOOKUP(A886,WALMEX.MX!$A$2:$G$1290,6,FALSE)</f>
        <v>52.840183000000003</v>
      </c>
      <c r="H886" s="12">
        <v>43290</v>
      </c>
      <c r="I886" s="39">
        <f t="shared" si="54"/>
        <v>-2.1703652439086424E-2</v>
      </c>
      <c r="J886" s="39">
        <f t="shared" si="55"/>
        <v>-1.7970387928668532E-2</v>
      </c>
      <c r="K886" s="39">
        <f t="shared" si="56"/>
        <v>5.0425195540847751E-3</v>
      </c>
      <c r="M886" s="39"/>
      <c r="N886" s="39"/>
    </row>
    <row r="887" spans="1:14" x14ac:dyDescent="0.25">
      <c r="A887" s="12">
        <v>43291</v>
      </c>
      <c r="B887" s="26">
        <f t="shared" si="53"/>
        <v>2</v>
      </c>
      <c r="C887" s="1">
        <f>VLOOKUP(A887,ASURB.MX!$A$2:$G$1290,6,FALSE)</f>
        <v>311</v>
      </c>
      <c r="D887">
        <f>VLOOKUP(A887,GFNORTEO.MX!$A$2:$G$1290,6,FALSE)</f>
        <v>118.769997</v>
      </c>
      <c r="E887">
        <f>VLOOKUP(A887,WALMEX.MX!$A$2:$G$1290,6,FALSE)</f>
        <v>54.277340000000002</v>
      </c>
      <c r="H887" s="12">
        <v>43291</v>
      </c>
      <c r="I887" s="39">
        <f t="shared" si="54"/>
        <v>-8.2297307792543288E-3</v>
      </c>
      <c r="J887" s="39">
        <f t="shared" si="55"/>
        <v>-3.0350613558579126E-2</v>
      </c>
      <c r="K887" s="39">
        <f t="shared" si="56"/>
        <v>2.6834885673921359E-2</v>
      </c>
      <c r="M887" s="39"/>
      <c r="N887" s="39"/>
    </row>
    <row r="888" spans="1:14" x14ac:dyDescent="0.25">
      <c r="A888" s="12">
        <v>43292</v>
      </c>
      <c r="B888" s="26">
        <f t="shared" si="53"/>
        <v>3</v>
      </c>
      <c r="C888" s="1">
        <f>VLOOKUP(A888,ASURB.MX!$A$2:$G$1290,6,FALSE)</f>
        <v>309.58999599999999</v>
      </c>
      <c r="D888">
        <f>VLOOKUP(A888,GFNORTEO.MX!$A$2:$G$1290,6,FALSE)</f>
        <v>119.870003</v>
      </c>
      <c r="E888">
        <f>VLOOKUP(A888,WALMEX.MX!$A$2:$G$1290,6,FALSE)</f>
        <v>52.279099000000002</v>
      </c>
      <c r="H888" s="12">
        <v>43292</v>
      </c>
      <c r="I888" s="39">
        <f t="shared" si="54"/>
        <v>-4.5440836472260895E-3</v>
      </c>
      <c r="J888" s="39">
        <f t="shared" si="55"/>
        <v>9.2190227188760077E-3</v>
      </c>
      <c r="K888" s="39">
        <f t="shared" si="56"/>
        <v>-3.7510174123874647E-2</v>
      </c>
      <c r="M888" s="39"/>
      <c r="N888" s="39"/>
    </row>
    <row r="889" spans="1:14" x14ac:dyDescent="0.25">
      <c r="A889" s="12">
        <v>43293</v>
      </c>
      <c r="B889" s="26">
        <f t="shared" si="53"/>
        <v>4</v>
      </c>
      <c r="C889" s="1">
        <f>VLOOKUP(A889,ASURB.MX!$A$2:$G$1290,6,FALSE)</f>
        <v>307.79998799999998</v>
      </c>
      <c r="D889">
        <f>VLOOKUP(A889,GFNORTEO.MX!$A$2:$G$1290,6,FALSE)</f>
        <v>121.529999</v>
      </c>
      <c r="E889">
        <f>VLOOKUP(A889,WALMEX.MX!$A$2:$G$1290,6,FALSE)</f>
        <v>52.653156000000003</v>
      </c>
      <c r="H889" s="12">
        <v>43293</v>
      </c>
      <c r="I889" s="39">
        <f t="shared" si="54"/>
        <v>-5.7986461135846948E-3</v>
      </c>
      <c r="J889" s="39">
        <f t="shared" si="55"/>
        <v>1.3753290408167126E-2</v>
      </c>
      <c r="K889" s="39">
        <f t="shared" si="56"/>
        <v>7.1295253198525544E-3</v>
      </c>
      <c r="M889" s="39"/>
      <c r="N889" s="39"/>
    </row>
    <row r="890" spans="1:14" x14ac:dyDescent="0.25">
      <c r="A890" s="12">
        <v>43294</v>
      </c>
      <c r="B890" s="26">
        <f t="shared" si="53"/>
        <v>5</v>
      </c>
      <c r="C890" s="1">
        <f>VLOOKUP(A890,ASURB.MX!$A$2:$G$1290,6,FALSE)</f>
        <v>313.540009</v>
      </c>
      <c r="D890">
        <f>VLOOKUP(A890,GFNORTEO.MX!$A$2:$G$1290,6,FALSE)</f>
        <v>119.959999</v>
      </c>
      <c r="E890">
        <f>VLOOKUP(A890,WALMEX.MX!$A$2:$G$1290,6,FALSE)</f>
        <v>52.348002999999999</v>
      </c>
      <c r="H890" s="12">
        <v>43294</v>
      </c>
      <c r="I890" s="39">
        <f t="shared" si="54"/>
        <v>1.8476789926432768E-2</v>
      </c>
      <c r="J890" s="39">
        <f t="shared" si="55"/>
        <v>-1.300279210959172E-2</v>
      </c>
      <c r="K890" s="39">
        <f t="shared" si="56"/>
        <v>-5.812390301404376E-3</v>
      </c>
      <c r="M890" s="39"/>
      <c r="N890" s="39"/>
    </row>
    <row r="891" spans="1:14" x14ac:dyDescent="0.25">
      <c r="A891" s="12">
        <v>43297</v>
      </c>
      <c r="B891" s="26">
        <f t="shared" si="53"/>
        <v>1</v>
      </c>
      <c r="C891" s="1">
        <f>VLOOKUP(A891,ASURB.MX!$A$2:$G$1290,6,FALSE)</f>
        <v>319.51998900000001</v>
      </c>
      <c r="D891">
        <f>VLOOKUP(A891,GFNORTEO.MX!$A$2:$G$1290,6,FALSE)</f>
        <v>121.91999800000001</v>
      </c>
      <c r="E891">
        <f>VLOOKUP(A891,WALMEX.MX!$A$2:$G$1290,6,FALSE)</f>
        <v>51.708171999999998</v>
      </c>
      <c r="H891" s="12">
        <v>43297</v>
      </c>
      <c r="I891" s="39">
        <f t="shared" si="54"/>
        <v>1.8892862896008382E-2</v>
      </c>
      <c r="J891" s="39">
        <f t="shared" si="55"/>
        <v>1.6206729989440394E-2</v>
      </c>
      <c r="K891" s="39">
        <f t="shared" si="56"/>
        <v>-1.2297954714682213E-2</v>
      </c>
      <c r="M891" s="39"/>
      <c r="N891" s="39"/>
    </row>
    <row r="892" spans="1:14" x14ac:dyDescent="0.25">
      <c r="A892" s="12">
        <v>43298</v>
      </c>
      <c r="B892" s="26">
        <f t="shared" si="53"/>
        <v>2</v>
      </c>
      <c r="C892" s="1">
        <f>VLOOKUP(A892,ASURB.MX!$A$2:$G$1290,6,FALSE)</f>
        <v>329.22000100000002</v>
      </c>
      <c r="D892">
        <f>VLOOKUP(A892,GFNORTEO.MX!$A$2:$G$1290,6,FALSE)</f>
        <v>122.25</v>
      </c>
      <c r="E892">
        <f>VLOOKUP(A892,WALMEX.MX!$A$2:$G$1290,6,FALSE)</f>
        <v>53.076424000000003</v>
      </c>
      <c r="H892" s="12">
        <v>43298</v>
      </c>
      <c r="I892" s="39">
        <f t="shared" si="54"/>
        <v>2.9906388095557113E-2</v>
      </c>
      <c r="J892" s="39">
        <f t="shared" si="55"/>
        <v>2.703052820844752E-3</v>
      </c>
      <c r="K892" s="39">
        <f t="shared" si="56"/>
        <v>2.611700239968022E-2</v>
      </c>
      <c r="M892" s="39"/>
      <c r="N892" s="39"/>
    </row>
    <row r="893" spans="1:14" x14ac:dyDescent="0.25">
      <c r="A893" s="12">
        <v>43299</v>
      </c>
      <c r="B893" s="26">
        <f t="shared" si="53"/>
        <v>3</v>
      </c>
      <c r="C893" s="1">
        <f>VLOOKUP(A893,ASURB.MX!$A$2:$G$1290,6,FALSE)</f>
        <v>325.39001500000001</v>
      </c>
      <c r="D893">
        <f>VLOOKUP(A893,GFNORTEO.MX!$A$2:$G$1290,6,FALSE)</f>
        <v>124.57</v>
      </c>
      <c r="E893">
        <f>VLOOKUP(A893,WALMEX.MX!$A$2:$G$1290,6,FALSE)</f>
        <v>54.050938000000002</v>
      </c>
      <c r="H893" s="12">
        <v>43299</v>
      </c>
      <c r="I893" s="39">
        <f t="shared" si="54"/>
        <v>-1.1701714332675224E-2</v>
      </c>
      <c r="J893" s="39">
        <f t="shared" si="55"/>
        <v>1.8799678543019786E-2</v>
      </c>
      <c r="K893" s="39">
        <f t="shared" si="56"/>
        <v>1.819406104919569E-2</v>
      </c>
      <c r="M893" s="39"/>
      <c r="N893" s="39"/>
    </row>
    <row r="894" spans="1:14" x14ac:dyDescent="0.25">
      <c r="A894" s="12">
        <v>43300</v>
      </c>
      <c r="B894" s="26">
        <f t="shared" si="53"/>
        <v>4</v>
      </c>
      <c r="C894" s="1">
        <f>VLOOKUP(A894,ASURB.MX!$A$2:$G$1290,6,FALSE)</f>
        <v>323.33999599999999</v>
      </c>
      <c r="D894">
        <f>VLOOKUP(A894,GFNORTEO.MX!$A$2:$G$1290,6,FALSE)</f>
        <v>124.989998</v>
      </c>
      <c r="E894">
        <f>VLOOKUP(A894,WALMEX.MX!$A$2:$G$1290,6,FALSE)</f>
        <v>54.119843000000003</v>
      </c>
      <c r="H894" s="12">
        <v>43300</v>
      </c>
      <c r="I894" s="39">
        <f t="shared" si="54"/>
        <v>-6.3201202011651698E-3</v>
      </c>
      <c r="J894" s="39">
        <f t="shared" si="55"/>
        <v>3.3659112028489439E-3</v>
      </c>
      <c r="K894" s="39">
        <f t="shared" si="56"/>
        <v>1.274004101346062E-3</v>
      </c>
      <c r="M894" s="39"/>
      <c r="N894" s="39"/>
    </row>
    <row r="895" spans="1:14" x14ac:dyDescent="0.25">
      <c r="A895" s="12">
        <v>43301</v>
      </c>
      <c r="B895" s="26">
        <f t="shared" si="53"/>
        <v>5</v>
      </c>
      <c r="C895" s="1">
        <f>VLOOKUP(A895,ASURB.MX!$A$2:$G$1290,6,FALSE)</f>
        <v>330.10000600000001</v>
      </c>
      <c r="D895">
        <f>VLOOKUP(A895,GFNORTEO.MX!$A$2:$G$1290,6,FALSE)</f>
        <v>126.599998</v>
      </c>
      <c r="E895">
        <f>VLOOKUP(A895,WALMEX.MX!$A$2:$G$1290,6,FALSE)</f>
        <v>54.887638000000003</v>
      </c>
      <c r="H895" s="12">
        <v>43301</v>
      </c>
      <c r="I895" s="39">
        <f t="shared" si="54"/>
        <v>2.0691268232876207E-2</v>
      </c>
      <c r="J895" s="39">
        <f t="shared" si="55"/>
        <v>1.2798775811437206E-2</v>
      </c>
      <c r="K895" s="39">
        <f t="shared" si="56"/>
        <v>1.4087247780783279E-2</v>
      </c>
      <c r="M895" s="39"/>
      <c r="N895" s="39"/>
    </row>
    <row r="896" spans="1:14" x14ac:dyDescent="0.25">
      <c r="A896" s="12">
        <v>43304</v>
      </c>
      <c r="B896" s="26">
        <f t="shared" si="53"/>
        <v>1</v>
      </c>
      <c r="C896" s="1">
        <f>VLOOKUP(A896,ASURB.MX!$A$2:$G$1290,6,FALSE)</f>
        <v>335.07000699999998</v>
      </c>
      <c r="D896">
        <f>VLOOKUP(A896,GFNORTEO.MX!$A$2:$G$1290,6,FALSE)</f>
        <v>126.980003</v>
      </c>
      <c r="E896">
        <f>VLOOKUP(A896,WALMEX.MX!$A$2:$G$1290,6,FALSE)</f>
        <v>54.858108999999999</v>
      </c>
      <c r="H896" s="12">
        <v>43304</v>
      </c>
      <c r="I896" s="39">
        <f t="shared" si="54"/>
        <v>1.494382907654427E-2</v>
      </c>
      <c r="J896" s="39">
        <f t="shared" si="55"/>
        <v>2.9971234557840836E-3</v>
      </c>
      <c r="K896" s="39">
        <f t="shared" si="56"/>
        <v>-5.3813476184380539E-4</v>
      </c>
      <c r="M896" s="39"/>
      <c r="N896" s="39"/>
    </row>
    <row r="897" spans="1:14" x14ac:dyDescent="0.25">
      <c r="A897" s="12">
        <v>43305</v>
      </c>
      <c r="B897" s="26">
        <f t="shared" si="53"/>
        <v>2</v>
      </c>
      <c r="C897" s="1">
        <f>VLOOKUP(A897,ASURB.MX!$A$2:$G$1290,6,FALSE)</f>
        <v>345.02999899999998</v>
      </c>
      <c r="D897">
        <f>VLOOKUP(A897,GFNORTEO.MX!$A$2:$G$1290,6,FALSE)</f>
        <v>128.05999800000001</v>
      </c>
      <c r="E897">
        <f>VLOOKUP(A897,WALMEX.MX!$A$2:$G$1290,6,FALSE)</f>
        <v>55.901527000000002</v>
      </c>
      <c r="H897" s="12">
        <v>43305</v>
      </c>
      <c r="I897" s="39">
        <f t="shared" si="54"/>
        <v>2.9291880762299296E-2</v>
      </c>
      <c r="J897" s="39">
        <f t="shared" si="55"/>
        <v>8.4692711049054632E-3</v>
      </c>
      <c r="K897" s="39">
        <f t="shared" si="56"/>
        <v>1.8841681068321309E-2</v>
      </c>
      <c r="M897" s="39"/>
      <c r="N897" s="39"/>
    </row>
    <row r="898" spans="1:14" x14ac:dyDescent="0.25">
      <c r="A898" s="12">
        <v>43306</v>
      </c>
      <c r="B898" s="26">
        <f t="shared" si="53"/>
        <v>3</v>
      </c>
      <c r="C898" s="1">
        <f>VLOOKUP(A898,ASURB.MX!$A$2:$G$1290,6,FALSE)</f>
        <v>340.42999300000002</v>
      </c>
      <c r="D898">
        <f>VLOOKUP(A898,GFNORTEO.MX!$A$2:$G$1290,6,FALSE)</f>
        <v>127.08000199999999</v>
      </c>
      <c r="E898">
        <f>VLOOKUP(A898,WALMEX.MX!$A$2:$G$1290,6,FALSE)</f>
        <v>56.580730000000003</v>
      </c>
      <c r="H898" s="12">
        <v>43306</v>
      </c>
      <c r="I898" s="39">
        <f t="shared" si="54"/>
        <v>-1.3421863010803548E-2</v>
      </c>
      <c r="J898" s="39">
        <f t="shared" si="55"/>
        <v>-7.6820633335439419E-3</v>
      </c>
      <c r="K898" s="39">
        <f t="shared" si="56"/>
        <v>1.2076771450920105E-2</v>
      </c>
      <c r="M898" s="39"/>
      <c r="N898" s="39"/>
    </row>
    <row r="899" spans="1:14" x14ac:dyDescent="0.25">
      <c r="A899" s="12">
        <v>43307</v>
      </c>
      <c r="B899" s="26">
        <f t="shared" si="53"/>
        <v>4</v>
      </c>
      <c r="C899" s="1">
        <f>VLOOKUP(A899,ASURB.MX!$A$2:$G$1290,6,FALSE)</f>
        <v>344.07000699999998</v>
      </c>
      <c r="D899">
        <f>VLOOKUP(A899,GFNORTEO.MX!$A$2:$G$1290,6,FALSE)</f>
        <v>129.259995</v>
      </c>
      <c r="E899">
        <f>VLOOKUP(A899,WALMEX.MX!$A$2:$G$1290,6,FALSE)</f>
        <v>53.243763000000001</v>
      </c>
      <c r="H899" s="12">
        <v>43307</v>
      </c>
      <c r="I899" s="39">
        <f t="shared" si="54"/>
        <v>1.0635641525740539E-2</v>
      </c>
      <c r="J899" s="39">
        <f t="shared" si="55"/>
        <v>1.7009016013588889E-2</v>
      </c>
      <c r="K899" s="39">
        <f t="shared" si="56"/>
        <v>-6.0787796906636132E-2</v>
      </c>
      <c r="M899" s="39"/>
      <c r="N899" s="39"/>
    </row>
    <row r="900" spans="1:14" x14ac:dyDescent="0.25">
      <c r="A900" s="12">
        <v>43308</v>
      </c>
      <c r="B900" s="26">
        <f t="shared" ref="B900:B963" si="57">WEEKDAY(A900,2)</f>
        <v>5</v>
      </c>
      <c r="C900" s="1">
        <f>VLOOKUP(A900,ASURB.MX!$A$2:$G$1290,6,FALSE)</f>
        <v>344.79998799999998</v>
      </c>
      <c r="D900">
        <f>VLOOKUP(A900,GFNORTEO.MX!$A$2:$G$1290,6,FALSE)</f>
        <v>129.820007</v>
      </c>
      <c r="E900">
        <f>VLOOKUP(A900,WALMEX.MX!$A$2:$G$1290,6,FALSE)</f>
        <v>53.352043000000002</v>
      </c>
      <c r="H900" s="12">
        <v>43308</v>
      </c>
      <c r="I900" s="39">
        <f t="shared" si="54"/>
        <v>2.1193585975154295E-3</v>
      </c>
      <c r="J900" s="39">
        <f t="shared" si="55"/>
        <v>4.3230883731125895E-3</v>
      </c>
      <c r="K900" s="39">
        <f t="shared" si="56"/>
        <v>2.0316003284950685E-3</v>
      </c>
      <c r="M900" s="39"/>
      <c r="N900" s="39"/>
    </row>
    <row r="901" spans="1:14" x14ac:dyDescent="0.25">
      <c r="A901" s="12">
        <v>43311</v>
      </c>
      <c r="B901" s="26">
        <f t="shared" si="57"/>
        <v>1</v>
      </c>
      <c r="C901" s="1">
        <f>VLOOKUP(A901,ASURB.MX!$A$2:$G$1290,6,FALSE)</f>
        <v>336.98001099999999</v>
      </c>
      <c r="D901">
        <f>VLOOKUP(A901,GFNORTEO.MX!$A$2:$G$1290,6,FALSE)</f>
        <v>129.86999499999999</v>
      </c>
      <c r="E901">
        <f>VLOOKUP(A901,WALMEX.MX!$A$2:$G$1290,6,FALSE)</f>
        <v>53.332358999999997</v>
      </c>
      <c r="H901" s="12">
        <v>43311</v>
      </c>
      <c r="I901" s="39">
        <f t="shared" ref="I901:I964" si="58">IFERROR(LN(C901/C900),"ND")</f>
        <v>-2.2940889933627733E-2</v>
      </c>
      <c r="J901" s="39">
        <f t="shared" ref="J901:J964" si="59">IFERROR(LN(D901/D900),"ND")</f>
        <v>3.8498209582512341E-4</v>
      </c>
      <c r="K901" s="39">
        <f t="shared" ref="K901:K964" si="60">IFERROR(LN(E901/E900),"ND")</f>
        <v>-3.6901364875004372E-4</v>
      </c>
      <c r="M901" s="39"/>
      <c r="N901" s="39"/>
    </row>
    <row r="902" spans="1:14" x14ac:dyDescent="0.25">
      <c r="A902" s="12">
        <v>43312</v>
      </c>
      <c r="B902" s="26">
        <f t="shared" si="57"/>
        <v>2</v>
      </c>
      <c r="C902" s="1">
        <f>VLOOKUP(A902,ASURB.MX!$A$2:$G$1290,6,FALSE)</f>
        <v>331.58999599999999</v>
      </c>
      <c r="D902">
        <f>VLOOKUP(A902,GFNORTEO.MX!$A$2:$G$1290,6,FALSE)</f>
        <v>129.96000699999999</v>
      </c>
      <c r="E902">
        <f>VLOOKUP(A902,WALMEX.MX!$A$2:$G$1290,6,FALSE)</f>
        <v>53.578445000000002</v>
      </c>
      <c r="H902" s="12">
        <v>43312</v>
      </c>
      <c r="I902" s="39">
        <f t="shared" si="58"/>
        <v>-1.6124360125241818E-2</v>
      </c>
      <c r="J902" s="39">
        <f t="shared" si="59"/>
        <v>6.928530416655227E-4</v>
      </c>
      <c r="K902" s="39">
        <f t="shared" si="60"/>
        <v>4.6035840233310654E-3</v>
      </c>
      <c r="M902" s="39"/>
      <c r="N902" s="39"/>
    </row>
    <row r="903" spans="1:14" x14ac:dyDescent="0.25">
      <c r="A903" s="12">
        <v>43313</v>
      </c>
      <c r="B903" s="26">
        <f t="shared" si="57"/>
        <v>3</v>
      </c>
      <c r="C903" s="1">
        <f>VLOOKUP(A903,ASURB.MX!$A$2:$G$1290,6,FALSE)</f>
        <v>339.459991</v>
      </c>
      <c r="D903">
        <f>VLOOKUP(A903,GFNORTEO.MX!$A$2:$G$1290,6,FALSE)</f>
        <v>128.86999499999999</v>
      </c>
      <c r="E903">
        <f>VLOOKUP(A903,WALMEX.MX!$A$2:$G$1290,6,FALSE)</f>
        <v>53.922974000000004</v>
      </c>
      <c r="H903" s="12">
        <v>43313</v>
      </c>
      <c r="I903" s="39">
        <f t="shared" si="58"/>
        <v>2.3456839292804597E-2</v>
      </c>
      <c r="J903" s="39">
        <f t="shared" si="59"/>
        <v>-8.4226591621155405E-3</v>
      </c>
      <c r="K903" s="39">
        <f t="shared" si="60"/>
        <v>6.409779197204769E-3</v>
      </c>
      <c r="M903" s="39"/>
      <c r="N903" s="39"/>
    </row>
    <row r="904" spans="1:14" x14ac:dyDescent="0.25">
      <c r="A904" s="12">
        <v>43314</v>
      </c>
      <c r="B904" s="26">
        <f t="shared" si="57"/>
        <v>4</v>
      </c>
      <c r="C904" s="1">
        <f>VLOOKUP(A904,ASURB.MX!$A$2:$G$1290,6,FALSE)</f>
        <v>336.38000499999998</v>
      </c>
      <c r="D904">
        <f>VLOOKUP(A904,GFNORTEO.MX!$A$2:$G$1290,6,FALSE)</f>
        <v>127.160004</v>
      </c>
      <c r="E904">
        <f>VLOOKUP(A904,WALMEX.MX!$A$2:$G$1290,6,FALSE)</f>
        <v>53.617825000000003</v>
      </c>
      <c r="H904" s="12">
        <v>43314</v>
      </c>
      <c r="I904" s="39">
        <f t="shared" si="58"/>
        <v>-9.1146050572599255E-3</v>
      </c>
      <c r="J904" s="39">
        <f t="shared" si="59"/>
        <v>-1.3357938002475148E-2</v>
      </c>
      <c r="K904" s="39">
        <f t="shared" si="60"/>
        <v>-5.6750521069519194E-3</v>
      </c>
      <c r="M904" s="39"/>
      <c r="N904" s="39"/>
    </row>
    <row r="905" spans="1:14" x14ac:dyDescent="0.25">
      <c r="A905" s="12">
        <v>43315</v>
      </c>
      <c r="B905" s="26">
        <f t="shared" si="57"/>
        <v>5</v>
      </c>
      <c r="C905" s="1">
        <f>VLOOKUP(A905,ASURB.MX!$A$2:$G$1290,6,FALSE)</f>
        <v>338.67001299999998</v>
      </c>
      <c r="D905">
        <f>VLOOKUP(A905,GFNORTEO.MX!$A$2:$G$1290,6,FALSE)</f>
        <v>125.620003</v>
      </c>
      <c r="E905">
        <f>VLOOKUP(A905,WALMEX.MX!$A$2:$G$1290,6,FALSE)</f>
        <v>52.761432999999997</v>
      </c>
      <c r="H905" s="12">
        <v>43315</v>
      </c>
      <c r="I905" s="39">
        <f t="shared" si="58"/>
        <v>6.7847321635850178E-3</v>
      </c>
      <c r="J905" s="39">
        <f t="shared" si="59"/>
        <v>-1.2184666591252375E-2</v>
      </c>
      <c r="K905" s="39">
        <f t="shared" si="60"/>
        <v>-1.610108055433343E-2</v>
      </c>
      <c r="M905" s="39"/>
      <c r="N905" s="39"/>
    </row>
    <row r="906" spans="1:14" x14ac:dyDescent="0.25">
      <c r="A906" s="12">
        <v>43318</v>
      </c>
      <c r="B906" s="26">
        <f t="shared" si="57"/>
        <v>1</v>
      </c>
      <c r="C906" s="1">
        <f>VLOOKUP(A906,ASURB.MX!$A$2:$G$1290,6,FALSE)</f>
        <v>344.11999500000002</v>
      </c>
      <c r="D906">
        <f>VLOOKUP(A906,GFNORTEO.MX!$A$2:$G$1290,6,FALSE)</f>
        <v>127.050003</v>
      </c>
      <c r="E906">
        <f>VLOOKUP(A906,WALMEX.MX!$A$2:$G$1290,6,FALSE)</f>
        <v>53.184704000000004</v>
      </c>
      <c r="H906" s="12">
        <v>43318</v>
      </c>
      <c r="I906" s="39">
        <f t="shared" si="58"/>
        <v>1.596419889631872E-2</v>
      </c>
      <c r="J906" s="39">
        <f t="shared" si="59"/>
        <v>1.131923247114185E-2</v>
      </c>
      <c r="K906" s="39">
        <f t="shared" si="60"/>
        <v>7.9903480010605332E-3</v>
      </c>
      <c r="M906" s="39"/>
      <c r="N906" s="39"/>
    </row>
    <row r="907" spans="1:14" x14ac:dyDescent="0.25">
      <c r="A907" s="12">
        <v>43319</v>
      </c>
      <c r="B907" s="26">
        <f t="shared" si="57"/>
        <v>2</v>
      </c>
      <c r="C907" s="1">
        <f>VLOOKUP(A907,ASURB.MX!$A$2:$G$1290,6,FALSE)</f>
        <v>345.92999300000002</v>
      </c>
      <c r="D907">
        <f>VLOOKUP(A907,GFNORTEO.MX!$A$2:$G$1290,6,FALSE)</f>
        <v>132.979996</v>
      </c>
      <c r="E907">
        <f>VLOOKUP(A907,WALMEX.MX!$A$2:$G$1290,6,FALSE)</f>
        <v>52.485809000000003</v>
      </c>
      <c r="H907" s="12">
        <v>43319</v>
      </c>
      <c r="I907" s="39">
        <f t="shared" si="58"/>
        <v>5.2460029924946425E-3</v>
      </c>
      <c r="J907" s="39">
        <f t="shared" si="59"/>
        <v>4.5617977515673432E-2</v>
      </c>
      <c r="K907" s="39">
        <f t="shared" si="60"/>
        <v>-1.322800791239585E-2</v>
      </c>
      <c r="M907" s="39"/>
      <c r="N907" s="39"/>
    </row>
    <row r="908" spans="1:14" x14ac:dyDescent="0.25">
      <c r="A908" s="12">
        <v>43320</v>
      </c>
      <c r="B908" s="26">
        <f t="shared" si="57"/>
        <v>3</v>
      </c>
      <c r="C908" s="1">
        <f>VLOOKUP(A908,ASURB.MX!$A$2:$G$1290,6,FALSE)</f>
        <v>343.57998700000002</v>
      </c>
      <c r="D908">
        <f>VLOOKUP(A908,GFNORTEO.MX!$A$2:$G$1290,6,FALSE)</f>
        <v>134.35000600000001</v>
      </c>
      <c r="E908">
        <f>VLOOKUP(A908,WALMEX.MX!$A$2:$G$1290,6,FALSE)</f>
        <v>51.806609999999999</v>
      </c>
      <c r="H908" s="12">
        <v>43320</v>
      </c>
      <c r="I908" s="39">
        <f t="shared" si="58"/>
        <v>-6.8164788544217234E-3</v>
      </c>
      <c r="J908" s="39">
        <f t="shared" si="59"/>
        <v>1.0249668826373721E-2</v>
      </c>
      <c r="K908" s="39">
        <f t="shared" si="60"/>
        <v>-1.3025080994688833E-2</v>
      </c>
      <c r="M908" s="39"/>
      <c r="N908" s="39"/>
    </row>
    <row r="909" spans="1:14" x14ac:dyDescent="0.25">
      <c r="A909" s="12">
        <v>43321</v>
      </c>
      <c r="B909" s="26">
        <f t="shared" si="57"/>
        <v>4</v>
      </c>
      <c r="C909" s="1">
        <f>VLOOKUP(A909,ASURB.MX!$A$2:$G$1290,6,FALSE)</f>
        <v>345.16000400000001</v>
      </c>
      <c r="D909">
        <f>VLOOKUP(A909,GFNORTEO.MX!$A$2:$G$1290,6,FALSE)</f>
        <v>131.66999799999999</v>
      </c>
      <c r="E909">
        <f>VLOOKUP(A909,WALMEX.MX!$A$2:$G$1290,6,FALSE)</f>
        <v>50.969901999999998</v>
      </c>
      <c r="H909" s="12">
        <v>43321</v>
      </c>
      <c r="I909" s="39">
        <f t="shared" si="58"/>
        <v>4.5881458675301962E-3</v>
      </c>
      <c r="J909" s="39">
        <f t="shared" si="59"/>
        <v>-2.0149602542207525E-2</v>
      </c>
      <c r="K909" s="39">
        <f t="shared" si="60"/>
        <v>-1.6282445651593078E-2</v>
      </c>
      <c r="M909" s="39"/>
      <c r="N909" s="39"/>
    </row>
    <row r="910" spans="1:14" x14ac:dyDescent="0.25">
      <c r="A910" s="12">
        <v>43322</v>
      </c>
      <c r="B910" s="26">
        <f t="shared" si="57"/>
        <v>5</v>
      </c>
      <c r="C910" s="1">
        <f>VLOOKUP(A910,ASURB.MX!$A$2:$G$1290,6,FALSE)</f>
        <v>341.17999300000002</v>
      </c>
      <c r="D910">
        <f>VLOOKUP(A910,GFNORTEO.MX!$A$2:$G$1290,6,FALSE)</f>
        <v>125.870003</v>
      </c>
      <c r="E910">
        <f>VLOOKUP(A910,WALMEX.MX!$A$2:$G$1290,6,FALSE)</f>
        <v>50.133209000000001</v>
      </c>
      <c r="H910" s="12">
        <v>43322</v>
      </c>
      <c r="I910" s="39">
        <f t="shared" si="58"/>
        <v>-1.1597912493590865E-2</v>
      </c>
      <c r="J910" s="39">
        <f t="shared" si="59"/>
        <v>-4.5049125041235476E-2</v>
      </c>
      <c r="K910" s="39">
        <f t="shared" si="60"/>
        <v>-1.655165885911173E-2</v>
      </c>
      <c r="M910" s="39"/>
      <c r="N910" s="39"/>
    </row>
    <row r="911" spans="1:14" x14ac:dyDescent="0.25">
      <c r="A911" s="12">
        <v>43325</v>
      </c>
      <c r="B911" s="26">
        <f t="shared" si="57"/>
        <v>1</v>
      </c>
      <c r="C911" s="1">
        <f>VLOOKUP(A911,ASURB.MX!$A$2:$G$1290,6,FALSE)</f>
        <v>344.38000499999998</v>
      </c>
      <c r="D911">
        <f>VLOOKUP(A911,GFNORTEO.MX!$A$2:$G$1290,6,FALSE)</f>
        <v>127.58000199999999</v>
      </c>
      <c r="E911">
        <f>VLOOKUP(A911,WALMEX.MX!$A$2:$G$1290,6,FALSE)</f>
        <v>51.235680000000002</v>
      </c>
      <c r="H911" s="12">
        <v>43325</v>
      </c>
      <c r="I911" s="39">
        <f t="shared" si="58"/>
        <v>9.3355366415409872E-3</v>
      </c>
      <c r="J911" s="39">
        <f t="shared" si="59"/>
        <v>1.3493982352719482E-2</v>
      </c>
      <c r="K911" s="39">
        <f t="shared" si="60"/>
        <v>2.1752521549466344E-2</v>
      </c>
      <c r="M911" s="39"/>
      <c r="N911" s="39"/>
    </row>
    <row r="912" spans="1:14" x14ac:dyDescent="0.25">
      <c r="A912" s="12">
        <v>43326</v>
      </c>
      <c r="B912" s="26">
        <f t="shared" si="57"/>
        <v>2</v>
      </c>
      <c r="C912" s="1">
        <f>VLOOKUP(A912,ASURB.MX!$A$2:$G$1290,6,FALSE)</f>
        <v>355.44000199999999</v>
      </c>
      <c r="D912">
        <f>VLOOKUP(A912,GFNORTEO.MX!$A$2:$G$1290,6,FALSE)</f>
        <v>129.58999600000001</v>
      </c>
      <c r="E912">
        <f>VLOOKUP(A912,WALMEX.MX!$A$2:$G$1290,6,FALSE)</f>
        <v>51.905040999999997</v>
      </c>
      <c r="H912" s="12">
        <v>43326</v>
      </c>
      <c r="I912" s="39">
        <f t="shared" si="58"/>
        <v>3.161075087759653E-2</v>
      </c>
      <c r="J912" s="39">
        <f t="shared" si="59"/>
        <v>1.5631955090496072E-2</v>
      </c>
      <c r="K912" s="39">
        <f t="shared" si="60"/>
        <v>1.2979750208700777E-2</v>
      </c>
      <c r="M912" s="39"/>
      <c r="N912" s="39"/>
    </row>
    <row r="913" spans="1:14" x14ac:dyDescent="0.25">
      <c r="A913" s="12">
        <v>43327</v>
      </c>
      <c r="B913" s="26">
        <f t="shared" si="57"/>
        <v>3</v>
      </c>
      <c r="C913" s="1">
        <f>VLOOKUP(A913,ASURB.MX!$A$2:$G$1290,6,FALSE)</f>
        <v>346.32000699999998</v>
      </c>
      <c r="D913">
        <f>VLOOKUP(A913,GFNORTEO.MX!$A$2:$G$1290,6,FALSE)</f>
        <v>128.199997</v>
      </c>
      <c r="E913">
        <f>VLOOKUP(A913,WALMEX.MX!$A$2:$G$1290,6,FALSE)</f>
        <v>51.590046000000001</v>
      </c>
      <c r="H913" s="12">
        <v>43327</v>
      </c>
      <c r="I913" s="39">
        <f t="shared" si="58"/>
        <v>-2.5993240908236674E-2</v>
      </c>
      <c r="J913" s="39">
        <f t="shared" si="59"/>
        <v>-1.0784068495110245E-2</v>
      </c>
      <c r="K913" s="39">
        <f t="shared" si="60"/>
        <v>-6.0871676477013918E-3</v>
      </c>
      <c r="M913" s="39"/>
      <c r="N913" s="39"/>
    </row>
    <row r="914" spans="1:14" x14ac:dyDescent="0.25">
      <c r="A914" s="12">
        <v>43328</v>
      </c>
      <c r="B914" s="26">
        <f t="shared" si="57"/>
        <v>4</v>
      </c>
      <c r="C914" s="1">
        <f>VLOOKUP(A914,ASURB.MX!$A$2:$G$1290,6,FALSE)</f>
        <v>339.47000100000002</v>
      </c>
      <c r="D914">
        <f>VLOOKUP(A914,GFNORTEO.MX!$A$2:$G$1290,6,FALSE)</f>
        <v>125.129997</v>
      </c>
      <c r="E914">
        <f>VLOOKUP(A914,WALMEX.MX!$A$2:$G$1290,6,FALSE)</f>
        <v>52.436596000000002</v>
      </c>
      <c r="H914" s="12">
        <v>43328</v>
      </c>
      <c r="I914" s="39">
        <f t="shared" si="58"/>
        <v>-1.9977642549168246E-2</v>
      </c>
      <c r="J914" s="39">
        <f t="shared" si="59"/>
        <v>-2.4238348183735946E-2</v>
      </c>
      <c r="K914" s="39">
        <f t="shared" si="60"/>
        <v>1.6275997606075357E-2</v>
      </c>
      <c r="M914" s="39"/>
      <c r="N914" s="39"/>
    </row>
    <row r="915" spans="1:14" x14ac:dyDescent="0.25">
      <c r="A915" s="12">
        <v>43329</v>
      </c>
      <c r="B915" s="26">
        <f t="shared" si="57"/>
        <v>5</v>
      </c>
      <c r="C915" s="1">
        <f>VLOOKUP(A915,ASURB.MX!$A$2:$G$1290,6,FALSE)</f>
        <v>326.94000199999999</v>
      </c>
      <c r="D915">
        <f>VLOOKUP(A915,GFNORTEO.MX!$A$2:$G$1290,6,FALSE)</f>
        <v>125.879997</v>
      </c>
      <c r="E915">
        <f>VLOOKUP(A915,WALMEX.MX!$A$2:$G$1290,6,FALSE)</f>
        <v>52.475966999999997</v>
      </c>
      <c r="H915" s="12">
        <v>43329</v>
      </c>
      <c r="I915" s="39">
        <f t="shared" si="58"/>
        <v>-3.7608906856684464E-2</v>
      </c>
      <c r="J915" s="39">
        <f t="shared" si="59"/>
        <v>5.9758754620873582E-3</v>
      </c>
      <c r="K915" s="39">
        <f t="shared" si="60"/>
        <v>7.5054885177502949E-4</v>
      </c>
      <c r="M915" s="39"/>
      <c r="N915" s="39"/>
    </row>
    <row r="916" spans="1:14" x14ac:dyDescent="0.25">
      <c r="A916" s="12">
        <v>43332</v>
      </c>
      <c r="B916" s="26">
        <f t="shared" si="57"/>
        <v>1</v>
      </c>
      <c r="C916" s="1">
        <f>VLOOKUP(A916,ASURB.MX!$A$2:$G$1290,6,FALSE)</f>
        <v>334.88000499999998</v>
      </c>
      <c r="D916">
        <f>VLOOKUP(A916,GFNORTEO.MX!$A$2:$G$1290,6,FALSE)</f>
        <v>128.5</v>
      </c>
      <c r="E916">
        <f>VLOOKUP(A916,WALMEX.MX!$A$2:$G$1290,6,FALSE)</f>
        <v>51.934570000000001</v>
      </c>
      <c r="H916" s="12">
        <v>43332</v>
      </c>
      <c r="I916" s="39">
        <f t="shared" si="58"/>
        <v>2.3995599688018506E-2</v>
      </c>
      <c r="J916" s="39">
        <f t="shared" si="59"/>
        <v>2.059985597128974E-2</v>
      </c>
      <c r="K916" s="39">
        <f t="shared" si="60"/>
        <v>-1.0370636294424872E-2</v>
      </c>
      <c r="M916" s="39"/>
      <c r="N916" s="39"/>
    </row>
    <row r="917" spans="1:14" x14ac:dyDescent="0.25">
      <c r="A917" s="12">
        <v>43333</v>
      </c>
      <c r="B917" s="26">
        <f t="shared" si="57"/>
        <v>2</v>
      </c>
      <c r="C917" s="1">
        <f>VLOOKUP(A917,ASURB.MX!$A$2:$G$1290,6,FALSE)</f>
        <v>335.66000400000001</v>
      </c>
      <c r="D917">
        <f>VLOOKUP(A917,GFNORTEO.MX!$A$2:$G$1290,6,FALSE)</f>
        <v>132.05999800000001</v>
      </c>
      <c r="E917">
        <f>VLOOKUP(A917,WALMEX.MX!$A$2:$G$1290,6,FALSE)</f>
        <v>52.564563999999997</v>
      </c>
      <c r="H917" s="12">
        <v>43333</v>
      </c>
      <c r="I917" s="39">
        <f t="shared" si="58"/>
        <v>2.3264811684428639E-3</v>
      </c>
      <c r="J917" s="39">
        <f t="shared" si="59"/>
        <v>2.7327445286519595E-2</v>
      </c>
      <c r="K917" s="39">
        <f t="shared" si="60"/>
        <v>1.2057547435607396E-2</v>
      </c>
      <c r="M917" s="39"/>
      <c r="N917" s="39"/>
    </row>
    <row r="918" spans="1:14" x14ac:dyDescent="0.25">
      <c r="A918" s="12">
        <v>43334</v>
      </c>
      <c r="B918" s="26">
        <f t="shared" si="57"/>
        <v>3</v>
      </c>
      <c r="C918" s="1">
        <f>VLOOKUP(A918,ASURB.MX!$A$2:$G$1290,6,FALSE)</f>
        <v>348.04998799999998</v>
      </c>
      <c r="D918">
        <f>VLOOKUP(A918,GFNORTEO.MX!$A$2:$G$1290,6,FALSE)</f>
        <v>134.229996</v>
      </c>
      <c r="E918">
        <f>VLOOKUP(A918,WALMEX.MX!$A$2:$G$1290,6,FALSE)</f>
        <v>53.824539000000001</v>
      </c>
      <c r="H918" s="12">
        <v>43334</v>
      </c>
      <c r="I918" s="39">
        <f t="shared" si="58"/>
        <v>3.6247358340016245E-2</v>
      </c>
      <c r="J918" s="39">
        <f t="shared" si="59"/>
        <v>1.6298367078152586E-2</v>
      </c>
      <c r="K918" s="39">
        <f t="shared" si="60"/>
        <v>2.3687273919575487E-2</v>
      </c>
      <c r="M918" s="39"/>
      <c r="N918" s="39"/>
    </row>
    <row r="919" spans="1:14" x14ac:dyDescent="0.25">
      <c r="A919" s="12">
        <v>43335</v>
      </c>
      <c r="B919" s="26">
        <f t="shared" si="57"/>
        <v>4</v>
      </c>
      <c r="C919" s="1">
        <f>VLOOKUP(A919,ASURB.MX!$A$2:$G$1290,6,FALSE)</f>
        <v>348.60000600000001</v>
      </c>
      <c r="D919">
        <f>VLOOKUP(A919,GFNORTEO.MX!$A$2:$G$1290,6,FALSE)</f>
        <v>135.41000399999999</v>
      </c>
      <c r="E919">
        <f>VLOOKUP(A919,WALMEX.MX!$A$2:$G$1290,6,FALSE)</f>
        <v>54.100155000000001</v>
      </c>
      <c r="H919" s="12">
        <v>43335</v>
      </c>
      <c r="I919" s="39">
        <f t="shared" si="58"/>
        <v>1.5790371607543737E-3</v>
      </c>
      <c r="J919" s="39">
        <f t="shared" si="59"/>
        <v>8.7525258347013607E-3</v>
      </c>
      <c r="K919" s="39">
        <f t="shared" si="60"/>
        <v>5.1075724925895892E-3</v>
      </c>
      <c r="M919" s="39"/>
      <c r="N919" s="39"/>
    </row>
    <row r="920" spans="1:14" x14ac:dyDescent="0.25">
      <c r="A920" s="12">
        <v>43336</v>
      </c>
      <c r="B920" s="26">
        <f t="shared" si="57"/>
        <v>5</v>
      </c>
      <c r="C920" s="1">
        <f>VLOOKUP(A920,ASURB.MX!$A$2:$G$1290,6,FALSE)</f>
        <v>349.82000699999998</v>
      </c>
      <c r="D920">
        <f>VLOOKUP(A920,GFNORTEO.MX!$A$2:$G$1290,6,FALSE)</f>
        <v>132.33000200000001</v>
      </c>
      <c r="E920">
        <f>VLOOKUP(A920,WALMEX.MX!$A$2:$G$1290,6,FALSE)</f>
        <v>53.233924999999999</v>
      </c>
      <c r="H920" s="12">
        <v>43336</v>
      </c>
      <c r="I920" s="39">
        <f t="shared" si="58"/>
        <v>3.4936061915834824E-3</v>
      </c>
      <c r="J920" s="39">
        <f t="shared" si="59"/>
        <v>-2.3008424635959163E-2</v>
      </c>
      <c r="K920" s="39">
        <f t="shared" si="60"/>
        <v>-1.614116983208011E-2</v>
      </c>
      <c r="M920" s="39"/>
      <c r="N920" s="39"/>
    </row>
    <row r="921" spans="1:14" x14ac:dyDescent="0.25">
      <c r="A921" s="12">
        <v>43339</v>
      </c>
      <c r="B921" s="26">
        <f t="shared" si="57"/>
        <v>1</v>
      </c>
      <c r="C921" s="1">
        <f>VLOOKUP(A921,ASURB.MX!$A$2:$G$1290,6,FALSE)</f>
        <v>353.66000400000001</v>
      </c>
      <c r="D921">
        <f>VLOOKUP(A921,GFNORTEO.MX!$A$2:$G$1290,6,FALSE)</f>
        <v>134.66999799999999</v>
      </c>
      <c r="E921">
        <f>VLOOKUP(A921,WALMEX.MX!$A$2:$G$1290,6,FALSE)</f>
        <v>54.198593000000002</v>
      </c>
      <c r="H921" s="12">
        <v>43339</v>
      </c>
      <c r="I921" s="39">
        <f t="shared" si="58"/>
        <v>1.0917254447921408E-2</v>
      </c>
      <c r="J921" s="39">
        <f t="shared" si="59"/>
        <v>1.7528508712143939E-2</v>
      </c>
      <c r="K921" s="39">
        <f t="shared" si="60"/>
        <v>1.7959067618108695E-2</v>
      </c>
      <c r="M921" s="39"/>
      <c r="N921" s="39"/>
    </row>
    <row r="922" spans="1:14" x14ac:dyDescent="0.25">
      <c r="A922" s="12">
        <v>43340</v>
      </c>
      <c r="B922" s="26">
        <f t="shared" si="57"/>
        <v>2</v>
      </c>
      <c r="C922" s="1">
        <f>VLOOKUP(A922,ASURB.MX!$A$2:$G$1290,6,FALSE)</f>
        <v>356.57000699999998</v>
      </c>
      <c r="D922">
        <f>VLOOKUP(A922,GFNORTEO.MX!$A$2:$G$1290,6,FALSE)</f>
        <v>133.229996</v>
      </c>
      <c r="E922">
        <f>VLOOKUP(A922,WALMEX.MX!$A$2:$G$1290,6,FALSE)</f>
        <v>53.852874999999997</v>
      </c>
      <c r="H922" s="12">
        <v>43340</v>
      </c>
      <c r="I922" s="39">
        <f t="shared" si="58"/>
        <v>8.1945827100823754E-3</v>
      </c>
      <c r="J922" s="39">
        <f t="shared" si="59"/>
        <v>-1.0750398661980598E-2</v>
      </c>
      <c r="K922" s="39">
        <f t="shared" si="60"/>
        <v>-6.3991574781621825E-3</v>
      </c>
      <c r="M922" s="39"/>
      <c r="N922" s="39"/>
    </row>
    <row r="923" spans="1:14" x14ac:dyDescent="0.25">
      <c r="A923" s="12">
        <v>43341</v>
      </c>
      <c r="B923" s="26">
        <f t="shared" si="57"/>
        <v>3</v>
      </c>
      <c r="C923" s="1">
        <f>VLOOKUP(A923,ASURB.MX!$A$2:$G$1290,6,FALSE)</f>
        <v>358.39001500000001</v>
      </c>
      <c r="D923">
        <f>VLOOKUP(A923,GFNORTEO.MX!$A$2:$G$1290,6,FALSE)</f>
        <v>130.91000399999999</v>
      </c>
      <c r="E923">
        <f>VLOOKUP(A923,WALMEX.MX!$A$2:$G$1290,6,FALSE)</f>
        <v>53.665194999999997</v>
      </c>
      <c r="H923" s="12">
        <v>43341</v>
      </c>
      <c r="I923" s="39">
        <f t="shared" si="58"/>
        <v>5.0912271324330492E-3</v>
      </c>
      <c r="J923" s="39">
        <f t="shared" si="59"/>
        <v>-1.756683320150167E-2</v>
      </c>
      <c r="K923" s="39">
        <f t="shared" si="60"/>
        <v>-3.4911376407879926E-3</v>
      </c>
      <c r="M923" s="39"/>
      <c r="N923" s="39"/>
    </row>
    <row r="924" spans="1:14" x14ac:dyDescent="0.25">
      <c r="A924" s="12">
        <v>43342</v>
      </c>
      <c r="B924" s="26">
        <f t="shared" si="57"/>
        <v>4</v>
      </c>
      <c r="C924" s="1">
        <f>VLOOKUP(A924,ASURB.MX!$A$2:$G$1290,6,FALSE)</f>
        <v>358.54998799999998</v>
      </c>
      <c r="D924">
        <f>VLOOKUP(A924,GFNORTEO.MX!$A$2:$G$1290,6,FALSE)</f>
        <v>129.990005</v>
      </c>
      <c r="E924">
        <f>VLOOKUP(A924,WALMEX.MX!$A$2:$G$1290,6,FALSE)</f>
        <v>52.331715000000003</v>
      </c>
      <c r="H924" s="12">
        <v>43342</v>
      </c>
      <c r="I924" s="39">
        <f t="shared" si="58"/>
        <v>4.4626608080315162E-4</v>
      </c>
      <c r="J924" s="39">
        <f t="shared" si="59"/>
        <v>-7.0525318629261853E-3</v>
      </c>
      <c r="K924" s="39">
        <f t="shared" si="60"/>
        <v>-2.5162060944928968E-2</v>
      </c>
      <c r="M924" s="39"/>
      <c r="N924" s="39"/>
    </row>
    <row r="925" spans="1:14" x14ac:dyDescent="0.25">
      <c r="A925" s="12">
        <v>43343</v>
      </c>
      <c r="B925" s="26">
        <f t="shared" si="57"/>
        <v>5</v>
      </c>
      <c r="C925" s="1">
        <f>VLOOKUP(A925,ASURB.MX!$A$2:$G$1290,6,FALSE)</f>
        <v>357.92001299999998</v>
      </c>
      <c r="D925">
        <f>VLOOKUP(A925,GFNORTEO.MX!$A$2:$G$1290,6,FALSE)</f>
        <v>130.86000100000001</v>
      </c>
      <c r="E925">
        <f>VLOOKUP(A925,WALMEX.MX!$A$2:$G$1290,6,FALSE)</f>
        <v>52.242817000000002</v>
      </c>
      <c r="H925" s="12">
        <v>43343</v>
      </c>
      <c r="I925" s="39">
        <f t="shared" si="58"/>
        <v>-1.7585527976633356E-3</v>
      </c>
      <c r="J925" s="39">
        <f t="shared" si="59"/>
        <v>6.6704941989230836E-3</v>
      </c>
      <c r="K925" s="39">
        <f t="shared" si="60"/>
        <v>-1.700184924839267E-3</v>
      </c>
      <c r="M925" s="39"/>
      <c r="N925" s="39"/>
    </row>
    <row r="926" spans="1:14" x14ac:dyDescent="0.25">
      <c r="A926" s="12">
        <v>43346</v>
      </c>
      <c r="B926" s="26">
        <f t="shared" si="57"/>
        <v>1</v>
      </c>
      <c r="C926" s="1">
        <f>VLOOKUP(A926,ASURB.MX!$A$2:$G$1290,6,FALSE)</f>
        <v>357.04998799999998</v>
      </c>
      <c r="D926">
        <f>VLOOKUP(A926,GFNORTEO.MX!$A$2:$G$1290,6,FALSE)</f>
        <v>129.13000500000001</v>
      </c>
      <c r="E926">
        <f>VLOOKUP(A926,WALMEX.MX!$A$2:$G$1290,6,FALSE)</f>
        <v>51.926735000000001</v>
      </c>
      <c r="H926" s="12">
        <v>43346</v>
      </c>
      <c r="I926" s="39">
        <f t="shared" si="58"/>
        <v>-2.433739676404281E-3</v>
      </c>
      <c r="J926" s="39">
        <f t="shared" si="59"/>
        <v>-1.3308369504118669E-2</v>
      </c>
      <c r="K926" s="39">
        <f t="shared" si="60"/>
        <v>-6.0686249291070967E-3</v>
      </c>
      <c r="M926" s="39"/>
      <c r="N926" s="39"/>
    </row>
    <row r="927" spans="1:14" x14ac:dyDescent="0.25">
      <c r="A927" s="12">
        <v>43347</v>
      </c>
      <c r="B927" s="26">
        <f t="shared" si="57"/>
        <v>2</v>
      </c>
      <c r="C927" s="1">
        <f>VLOOKUP(A927,ASURB.MX!$A$2:$G$1290,6,FALSE)</f>
        <v>355.27999899999998</v>
      </c>
      <c r="D927">
        <f>VLOOKUP(A927,GFNORTEO.MX!$A$2:$G$1290,6,FALSE)</f>
        <v>126.220001</v>
      </c>
      <c r="E927">
        <f>VLOOKUP(A927,WALMEX.MX!$A$2:$G$1290,6,FALSE)</f>
        <v>52.361347000000002</v>
      </c>
      <c r="H927" s="12">
        <v>43347</v>
      </c>
      <c r="I927" s="39">
        <f t="shared" si="58"/>
        <v>-4.9695862172147269E-3</v>
      </c>
      <c r="J927" s="39">
        <f t="shared" si="59"/>
        <v>-2.2793263500460539E-2</v>
      </c>
      <c r="K927" s="39">
        <f t="shared" si="60"/>
        <v>8.3348836744115747E-3</v>
      </c>
      <c r="M927" s="39"/>
      <c r="N927" s="39"/>
    </row>
    <row r="928" spans="1:14" x14ac:dyDescent="0.25">
      <c r="A928" s="12">
        <v>43348</v>
      </c>
      <c r="B928" s="26">
        <f t="shared" si="57"/>
        <v>3</v>
      </c>
      <c r="C928" s="1">
        <f>VLOOKUP(A928,ASURB.MX!$A$2:$G$1290,6,FALSE)</f>
        <v>351.44000199999999</v>
      </c>
      <c r="D928">
        <f>VLOOKUP(A928,GFNORTEO.MX!$A$2:$G$1290,6,FALSE)</f>
        <v>130.240005</v>
      </c>
      <c r="E928">
        <f>VLOOKUP(A928,WALMEX.MX!$A$2:$G$1290,6,FALSE)</f>
        <v>51.956364000000001</v>
      </c>
      <c r="H928" s="12">
        <v>43348</v>
      </c>
      <c r="I928" s="39">
        <f t="shared" si="58"/>
        <v>-1.0867202810769494E-2</v>
      </c>
      <c r="J928" s="39">
        <f t="shared" si="59"/>
        <v>3.13525165661247E-2</v>
      </c>
      <c r="K928" s="39">
        <f t="shared" si="60"/>
        <v>-7.7644540070521901E-3</v>
      </c>
      <c r="M928" s="39"/>
      <c r="N928" s="39"/>
    </row>
    <row r="929" spans="1:14" x14ac:dyDescent="0.25">
      <c r="A929" s="12">
        <v>43349</v>
      </c>
      <c r="B929" s="26">
        <f t="shared" si="57"/>
        <v>4</v>
      </c>
      <c r="C929" s="1">
        <f>VLOOKUP(A929,ASURB.MX!$A$2:$G$1290,6,FALSE)</f>
        <v>360.72000100000002</v>
      </c>
      <c r="D929">
        <f>VLOOKUP(A929,GFNORTEO.MX!$A$2:$G$1290,6,FALSE)</f>
        <v>129.91000399999999</v>
      </c>
      <c r="E929">
        <f>VLOOKUP(A929,WALMEX.MX!$A$2:$G$1290,6,FALSE)</f>
        <v>52.035389000000002</v>
      </c>
      <c r="H929" s="12">
        <v>43349</v>
      </c>
      <c r="I929" s="39">
        <f t="shared" si="58"/>
        <v>2.6063031526666187E-2</v>
      </c>
      <c r="J929" s="39">
        <f t="shared" si="59"/>
        <v>-2.5370068467045833E-3</v>
      </c>
      <c r="K929" s="39">
        <f t="shared" si="60"/>
        <v>1.5198323507747673E-3</v>
      </c>
      <c r="M929" s="39"/>
      <c r="N929" s="39"/>
    </row>
    <row r="930" spans="1:14" x14ac:dyDescent="0.25">
      <c r="A930" s="12">
        <v>43350</v>
      </c>
      <c r="B930" s="26">
        <f t="shared" si="57"/>
        <v>5</v>
      </c>
      <c r="C930" s="1">
        <f>VLOOKUP(A930,ASURB.MX!$A$2:$G$1290,6,FALSE)</f>
        <v>363.73001099999999</v>
      </c>
      <c r="D930">
        <f>VLOOKUP(A930,GFNORTEO.MX!$A$2:$G$1290,6,FALSE)</f>
        <v>130.05999800000001</v>
      </c>
      <c r="E930">
        <f>VLOOKUP(A930,WALMEX.MX!$A$2:$G$1290,6,FALSE)</f>
        <v>51.610649000000002</v>
      </c>
      <c r="H930" s="12">
        <v>43350</v>
      </c>
      <c r="I930" s="39">
        <f t="shared" si="58"/>
        <v>8.3098275133722359E-3</v>
      </c>
      <c r="J930" s="39">
        <f t="shared" si="59"/>
        <v>1.1539332652994315E-3</v>
      </c>
      <c r="K930" s="39">
        <f t="shared" si="60"/>
        <v>-8.1960176354454409E-3</v>
      </c>
      <c r="M930" s="39"/>
      <c r="N930" s="39"/>
    </row>
    <row r="931" spans="1:14" x14ac:dyDescent="0.25">
      <c r="A931" s="12">
        <v>43353</v>
      </c>
      <c r="B931" s="26">
        <f t="shared" si="57"/>
        <v>1</v>
      </c>
      <c r="C931" s="1">
        <f>VLOOKUP(A931,ASURB.MX!$A$2:$G$1290,6,FALSE)</f>
        <v>362.32998700000002</v>
      </c>
      <c r="D931">
        <f>VLOOKUP(A931,GFNORTEO.MX!$A$2:$G$1290,6,FALSE)</f>
        <v>128.33999600000001</v>
      </c>
      <c r="E931">
        <f>VLOOKUP(A931,WALMEX.MX!$A$2:$G$1290,6,FALSE)</f>
        <v>52.114403000000003</v>
      </c>
      <c r="H931" s="12">
        <v>43353</v>
      </c>
      <c r="I931" s="39">
        <f t="shared" si="58"/>
        <v>-3.8565014985617787E-3</v>
      </c>
      <c r="J931" s="39">
        <f t="shared" si="59"/>
        <v>-1.3312905908330791E-2</v>
      </c>
      <c r="K931" s="39">
        <f t="shared" si="60"/>
        <v>9.7133325266577555E-3</v>
      </c>
      <c r="M931" s="39"/>
      <c r="N931" s="39"/>
    </row>
    <row r="932" spans="1:14" x14ac:dyDescent="0.25">
      <c r="A932" s="12">
        <v>43354</v>
      </c>
      <c r="B932" s="26">
        <f t="shared" si="57"/>
        <v>2</v>
      </c>
      <c r="C932" s="1">
        <f>VLOOKUP(A932,ASURB.MX!$A$2:$G$1290,6,FALSE)</f>
        <v>366.67001299999998</v>
      </c>
      <c r="D932">
        <f>VLOOKUP(A932,GFNORTEO.MX!$A$2:$G$1290,6,FALSE)</f>
        <v>130.86000100000001</v>
      </c>
      <c r="E932">
        <f>VLOOKUP(A932,WALMEX.MX!$A$2:$G$1290,6,FALSE)</f>
        <v>52.608288000000002</v>
      </c>
      <c r="H932" s="12">
        <v>43354</v>
      </c>
      <c r="I932" s="39">
        <f t="shared" si="58"/>
        <v>1.1906933540470874E-2</v>
      </c>
      <c r="J932" s="39">
        <f t="shared" si="59"/>
        <v>1.9445095928190569E-2</v>
      </c>
      <c r="K932" s="39">
        <f t="shared" si="60"/>
        <v>9.4323141807084298E-3</v>
      </c>
      <c r="M932" s="39"/>
      <c r="N932" s="39"/>
    </row>
    <row r="933" spans="1:14" x14ac:dyDescent="0.25">
      <c r="A933" s="12">
        <v>43355</v>
      </c>
      <c r="B933" s="26">
        <f t="shared" si="57"/>
        <v>3</v>
      </c>
      <c r="C933" s="1">
        <f>VLOOKUP(A933,ASURB.MX!$A$2:$G$1290,6,FALSE)</f>
        <v>383.38000499999998</v>
      </c>
      <c r="D933">
        <f>VLOOKUP(A933,GFNORTEO.MX!$A$2:$G$1290,6,FALSE)</f>
        <v>132.53999300000001</v>
      </c>
      <c r="E933">
        <f>VLOOKUP(A933,WALMEX.MX!$A$2:$G$1290,6,FALSE)</f>
        <v>52.025509</v>
      </c>
      <c r="H933" s="12">
        <v>43355</v>
      </c>
      <c r="I933" s="39">
        <f t="shared" si="58"/>
        <v>4.4564381011561092E-2</v>
      </c>
      <c r="J933" s="39">
        <f t="shared" si="59"/>
        <v>1.2756376762487519E-2</v>
      </c>
      <c r="K933" s="39">
        <f t="shared" si="60"/>
        <v>-1.1139517881638571E-2</v>
      </c>
      <c r="M933" s="39"/>
      <c r="N933" s="39"/>
    </row>
    <row r="934" spans="1:14" x14ac:dyDescent="0.25">
      <c r="A934" s="12">
        <v>43356</v>
      </c>
      <c r="B934" s="26">
        <f t="shared" si="57"/>
        <v>4</v>
      </c>
      <c r="C934" s="1">
        <f>VLOOKUP(A934,ASURB.MX!$A$2:$G$1290,6,FALSE)</f>
        <v>392.14001500000001</v>
      </c>
      <c r="D934">
        <f>VLOOKUP(A934,GFNORTEO.MX!$A$2:$G$1290,6,FALSE)</f>
        <v>134</v>
      </c>
      <c r="E934">
        <f>VLOOKUP(A934,WALMEX.MX!$A$2:$G$1290,6,FALSE)</f>
        <v>53.862746999999999</v>
      </c>
      <c r="H934" s="12">
        <v>43356</v>
      </c>
      <c r="I934" s="39">
        <f t="shared" si="58"/>
        <v>2.2592279687015177E-2</v>
      </c>
      <c r="J934" s="39">
        <f t="shared" si="59"/>
        <v>1.0955366105076671E-2</v>
      </c>
      <c r="K934" s="39">
        <f t="shared" si="60"/>
        <v>3.4704932692549949E-2</v>
      </c>
      <c r="M934" s="39"/>
      <c r="N934" s="39"/>
    </row>
    <row r="935" spans="1:14" x14ac:dyDescent="0.25">
      <c r="A935" s="12">
        <v>43357</v>
      </c>
      <c r="B935" s="26">
        <f t="shared" si="57"/>
        <v>5</v>
      </c>
      <c r="C935" s="1">
        <f>VLOOKUP(A935,ASURB.MX!$A$2:$G$1290,6,FALSE)</f>
        <v>382.26998900000001</v>
      </c>
      <c r="D935">
        <f>VLOOKUP(A935,GFNORTEO.MX!$A$2:$G$1290,6,FALSE)</f>
        <v>133.66999799999999</v>
      </c>
      <c r="E935">
        <f>VLOOKUP(A935,WALMEX.MX!$A$2:$G$1290,6,FALSE)</f>
        <v>54.198588999999998</v>
      </c>
      <c r="H935" s="12">
        <v>43357</v>
      </c>
      <c r="I935" s="39">
        <f t="shared" si="58"/>
        <v>-2.5491820695017476E-2</v>
      </c>
      <c r="J935" s="39">
        <f t="shared" si="59"/>
        <v>-2.4657389297502441E-3</v>
      </c>
      <c r="K935" s="39">
        <f t="shared" si="60"/>
        <v>6.2157862142024501E-3</v>
      </c>
      <c r="M935" s="39"/>
      <c r="N935" s="39"/>
    </row>
    <row r="936" spans="1:14" x14ac:dyDescent="0.25">
      <c r="A936" s="12">
        <v>43360</v>
      </c>
      <c r="B936" s="26">
        <f t="shared" si="57"/>
        <v>1</v>
      </c>
      <c r="C936" s="1">
        <f>VLOOKUP(A936,ASURB.MX!$A$2:$G$1290,6,FALSE)</f>
        <v>377.92999300000002</v>
      </c>
      <c r="D936">
        <f>VLOOKUP(A936,GFNORTEO.MX!$A$2:$G$1290,6,FALSE)</f>
        <v>133.020004</v>
      </c>
      <c r="E936">
        <f>VLOOKUP(A936,WALMEX.MX!$A$2:$G$1290,6,FALSE)</f>
        <v>54.060302999999998</v>
      </c>
      <c r="H936" s="12">
        <v>43360</v>
      </c>
      <c r="I936" s="39">
        <f t="shared" si="58"/>
        <v>-1.1418161680342058E-2</v>
      </c>
      <c r="J936" s="39">
        <f t="shared" si="59"/>
        <v>-4.8745380942203939E-3</v>
      </c>
      <c r="K936" s="39">
        <f t="shared" si="60"/>
        <v>-2.5547291803415233E-3</v>
      </c>
      <c r="M936" s="39"/>
      <c r="N936" s="39"/>
    </row>
    <row r="937" spans="1:14" x14ac:dyDescent="0.25">
      <c r="A937" s="12">
        <v>43361</v>
      </c>
      <c r="B937" s="26">
        <f t="shared" si="57"/>
        <v>2</v>
      </c>
      <c r="C937" s="1">
        <f>VLOOKUP(A937,ASURB.MX!$A$2:$G$1290,6,FALSE)</f>
        <v>386.290009</v>
      </c>
      <c r="D937">
        <f>VLOOKUP(A937,GFNORTEO.MX!$A$2:$G$1290,6,FALSE)</f>
        <v>133.699997</v>
      </c>
      <c r="E937">
        <f>VLOOKUP(A937,WALMEX.MX!$A$2:$G$1290,6,FALSE)</f>
        <v>54.228225999999999</v>
      </c>
      <c r="H937" s="12">
        <v>43361</v>
      </c>
      <c r="I937" s="39">
        <f t="shared" si="58"/>
        <v>2.1879431255549777E-2</v>
      </c>
      <c r="J937" s="39">
        <f t="shared" si="59"/>
        <v>5.0989387426617627E-3</v>
      </c>
      <c r="K937" s="39">
        <f t="shared" si="60"/>
        <v>3.1014020811010166E-3</v>
      </c>
      <c r="M937" s="39"/>
      <c r="N937" s="39"/>
    </row>
    <row r="938" spans="1:14" x14ac:dyDescent="0.25">
      <c r="A938" s="12">
        <v>43362</v>
      </c>
      <c r="B938" s="26">
        <f t="shared" si="57"/>
        <v>3</v>
      </c>
      <c r="C938" s="1">
        <f>VLOOKUP(A938,ASURB.MX!$A$2:$G$1290,6,FALSE)</f>
        <v>384.17999300000002</v>
      </c>
      <c r="D938">
        <f>VLOOKUP(A938,GFNORTEO.MX!$A$2:$G$1290,6,FALSE)</f>
        <v>131.050003</v>
      </c>
      <c r="E938">
        <f>VLOOKUP(A938,WALMEX.MX!$A$2:$G$1290,6,FALSE)</f>
        <v>55.502434000000001</v>
      </c>
      <c r="H938" s="12">
        <v>43362</v>
      </c>
      <c r="I938" s="39">
        <f t="shared" si="58"/>
        <v>-5.4772314809699912E-3</v>
      </c>
      <c r="J938" s="39">
        <f t="shared" si="59"/>
        <v>-2.0019509008161514E-2</v>
      </c>
      <c r="K938" s="39">
        <f t="shared" si="60"/>
        <v>2.3225327849446593E-2</v>
      </c>
      <c r="M938" s="39"/>
      <c r="N938" s="39"/>
    </row>
    <row r="939" spans="1:14" x14ac:dyDescent="0.25">
      <c r="A939" s="12">
        <v>43363</v>
      </c>
      <c r="B939" s="26">
        <f t="shared" si="57"/>
        <v>4</v>
      </c>
      <c r="C939" s="1">
        <f>VLOOKUP(A939,ASURB.MX!$A$2:$G$1290,6,FALSE)</f>
        <v>385.26998900000001</v>
      </c>
      <c r="D939">
        <f>VLOOKUP(A939,GFNORTEO.MX!$A$2:$G$1290,6,FALSE)</f>
        <v>129.929993</v>
      </c>
      <c r="E939">
        <f>VLOOKUP(A939,WALMEX.MX!$A$2:$G$1290,6,FALSE)</f>
        <v>55.314762000000002</v>
      </c>
      <c r="H939" s="12">
        <v>43363</v>
      </c>
      <c r="I939" s="39">
        <f t="shared" si="58"/>
        <v>2.8331841045133644E-3</v>
      </c>
      <c r="J939" s="39">
        <f t="shared" si="59"/>
        <v>-8.5831626419611267E-3</v>
      </c>
      <c r="K939" s="39">
        <f t="shared" si="60"/>
        <v>-3.3870587993765199E-3</v>
      </c>
      <c r="M939" s="39"/>
      <c r="N939" s="39"/>
    </row>
    <row r="940" spans="1:14" x14ac:dyDescent="0.25">
      <c r="A940" s="12">
        <v>43364</v>
      </c>
      <c r="B940" s="26">
        <f t="shared" si="57"/>
        <v>5</v>
      </c>
      <c r="C940" s="1">
        <f>VLOOKUP(A940,ASURB.MX!$A$2:$G$1290,6,FALSE)</f>
        <v>381.83999599999999</v>
      </c>
      <c r="D940">
        <f>VLOOKUP(A940,GFNORTEO.MX!$A$2:$G$1290,6,FALSE)</f>
        <v>129.89999399999999</v>
      </c>
      <c r="E940">
        <f>VLOOKUP(A940,WALMEX.MX!$A$2:$G$1290,6,FALSE)</f>
        <v>54.791248000000003</v>
      </c>
      <c r="H940" s="12">
        <v>43364</v>
      </c>
      <c r="I940" s="39">
        <f t="shared" si="58"/>
        <v>-8.9426964206041088E-3</v>
      </c>
      <c r="J940" s="39">
        <f t="shared" si="59"/>
        <v>-2.3091253230368111E-4</v>
      </c>
      <c r="K940" s="39">
        <f t="shared" si="60"/>
        <v>-9.5093436771408087E-3</v>
      </c>
      <c r="M940" s="39"/>
      <c r="N940" s="39"/>
    </row>
    <row r="941" spans="1:14" x14ac:dyDescent="0.25">
      <c r="A941" s="12">
        <v>43367</v>
      </c>
      <c r="B941" s="26">
        <f t="shared" si="57"/>
        <v>1</v>
      </c>
      <c r="C941" s="1">
        <f>VLOOKUP(A941,ASURB.MX!$A$2:$G$1290,6,FALSE)</f>
        <v>379.540009</v>
      </c>
      <c r="D941">
        <f>VLOOKUP(A941,GFNORTEO.MX!$A$2:$G$1290,6,FALSE)</f>
        <v>131.740005</v>
      </c>
      <c r="E941">
        <f>VLOOKUP(A941,WALMEX.MX!$A$2:$G$1290,6,FALSE)</f>
        <v>55.364151</v>
      </c>
      <c r="H941" s="12">
        <v>43367</v>
      </c>
      <c r="I941" s="39">
        <f t="shared" si="58"/>
        <v>-6.041645383300989E-3</v>
      </c>
      <c r="J941" s="39">
        <f t="shared" si="59"/>
        <v>1.4065443678914651E-2</v>
      </c>
      <c r="K941" s="39">
        <f t="shared" si="60"/>
        <v>1.0401817264737961E-2</v>
      </c>
      <c r="M941" s="39"/>
      <c r="N941" s="39"/>
    </row>
    <row r="942" spans="1:14" x14ac:dyDescent="0.25">
      <c r="A942" s="12">
        <v>43368</v>
      </c>
      <c r="B942" s="26">
        <f t="shared" si="57"/>
        <v>2</v>
      </c>
      <c r="C942" s="1">
        <f>VLOOKUP(A942,ASURB.MX!$A$2:$G$1290,6,FALSE)</f>
        <v>380.26001000000002</v>
      </c>
      <c r="D942">
        <f>VLOOKUP(A942,GFNORTEO.MX!$A$2:$G$1290,6,FALSE)</f>
        <v>133.66000399999999</v>
      </c>
      <c r="E942">
        <f>VLOOKUP(A942,WALMEX.MX!$A$2:$G$1290,6,FALSE)</f>
        <v>55.54195</v>
      </c>
      <c r="H942" s="12">
        <v>43368</v>
      </c>
      <c r="I942" s="39">
        <f t="shared" si="58"/>
        <v>1.8952387404878254E-3</v>
      </c>
      <c r="J942" s="39">
        <f t="shared" si="59"/>
        <v>1.4468970843512159E-2</v>
      </c>
      <c r="K942" s="39">
        <f t="shared" si="60"/>
        <v>3.206300658244894E-3</v>
      </c>
      <c r="M942" s="39"/>
      <c r="N942" s="39"/>
    </row>
    <row r="943" spans="1:14" x14ac:dyDescent="0.25">
      <c r="A943" s="12">
        <v>43369</v>
      </c>
      <c r="B943" s="26">
        <f t="shared" si="57"/>
        <v>3</v>
      </c>
      <c r="C943" s="1">
        <f>VLOOKUP(A943,ASURB.MX!$A$2:$G$1290,6,FALSE)</f>
        <v>382.42999300000002</v>
      </c>
      <c r="D943">
        <f>VLOOKUP(A943,GFNORTEO.MX!$A$2:$G$1290,6,FALSE)</f>
        <v>133.86000100000001</v>
      </c>
      <c r="E943">
        <f>VLOOKUP(A943,WALMEX.MX!$A$2:$G$1290,6,FALSE)</f>
        <v>56.055584000000003</v>
      </c>
      <c r="H943" s="12">
        <v>43369</v>
      </c>
      <c r="I943" s="39">
        <f t="shared" si="58"/>
        <v>5.6903560996638637E-3</v>
      </c>
      <c r="J943" s="39">
        <f t="shared" si="59"/>
        <v>1.4951931333845492E-3</v>
      </c>
      <c r="K943" s="39">
        <f t="shared" si="60"/>
        <v>9.2051787973472868E-3</v>
      </c>
      <c r="M943" s="39"/>
      <c r="N943" s="39"/>
    </row>
    <row r="944" spans="1:14" x14ac:dyDescent="0.25">
      <c r="A944" s="12">
        <v>43370</v>
      </c>
      <c r="B944" s="26">
        <f t="shared" si="57"/>
        <v>4</v>
      </c>
      <c r="C944" s="1">
        <f>VLOOKUP(A944,ASURB.MX!$A$2:$G$1290,6,FALSE)</f>
        <v>386.54998799999998</v>
      </c>
      <c r="D944">
        <f>VLOOKUP(A944,GFNORTEO.MX!$A$2:$G$1290,6,FALSE)</f>
        <v>134.699997</v>
      </c>
      <c r="E944">
        <f>VLOOKUP(A944,WALMEX.MX!$A$2:$G$1290,6,FALSE)</f>
        <v>56.460566999999998</v>
      </c>
      <c r="H944" s="12">
        <v>43370</v>
      </c>
      <c r="I944" s="39">
        <f t="shared" si="58"/>
        <v>1.0715583043733859E-2</v>
      </c>
      <c r="J944" s="39">
        <f t="shared" si="59"/>
        <v>6.2555760016153612E-3</v>
      </c>
      <c r="K944" s="39">
        <f t="shared" si="60"/>
        <v>7.1986953924700814E-3</v>
      </c>
      <c r="M944" s="39"/>
      <c r="N944" s="39"/>
    </row>
    <row r="945" spans="1:14" x14ac:dyDescent="0.25">
      <c r="A945" s="12">
        <v>43371</v>
      </c>
      <c r="B945" s="26">
        <f t="shared" si="57"/>
        <v>5</v>
      </c>
      <c r="C945" s="1">
        <f>VLOOKUP(A945,ASURB.MX!$A$2:$G$1290,6,FALSE)</f>
        <v>382.63000499999998</v>
      </c>
      <c r="D945">
        <f>VLOOKUP(A945,GFNORTEO.MX!$A$2:$G$1290,6,FALSE)</f>
        <v>135.300003</v>
      </c>
      <c r="E945">
        <f>VLOOKUP(A945,WALMEX.MX!$A$2:$G$1290,6,FALSE)</f>
        <v>56.332160999999999</v>
      </c>
      <c r="H945" s="12">
        <v>43371</v>
      </c>
      <c r="I945" s="39">
        <f t="shared" si="58"/>
        <v>-1.0192716850024692E-2</v>
      </c>
      <c r="J945" s="39">
        <f t="shared" si="59"/>
        <v>4.4444962050881262E-3</v>
      </c>
      <c r="K945" s="39">
        <f t="shared" si="60"/>
        <v>-2.2768498953562215E-3</v>
      </c>
      <c r="M945" s="39"/>
      <c r="N945" s="39"/>
    </row>
    <row r="946" spans="1:14" x14ac:dyDescent="0.25">
      <c r="A946" s="12">
        <v>43374</v>
      </c>
      <c r="B946" s="26">
        <f t="shared" si="57"/>
        <v>1</v>
      </c>
      <c r="C946" s="1">
        <f>VLOOKUP(A946,ASURB.MX!$A$2:$G$1290,6,FALSE)</f>
        <v>385</v>
      </c>
      <c r="D946">
        <f>VLOOKUP(A946,GFNORTEO.MX!$A$2:$G$1290,6,FALSE)</f>
        <v>136.38000500000001</v>
      </c>
      <c r="E946">
        <f>VLOOKUP(A946,WALMEX.MX!$A$2:$G$1290,6,FALSE)</f>
        <v>55.591335000000001</v>
      </c>
      <c r="H946" s="12">
        <v>43374</v>
      </c>
      <c r="I946" s="39">
        <f t="shared" si="58"/>
        <v>6.1748564151751437E-3</v>
      </c>
      <c r="J946" s="39">
        <f t="shared" si="59"/>
        <v>7.9505864050823695E-3</v>
      </c>
      <c r="K946" s="39">
        <f t="shared" si="60"/>
        <v>-1.3238271599880192E-2</v>
      </c>
      <c r="M946" s="39"/>
      <c r="N946" s="39"/>
    </row>
    <row r="947" spans="1:14" x14ac:dyDescent="0.25">
      <c r="A947" s="12">
        <v>43375</v>
      </c>
      <c r="B947" s="26">
        <f t="shared" si="57"/>
        <v>2</v>
      </c>
      <c r="C947" s="1">
        <f>VLOOKUP(A947,ASURB.MX!$A$2:$G$1290,6,FALSE)</f>
        <v>383.17999300000002</v>
      </c>
      <c r="D947">
        <f>VLOOKUP(A947,GFNORTEO.MX!$A$2:$G$1290,6,FALSE)</f>
        <v>132.25</v>
      </c>
      <c r="E947">
        <f>VLOOKUP(A947,WALMEX.MX!$A$2:$G$1290,6,FALSE)</f>
        <v>54.050426000000002</v>
      </c>
      <c r="H947" s="12">
        <v>43375</v>
      </c>
      <c r="I947" s="39">
        <f t="shared" si="58"/>
        <v>-4.7384998881148475E-3</v>
      </c>
      <c r="J947" s="39">
        <f t="shared" si="59"/>
        <v>-3.0751073016364688E-2</v>
      </c>
      <c r="K947" s="39">
        <f t="shared" si="60"/>
        <v>-2.8109918142374297E-2</v>
      </c>
      <c r="M947" s="39"/>
      <c r="N947" s="39"/>
    </row>
    <row r="948" spans="1:14" x14ac:dyDescent="0.25">
      <c r="A948" s="12">
        <v>43376</v>
      </c>
      <c r="B948" s="26">
        <f t="shared" si="57"/>
        <v>3</v>
      </c>
      <c r="C948" s="1">
        <f>VLOOKUP(A948,ASURB.MX!$A$2:$G$1290,6,FALSE)</f>
        <v>381.45001200000002</v>
      </c>
      <c r="D948">
        <f>VLOOKUP(A948,GFNORTEO.MX!$A$2:$G$1290,6,FALSE)</f>
        <v>133.240005</v>
      </c>
      <c r="E948">
        <f>VLOOKUP(A948,WALMEX.MX!$A$2:$G$1290,6,FALSE)</f>
        <v>54.820881</v>
      </c>
      <c r="H948" s="12">
        <v>43376</v>
      </c>
      <c r="I948" s="39">
        <f t="shared" si="58"/>
        <v>-4.5250224045247393E-3</v>
      </c>
      <c r="J948" s="39">
        <f t="shared" si="59"/>
        <v>7.4579801133378351E-3</v>
      </c>
      <c r="K948" s="39">
        <f t="shared" si="60"/>
        <v>1.4153735877317832E-2</v>
      </c>
      <c r="M948" s="39"/>
      <c r="N948" s="39"/>
    </row>
    <row r="949" spans="1:14" x14ac:dyDescent="0.25">
      <c r="A949" s="12">
        <v>43377</v>
      </c>
      <c r="B949" s="26">
        <f t="shared" si="57"/>
        <v>4</v>
      </c>
      <c r="C949" s="1">
        <f>VLOOKUP(A949,ASURB.MX!$A$2:$G$1290,6,FALSE)</f>
        <v>372.39999399999999</v>
      </c>
      <c r="D949">
        <f>VLOOKUP(A949,GFNORTEO.MX!$A$2:$G$1290,6,FALSE)</f>
        <v>132.10000600000001</v>
      </c>
      <c r="E949">
        <f>VLOOKUP(A949,WALMEX.MX!$A$2:$G$1290,6,FALSE)</f>
        <v>54.040545999999999</v>
      </c>
      <c r="H949" s="12">
        <v>43377</v>
      </c>
      <c r="I949" s="39">
        <f t="shared" si="58"/>
        <v>-2.4011282703940671E-2</v>
      </c>
      <c r="J949" s="39">
        <f t="shared" si="59"/>
        <v>-8.5927939033316626E-3</v>
      </c>
      <c r="K949" s="39">
        <f t="shared" si="60"/>
        <v>-1.4336544854695025E-2</v>
      </c>
      <c r="M949" s="39"/>
      <c r="N949" s="39"/>
    </row>
    <row r="950" spans="1:14" x14ac:dyDescent="0.25">
      <c r="A950" s="12">
        <v>43378</v>
      </c>
      <c r="B950" s="26">
        <f t="shared" si="57"/>
        <v>5</v>
      </c>
      <c r="C950" s="1">
        <f>VLOOKUP(A950,ASURB.MX!$A$2:$G$1290,6,FALSE)</f>
        <v>370.76998900000001</v>
      </c>
      <c r="D950">
        <f>VLOOKUP(A950,GFNORTEO.MX!$A$2:$G$1290,6,FALSE)</f>
        <v>131.820007</v>
      </c>
      <c r="E950">
        <f>VLOOKUP(A950,WALMEX.MX!$A$2:$G$1290,6,FALSE)</f>
        <v>52.766326999999997</v>
      </c>
      <c r="H950" s="12">
        <v>43378</v>
      </c>
      <c r="I950" s="39">
        <f t="shared" si="58"/>
        <v>-4.3866346894389039E-3</v>
      </c>
      <c r="J950" s="39">
        <f t="shared" si="59"/>
        <v>-2.1218482211266864E-3</v>
      </c>
      <c r="K950" s="39">
        <f t="shared" si="60"/>
        <v>-2.3861375614423624E-2</v>
      </c>
      <c r="M950" s="39"/>
      <c r="N950" s="39"/>
    </row>
    <row r="951" spans="1:14" x14ac:dyDescent="0.25">
      <c r="A951" s="12">
        <v>43381</v>
      </c>
      <c r="B951" s="26">
        <f t="shared" si="57"/>
        <v>1</v>
      </c>
      <c r="C951" s="1">
        <f>VLOOKUP(A951,ASURB.MX!$A$2:$G$1290,6,FALSE)</f>
        <v>369.92001299999998</v>
      </c>
      <c r="D951">
        <f>VLOOKUP(A951,GFNORTEO.MX!$A$2:$G$1290,6,FALSE)</f>
        <v>129.820007</v>
      </c>
      <c r="E951">
        <f>VLOOKUP(A951,WALMEX.MX!$A$2:$G$1290,6,FALSE)</f>
        <v>53.428131</v>
      </c>
      <c r="H951" s="12">
        <v>43381</v>
      </c>
      <c r="I951" s="39">
        <f t="shared" si="58"/>
        <v>-2.2950934150742079E-3</v>
      </c>
      <c r="J951" s="39">
        <f t="shared" si="59"/>
        <v>-1.5288479201153806E-2</v>
      </c>
      <c r="K951" s="39">
        <f t="shared" si="60"/>
        <v>1.2464163956258201E-2</v>
      </c>
      <c r="M951" s="39"/>
      <c r="N951" s="39"/>
    </row>
    <row r="952" spans="1:14" x14ac:dyDescent="0.25">
      <c r="A952" s="12">
        <v>43382</v>
      </c>
      <c r="B952" s="26">
        <f t="shared" si="57"/>
        <v>2</v>
      </c>
      <c r="C952" s="1">
        <f>VLOOKUP(A952,ASURB.MX!$A$2:$G$1290,6,FALSE)</f>
        <v>375.42999300000002</v>
      </c>
      <c r="D952">
        <f>VLOOKUP(A952,GFNORTEO.MX!$A$2:$G$1290,6,FALSE)</f>
        <v>131.91999799999999</v>
      </c>
      <c r="E952">
        <f>VLOOKUP(A952,WALMEX.MX!$A$2:$G$1290,6,FALSE)</f>
        <v>54.435650000000003</v>
      </c>
      <c r="H952" s="12">
        <v>43382</v>
      </c>
      <c r="I952" s="39">
        <f t="shared" si="58"/>
        <v>1.4785215885008619E-2</v>
      </c>
      <c r="J952" s="39">
        <f t="shared" si="59"/>
        <v>1.6046733564505276E-2</v>
      </c>
      <c r="K952" s="39">
        <f t="shared" si="60"/>
        <v>1.8681865098999269E-2</v>
      </c>
      <c r="M952" s="39"/>
      <c r="N952" s="39"/>
    </row>
    <row r="953" spans="1:14" x14ac:dyDescent="0.25">
      <c r="A953" s="12">
        <v>43383</v>
      </c>
      <c r="B953" s="26">
        <f t="shared" si="57"/>
        <v>3</v>
      </c>
      <c r="C953" s="1">
        <f>VLOOKUP(A953,ASURB.MX!$A$2:$G$1290,6,FALSE)</f>
        <v>367.36999500000002</v>
      </c>
      <c r="D953">
        <f>VLOOKUP(A953,GFNORTEO.MX!$A$2:$G$1290,6,FALSE)</f>
        <v>133.179993</v>
      </c>
      <c r="E953">
        <f>VLOOKUP(A953,WALMEX.MX!$A$2:$G$1290,6,FALSE)</f>
        <v>54.149203999999997</v>
      </c>
      <c r="H953" s="12">
        <v>43383</v>
      </c>
      <c r="I953" s="39">
        <f t="shared" si="58"/>
        <v>-2.1702516106945385E-2</v>
      </c>
      <c r="J953" s="39">
        <f t="shared" si="59"/>
        <v>9.5058810313905766E-3</v>
      </c>
      <c r="K953" s="39">
        <f t="shared" si="60"/>
        <v>-5.2759966774427111E-3</v>
      </c>
      <c r="M953" s="39"/>
      <c r="N953" s="39"/>
    </row>
    <row r="954" spans="1:14" x14ac:dyDescent="0.25">
      <c r="A954" s="12">
        <v>43384</v>
      </c>
      <c r="B954" s="26">
        <f t="shared" si="57"/>
        <v>4</v>
      </c>
      <c r="C954" s="1">
        <f>VLOOKUP(A954,ASURB.MX!$A$2:$G$1290,6,FALSE)</f>
        <v>354.44000199999999</v>
      </c>
      <c r="D954">
        <f>VLOOKUP(A954,GFNORTEO.MX!$A$2:$G$1290,6,FALSE)</f>
        <v>132.08000200000001</v>
      </c>
      <c r="E954">
        <f>VLOOKUP(A954,WALMEX.MX!$A$2:$G$1290,6,FALSE)</f>
        <v>53.082417</v>
      </c>
      <c r="H954" s="12">
        <v>43384</v>
      </c>
      <c r="I954" s="39">
        <f t="shared" si="58"/>
        <v>-3.5830416142948303E-2</v>
      </c>
      <c r="J954" s="39">
        <f t="shared" si="59"/>
        <v>-8.2937293678199218E-3</v>
      </c>
      <c r="K954" s="39">
        <f t="shared" si="60"/>
        <v>-1.9897529962525921E-2</v>
      </c>
      <c r="M954" s="39"/>
      <c r="N954" s="39"/>
    </row>
    <row r="955" spans="1:14" x14ac:dyDescent="0.25">
      <c r="A955" s="12">
        <v>43385</v>
      </c>
      <c r="B955" s="26">
        <f t="shared" si="57"/>
        <v>5</v>
      </c>
      <c r="C955" s="1">
        <f>VLOOKUP(A955,ASURB.MX!$A$2:$G$1290,6,FALSE)</f>
        <v>356.66000400000001</v>
      </c>
      <c r="D955">
        <f>VLOOKUP(A955,GFNORTEO.MX!$A$2:$G$1290,6,FALSE)</f>
        <v>131.570007</v>
      </c>
      <c r="E955">
        <f>VLOOKUP(A955,WALMEX.MX!$A$2:$G$1290,6,FALSE)</f>
        <v>53.210822999999998</v>
      </c>
      <c r="H955" s="12">
        <v>43385</v>
      </c>
      <c r="I955" s="39">
        <f t="shared" si="58"/>
        <v>6.2438734177243937E-3</v>
      </c>
      <c r="J955" s="39">
        <f t="shared" si="59"/>
        <v>-3.8687321728471751E-3</v>
      </c>
      <c r="K955" s="39">
        <f t="shared" si="60"/>
        <v>2.4160720373775919E-3</v>
      </c>
      <c r="M955" s="39"/>
      <c r="N955" s="39"/>
    </row>
    <row r="956" spans="1:14" x14ac:dyDescent="0.25">
      <c r="A956" s="12">
        <v>43388</v>
      </c>
      <c r="B956" s="26">
        <f t="shared" si="57"/>
        <v>1</v>
      </c>
      <c r="C956" s="1">
        <f>VLOOKUP(A956,ASURB.MX!$A$2:$G$1290,6,FALSE)</f>
        <v>356.44000199999999</v>
      </c>
      <c r="D956">
        <f>VLOOKUP(A956,GFNORTEO.MX!$A$2:$G$1290,6,FALSE)</f>
        <v>132.179993</v>
      </c>
      <c r="E956">
        <f>VLOOKUP(A956,WALMEX.MX!$A$2:$G$1290,6,FALSE)</f>
        <v>54.593693000000002</v>
      </c>
      <c r="H956" s="12">
        <v>43388</v>
      </c>
      <c r="I956" s="39">
        <f t="shared" si="58"/>
        <v>-6.1702988396846066E-4</v>
      </c>
      <c r="J956" s="39">
        <f t="shared" si="59"/>
        <v>4.6254945028546615E-3</v>
      </c>
      <c r="K956" s="39">
        <f t="shared" si="60"/>
        <v>2.5656547752084206E-2</v>
      </c>
      <c r="M956" s="39"/>
      <c r="N956" s="39"/>
    </row>
    <row r="957" spans="1:14" x14ac:dyDescent="0.25">
      <c r="A957" s="12">
        <v>43389</v>
      </c>
      <c r="B957" s="26">
        <f t="shared" si="57"/>
        <v>2</v>
      </c>
      <c r="C957" s="1">
        <f>VLOOKUP(A957,ASURB.MX!$A$2:$G$1290,6,FALSE)</f>
        <v>362.01001000000002</v>
      </c>
      <c r="D957">
        <f>VLOOKUP(A957,GFNORTEO.MX!$A$2:$G$1290,6,FALSE)</f>
        <v>132.58000200000001</v>
      </c>
      <c r="E957">
        <f>VLOOKUP(A957,WALMEX.MX!$A$2:$G$1290,6,FALSE)</f>
        <v>54.57394</v>
      </c>
      <c r="H957" s="12">
        <v>43389</v>
      </c>
      <c r="I957" s="39">
        <f t="shared" si="58"/>
        <v>1.5505935021603452E-2</v>
      </c>
      <c r="J957" s="39">
        <f t="shared" si="59"/>
        <v>3.0216748142592128E-3</v>
      </c>
      <c r="K957" s="39">
        <f t="shared" si="60"/>
        <v>-3.6188382348774888E-4</v>
      </c>
      <c r="M957" s="39"/>
      <c r="N957" s="39"/>
    </row>
    <row r="958" spans="1:14" x14ac:dyDescent="0.25">
      <c r="A958" s="12">
        <v>43390</v>
      </c>
      <c r="B958" s="26">
        <f t="shared" si="57"/>
        <v>3</v>
      </c>
      <c r="C958" s="1">
        <f>VLOOKUP(A958,ASURB.MX!$A$2:$G$1290,6,FALSE)</f>
        <v>356.790009</v>
      </c>
      <c r="D958">
        <f>VLOOKUP(A958,GFNORTEO.MX!$A$2:$G$1290,6,FALSE)</f>
        <v>133</v>
      </c>
      <c r="E958">
        <f>VLOOKUP(A958,WALMEX.MX!$A$2:$G$1290,6,FALSE)</f>
        <v>56.124729000000002</v>
      </c>
      <c r="H958" s="12">
        <v>43390</v>
      </c>
      <c r="I958" s="39">
        <f t="shared" si="58"/>
        <v>-1.4524464744979515E-2</v>
      </c>
      <c r="J958" s="39">
        <f t="shared" si="59"/>
        <v>3.1628763232768604E-3</v>
      </c>
      <c r="K958" s="39">
        <f t="shared" si="60"/>
        <v>2.8020038108226893E-2</v>
      </c>
      <c r="M958" s="39"/>
      <c r="N958" s="39"/>
    </row>
    <row r="959" spans="1:14" x14ac:dyDescent="0.25">
      <c r="A959" s="12">
        <v>43391</v>
      </c>
      <c r="B959" s="26">
        <f t="shared" si="57"/>
        <v>4</v>
      </c>
      <c r="C959" s="1">
        <f>VLOOKUP(A959,ASURB.MX!$A$2:$G$1290,6,FALSE)</f>
        <v>349.57998700000002</v>
      </c>
      <c r="D959">
        <f>VLOOKUP(A959,GFNORTEO.MX!$A$2:$G$1290,6,FALSE)</f>
        <v>130.820007</v>
      </c>
      <c r="E959">
        <f>VLOOKUP(A959,WALMEX.MX!$A$2:$G$1290,6,FALSE)</f>
        <v>54.613453</v>
      </c>
      <c r="H959" s="12">
        <v>43391</v>
      </c>
      <c r="I959" s="39">
        <f t="shared" si="58"/>
        <v>-2.0415001912727816E-2</v>
      </c>
      <c r="J959" s="39">
        <f t="shared" si="59"/>
        <v>-1.6526742180050701E-2</v>
      </c>
      <c r="K959" s="39">
        <f t="shared" si="60"/>
        <v>-2.729627320022392E-2</v>
      </c>
      <c r="M959" s="39"/>
      <c r="N959" s="39"/>
    </row>
    <row r="960" spans="1:14" x14ac:dyDescent="0.25">
      <c r="A960" s="12">
        <v>43392</v>
      </c>
      <c r="B960" s="26">
        <f t="shared" si="57"/>
        <v>5</v>
      </c>
      <c r="C960" s="1">
        <f>VLOOKUP(A960,ASURB.MX!$A$2:$G$1290,6,FALSE)</f>
        <v>363.05999800000001</v>
      </c>
      <c r="D960">
        <f>VLOOKUP(A960,GFNORTEO.MX!$A$2:$G$1290,6,FALSE)</f>
        <v>133.16000399999999</v>
      </c>
      <c r="E960">
        <f>VLOOKUP(A960,WALMEX.MX!$A$2:$G$1290,6,FALSE)</f>
        <v>56.272896000000003</v>
      </c>
      <c r="H960" s="12">
        <v>43392</v>
      </c>
      <c r="I960" s="39">
        <f t="shared" si="58"/>
        <v>3.7835707634096008E-2</v>
      </c>
      <c r="J960" s="39">
        <f t="shared" si="59"/>
        <v>1.7729056704171284E-2</v>
      </c>
      <c r="K960" s="39">
        <f t="shared" si="60"/>
        <v>2.9932753923479632E-2</v>
      </c>
      <c r="M960" s="39"/>
      <c r="N960" s="39"/>
    </row>
    <row r="961" spans="1:14" x14ac:dyDescent="0.25">
      <c r="A961" s="12">
        <v>43395</v>
      </c>
      <c r="B961" s="26">
        <f t="shared" si="57"/>
        <v>1</v>
      </c>
      <c r="C961" s="1">
        <f>VLOOKUP(A961,ASURB.MX!$A$2:$G$1290,6,FALSE)</f>
        <v>356.63000499999998</v>
      </c>
      <c r="D961">
        <f>VLOOKUP(A961,GFNORTEO.MX!$A$2:$G$1290,6,FALSE)</f>
        <v>131.86000100000001</v>
      </c>
      <c r="E961">
        <f>VLOOKUP(A961,WALMEX.MX!$A$2:$G$1290,6,FALSE)</f>
        <v>57.152003999999998</v>
      </c>
      <c r="H961" s="12">
        <v>43395</v>
      </c>
      <c r="I961" s="39">
        <f t="shared" si="58"/>
        <v>-1.7869260568563035E-2</v>
      </c>
      <c r="J961" s="39">
        <f t="shared" si="59"/>
        <v>-9.8106814769197241E-3</v>
      </c>
      <c r="K961" s="39">
        <f t="shared" si="60"/>
        <v>1.5501456976611542E-2</v>
      </c>
      <c r="M961" s="39"/>
      <c r="N961" s="39"/>
    </row>
    <row r="962" spans="1:14" x14ac:dyDescent="0.25">
      <c r="A962" s="12">
        <v>43396</v>
      </c>
      <c r="B962" s="26">
        <f t="shared" si="57"/>
        <v>2</v>
      </c>
      <c r="C962" s="1">
        <f>VLOOKUP(A962,ASURB.MX!$A$2:$G$1290,6,FALSE)</f>
        <v>342.60998499999999</v>
      </c>
      <c r="D962">
        <f>VLOOKUP(A962,GFNORTEO.MX!$A$2:$G$1290,6,FALSE)</f>
        <v>128.770004</v>
      </c>
      <c r="E962">
        <f>VLOOKUP(A962,WALMEX.MX!$A$2:$G$1290,6,FALSE)</f>
        <v>56.045707999999998</v>
      </c>
      <c r="H962" s="12">
        <v>43396</v>
      </c>
      <c r="I962" s="39">
        <f t="shared" si="58"/>
        <v>-4.010611354442372E-2</v>
      </c>
      <c r="J962" s="39">
        <f t="shared" si="59"/>
        <v>-2.3712862920126847E-2</v>
      </c>
      <c r="K962" s="39">
        <f t="shared" si="60"/>
        <v>-1.9546883143705087E-2</v>
      </c>
      <c r="M962" s="39"/>
      <c r="N962" s="39"/>
    </row>
    <row r="963" spans="1:14" x14ac:dyDescent="0.25">
      <c r="A963" s="12">
        <v>43397</v>
      </c>
      <c r="B963" s="26">
        <f t="shared" si="57"/>
        <v>3</v>
      </c>
      <c r="C963" s="1">
        <f>VLOOKUP(A963,ASURB.MX!$A$2:$G$1290,6,FALSE)</f>
        <v>326.67999300000002</v>
      </c>
      <c r="D963">
        <f>VLOOKUP(A963,GFNORTEO.MX!$A$2:$G$1290,6,FALSE)</f>
        <v>126.339996</v>
      </c>
      <c r="E963">
        <f>VLOOKUP(A963,WALMEX.MX!$A$2:$G$1290,6,FALSE)</f>
        <v>55.927174000000001</v>
      </c>
      <c r="H963" s="12">
        <v>43397</v>
      </c>
      <c r="I963" s="39">
        <f t="shared" si="58"/>
        <v>-4.7611653178188988E-2</v>
      </c>
      <c r="J963" s="39">
        <f t="shared" si="59"/>
        <v>-1.905124453887231E-2</v>
      </c>
      <c r="K963" s="39">
        <f t="shared" si="60"/>
        <v>-2.1171919872063267E-3</v>
      </c>
      <c r="M963" s="39"/>
      <c r="N963" s="39"/>
    </row>
    <row r="964" spans="1:14" x14ac:dyDescent="0.25">
      <c r="A964" s="12">
        <v>43398</v>
      </c>
      <c r="B964" s="26">
        <f t="shared" ref="B964:B1027" si="61">WEEKDAY(A964,2)</f>
        <v>4</v>
      </c>
      <c r="C964" s="1">
        <f>VLOOKUP(A964,ASURB.MX!$A$2:$G$1290,6,FALSE)</f>
        <v>331.79998799999998</v>
      </c>
      <c r="D964">
        <f>VLOOKUP(A964,GFNORTEO.MX!$A$2:$G$1290,6,FALSE)</f>
        <v>127.91999800000001</v>
      </c>
      <c r="E964">
        <f>VLOOKUP(A964,WALMEX.MX!$A$2:$G$1290,6,FALSE)</f>
        <v>56.747020999999997</v>
      </c>
      <c r="H964" s="12">
        <v>43398</v>
      </c>
      <c r="I964" s="39">
        <f t="shared" si="58"/>
        <v>1.5551264527600169E-2</v>
      </c>
      <c r="J964" s="39">
        <f t="shared" si="59"/>
        <v>1.242839908097145E-2</v>
      </c>
      <c r="K964" s="39">
        <f t="shared" si="60"/>
        <v>1.4552781479693466E-2</v>
      </c>
      <c r="M964" s="39"/>
      <c r="N964" s="39"/>
    </row>
    <row r="965" spans="1:14" x14ac:dyDescent="0.25">
      <c r="A965" s="12">
        <v>43399</v>
      </c>
      <c r="B965" s="26">
        <f t="shared" si="61"/>
        <v>5</v>
      </c>
      <c r="C965" s="1">
        <f>VLOOKUP(A965,ASURB.MX!$A$2:$G$1290,6,FALSE)</f>
        <v>332.76001000000002</v>
      </c>
      <c r="D965">
        <f>VLOOKUP(A965,GFNORTEO.MX!$A$2:$G$1290,6,FALSE)</f>
        <v>125.959999</v>
      </c>
      <c r="E965">
        <f>VLOOKUP(A965,WALMEX.MX!$A$2:$G$1290,6,FALSE)</f>
        <v>55.640723999999999</v>
      </c>
      <c r="H965" s="12">
        <v>43399</v>
      </c>
      <c r="I965" s="39">
        <f t="shared" ref="I965:I1028" si="62">IFERROR(LN(C965/C964),"ND")</f>
        <v>2.889197877397472E-3</v>
      </c>
      <c r="J965" s="39">
        <f t="shared" ref="J965:J1028" si="63">IFERROR(LN(D965/D964),"ND")</f>
        <v>-1.5440664597131408E-2</v>
      </c>
      <c r="K965" s="39">
        <f t="shared" ref="K965:K1028" si="64">IFERROR(LN(E965/E964),"ND")</f>
        <v>-1.9687782399607816E-2</v>
      </c>
      <c r="M965" s="39"/>
      <c r="N965" s="39"/>
    </row>
    <row r="966" spans="1:14" x14ac:dyDescent="0.25">
      <c r="A966" s="12">
        <v>43402</v>
      </c>
      <c r="B966" s="26">
        <f t="shared" si="61"/>
        <v>1</v>
      </c>
      <c r="C966" s="1">
        <f>VLOOKUP(A966,ASURB.MX!$A$2:$G$1290,6,FALSE)</f>
        <v>325.41000400000001</v>
      </c>
      <c r="D966">
        <f>VLOOKUP(A966,GFNORTEO.MX!$A$2:$G$1290,6,FALSE)</f>
        <v>115.19000200000001</v>
      </c>
      <c r="E966">
        <f>VLOOKUP(A966,WALMEX.MX!$A$2:$G$1290,6,FALSE)</f>
        <v>52.084774000000003</v>
      </c>
      <c r="H966" s="12">
        <v>43402</v>
      </c>
      <c r="I966" s="39">
        <f t="shared" si="62"/>
        <v>-2.2335601454954387E-2</v>
      </c>
      <c r="J966" s="39">
        <f t="shared" si="63"/>
        <v>-8.938143199276237E-2</v>
      </c>
      <c r="K966" s="39">
        <f t="shared" si="64"/>
        <v>-6.6042718826158989E-2</v>
      </c>
      <c r="M966" s="39"/>
      <c r="N966" s="39"/>
    </row>
    <row r="967" spans="1:14" x14ac:dyDescent="0.25">
      <c r="A967" s="12">
        <v>43403</v>
      </c>
      <c r="B967" s="26">
        <f t="shared" si="61"/>
        <v>2</v>
      </c>
      <c r="C967" s="1">
        <f>VLOOKUP(A967,ASURB.MX!$A$2:$G$1290,6,FALSE)</f>
        <v>319.67001299999998</v>
      </c>
      <c r="D967">
        <f>VLOOKUP(A967,GFNORTEO.MX!$A$2:$G$1290,6,FALSE)</f>
        <v>110.050003</v>
      </c>
      <c r="E967">
        <f>VLOOKUP(A967,WALMEX.MX!$A$2:$G$1290,6,FALSE)</f>
        <v>51.709423000000001</v>
      </c>
      <c r="H967" s="12">
        <v>43403</v>
      </c>
      <c r="I967" s="39">
        <f t="shared" si="62"/>
        <v>-1.779668365584619E-2</v>
      </c>
      <c r="J967" s="39">
        <f t="shared" si="63"/>
        <v>-4.5648121068226639E-2</v>
      </c>
      <c r="K967" s="39">
        <f t="shared" si="64"/>
        <v>-7.2326324032648878E-3</v>
      </c>
      <c r="M967" s="39"/>
      <c r="N967" s="39"/>
    </row>
    <row r="968" spans="1:14" x14ac:dyDescent="0.25">
      <c r="A968" s="12">
        <v>43404</v>
      </c>
      <c r="B968" s="26">
        <f t="shared" si="61"/>
        <v>3</v>
      </c>
      <c r="C968" s="1">
        <f>VLOOKUP(A968,ASURB.MX!$A$2:$G$1290,6,FALSE)</f>
        <v>337.64001500000001</v>
      </c>
      <c r="D968">
        <f>VLOOKUP(A968,GFNORTEO.MX!$A$2:$G$1290,6,FALSE)</f>
        <v>111.760002</v>
      </c>
      <c r="E968">
        <f>VLOOKUP(A968,WALMEX.MX!$A$2:$G$1290,6,FALSE)</f>
        <v>51.245173999999999</v>
      </c>
      <c r="H968" s="12">
        <v>43404</v>
      </c>
      <c r="I968" s="39">
        <f t="shared" si="62"/>
        <v>5.4691029184959196E-2</v>
      </c>
      <c r="J968" s="39">
        <f t="shared" si="63"/>
        <v>1.5418897611389924E-2</v>
      </c>
      <c r="K968" s="39">
        <f t="shared" si="64"/>
        <v>-9.0185802316067841E-3</v>
      </c>
      <c r="M968" s="39"/>
      <c r="N968" s="39"/>
    </row>
    <row r="969" spans="1:14" x14ac:dyDescent="0.25">
      <c r="A969" s="12">
        <v>43405</v>
      </c>
      <c r="B969" s="26">
        <f t="shared" si="61"/>
        <v>4</v>
      </c>
      <c r="C969" s="1">
        <f>VLOOKUP(A969,ASURB.MX!$A$2:$G$1290,6,FALSE)</f>
        <v>353.58999599999999</v>
      </c>
      <c r="D969">
        <f>VLOOKUP(A969,GFNORTEO.MX!$A$2:$G$1290,6,FALSE)</f>
        <v>118.69000200000001</v>
      </c>
      <c r="E969">
        <f>VLOOKUP(A969,WALMEX.MX!$A$2:$G$1290,6,FALSE)</f>
        <v>51.314320000000002</v>
      </c>
      <c r="H969" s="12">
        <v>43405</v>
      </c>
      <c r="I969" s="39">
        <f t="shared" si="62"/>
        <v>4.6157754966528436E-2</v>
      </c>
      <c r="J969" s="39">
        <f t="shared" si="63"/>
        <v>6.0161336074836542E-2</v>
      </c>
      <c r="K969" s="39">
        <f t="shared" si="64"/>
        <v>1.348407792978995E-3</v>
      </c>
      <c r="M969" s="39"/>
      <c r="N969" s="39"/>
    </row>
    <row r="970" spans="1:14" x14ac:dyDescent="0.25">
      <c r="A970" s="12">
        <v>43409</v>
      </c>
      <c r="B970" s="26">
        <f t="shared" si="61"/>
        <v>1</v>
      </c>
      <c r="C970" s="1">
        <f>VLOOKUP(A970,ASURB.MX!$A$2:$G$1290,6,FALSE)</f>
        <v>362.07000699999998</v>
      </c>
      <c r="D970">
        <f>VLOOKUP(A970,GFNORTEO.MX!$A$2:$G$1290,6,FALSE)</f>
        <v>123.739998</v>
      </c>
      <c r="E970">
        <f>VLOOKUP(A970,WALMEX.MX!$A$2:$G$1290,6,FALSE)</f>
        <v>53.309604999999998</v>
      </c>
      <c r="H970" s="12">
        <v>43409</v>
      </c>
      <c r="I970" s="39">
        <f t="shared" si="62"/>
        <v>2.3699544123131463E-2</v>
      </c>
      <c r="J970" s="39">
        <f t="shared" si="63"/>
        <v>4.1667505020887285E-2</v>
      </c>
      <c r="K970" s="39">
        <f t="shared" si="64"/>
        <v>3.8146665791610926E-2</v>
      </c>
      <c r="M970" s="39"/>
      <c r="N970" s="39"/>
    </row>
    <row r="971" spans="1:14" x14ac:dyDescent="0.25">
      <c r="A971" s="12">
        <v>43410</v>
      </c>
      <c r="B971" s="26">
        <f t="shared" si="61"/>
        <v>2</v>
      </c>
      <c r="C971" s="1">
        <f>VLOOKUP(A971,ASURB.MX!$A$2:$G$1290,6,FALSE)</f>
        <v>351.64001500000001</v>
      </c>
      <c r="D971">
        <f>VLOOKUP(A971,GFNORTEO.MX!$A$2:$G$1290,6,FALSE)</f>
        <v>121.790001</v>
      </c>
      <c r="E971">
        <f>VLOOKUP(A971,WALMEX.MX!$A$2:$G$1290,6,FALSE)</f>
        <v>52.134163000000001</v>
      </c>
      <c r="H971" s="12">
        <v>43410</v>
      </c>
      <c r="I971" s="39">
        <f t="shared" si="62"/>
        <v>-2.9229614990954E-2</v>
      </c>
      <c r="J971" s="39">
        <f t="shared" si="63"/>
        <v>-1.588431563004649E-2</v>
      </c>
      <c r="K971" s="39">
        <f t="shared" si="64"/>
        <v>-2.2296067676846363E-2</v>
      </c>
      <c r="M971" s="39"/>
      <c r="N971" s="39"/>
    </row>
    <row r="972" spans="1:14" x14ac:dyDescent="0.25">
      <c r="A972" s="12">
        <v>43411</v>
      </c>
      <c r="B972" s="26">
        <f t="shared" si="61"/>
        <v>3</v>
      </c>
      <c r="C972" s="1">
        <f>VLOOKUP(A972,ASURB.MX!$A$2:$G$1290,6,FALSE)</f>
        <v>343.64999399999999</v>
      </c>
      <c r="D972">
        <f>VLOOKUP(A972,GFNORTEO.MX!$A$2:$G$1290,6,FALSE)</f>
        <v>121.389999</v>
      </c>
      <c r="E972">
        <f>VLOOKUP(A972,WALMEX.MX!$A$2:$G$1290,6,FALSE)</f>
        <v>53.408378999999996</v>
      </c>
      <c r="H972" s="12">
        <v>43411</v>
      </c>
      <c r="I972" s="39">
        <f t="shared" si="62"/>
        <v>-2.2984287532250611E-2</v>
      </c>
      <c r="J972" s="39">
        <f t="shared" si="63"/>
        <v>-3.2897636380725182E-3</v>
      </c>
      <c r="K972" s="39">
        <f t="shared" si="64"/>
        <v>2.4147190130684427E-2</v>
      </c>
      <c r="M972" s="39"/>
      <c r="N972" s="39"/>
    </row>
    <row r="973" spans="1:14" x14ac:dyDescent="0.25">
      <c r="A973" s="12">
        <v>43412</v>
      </c>
      <c r="B973" s="26">
        <f t="shared" si="61"/>
        <v>4</v>
      </c>
      <c r="C973" s="1">
        <f>VLOOKUP(A973,ASURB.MX!$A$2:$G$1290,6,FALSE)</f>
        <v>320.17001299999998</v>
      </c>
      <c r="D973">
        <f>VLOOKUP(A973,GFNORTEO.MX!$A$2:$G$1290,6,FALSE)</f>
        <v>106.94000200000001</v>
      </c>
      <c r="E973">
        <f>VLOOKUP(A973,WALMEX.MX!$A$2:$G$1290,6,FALSE)</f>
        <v>48.963444000000003</v>
      </c>
      <c r="H973" s="12">
        <v>43412</v>
      </c>
      <c r="I973" s="39">
        <f t="shared" si="62"/>
        <v>-7.0771534774112216E-2</v>
      </c>
      <c r="J973" s="39">
        <f t="shared" si="63"/>
        <v>-0.1267405464491401</v>
      </c>
      <c r="K973" s="39">
        <f t="shared" si="64"/>
        <v>-8.6893664902041423E-2</v>
      </c>
      <c r="M973" s="39"/>
      <c r="N973" s="39"/>
    </row>
    <row r="974" spans="1:14" x14ac:dyDescent="0.25">
      <c r="A974" s="12">
        <v>43413</v>
      </c>
      <c r="B974" s="26">
        <f t="shared" si="61"/>
        <v>5</v>
      </c>
      <c r="C974" s="1">
        <f>VLOOKUP(A974,ASURB.MX!$A$2:$G$1290,6,FALSE)</f>
        <v>307.16000400000001</v>
      </c>
      <c r="D974">
        <f>VLOOKUP(A974,GFNORTEO.MX!$A$2:$G$1290,6,FALSE)</f>
        <v>105.410004</v>
      </c>
      <c r="E974">
        <f>VLOOKUP(A974,WALMEX.MX!$A$2:$G$1290,6,FALSE)</f>
        <v>49.437569000000003</v>
      </c>
      <c r="H974" s="12">
        <v>43413</v>
      </c>
      <c r="I974" s="39">
        <f t="shared" si="62"/>
        <v>-4.1483347849005488E-2</v>
      </c>
      <c r="J974" s="39">
        <f t="shared" si="63"/>
        <v>-1.4410402008500366E-2</v>
      </c>
      <c r="K974" s="39">
        <f t="shared" si="64"/>
        <v>9.6366623611790249E-3</v>
      </c>
      <c r="M974" s="39"/>
      <c r="N974" s="39"/>
    </row>
    <row r="975" spans="1:14" x14ac:dyDescent="0.25">
      <c r="A975" s="12">
        <v>43416</v>
      </c>
      <c r="B975" s="26">
        <f t="shared" si="61"/>
        <v>1</v>
      </c>
      <c r="C975" s="1">
        <f>VLOOKUP(A975,ASURB.MX!$A$2:$G$1290,6,FALSE)</f>
        <v>305</v>
      </c>
      <c r="D975">
        <f>VLOOKUP(A975,GFNORTEO.MX!$A$2:$G$1290,6,FALSE)</f>
        <v>98.739998</v>
      </c>
      <c r="E975">
        <f>VLOOKUP(A975,WALMEX.MX!$A$2:$G$1290,6,FALSE)</f>
        <v>49.457324999999997</v>
      </c>
      <c r="H975" s="12">
        <v>43416</v>
      </c>
      <c r="I975" s="39">
        <f t="shared" si="62"/>
        <v>-7.0570208774600887E-3</v>
      </c>
      <c r="J975" s="39">
        <f t="shared" si="63"/>
        <v>-6.5367433638660016E-2</v>
      </c>
      <c r="K975" s="39">
        <f t="shared" si="64"/>
        <v>3.9953529375934027E-4</v>
      </c>
      <c r="M975" s="39"/>
      <c r="N975" s="39"/>
    </row>
    <row r="976" spans="1:14" x14ac:dyDescent="0.25">
      <c r="A976" s="12">
        <v>43417</v>
      </c>
      <c r="B976" s="26">
        <f t="shared" si="61"/>
        <v>2</v>
      </c>
      <c r="C976" s="1">
        <f>VLOOKUP(A976,ASURB.MX!$A$2:$G$1290,6,FALSE)</f>
        <v>297.38000499999998</v>
      </c>
      <c r="D976">
        <f>VLOOKUP(A976,GFNORTEO.MX!$A$2:$G$1290,6,FALSE)</f>
        <v>97.540001000000004</v>
      </c>
      <c r="E976">
        <f>VLOOKUP(A976,WALMEX.MX!$A$2:$G$1290,6,FALSE)</f>
        <v>48.163348999999997</v>
      </c>
      <c r="H976" s="12">
        <v>43417</v>
      </c>
      <c r="I976" s="39">
        <f t="shared" si="62"/>
        <v>-2.5300977524830008E-2</v>
      </c>
      <c r="J976" s="39">
        <f t="shared" si="63"/>
        <v>-1.2227552041390208E-2</v>
      </c>
      <c r="K976" s="39">
        <f t="shared" si="64"/>
        <v>-2.6511838902917868E-2</v>
      </c>
      <c r="M976" s="39"/>
      <c r="N976" s="39"/>
    </row>
    <row r="977" spans="1:14" x14ac:dyDescent="0.25">
      <c r="A977" s="12">
        <v>43418</v>
      </c>
      <c r="B977" s="26">
        <f t="shared" si="61"/>
        <v>3</v>
      </c>
      <c r="C977" s="1">
        <f>VLOOKUP(A977,ASURB.MX!$A$2:$G$1290,6,FALSE)</f>
        <v>286.66000400000001</v>
      </c>
      <c r="D977">
        <f>VLOOKUP(A977,GFNORTEO.MX!$A$2:$G$1290,6,FALSE)</f>
        <v>100.480003</v>
      </c>
      <c r="E977">
        <f>VLOOKUP(A977,WALMEX.MX!$A$2:$G$1290,6,FALSE)</f>
        <v>49.170867999999999</v>
      </c>
      <c r="H977" s="12">
        <v>43418</v>
      </c>
      <c r="I977" s="39">
        <f t="shared" si="62"/>
        <v>-3.6713940633699163E-2</v>
      </c>
      <c r="J977" s="39">
        <f t="shared" si="63"/>
        <v>2.9696172042465319E-2</v>
      </c>
      <c r="K977" s="39">
        <f t="shared" si="64"/>
        <v>2.0702996689123E-2</v>
      </c>
      <c r="M977" s="39"/>
      <c r="N977" s="39"/>
    </row>
    <row r="978" spans="1:14" x14ac:dyDescent="0.25">
      <c r="A978" s="12">
        <v>43419</v>
      </c>
      <c r="B978" s="26">
        <f t="shared" si="61"/>
        <v>4</v>
      </c>
      <c r="C978" s="1">
        <f>VLOOKUP(A978,ASURB.MX!$A$2:$G$1290,6,FALSE)</f>
        <v>290.66000400000001</v>
      </c>
      <c r="D978">
        <f>VLOOKUP(A978,GFNORTEO.MX!$A$2:$G$1290,6,FALSE)</f>
        <v>96.449996999999996</v>
      </c>
      <c r="E978">
        <f>VLOOKUP(A978,WALMEX.MX!$A$2:$G$1290,6,FALSE)</f>
        <v>47.906536000000003</v>
      </c>
      <c r="H978" s="12">
        <v>43419</v>
      </c>
      <c r="I978" s="39">
        <f t="shared" si="62"/>
        <v>1.3857354510925393E-2</v>
      </c>
      <c r="J978" s="39">
        <f t="shared" si="63"/>
        <v>-4.0934024329037443E-2</v>
      </c>
      <c r="K978" s="39">
        <f t="shared" si="64"/>
        <v>-2.6049388260762543E-2</v>
      </c>
      <c r="M978" s="39"/>
      <c r="N978" s="39"/>
    </row>
    <row r="979" spans="1:14" x14ac:dyDescent="0.25">
      <c r="A979" s="12">
        <v>43420</v>
      </c>
      <c r="B979" s="26">
        <f t="shared" si="61"/>
        <v>5</v>
      </c>
      <c r="C979" s="1">
        <f>VLOOKUP(A979,ASURB.MX!$A$2:$G$1290,6,FALSE)</f>
        <v>293.32998700000002</v>
      </c>
      <c r="D979">
        <f>VLOOKUP(A979,GFNORTEO.MX!$A$2:$G$1290,6,FALSE)</f>
        <v>98.239998</v>
      </c>
      <c r="E979">
        <f>VLOOKUP(A979,WALMEX.MX!$A$2:$G$1290,6,FALSE)</f>
        <v>49.160995</v>
      </c>
      <c r="H979" s="12">
        <v>43420</v>
      </c>
      <c r="I979" s="39">
        <f t="shared" si="62"/>
        <v>9.1439978247180396E-3</v>
      </c>
      <c r="J979" s="39">
        <f t="shared" si="63"/>
        <v>1.8388735792987422E-2</v>
      </c>
      <c r="K979" s="39">
        <f t="shared" si="64"/>
        <v>2.5848578477809969E-2</v>
      </c>
      <c r="M979" s="39"/>
      <c r="N979" s="39"/>
    </row>
    <row r="980" spans="1:14" x14ac:dyDescent="0.25">
      <c r="A980" s="12">
        <v>43424</v>
      </c>
      <c r="B980" s="26">
        <f t="shared" si="61"/>
        <v>2</v>
      </c>
      <c r="C980" s="1">
        <f>VLOOKUP(A980,ASURB.MX!$A$2:$G$1290,6,FALSE)</f>
        <v>285.76001000000002</v>
      </c>
      <c r="D980">
        <f>VLOOKUP(A980,GFNORTEO.MX!$A$2:$G$1290,6,FALSE)</f>
        <v>97.459998999999996</v>
      </c>
      <c r="E980">
        <f>VLOOKUP(A980,WALMEX.MX!$A$2:$G$1290,6,FALSE)</f>
        <v>49.832672000000002</v>
      </c>
      <c r="H980" s="12">
        <v>43424</v>
      </c>
      <c r="I980" s="39">
        <f t="shared" si="62"/>
        <v>-2.6145878101991232E-2</v>
      </c>
      <c r="J980" s="39">
        <f t="shared" si="63"/>
        <v>-7.9714168857856395E-3</v>
      </c>
      <c r="K980" s="39">
        <f t="shared" si="64"/>
        <v>1.3570308646008063E-2</v>
      </c>
      <c r="M980" s="39"/>
      <c r="N980" s="39"/>
    </row>
    <row r="981" spans="1:14" x14ac:dyDescent="0.25">
      <c r="A981" s="12">
        <v>43425</v>
      </c>
      <c r="B981" s="26">
        <f t="shared" si="61"/>
        <v>3</v>
      </c>
      <c r="C981" s="1">
        <f>VLOOKUP(A981,ASURB.MX!$A$2:$G$1290,6,FALSE)</f>
        <v>281.26001000000002</v>
      </c>
      <c r="D981">
        <f>VLOOKUP(A981,GFNORTEO.MX!$A$2:$G$1290,6,FALSE)</f>
        <v>96.690002000000007</v>
      </c>
      <c r="E981">
        <f>VLOOKUP(A981,WALMEX.MX!$A$2:$G$1290,6,FALSE)</f>
        <v>49.970962999999998</v>
      </c>
      <c r="H981" s="12">
        <v>43425</v>
      </c>
      <c r="I981" s="39">
        <f t="shared" si="62"/>
        <v>-1.587278868614202E-2</v>
      </c>
      <c r="J981" s="39">
        <f t="shared" si="63"/>
        <v>-7.9320219746219379E-3</v>
      </c>
      <c r="K981" s="39">
        <f t="shared" si="64"/>
        <v>2.7712635617950024E-3</v>
      </c>
      <c r="M981" s="39"/>
      <c r="N981" s="39"/>
    </row>
    <row r="982" spans="1:14" x14ac:dyDescent="0.25">
      <c r="A982" s="12">
        <v>43426</v>
      </c>
      <c r="B982" s="26">
        <f t="shared" si="61"/>
        <v>4</v>
      </c>
      <c r="C982" s="1">
        <f>VLOOKUP(A982,ASURB.MX!$A$2:$G$1290,6,FALSE)</f>
        <v>278.85998499999999</v>
      </c>
      <c r="D982">
        <f>VLOOKUP(A982,GFNORTEO.MX!$A$2:$G$1290,6,FALSE)</f>
        <v>97</v>
      </c>
      <c r="E982">
        <f>VLOOKUP(A982,WALMEX.MX!$A$2:$G$1290,6,FALSE)</f>
        <v>50.148758000000001</v>
      </c>
      <c r="H982" s="12">
        <v>43426</v>
      </c>
      <c r="I982" s="39">
        <f t="shared" si="62"/>
        <v>-8.5697340199515533E-3</v>
      </c>
      <c r="J982" s="39">
        <f t="shared" si="63"/>
        <v>3.2009733232645386E-3</v>
      </c>
      <c r="K982" s="39">
        <f t="shared" si="64"/>
        <v>3.5516516650210047E-3</v>
      </c>
      <c r="M982" s="39"/>
      <c r="N982" s="39"/>
    </row>
    <row r="983" spans="1:14" x14ac:dyDescent="0.25">
      <c r="A983" s="12">
        <v>43427</v>
      </c>
      <c r="B983" s="26">
        <f t="shared" si="61"/>
        <v>5</v>
      </c>
      <c r="C983" s="1">
        <f>VLOOKUP(A983,ASURB.MX!$A$2:$G$1290,6,FALSE)</f>
        <v>280.08999599999999</v>
      </c>
      <c r="D983">
        <f>VLOOKUP(A983,GFNORTEO.MX!$A$2:$G$1290,6,FALSE)</f>
        <v>96.07</v>
      </c>
      <c r="E983">
        <f>VLOOKUP(A983,WALMEX.MX!$A$2:$G$1290,6,FALSE)</f>
        <v>50.178390999999998</v>
      </c>
      <c r="H983" s="12">
        <v>43427</v>
      </c>
      <c r="I983" s="39">
        <f t="shared" si="62"/>
        <v>4.4011558360166929E-3</v>
      </c>
      <c r="J983" s="39">
        <f t="shared" si="63"/>
        <v>-9.6338860817357132E-3</v>
      </c>
      <c r="K983" s="39">
        <f t="shared" si="64"/>
        <v>5.9072745826201393E-4</v>
      </c>
      <c r="M983" s="39"/>
      <c r="N983" s="39"/>
    </row>
    <row r="984" spans="1:14" x14ac:dyDescent="0.25">
      <c r="A984" s="12">
        <v>43430</v>
      </c>
      <c r="B984" s="26">
        <f t="shared" si="61"/>
        <v>1</v>
      </c>
      <c r="C984" s="1">
        <f>VLOOKUP(A984,ASURB.MX!$A$2:$G$1290,6,FALSE)</f>
        <v>268.47000100000002</v>
      </c>
      <c r="D984">
        <f>VLOOKUP(A984,GFNORTEO.MX!$A$2:$G$1290,6,FALSE)</f>
        <v>83.629997000000003</v>
      </c>
      <c r="E984">
        <f>VLOOKUP(A984,WALMEX.MX!$A$2:$G$1290,6,FALSE)</f>
        <v>48.859729999999999</v>
      </c>
      <c r="H984" s="12">
        <v>43430</v>
      </c>
      <c r="I984" s="39">
        <f t="shared" si="62"/>
        <v>-4.2371786224770225E-2</v>
      </c>
      <c r="J984" s="39">
        <f t="shared" si="63"/>
        <v>-0.13867482090050792</v>
      </c>
      <c r="K984" s="39">
        <f t="shared" si="64"/>
        <v>-2.6630936034946109E-2</v>
      </c>
      <c r="M984" s="39"/>
      <c r="N984" s="39"/>
    </row>
    <row r="985" spans="1:14" x14ac:dyDescent="0.25">
      <c r="A985" s="12">
        <v>43431</v>
      </c>
      <c r="B985" s="26">
        <f t="shared" si="61"/>
        <v>2</v>
      </c>
      <c r="C985" s="1">
        <f>VLOOKUP(A985,ASURB.MX!$A$2:$G$1290,6,FALSE)</f>
        <v>267.88000499999998</v>
      </c>
      <c r="D985">
        <f>VLOOKUP(A985,GFNORTEO.MX!$A$2:$G$1290,6,FALSE)</f>
        <v>84.910004000000001</v>
      </c>
      <c r="E985">
        <f>VLOOKUP(A985,WALMEX.MX!$A$2:$G$1290,6,FALSE)</f>
        <v>47.977322000000001</v>
      </c>
      <c r="H985" s="12">
        <v>43431</v>
      </c>
      <c r="I985" s="39">
        <f t="shared" si="62"/>
        <v>-2.200041880764511E-3</v>
      </c>
      <c r="J985" s="39">
        <f t="shared" si="63"/>
        <v>1.5189647598835098E-2</v>
      </c>
      <c r="K985" s="39">
        <f t="shared" si="64"/>
        <v>-1.822509889074083E-2</v>
      </c>
      <c r="M985" s="39"/>
      <c r="N985" s="39"/>
    </row>
    <row r="986" spans="1:14" x14ac:dyDescent="0.25">
      <c r="A986" s="12">
        <v>43432</v>
      </c>
      <c r="B986" s="26">
        <f t="shared" si="61"/>
        <v>3</v>
      </c>
      <c r="C986" s="1">
        <f>VLOOKUP(A986,ASURB.MX!$A$2:$G$1290,6,FALSE)</f>
        <v>274.55999800000001</v>
      </c>
      <c r="D986">
        <f>VLOOKUP(A986,GFNORTEO.MX!$A$2:$G$1290,6,FALSE)</f>
        <v>90.599997999999999</v>
      </c>
      <c r="E986">
        <f>VLOOKUP(A986,WALMEX.MX!$A$2:$G$1290,6,FALSE)</f>
        <v>48.016983000000003</v>
      </c>
      <c r="H986" s="12">
        <v>43432</v>
      </c>
      <c r="I986" s="39">
        <f t="shared" si="62"/>
        <v>2.4630671308292156E-2</v>
      </c>
      <c r="J986" s="39">
        <f t="shared" si="63"/>
        <v>6.4862271853903822E-2</v>
      </c>
      <c r="K986" s="39">
        <f t="shared" si="64"/>
        <v>8.2631990005509789E-4</v>
      </c>
      <c r="M986" s="39"/>
      <c r="N986" s="39"/>
    </row>
    <row r="987" spans="1:14" x14ac:dyDescent="0.25">
      <c r="A987" s="12">
        <v>43433</v>
      </c>
      <c r="B987" s="26">
        <f t="shared" si="61"/>
        <v>4</v>
      </c>
      <c r="C987" s="1">
        <f>VLOOKUP(A987,ASURB.MX!$A$2:$G$1290,6,FALSE)</f>
        <v>276.39001500000001</v>
      </c>
      <c r="D987">
        <f>VLOOKUP(A987,GFNORTEO.MX!$A$2:$G$1290,6,FALSE)</f>
        <v>91.93</v>
      </c>
      <c r="E987">
        <f>VLOOKUP(A987,WALMEX.MX!$A$2:$G$1290,6,FALSE)</f>
        <v>49.375298000000001</v>
      </c>
      <c r="H987" s="12">
        <v>43433</v>
      </c>
      <c r="I987" s="39">
        <f t="shared" si="62"/>
        <v>6.643157044872389E-3</v>
      </c>
      <c r="J987" s="39">
        <f t="shared" si="63"/>
        <v>1.4573226901785053E-2</v>
      </c>
      <c r="K987" s="39">
        <f t="shared" si="64"/>
        <v>2.7895497815102491E-2</v>
      </c>
      <c r="M987" s="39"/>
      <c r="N987" s="39"/>
    </row>
    <row r="988" spans="1:14" x14ac:dyDescent="0.25">
      <c r="A988" s="12">
        <v>43434</v>
      </c>
      <c r="B988" s="26">
        <f t="shared" si="61"/>
        <v>5</v>
      </c>
      <c r="C988" s="1">
        <f>VLOOKUP(A988,ASURB.MX!$A$2:$G$1290,6,FALSE)</f>
        <v>273.42001299999998</v>
      </c>
      <c r="D988">
        <f>VLOOKUP(A988,GFNORTEO.MX!$A$2:$G$1290,6,FALSE)</f>
        <v>93.150002000000001</v>
      </c>
      <c r="E988">
        <f>VLOOKUP(A988,WALMEX.MX!$A$2:$G$1290,6,FALSE)</f>
        <v>49.910693999999999</v>
      </c>
      <c r="H988" s="12">
        <v>43434</v>
      </c>
      <c r="I988" s="39">
        <f t="shared" si="62"/>
        <v>-1.080384401034247E-2</v>
      </c>
      <c r="J988" s="39">
        <f t="shared" si="63"/>
        <v>1.3183700642680049E-2</v>
      </c>
      <c r="K988" s="39">
        <f t="shared" si="64"/>
        <v>1.0785029767785318E-2</v>
      </c>
      <c r="M988" s="39"/>
      <c r="N988" s="39"/>
    </row>
    <row r="989" spans="1:14" x14ac:dyDescent="0.25">
      <c r="A989" s="12">
        <v>43437</v>
      </c>
      <c r="B989" s="26">
        <f t="shared" si="61"/>
        <v>1</v>
      </c>
      <c r="C989" s="1">
        <f>VLOOKUP(A989,ASURB.MX!$A$2:$G$1290,6,FALSE)</f>
        <v>274.51001000000002</v>
      </c>
      <c r="D989">
        <f>VLOOKUP(A989,GFNORTEO.MX!$A$2:$G$1290,6,FALSE)</f>
        <v>97.339995999999999</v>
      </c>
      <c r="E989">
        <f>VLOOKUP(A989,WALMEX.MX!$A$2:$G$1290,6,FALSE)</f>
        <v>50.941825999999999</v>
      </c>
      <c r="H989" s="12">
        <v>43437</v>
      </c>
      <c r="I989" s="39">
        <f t="shared" si="62"/>
        <v>3.978604537328804E-3</v>
      </c>
      <c r="J989" s="39">
        <f t="shared" si="63"/>
        <v>4.3998844793888214E-2</v>
      </c>
      <c r="K989" s="39">
        <f t="shared" si="64"/>
        <v>2.0449026588402287E-2</v>
      </c>
      <c r="M989" s="39"/>
      <c r="N989" s="39"/>
    </row>
    <row r="990" spans="1:14" x14ac:dyDescent="0.25">
      <c r="A990" s="12">
        <v>43438</v>
      </c>
      <c r="B990" s="26">
        <f t="shared" si="61"/>
        <v>2</v>
      </c>
      <c r="C990" s="1">
        <f>VLOOKUP(A990,ASURB.MX!$A$2:$G$1290,6,FALSE)</f>
        <v>279.07000699999998</v>
      </c>
      <c r="D990">
        <f>VLOOKUP(A990,GFNORTEO.MX!$A$2:$G$1290,6,FALSE)</f>
        <v>98.860000999999997</v>
      </c>
      <c r="E990">
        <f>VLOOKUP(A990,WALMEX.MX!$A$2:$G$1290,6,FALSE)</f>
        <v>50.703868999999997</v>
      </c>
      <c r="H990" s="12">
        <v>43438</v>
      </c>
      <c r="I990" s="39">
        <f t="shared" si="62"/>
        <v>1.6474944905799125E-2</v>
      </c>
      <c r="J990" s="39">
        <f t="shared" si="63"/>
        <v>1.5494754681896141E-2</v>
      </c>
      <c r="K990" s="39">
        <f t="shared" si="64"/>
        <v>-4.6820956796649492E-3</v>
      </c>
      <c r="M990" s="39"/>
      <c r="N990" s="39"/>
    </row>
    <row r="991" spans="1:14" x14ac:dyDescent="0.25">
      <c r="A991" s="12">
        <v>43439</v>
      </c>
      <c r="B991" s="26">
        <f t="shared" si="61"/>
        <v>3</v>
      </c>
      <c r="C991" s="1">
        <f>VLOOKUP(A991,ASURB.MX!$A$2:$G$1290,6,FALSE)</f>
        <v>280.23001099999999</v>
      </c>
      <c r="D991">
        <f>VLOOKUP(A991,GFNORTEO.MX!$A$2:$G$1290,6,FALSE)</f>
        <v>97.389999000000003</v>
      </c>
      <c r="E991">
        <f>VLOOKUP(A991,WALMEX.MX!$A$2:$G$1290,6,FALSE)</f>
        <v>49.900779999999997</v>
      </c>
      <c r="H991" s="12">
        <v>43439</v>
      </c>
      <c r="I991" s="39">
        <f t="shared" si="62"/>
        <v>4.1480623134635417E-3</v>
      </c>
      <c r="J991" s="39">
        <f t="shared" si="63"/>
        <v>-1.4981192289014521E-2</v>
      </c>
      <c r="K991" s="39">
        <f t="shared" si="64"/>
        <v>-1.5965585424802361E-2</v>
      </c>
      <c r="M991" s="39"/>
      <c r="N991" s="39"/>
    </row>
    <row r="992" spans="1:14" x14ac:dyDescent="0.25">
      <c r="A992" s="12">
        <v>43440</v>
      </c>
      <c r="B992" s="26">
        <f t="shared" si="61"/>
        <v>4</v>
      </c>
      <c r="C992" s="1">
        <f>VLOOKUP(A992,ASURB.MX!$A$2:$G$1290,6,FALSE)</f>
        <v>282.17001299999998</v>
      </c>
      <c r="D992">
        <f>VLOOKUP(A992,GFNORTEO.MX!$A$2:$G$1290,6,FALSE)</f>
        <v>98.370002999999997</v>
      </c>
      <c r="E992">
        <f>VLOOKUP(A992,WALMEX.MX!$A$2:$G$1290,6,FALSE)</f>
        <v>49.504192000000003</v>
      </c>
      <c r="H992" s="12">
        <v>43440</v>
      </c>
      <c r="I992" s="39">
        <f t="shared" si="62"/>
        <v>6.8990384495672703E-3</v>
      </c>
      <c r="J992" s="39">
        <f t="shared" si="63"/>
        <v>1.0012384316655682E-2</v>
      </c>
      <c r="K992" s="39">
        <f t="shared" si="64"/>
        <v>-7.9792810402299231E-3</v>
      </c>
      <c r="M992" s="39"/>
      <c r="N992" s="39"/>
    </row>
    <row r="993" spans="1:14" x14ac:dyDescent="0.25">
      <c r="A993" s="12">
        <v>43441</v>
      </c>
      <c r="B993" s="26">
        <f t="shared" si="61"/>
        <v>5</v>
      </c>
      <c r="C993" s="1">
        <f>VLOOKUP(A993,ASURB.MX!$A$2:$G$1290,6,FALSE)</f>
        <v>285.51001000000002</v>
      </c>
      <c r="D993">
        <f>VLOOKUP(A993,GFNORTEO.MX!$A$2:$G$1290,6,FALSE)</f>
        <v>95.839995999999999</v>
      </c>
      <c r="E993">
        <f>VLOOKUP(A993,WALMEX.MX!$A$2:$G$1290,6,FALSE)</f>
        <v>49.325726000000003</v>
      </c>
      <c r="H993" s="12">
        <v>43441</v>
      </c>
      <c r="I993" s="39">
        <f t="shared" si="62"/>
        <v>1.1767317521500285E-2</v>
      </c>
      <c r="J993" s="39">
        <f t="shared" si="63"/>
        <v>-2.6055817390857525E-2</v>
      </c>
      <c r="K993" s="39">
        <f t="shared" si="64"/>
        <v>-3.6115823547575162E-3</v>
      </c>
      <c r="M993" s="39"/>
      <c r="N993" s="39"/>
    </row>
    <row r="994" spans="1:14" x14ac:dyDescent="0.25">
      <c r="A994" s="12">
        <v>43444</v>
      </c>
      <c r="B994" s="26">
        <f t="shared" si="61"/>
        <v>1</v>
      </c>
      <c r="C994" s="1">
        <f>VLOOKUP(A994,ASURB.MX!$A$2:$G$1290,6,FALSE)</f>
        <v>289.44000199999999</v>
      </c>
      <c r="D994">
        <f>VLOOKUP(A994,GFNORTEO.MX!$A$2:$G$1290,6,FALSE)</f>
        <v>93.150002000000001</v>
      </c>
      <c r="E994">
        <f>VLOOKUP(A994,WALMEX.MX!$A$2:$G$1290,6,FALSE)</f>
        <v>49.553764000000001</v>
      </c>
      <c r="H994" s="12">
        <v>43444</v>
      </c>
      <c r="I994" s="39">
        <f t="shared" si="62"/>
        <v>1.3670938779475792E-2</v>
      </c>
      <c r="J994" s="39">
        <f t="shared" si="63"/>
        <v>-2.8468974112567935E-2</v>
      </c>
      <c r="K994" s="39">
        <f t="shared" si="64"/>
        <v>4.6124510611173343E-3</v>
      </c>
      <c r="M994" s="39"/>
      <c r="N994" s="39"/>
    </row>
    <row r="995" spans="1:14" x14ac:dyDescent="0.25">
      <c r="A995" s="12">
        <v>43445</v>
      </c>
      <c r="B995" s="26">
        <f t="shared" si="61"/>
        <v>2</v>
      </c>
      <c r="C995" s="1">
        <f>VLOOKUP(A995,ASURB.MX!$A$2:$G$1290,6,FALSE)</f>
        <v>286.26998900000001</v>
      </c>
      <c r="D995">
        <f>VLOOKUP(A995,GFNORTEO.MX!$A$2:$G$1290,6,FALSE)</f>
        <v>90.589995999999999</v>
      </c>
      <c r="E995">
        <f>VLOOKUP(A995,WALMEX.MX!$A$2:$G$1290,6,FALSE)</f>
        <v>49.861117999999998</v>
      </c>
      <c r="H995" s="12">
        <v>43445</v>
      </c>
      <c r="I995" s="39">
        <f t="shared" si="62"/>
        <v>-1.1012645558785446E-2</v>
      </c>
      <c r="J995" s="39">
        <f t="shared" si="63"/>
        <v>-2.7867330992131921E-2</v>
      </c>
      <c r="K995" s="39">
        <f t="shared" si="64"/>
        <v>6.1832790638587905E-3</v>
      </c>
      <c r="M995" s="39"/>
      <c r="N995" s="39"/>
    </row>
    <row r="996" spans="1:14" x14ac:dyDescent="0.25">
      <c r="A996" s="12">
        <v>43447</v>
      </c>
      <c r="B996" s="26">
        <f t="shared" si="61"/>
        <v>4</v>
      </c>
      <c r="C996" s="1">
        <f>VLOOKUP(A996,ASURB.MX!$A$2:$G$1290,6,FALSE)</f>
        <v>294.27999899999998</v>
      </c>
      <c r="D996">
        <f>VLOOKUP(A996,GFNORTEO.MX!$A$2:$G$1290,6,FALSE)</f>
        <v>91.68</v>
      </c>
      <c r="E996">
        <f>VLOOKUP(A996,WALMEX.MX!$A$2:$G$1290,6,FALSE)</f>
        <v>49.573593000000002</v>
      </c>
      <c r="H996" s="12">
        <v>43447</v>
      </c>
      <c r="I996" s="39">
        <f t="shared" si="62"/>
        <v>2.7596308667844845E-2</v>
      </c>
      <c r="J996" s="39">
        <f t="shared" si="63"/>
        <v>1.1960465440217952E-2</v>
      </c>
      <c r="K996" s="39">
        <f t="shared" si="64"/>
        <v>-5.7832078652594807E-3</v>
      </c>
      <c r="M996" s="39"/>
      <c r="N996" s="39"/>
    </row>
    <row r="997" spans="1:14" x14ac:dyDescent="0.25">
      <c r="A997" s="12">
        <v>43448</v>
      </c>
      <c r="B997" s="26">
        <f t="shared" si="61"/>
        <v>5</v>
      </c>
      <c r="C997" s="1">
        <f>VLOOKUP(A997,ASURB.MX!$A$2:$G$1290,6,FALSE)</f>
        <v>294.16000400000001</v>
      </c>
      <c r="D997">
        <f>VLOOKUP(A997,GFNORTEO.MX!$A$2:$G$1290,6,FALSE)</f>
        <v>91.980002999999996</v>
      </c>
      <c r="E997">
        <f>VLOOKUP(A997,WALMEX.MX!$A$2:$G$1290,6,FALSE)</f>
        <v>48.016983000000003</v>
      </c>
      <c r="H997" s="12">
        <v>43448</v>
      </c>
      <c r="I997" s="39">
        <f t="shared" si="62"/>
        <v>-4.0784107488093152E-4</v>
      </c>
      <c r="J997" s="39">
        <f t="shared" si="63"/>
        <v>3.2669417611336628E-3</v>
      </c>
      <c r="K997" s="39">
        <f t="shared" si="64"/>
        <v>-3.1903531931551724E-2</v>
      </c>
      <c r="M997" s="39"/>
      <c r="N997" s="39"/>
    </row>
    <row r="998" spans="1:14" x14ac:dyDescent="0.25">
      <c r="A998" s="12">
        <v>43451</v>
      </c>
      <c r="B998" s="26">
        <f t="shared" si="61"/>
        <v>1</v>
      </c>
      <c r="C998" s="1">
        <f>VLOOKUP(A998,ASURB.MX!$A$2:$G$1290,6,FALSE)</f>
        <v>295.23001099999999</v>
      </c>
      <c r="D998">
        <f>VLOOKUP(A998,GFNORTEO.MX!$A$2:$G$1290,6,FALSE)</f>
        <v>88.580001999999993</v>
      </c>
      <c r="E998">
        <f>VLOOKUP(A998,WALMEX.MX!$A$2:$G$1290,6,FALSE)</f>
        <v>46.817303000000003</v>
      </c>
      <c r="H998" s="12">
        <v>43451</v>
      </c>
      <c r="I998" s="39">
        <f t="shared" si="62"/>
        <v>3.63090024703088E-3</v>
      </c>
      <c r="J998" s="39">
        <f t="shared" si="63"/>
        <v>-3.7665073654051286E-2</v>
      </c>
      <c r="K998" s="39">
        <f t="shared" si="64"/>
        <v>-2.5301904015604108E-2</v>
      </c>
      <c r="M998" s="39"/>
      <c r="N998" s="39"/>
    </row>
    <row r="999" spans="1:14" x14ac:dyDescent="0.25">
      <c r="A999" s="12">
        <v>43452</v>
      </c>
      <c r="B999" s="26">
        <f t="shared" si="61"/>
        <v>2</v>
      </c>
      <c r="C999" s="1">
        <f>VLOOKUP(A999,ASURB.MX!$A$2:$G$1290,6,FALSE)</f>
        <v>300.79998799999998</v>
      </c>
      <c r="D999">
        <f>VLOOKUP(A999,GFNORTEO.MX!$A$2:$G$1290,6,FALSE)</f>
        <v>92.550003000000004</v>
      </c>
      <c r="E999">
        <f>VLOOKUP(A999,WALMEX.MX!$A$2:$G$1290,6,FALSE)</f>
        <v>47.035423000000002</v>
      </c>
      <c r="H999" s="12">
        <v>43452</v>
      </c>
      <c r="I999" s="39">
        <f t="shared" si="62"/>
        <v>1.8690801343977662E-2</v>
      </c>
      <c r="J999" s="39">
        <f t="shared" si="63"/>
        <v>4.3842950360904923E-2</v>
      </c>
      <c r="K999" s="39">
        <f t="shared" si="64"/>
        <v>4.648141870930717E-3</v>
      </c>
      <c r="M999" s="39"/>
      <c r="N999" s="39"/>
    </row>
    <row r="1000" spans="1:14" x14ac:dyDescent="0.25">
      <c r="A1000" s="12">
        <v>43453</v>
      </c>
      <c r="B1000" s="26">
        <f t="shared" si="61"/>
        <v>3</v>
      </c>
      <c r="C1000" s="1">
        <f>VLOOKUP(A1000,ASURB.MX!$A$2:$G$1290,6,FALSE)</f>
        <v>302.57998700000002</v>
      </c>
      <c r="D1000">
        <f>VLOOKUP(A1000,GFNORTEO.MX!$A$2:$G$1290,6,FALSE)</f>
        <v>95.389999000000003</v>
      </c>
      <c r="E1000">
        <f>VLOOKUP(A1000,WALMEX.MX!$A$2:$G$1290,6,FALSE)</f>
        <v>47.907921000000002</v>
      </c>
      <c r="H1000" s="12">
        <v>43453</v>
      </c>
      <c r="I1000" s="39">
        <f t="shared" si="62"/>
        <v>5.9001101707769552E-3</v>
      </c>
      <c r="J1000" s="39">
        <f t="shared" si="63"/>
        <v>3.0224669239420552E-2</v>
      </c>
      <c r="K1000" s="39">
        <f t="shared" si="64"/>
        <v>1.8379857403660913E-2</v>
      </c>
      <c r="M1000" s="39"/>
      <c r="N1000" s="39"/>
    </row>
    <row r="1001" spans="1:14" x14ac:dyDescent="0.25">
      <c r="A1001" s="12">
        <v>43454</v>
      </c>
      <c r="B1001" s="26">
        <f t="shared" si="61"/>
        <v>4</v>
      </c>
      <c r="C1001" s="1">
        <f>VLOOKUP(A1001,ASURB.MX!$A$2:$G$1290,6,FALSE)</f>
        <v>304.07998700000002</v>
      </c>
      <c r="D1001">
        <f>VLOOKUP(A1001,GFNORTEO.MX!$A$2:$G$1290,6,FALSE)</f>
        <v>92.809997999999993</v>
      </c>
      <c r="E1001">
        <f>VLOOKUP(A1001,WALMEX.MX!$A$2:$G$1290,6,FALSE)</f>
        <v>49.295982000000002</v>
      </c>
      <c r="H1001" s="12">
        <v>43454</v>
      </c>
      <c r="I1001" s="39">
        <f t="shared" si="62"/>
        <v>4.9451195762413632E-3</v>
      </c>
      <c r="J1001" s="39">
        <f t="shared" si="63"/>
        <v>-2.7419369615938358E-2</v>
      </c>
      <c r="K1001" s="39">
        <f t="shared" si="64"/>
        <v>2.8561720623061712E-2</v>
      </c>
      <c r="M1001" s="39"/>
      <c r="N1001" s="39"/>
    </row>
    <row r="1002" spans="1:14" x14ac:dyDescent="0.25">
      <c r="A1002" s="12">
        <v>43455</v>
      </c>
      <c r="B1002" s="26">
        <f t="shared" si="61"/>
        <v>5</v>
      </c>
      <c r="C1002" s="1">
        <f>VLOOKUP(A1002,ASURB.MX!$A$2:$G$1290,6,FALSE)</f>
        <v>304.14999399999999</v>
      </c>
      <c r="D1002">
        <f>VLOOKUP(A1002,GFNORTEO.MX!$A$2:$G$1290,6,FALSE)</f>
        <v>93.830001999999993</v>
      </c>
      <c r="E1002">
        <f>VLOOKUP(A1002,WALMEX.MX!$A$2:$G$1290,6,FALSE)</f>
        <v>49.266235000000002</v>
      </c>
      <c r="H1002" s="12">
        <v>43455</v>
      </c>
      <c r="I1002" s="39">
        <f t="shared" si="62"/>
        <v>2.3019911052080854E-4</v>
      </c>
      <c r="J1002" s="39">
        <f t="shared" si="63"/>
        <v>1.0930284559203233E-2</v>
      </c>
      <c r="K1002" s="39">
        <f t="shared" si="64"/>
        <v>-6.0361874577570453E-4</v>
      </c>
      <c r="M1002" s="39"/>
      <c r="N1002" s="39"/>
    </row>
    <row r="1003" spans="1:14" x14ac:dyDescent="0.25">
      <c r="A1003" s="12">
        <v>43458</v>
      </c>
      <c r="B1003" s="26">
        <f t="shared" si="61"/>
        <v>1</v>
      </c>
      <c r="C1003" s="1">
        <f>VLOOKUP(A1003,ASURB.MX!$A$2:$G$1290,6,FALSE)</f>
        <v>301.07998700000002</v>
      </c>
      <c r="D1003">
        <f>VLOOKUP(A1003,GFNORTEO.MX!$A$2:$G$1290,6,FALSE)</f>
        <v>92.800003000000004</v>
      </c>
      <c r="E1003">
        <f>VLOOKUP(A1003,WALMEX.MX!$A$2:$G$1290,6,FALSE)</f>
        <v>49.236491999999998</v>
      </c>
      <c r="H1003" s="12">
        <v>43458</v>
      </c>
      <c r="I1003" s="39">
        <f t="shared" si="62"/>
        <v>-1.0145014051168334E-2</v>
      </c>
      <c r="J1003" s="39">
        <f t="shared" si="63"/>
        <v>-1.1037983497361761E-2</v>
      </c>
      <c r="K1003" s="39">
        <f t="shared" si="64"/>
        <v>-6.0390208088221327E-4</v>
      </c>
      <c r="M1003" s="39"/>
      <c r="N1003" s="39"/>
    </row>
    <row r="1004" spans="1:14" x14ac:dyDescent="0.25">
      <c r="A1004" s="12">
        <v>43460</v>
      </c>
      <c r="B1004" s="26">
        <f t="shared" si="61"/>
        <v>3</v>
      </c>
      <c r="C1004" s="1">
        <f>VLOOKUP(A1004,ASURB.MX!$A$2:$G$1290,6,FALSE)</f>
        <v>304.82998700000002</v>
      </c>
      <c r="D1004">
        <f>VLOOKUP(A1004,GFNORTEO.MX!$A$2:$G$1290,6,FALSE)</f>
        <v>94.389999000000003</v>
      </c>
      <c r="E1004">
        <f>VLOOKUP(A1004,WALMEX.MX!$A$2:$G$1290,6,FALSE)</f>
        <v>49.286064000000003</v>
      </c>
      <c r="H1004" s="12">
        <v>43460</v>
      </c>
      <c r="I1004" s="39">
        <f t="shared" si="62"/>
        <v>1.23782345307404E-2</v>
      </c>
      <c r="J1004" s="39">
        <f t="shared" si="63"/>
        <v>1.6988452622769847E-2</v>
      </c>
      <c r="K1004" s="39">
        <f t="shared" si="64"/>
        <v>1.006307716646906E-3</v>
      </c>
      <c r="M1004" s="39"/>
      <c r="N1004" s="39"/>
    </row>
    <row r="1005" spans="1:14" x14ac:dyDescent="0.25">
      <c r="A1005" s="12">
        <v>43461</v>
      </c>
      <c r="B1005" s="26">
        <f t="shared" si="61"/>
        <v>4</v>
      </c>
      <c r="C1005" s="1">
        <f>VLOOKUP(A1005,ASURB.MX!$A$2:$G$1290,6,FALSE)</f>
        <v>303.88000499999998</v>
      </c>
      <c r="D1005">
        <f>VLOOKUP(A1005,GFNORTEO.MX!$A$2:$G$1290,6,FALSE)</f>
        <v>93.57</v>
      </c>
      <c r="E1005">
        <f>VLOOKUP(A1005,WALMEX.MX!$A$2:$G$1290,6,FALSE)</f>
        <v>49.038196999999997</v>
      </c>
      <c r="H1005" s="12">
        <v>43461</v>
      </c>
      <c r="I1005" s="39">
        <f t="shared" si="62"/>
        <v>-3.1212984302937791E-3</v>
      </c>
      <c r="J1005" s="39">
        <f t="shared" si="63"/>
        <v>-8.7253054546888864E-3</v>
      </c>
      <c r="K1005" s="39">
        <f t="shared" si="64"/>
        <v>-5.0418385563563402E-3</v>
      </c>
      <c r="M1005" s="39"/>
      <c r="N1005" s="39"/>
    </row>
    <row r="1006" spans="1:14" x14ac:dyDescent="0.25">
      <c r="A1006" s="12">
        <v>43462</v>
      </c>
      <c r="B1006" s="26">
        <f t="shared" si="61"/>
        <v>5</v>
      </c>
      <c r="C1006" s="1">
        <f>VLOOKUP(A1006,ASURB.MX!$A$2:$G$1290,6,FALSE)</f>
        <v>303.85998499999999</v>
      </c>
      <c r="D1006">
        <f>VLOOKUP(A1006,GFNORTEO.MX!$A$2:$G$1290,6,FALSE)</f>
        <v>93.68</v>
      </c>
      <c r="E1006">
        <f>VLOOKUP(A1006,WALMEX.MX!$A$2:$G$1290,6,FALSE)</f>
        <v>48.978713999999997</v>
      </c>
      <c r="H1006" s="12">
        <v>43462</v>
      </c>
      <c r="I1006" s="39">
        <f t="shared" si="62"/>
        <v>-6.5883438103954786E-5</v>
      </c>
      <c r="J1006" s="39">
        <f t="shared" si="63"/>
        <v>1.1749000016403729E-3</v>
      </c>
      <c r="K1006" s="39">
        <f t="shared" si="64"/>
        <v>-1.2137294818896792E-3</v>
      </c>
      <c r="M1006" s="39"/>
      <c r="N1006" s="39"/>
    </row>
    <row r="1007" spans="1:14" x14ac:dyDescent="0.25">
      <c r="A1007" s="12">
        <v>43465</v>
      </c>
      <c r="B1007" s="26">
        <f t="shared" si="61"/>
        <v>1</v>
      </c>
      <c r="C1007" s="1">
        <f>VLOOKUP(A1007,ASURB.MX!$A$2:$G$1290,6,FALSE)</f>
        <v>296.22000100000002</v>
      </c>
      <c r="D1007">
        <f>VLOOKUP(A1007,GFNORTEO.MX!$A$2:$G$1290,6,FALSE)</f>
        <v>95.779999000000004</v>
      </c>
      <c r="E1007">
        <f>VLOOKUP(A1007,WALMEX.MX!$A$2:$G$1290,6,FALSE)</f>
        <v>49.543849999999999</v>
      </c>
      <c r="H1007" s="12">
        <v>43465</v>
      </c>
      <c r="I1007" s="39">
        <f t="shared" si="62"/>
        <v>-2.5464594776084221E-2</v>
      </c>
      <c r="J1007" s="39">
        <f t="shared" si="63"/>
        <v>2.2169165184408375E-2</v>
      </c>
      <c r="K1007" s="39">
        <f t="shared" si="64"/>
        <v>1.1472340454556477E-2</v>
      </c>
      <c r="M1007" s="39"/>
      <c r="N1007" s="39"/>
    </row>
    <row r="1008" spans="1:14" x14ac:dyDescent="0.25">
      <c r="A1008" s="12">
        <v>43467</v>
      </c>
      <c r="B1008" s="26">
        <f t="shared" si="61"/>
        <v>3</v>
      </c>
      <c r="C1008" s="1">
        <f>VLOOKUP(A1008,ASURB.MX!$A$2:$G$1290,6,FALSE)</f>
        <v>306.14999399999999</v>
      </c>
      <c r="D1008">
        <f>VLOOKUP(A1008,GFNORTEO.MX!$A$2:$G$1290,6,FALSE)</f>
        <v>98.220000999999996</v>
      </c>
      <c r="E1008">
        <f>VLOOKUP(A1008,WALMEX.MX!$A$2:$G$1290,6,FALSE)</f>
        <v>49.295982000000002</v>
      </c>
      <c r="H1008" s="12">
        <v>43467</v>
      </c>
      <c r="I1008" s="39">
        <f t="shared" si="62"/>
        <v>3.297273345103121E-2</v>
      </c>
      <c r="J1008" s="39">
        <f t="shared" si="63"/>
        <v>2.5155986318454063E-2</v>
      </c>
      <c r="K1008" s="39">
        <f t="shared" si="64"/>
        <v>-5.0155593062991962E-3</v>
      </c>
      <c r="M1008" s="39"/>
      <c r="N1008" s="39"/>
    </row>
    <row r="1009" spans="1:14" x14ac:dyDescent="0.25">
      <c r="A1009" s="12">
        <v>43468</v>
      </c>
      <c r="B1009" s="26">
        <f t="shared" si="61"/>
        <v>4</v>
      </c>
      <c r="C1009" s="1">
        <f>VLOOKUP(A1009,ASURB.MX!$A$2:$G$1290,6,FALSE)</f>
        <v>301.5</v>
      </c>
      <c r="D1009">
        <f>VLOOKUP(A1009,GFNORTEO.MX!$A$2:$G$1290,6,FALSE)</f>
        <v>96.639999000000003</v>
      </c>
      <c r="E1009">
        <f>VLOOKUP(A1009,WALMEX.MX!$A$2:$G$1290,6,FALSE)</f>
        <v>48.334251000000002</v>
      </c>
      <c r="H1009" s="12">
        <v>43468</v>
      </c>
      <c r="I1009" s="39">
        <f t="shared" si="62"/>
        <v>-1.530514215848703E-2</v>
      </c>
      <c r="J1009" s="39">
        <f t="shared" si="63"/>
        <v>-1.6217146953501557E-2</v>
      </c>
      <c r="K1009" s="39">
        <f t="shared" si="64"/>
        <v>-1.9702136933932003E-2</v>
      </c>
      <c r="M1009" s="39"/>
      <c r="N1009" s="39"/>
    </row>
    <row r="1010" spans="1:14" x14ac:dyDescent="0.25">
      <c r="A1010" s="12">
        <v>43469</v>
      </c>
      <c r="B1010" s="26">
        <f t="shared" si="61"/>
        <v>5</v>
      </c>
      <c r="C1010" s="1">
        <f>VLOOKUP(A1010,ASURB.MX!$A$2:$G$1290,6,FALSE)</f>
        <v>310.82998700000002</v>
      </c>
      <c r="D1010">
        <f>VLOOKUP(A1010,GFNORTEO.MX!$A$2:$G$1290,6,FALSE)</f>
        <v>95.550003000000004</v>
      </c>
      <c r="E1010">
        <f>VLOOKUP(A1010,WALMEX.MX!$A$2:$G$1290,6,FALSE)</f>
        <v>49.236491999999998</v>
      </c>
      <c r="H1010" s="12">
        <v>43469</v>
      </c>
      <c r="I1010" s="39">
        <f t="shared" si="62"/>
        <v>3.0476080941024348E-2</v>
      </c>
      <c r="J1010" s="39">
        <f t="shared" si="63"/>
        <v>-1.1343021755366875E-2</v>
      </c>
      <c r="K1010" s="39">
        <f t="shared" si="64"/>
        <v>1.8494616107274015E-2</v>
      </c>
      <c r="M1010" s="39"/>
      <c r="N1010" s="39"/>
    </row>
    <row r="1011" spans="1:14" x14ac:dyDescent="0.25">
      <c r="A1011" s="12">
        <v>43472</v>
      </c>
      <c r="B1011" s="26">
        <f t="shared" si="61"/>
        <v>1</v>
      </c>
      <c r="C1011" s="1">
        <f>VLOOKUP(A1011,ASURB.MX!$A$2:$G$1290,6,FALSE)</f>
        <v>317.67001299999998</v>
      </c>
      <c r="D1011">
        <f>VLOOKUP(A1011,GFNORTEO.MX!$A$2:$G$1290,6,FALSE)</f>
        <v>94.559997999999993</v>
      </c>
      <c r="E1011">
        <f>VLOOKUP(A1011,WALMEX.MX!$A$2:$G$1290,6,FALSE)</f>
        <v>49.414954999999999</v>
      </c>
      <c r="H1011" s="12">
        <v>43472</v>
      </c>
      <c r="I1011" s="39">
        <f t="shared" si="62"/>
        <v>2.1767051925177722E-2</v>
      </c>
      <c r="J1011" s="39">
        <f t="shared" si="63"/>
        <v>-1.0415169576260264E-2</v>
      </c>
      <c r="K1011" s="39">
        <f t="shared" si="64"/>
        <v>3.6180552866733563E-3</v>
      </c>
      <c r="M1011" s="39"/>
      <c r="N1011" s="39"/>
    </row>
    <row r="1012" spans="1:14" x14ac:dyDescent="0.25">
      <c r="A1012" s="12">
        <v>43473</v>
      </c>
      <c r="B1012" s="26">
        <f t="shared" si="61"/>
        <v>2</v>
      </c>
      <c r="C1012" s="1">
        <f>VLOOKUP(A1012,ASURB.MX!$A$2:$G$1290,6,FALSE)</f>
        <v>325.32000699999998</v>
      </c>
      <c r="D1012">
        <f>VLOOKUP(A1012,GFNORTEO.MX!$A$2:$G$1290,6,FALSE)</f>
        <v>97.139999000000003</v>
      </c>
      <c r="E1012">
        <f>VLOOKUP(A1012,WALMEX.MX!$A$2:$G$1290,6,FALSE)</f>
        <v>50.089157</v>
      </c>
      <c r="H1012" s="12">
        <v>43473</v>
      </c>
      <c r="I1012" s="39">
        <f t="shared" si="62"/>
        <v>2.3796185782407164E-2</v>
      </c>
      <c r="J1012" s="39">
        <f t="shared" si="63"/>
        <v>2.6918694115982782E-2</v>
      </c>
      <c r="K1012" s="39">
        <f t="shared" si="64"/>
        <v>1.3551446348302985E-2</v>
      </c>
      <c r="M1012" s="39"/>
      <c r="N1012" s="39"/>
    </row>
    <row r="1013" spans="1:14" x14ac:dyDescent="0.25">
      <c r="A1013" s="12">
        <v>43474</v>
      </c>
      <c r="B1013" s="26">
        <f t="shared" si="61"/>
        <v>3</v>
      </c>
      <c r="C1013" s="1">
        <f>VLOOKUP(A1013,ASURB.MX!$A$2:$G$1290,6,FALSE)</f>
        <v>325.290009</v>
      </c>
      <c r="D1013">
        <f>VLOOKUP(A1013,GFNORTEO.MX!$A$2:$G$1290,6,FALSE)</f>
        <v>99.699996999999996</v>
      </c>
      <c r="E1013">
        <f>VLOOKUP(A1013,WALMEX.MX!$A$2:$G$1290,6,FALSE)</f>
        <v>49.454616999999999</v>
      </c>
      <c r="H1013" s="12">
        <v>43474</v>
      </c>
      <c r="I1013" s="39">
        <f t="shared" si="62"/>
        <v>-9.2214996029890695E-5</v>
      </c>
      <c r="J1013" s="39">
        <f t="shared" si="63"/>
        <v>2.6012420254343038E-2</v>
      </c>
      <c r="K1013" s="39">
        <f t="shared" si="64"/>
        <v>-1.2749136773674062E-2</v>
      </c>
      <c r="M1013" s="39"/>
      <c r="N1013" s="39"/>
    </row>
    <row r="1014" spans="1:14" x14ac:dyDescent="0.25">
      <c r="A1014" s="12">
        <v>43475</v>
      </c>
      <c r="B1014" s="26">
        <f t="shared" si="61"/>
        <v>4</v>
      </c>
      <c r="C1014" s="1">
        <f>VLOOKUP(A1014,ASURB.MX!$A$2:$G$1290,6,FALSE)</f>
        <v>329.54998799999998</v>
      </c>
      <c r="D1014">
        <f>VLOOKUP(A1014,GFNORTEO.MX!$A$2:$G$1290,6,FALSE)</f>
        <v>103.610001</v>
      </c>
      <c r="E1014">
        <f>VLOOKUP(A1014,WALMEX.MX!$A$2:$G$1290,6,FALSE)</f>
        <v>48.502803999999998</v>
      </c>
      <c r="H1014" s="12">
        <v>43475</v>
      </c>
      <c r="I1014" s="39">
        <f t="shared" si="62"/>
        <v>1.3010931265617847E-2</v>
      </c>
      <c r="J1014" s="39">
        <f t="shared" si="63"/>
        <v>3.8468213037717025E-2</v>
      </c>
      <c r="K1014" s="39">
        <f t="shared" si="64"/>
        <v>-1.9433810042464809E-2</v>
      </c>
      <c r="M1014" s="39"/>
      <c r="N1014" s="39"/>
    </row>
    <row r="1015" spans="1:14" x14ac:dyDescent="0.25">
      <c r="A1015" s="12">
        <v>43476</v>
      </c>
      <c r="B1015" s="26">
        <f t="shared" si="61"/>
        <v>5</v>
      </c>
      <c r="C1015" s="1">
        <f>VLOOKUP(A1015,ASURB.MX!$A$2:$G$1290,6,FALSE)</f>
        <v>329.25</v>
      </c>
      <c r="D1015">
        <f>VLOOKUP(A1015,GFNORTEO.MX!$A$2:$G$1290,6,FALSE)</f>
        <v>106.480003</v>
      </c>
      <c r="E1015">
        <f>VLOOKUP(A1015,WALMEX.MX!$A$2:$G$1290,6,FALSE)</f>
        <v>47.699711000000001</v>
      </c>
      <c r="H1015" s="12">
        <v>43476</v>
      </c>
      <c r="I1015" s="39">
        <f t="shared" si="62"/>
        <v>-9.1071046204693924E-4</v>
      </c>
      <c r="J1015" s="39">
        <f t="shared" si="63"/>
        <v>2.7323342345922378E-2</v>
      </c>
      <c r="K1015" s="39">
        <f t="shared" si="64"/>
        <v>-1.6696271529505285E-2</v>
      </c>
      <c r="M1015" s="39"/>
      <c r="N1015" s="39"/>
    </row>
    <row r="1016" spans="1:14" x14ac:dyDescent="0.25">
      <c r="A1016" s="12">
        <v>43479</v>
      </c>
      <c r="B1016" s="26">
        <f t="shared" si="61"/>
        <v>1</v>
      </c>
      <c r="C1016" s="1">
        <f>VLOOKUP(A1016,ASURB.MX!$A$2:$G$1290,6,FALSE)</f>
        <v>325.209991</v>
      </c>
      <c r="D1016">
        <f>VLOOKUP(A1016,GFNORTEO.MX!$A$2:$G$1290,6,FALSE)</f>
        <v>103.08000199999999</v>
      </c>
      <c r="E1016">
        <f>VLOOKUP(A1016,WALMEX.MX!$A$2:$G$1290,6,FALSE)</f>
        <v>48.998539000000001</v>
      </c>
      <c r="H1016" s="12">
        <v>43479</v>
      </c>
      <c r="I1016" s="39">
        <f t="shared" si="62"/>
        <v>-1.2346240789438943E-2</v>
      </c>
      <c r="J1016" s="39">
        <f t="shared" si="63"/>
        <v>-3.2451797074590824E-2</v>
      </c>
      <c r="K1016" s="39">
        <f t="shared" si="64"/>
        <v>2.6865142163848617E-2</v>
      </c>
      <c r="M1016" s="39"/>
      <c r="N1016" s="39"/>
    </row>
    <row r="1017" spans="1:14" x14ac:dyDescent="0.25">
      <c r="A1017" s="12">
        <v>43480</v>
      </c>
      <c r="B1017" s="26">
        <f t="shared" si="61"/>
        <v>2</v>
      </c>
      <c r="C1017" s="1">
        <f>VLOOKUP(A1017,ASURB.MX!$A$2:$G$1290,6,FALSE)</f>
        <v>333.73998999999998</v>
      </c>
      <c r="D1017">
        <f>VLOOKUP(A1017,GFNORTEO.MX!$A$2:$G$1290,6,FALSE)</f>
        <v>102.029999</v>
      </c>
      <c r="E1017">
        <f>VLOOKUP(A1017,WALMEX.MX!$A$2:$G$1290,6,FALSE)</f>
        <v>49.335636000000001</v>
      </c>
      <c r="H1017" s="12">
        <v>43480</v>
      </c>
      <c r="I1017" s="39">
        <f t="shared" si="62"/>
        <v>2.5891116921360219E-2</v>
      </c>
      <c r="J1017" s="39">
        <f t="shared" si="63"/>
        <v>-1.0238527300395078E-2</v>
      </c>
      <c r="K1017" s="39">
        <f t="shared" si="64"/>
        <v>6.8561783428251347E-3</v>
      </c>
      <c r="M1017" s="39"/>
      <c r="N1017" s="39"/>
    </row>
    <row r="1018" spans="1:14" x14ac:dyDescent="0.25">
      <c r="A1018" s="12">
        <v>43481</v>
      </c>
      <c r="B1018" s="26">
        <f t="shared" si="61"/>
        <v>3</v>
      </c>
      <c r="C1018" s="1">
        <f>VLOOKUP(A1018,ASURB.MX!$A$2:$G$1290,6,FALSE)</f>
        <v>333.540009</v>
      </c>
      <c r="D1018">
        <f>VLOOKUP(A1018,GFNORTEO.MX!$A$2:$G$1290,6,FALSE)</f>
        <v>103.660004</v>
      </c>
      <c r="E1018">
        <f>VLOOKUP(A1018,WALMEX.MX!$A$2:$G$1290,6,FALSE)</f>
        <v>48.889476999999999</v>
      </c>
      <c r="H1018" s="12">
        <v>43481</v>
      </c>
      <c r="I1018" s="39">
        <f t="shared" si="62"/>
        <v>-5.9939157860856049E-4</v>
      </c>
      <c r="J1018" s="39">
        <f t="shared" si="63"/>
        <v>1.5849473463075369E-2</v>
      </c>
      <c r="K1018" s="39">
        <f t="shared" si="64"/>
        <v>-9.0844806332179735E-3</v>
      </c>
      <c r="M1018" s="39"/>
      <c r="N1018" s="39"/>
    </row>
    <row r="1019" spans="1:14" x14ac:dyDescent="0.25">
      <c r="A1019" s="12">
        <v>43482</v>
      </c>
      <c r="B1019" s="26">
        <f t="shared" si="61"/>
        <v>4</v>
      </c>
      <c r="C1019" s="1">
        <f>VLOOKUP(A1019,ASURB.MX!$A$2:$G$1290,6,FALSE)</f>
        <v>334.66000400000001</v>
      </c>
      <c r="D1019">
        <f>VLOOKUP(A1019,GFNORTEO.MX!$A$2:$G$1290,6,FALSE)</f>
        <v>106.370003</v>
      </c>
      <c r="E1019">
        <f>VLOOKUP(A1019,WALMEX.MX!$A$2:$G$1290,6,FALSE)</f>
        <v>49.077857999999999</v>
      </c>
      <c r="H1019" s="12">
        <v>43482</v>
      </c>
      <c r="I1019" s="39">
        <f t="shared" si="62"/>
        <v>3.3522778421537381E-3</v>
      </c>
      <c r="J1019" s="39">
        <f t="shared" si="63"/>
        <v>2.5807259117763652E-2</v>
      </c>
      <c r="K1019" s="39">
        <f t="shared" si="64"/>
        <v>3.845796809353437E-3</v>
      </c>
      <c r="M1019" s="39"/>
      <c r="N1019" s="39"/>
    </row>
    <row r="1020" spans="1:14" x14ac:dyDescent="0.25">
      <c r="A1020" s="12">
        <v>43483</v>
      </c>
      <c r="B1020" s="26">
        <f t="shared" si="61"/>
        <v>5</v>
      </c>
      <c r="C1020" s="1">
        <f>VLOOKUP(A1020,ASURB.MX!$A$2:$G$1290,6,FALSE)</f>
        <v>336.17001299999998</v>
      </c>
      <c r="D1020">
        <f>VLOOKUP(A1020,GFNORTEO.MX!$A$2:$G$1290,6,FALSE)</f>
        <v>109.089996</v>
      </c>
      <c r="E1020">
        <f>VLOOKUP(A1020,WALMEX.MX!$A$2:$G$1290,6,FALSE)</f>
        <v>48.948962999999999</v>
      </c>
      <c r="H1020" s="12">
        <v>43483</v>
      </c>
      <c r="I1020" s="39">
        <f t="shared" si="62"/>
        <v>4.5019200454598013E-3</v>
      </c>
      <c r="J1020" s="39">
        <f t="shared" si="63"/>
        <v>2.5249582475678569E-2</v>
      </c>
      <c r="K1020" s="39">
        <f t="shared" si="64"/>
        <v>-2.6297919889576708E-3</v>
      </c>
      <c r="M1020" s="39"/>
      <c r="N1020" s="39"/>
    </row>
    <row r="1021" spans="1:14" x14ac:dyDescent="0.25">
      <c r="A1021" s="12">
        <v>43486</v>
      </c>
      <c r="B1021" s="26">
        <f t="shared" si="61"/>
        <v>1</v>
      </c>
      <c r="C1021" s="1">
        <f>VLOOKUP(A1021,ASURB.MX!$A$2:$G$1290,6,FALSE)</f>
        <v>334.45001200000002</v>
      </c>
      <c r="D1021">
        <f>VLOOKUP(A1021,GFNORTEO.MX!$A$2:$G$1290,6,FALSE)</f>
        <v>108.010002</v>
      </c>
      <c r="E1021">
        <f>VLOOKUP(A1021,WALMEX.MX!$A$2:$G$1290,6,FALSE)</f>
        <v>48.066555000000001</v>
      </c>
      <c r="H1021" s="12">
        <v>43486</v>
      </c>
      <c r="I1021" s="39">
        <f t="shared" si="62"/>
        <v>-5.1295956200975157E-3</v>
      </c>
      <c r="J1021" s="39">
        <f t="shared" si="63"/>
        <v>-9.9493589955058533E-3</v>
      </c>
      <c r="K1021" s="39">
        <f t="shared" si="64"/>
        <v>-1.8191570851817496E-2</v>
      </c>
      <c r="M1021" s="39"/>
      <c r="N1021" s="39"/>
    </row>
    <row r="1022" spans="1:14" x14ac:dyDescent="0.25">
      <c r="A1022" s="12">
        <v>43487</v>
      </c>
      <c r="B1022" s="26">
        <f t="shared" si="61"/>
        <v>2</v>
      </c>
      <c r="C1022" s="1">
        <f>VLOOKUP(A1022,ASURB.MX!$A$2:$G$1290,6,FALSE)</f>
        <v>338.55999800000001</v>
      </c>
      <c r="D1022">
        <f>VLOOKUP(A1022,GFNORTEO.MX!$A$2:$G$1290,6,FALSE)</f>
        <v>107.160004</v>
      </c>
      <c r="E1022">
        <f>VLOOKUP(A1022,WALMEX.MX!$A$2:$G$1290,6,FALSE)</f>
        <v>48.145873999999999</v>
      </c>
      <c r="H1022" s="12">
        <v>43487</v>
      </c>
      <c r="I1022" s="39">
        <f t="shared" si="62"/>
        <v>1.2213895878288259E-2</v>
      </c>
      <c r="J1022" s="39">
        <f t="shared" si="63"/>
        <v>-7.9007519434183236E-3</v>
      </c>
      <c r="K1022" s="39">
        <f t="shared" si="64"/>
        <v>1.6488310043603371E-3</v>
      </c>
      <c r="M1022" s="39"/>
      <c r="N1022" s="39"/>
    </row>
    <row r="1023" spans="1:14" x14ac:dyDescent="0.25">
      <c r="A1023" s="12">
        <v>43488</v>
      </c>
      <c r="B1023" s="26">
        <f t="shared" si="61"/>
        <v>3</v>
      </c>
      <c r="C1023" s="1">
        <f>VLOOKUP(A1023,ASURB.MX!$A$2:$G$1290,6,FALSE)</f>
        <v>341.35000600000001</v>
      </c>
      <c r="D1023">
        <f>VLOOKUP(A1023,GFNORTEO.MX!$A$2:$G$1290,6,FALSE)</f>
        <v>108.660004</v>
      </c>
      <c r="E1023">
        <f>VLOOKUP(A1023,WALMEX.MX!$A$2:$G$1290,6,FALSE)</f>
        <v>48.542461000000003</v>
      </c>
      <c r="H1023" s="12">
        <v>43488</v>
      </c>
      <c r="I1023" s="39">
        <f t="shared" si="62"/>
        <v>8.2070381190485486E-3</v>
      </c>
      <c r="J1023" s="39">
        <f t="shared" si="63"/>
        <v>1.390069593168239E-2</v>
      </c>
      <c r="K1023" s="39">
        <f t="shared" si="64"/>
        <v>8.2034554443390501E-3</v>
      </c>
      <c r="M1023" s="39"/>
      <c r="N1023" s="39"/>
    </row>
    <row r="1024" spans="1:14" x14ac:dyDescent="0.25">
      <c r="A1024" s="12">
        <v>43489</v>
      </c>
      <c r="B1024" s="26">
        <f t="shared" si="61"/>
        <v>4</v>
      </c>
      <c r="C1024" s="1">
        <f>VLOOKUP(A1024,ASURB.MX!$A$2:$G$1290,6,FALSE)</f>
        <v>341.02999899999998</v>
      </c>
      <c r="D1024">
        <f>VLOOKUP(A1024,GFNORTEO.MX!$A$2:$G$1290,6,FALSE)</f>
        <v>109.129997</v>
      </c>
      <c r="E1024">
        <f>VLOOKUP(A1024,WALMEX.MX!$A$2:$G$1290,6,FALSE)</f>
        <v>47.868259000000002</v>
      </c>
      <c r="H1024" s="12">
        <v>43489</v>
      </c>
      <c r="I1024" s="39">
        <f t="shared" si="62"/>
        <v>-9.3791442045185278E-4</v>
      </c>
      <c r="J1024" s="39">
        <f t="shared" si="63"/>
        <v>4.316026699398093E-3</v>
      </c>
      <c r="K1024" s="39">
        <f t="shared" si="64"/>
        <v>-1.3986266057039665E-2</v>
      </c>
      <c r="M1024" s="39"/>
      <c r="N1024" s="39"/>
    </row>
    <row r="1025" spans="1:14" x14ac:dyDescent="0.25">
      <c r="A1025" s="12">
        <v>43490</v>
      </c>
      <c r="B1025" s="26">
        <f t="shared" si="61"/>
        <v>5</v>
      </c>
      <c r="C1025" s="1">
        <f>VLOOKUP(A1025,ASURB.MX!$A$2:$G$1290,6,FALSE)</f>
        <v>342.23001099999999</v>
      </c>
      <c r="D1025">
        <f>VLOOKUP(A1025,GFNORTEO.MX!$A$2:$G$1290,6,FALSE)</f>
        <v>108.199997</v>
      </c>
      <c r="E1025">
        <f>VLOOKUP(A1025,WALMEX.MX!$A$2:$G$1290,6,FALSE)</f>
        <v>47.352694999999997</v>
      </c>
      <c r="H1025" s="12">
        <v>43490</v>
      </c>
      <c r="I1025" s="39">
        <f t="shared" si="62"/>
        <v>3.5126107668896444E-3</v>
      </c>
      <c r="J1025" s="39">
        <f t="shared" si="63"/>
        <v>-8.5584659489005635E-3</v>
      </c>
      <c r="K1025" s="39">
        <f t="shared" si="64"/>
        <v>-1.0828898818355876E-2</v>
      </c>
      <c r="M1025" s="39"/>
      <c r="N1025" s="39"/>
    </row>
    <row r="1026" spans="1:14" x14ac:dyDescent="0.25">
      <c r="A1026" s="12">
        <v>43493</v>
      </c>
      <c r="B1026" s="26">
        <f t="shared" si="61"/>
        <v>1</v>
      </c>
      <c r="C1026" s="1">
        <f>VLOOKUP(A1026,ASURB.MX!$A$2:$G$1290,6,FALSE)</f>
        <v>341.01001000000002</v>
      </c>
      <c r="D1026">
        <f>VLOOKUP(A1026,GFNORTEO.MX!$A$2:$G$1290,6,FALSE)</f>
        <v>107.120003</v>
      </c>
      <c r="E1026">
        <f>VLOOKUP(A1026,WALMEX.MX!$A$2:$G$1290,6,FALSE)</f>
        <v>48.106216000000003</v>
      </c>
      <c r="H1026" s="12">
        <v>43493</v>
      </c>
      <c r="I1026" s="39">
        <f t="shared" si="62"/>
        <v>-3.5712260966118902E-3</v>
      </c>
      <c r="J1026" s="39">
        <f t="shared" si="63"/>
        <v>-1.0031609297056902E-2</v>
      </c>
      <c r="K1026" s="39">
        <f t="shared" si="64"/>
        <v>1.5787664940300077E-2</v>
      </c>
      <c r="M1026" s="39"/>
      <c r="N1026" s="39"/>
    </row>
    <row r="1027" spans="1:14" x14ac:dyDescent="0.25">
      <c r="A1027" s="12">
        <v>43494</v>
      </c>
      <c r="B1027" s="26">
        <f t="shared" si="61"/>
        <v>2</v>
      </c>
      <c r="C1027" s="1">
        <f>VLOOKUP(A1027,ASURB.MX!$A$2:$G$1290,6,FALSE)</f>
        <v>341.39001500000001</v>
      </c>
      <c r="D1027">
        <f>VLOOKUP(A1027,GFNORTEO.MX!$A$2:$G$1290,6,FALSE)</f>
        <v>107.760002</v>
      </c>
      <c r="E1027">
        <f>VLOOKUP(A1027,WALMEX.MX!$A$2:$G$1290,6,FALSE)</f>
        <v>49.613250999999998</v>
      </c>
      <c r="H1027" s="12">
        <v>43494</v>
      </c>
      <c r="I1027" s="39">
        <f t="shared" si="62"/>
        <v>1.1137310239100725E-3</v>
      </c>
      <c r="J1027" s="39">
        <f t="shared" si="63"/>
        <v>5.9568212729796451E-3</v>
      </c>
      <c r="K1027" s="39">
        <f t="shared" si="64"/>
        <v>3.0846555777430947E-2</v>
      </c>
      <c r="M1027" s="39"/>
      <c r="N1027" s="39"/>
    </row>
    <row r="1028" spans="1:14" x14ac:dyDescent="0.25">
      <c r="A1028" s="12">
        <v>43495</v>
      </c>
      <c r="B1028" s="26">
        <f t="shared" ref="B1028:B1056" si="65">WEEKDAY(A1028,2)</f>
        <v>3</v>
      </c>
      <c r="C1028" s="1">
        <f>VLOOKUP(A1028,ASURB.MX!$A$2:$G$1290,6,FALSE)</f>
        <v>343.01001000000002</v>
      </c>
      <c r="D1028">
        <f>VLOOKUP(A1028,GFNORTEO.MX!$A$2:$G$1290,6,FALSE)</f>
        <v>106.839996</v>
      </c>
      <c r="E1028">
        <f>VLOOKUP(A1028,WALMEX.MX!$A$2:$G$1290,6,FALSE)</f>
        <v>49.434787999999998</v>
      </c>
      <c r="H1028" s="12">
        <v>43495</v>
      </c>
      <c r="I1028" s="39">
        <f t="shared" si="62"/>
        <v>4.7340676982826147E-3</v>
      </c>
      <c r="J1028" s="39">
        <f t="shared" si="63"/>
        <v>-8.5741998592727599E-3</v>
      </c>
      <c r="K1028" s="39">
        <f t="shared" si="64"/>
        <v>-3.6035684284932935E-3</v>
      </c>
      <c r="M1028" s="39"/>
      <c r="N1028" s="39"/>
    </row>
    <row r="1029" spans="1:14" x14ac:dyDescent="0.25">
      <c r="A1029" s="12">
        <v>43496</v>
      </c>
      <c r="B1029" s="26">
        <f t="shared" si="65"/>
        <v>4</v>
      </c>
      <c r="C1029" s="1">
        <f>VLOOKUP(A1029,ASURB.MX!$A$2:$G$1290,6,FALSE)</f>
        <v>345.92999300000002</v>
      </c>
      <c r="D1029">
        <f>VLOOKUP(A1029,GFNORTEO.MX!$A$2:$G$1290,6,FALSE)</f>
        <v>106.160004</v>
      </c>
      <c r="E1029">
        <f>VLOOKUP(A1029,WALMEX.MX!$A$2:$G$1290,6,FALSE)</f>
        <v>49.771889000000002</v>
      </c>
      <c r="H1029" s="12">
        <v>43496</v>
      </c>
      <c r="I1029" s="39">
        <f t="shared" ref="I1029:I1056" si="66">IFERROR(LN(C1029/C1028),"ND")</f>
        <v>8.4767918022524754E-3</v>
      </c>
      <c r="J1029" s="39">
        <f t="shared" ref="J1029:J1056" si="67">IFERROR(LN(D1029/D1028),"ND")</f>
        <v>-6.3849230996715486E-3</v>
      </c>
      <c r="K1029" s="39">
        <f t="shared" ref="K1029:K1056" si="68">IFERROR(LN(E1029/E1028),"ND")</f>
        <v>6.795959861017482E-3</v>
      </c>
      <c r="M1029" s="39"/>
      <c r="N1029" s="39"/>
    </row>
    <row r="1030" spans="1:14" x14ac:dyDescent="0.25">
      <c r="A1030" s="12">
        <v>43497</v>
      </c>
      <c r="B1030" s="26">
        <f t="shared" si="65"/>
        <v>5</v>
      </c>
      <c r="C1030" s="1">
        <f>VLOOKUP(A1030,ASURB.MX!$A$2:$G$1290,6,FALSE)</f>
        <v>333.26998900000001</v>
      </c>
      <c r="D1030">
        <f>VLOOKUP(A1030,GFNORTEO.MX!$A$2:$G$1290,6,FALSE)</f>
        <v>105.129997</v>
      </c>
      <c r="E1030">
        <f>VLOOKUP(A1030,WALMEX.MX!$A$2:$G$1290,6,FALSE)</f>
        <v>49.196835</v>
      </c>
      <c r="H1030" s="12">
        <v>43497</v>
      </c>
      <c r="I1030" s="39">
        <f t="shared" si="66"/>
        <v>-3.7283482960357744E-2</v>
      </c>
      <c r="J1030" s="39">
        <f t="shared" si="67"/>
        <v>-9.749776651285515E-3</v>
      </c>
      <c r="K1030" s="39">
        <f t="shared" si="68"/>
        <v>-1.1621054580571085E-2</v>
      </c>
      <c r="M1030" s="39"/>
      <c r="N1030" s="39"/>
    </row>
    <row r="1031" spans="1:14" x14ac:dyDescent="0.25">
      <c r="A1031" s="12">
        <v>43501</v>
      </c>
      <c r="B1031" s="26">
        <f t="shared" si="65"/>
        <v>2</v>
      </c>
      <c r="C1031" s="1">
        <f>VLOOKUP(A1031,ASURB.MX!$A$2:$G$1290,6,FALSE)</f>
        <v>341.89001500000001</v>
      </c>
      <c r="D1031">
        <f>VLOOKUP(A1031,GFNORTEO.MX!$A$2:$G$1290,6,FALSE)</f>
        <v>107.650002</v>
      </c>
      <c r="E1031">
        <f>VLOOKUP(A1031,WALMEX.MX!$A$2:$G$1290,6,FALSE)</f>
        <v>49.940437000000003</v>
      </c>
      <c r="H1031" s="12">
        <v>43501</v>
      </c>
      <c r="I1031" s="39">
        <f t="shared" si="66"/>
        <v>2.5536152517584152E-2</v>
      </c>
      <c r="J1031" s="39">
        <f t="shared" si="67"/>
        <v>2.3687591337458284E-2</v>
      </c>
      <c r="K1031" s="39">
        <f t="shared" si="68"/>
        <v>1.5001743153188817E-2</v>
      </c>
      <c r="M1031" s="39"/>
      <c r="N1031" s="39"/>
    </row>
    <row r="1032" spans="1:14" x14ac:dyDescent="0.25">
      <c r="A1032" s="12">
        <v>43502</v>
      </c>
      <c r="B1032" s="26">
        <f t="shared" si="65"/>
        <v>3</v>
      </c>
      <c r="C1032" s="1">
        <f>VLOOKUP(A1032,ASURB.MX!$A$2:$G$1290,6,FALSE)</f>
        <v>334.52999899999998</v>
      </c>
      <c r="D1032">
        <f>VLOOKUP(A1032,GFNORTEO.MX!$A$2:$G$1290,6,FALSE)</f>
        <v>106.93</v>
      </c>
      <c r="E1032">
        <f>VLOOKUP(A1032,WALMEX.MX!$A$2:$G$1290,6,FALSE)</f>
        <v>48.859729999999999</v>
      </c>
      <c r="H1032" s="12">
        <v>43502</v>
      </c>
      <c r="I1032" s="39">
        <f t="shared" si="66"/>
        <v>-2.1762533116941568E-2</v>
      </c>
      <c r="J1032" s="39">
        <f t="shared" si="67"/>
        <v>-6.7108276205339011E-3</v>
      </c>
      <c r="K1032" s="39">
        <f t="shared" si="68"/>
        <v>-2.1877495492248475E-2</v>
      </c>
      <c r="M1032" s="39"/>
      <c r="N1032" s="39"/>
    </row>
    <row r="1033" spans="1:14" x14ac:dyDescent="0.25">
      <c r="A1033" s="12">
        <v>43503</v>
      </c>
      <c r="B1033" s="26">
        <f t="shared" si="65"/>
        <v>4</v>
      </c>
      <c r="C1033" s="1">
        <f>VLOOKUP(A1033,ASURB.MX!$A$2:$G$1290,6,FALSE)</f>
        <v>325.290009</v>
      </c>
      <c r="D1033">
        <f>VLOOKUP(A1033,GFNORTEO.MX!$A$2:$G$1290,6,FALSE)</f>
        <v>105.129997</v>
      </c>
      <c r="E1033">
        <f>VLOOKUP(A1033,WALMEX.MX!$A$2:$G$1290,6,FALSE)</f>
        <v>49.167088</v>
      </c>
      <c r="H1033" s="12">
        <v>43503</v>
      </c>
      <c r="I1033" s="39">
        <f t="shared" si="66"/>
        <v>-2.8009438836292012E-2</v>
      </c>
      <c r="J1033" s="39">
        <f t="shared" si="67"/>
        <v>-1.6976763716924283E-2</v>
      </c>
      <c r="K1033" s="39">
        <f t="shared" si="68"/>
        <v>6.2709167448783132E-3</v>
      </c>
      <c r="M1033" s="39"/>
      <c r="N1033" s="39"/>
    </row>
    <row r="1034" spans="1:14" x14ac:dyDescent="0.25">
      <c r="A1034" s="12">
        <v>43504</v>
      </c>
      <c r="B1034" s="26">
        <f t="shared" si="65"/>
        <v>5</v>
      </c>
      <c r="C1034" s="1">
        <f>VLOOKUP(A1034,ASURB.MX!$A$2:$G$1290,6,FALSE)</f>
        <v>318.14001500000001</v>
      </c>
      <c r="D1034">
        <f>VLOOKUP(A1034,GFNORTEO.MX!$A$2:$G$1290,6,FALSE)</f>
        <v>104.58000199999999</v>
      </c>
      <c r="E1034">
        <f>VLOOKUP(A1034,WALMEX.MX!$A$2:$G$1290,6,FALSE)</f>
        <v>48.978713999999997</v>
      </c>
      <c r="H1034" s="12">
        <v>43504</v>
      </c>
      <c r="I1034" s="39">
        <f t="shared" si="66"/>
        <v>-2.2225535200552298E-2</v>
      </c>
      <c r="J1034" s="39">
        <f t="shared" si="67"/>
        <v>-5.2453031675411326E-3</v>
      </c>
      <c r="K1034" s="39">
        <f t="shared" si="68"/>
        <v>-3.838661001771933E-3</v>
      </c>
      <c r="M1034" s="39"/>
      <c r="N1034" s="39"/>
    </row>
    <row r="1035" spans="1:14" x14ac:dyDescent="0.25">
      <c r="A1035" s="12">
        <v>43507</v>
      </c>
      <c r="B1035" s="26">
        <f t="shared" si="65"/>
        <v>1</v>
      </c>
      <c r="C1035" s="1">
        <f>VLOOKUP(A1035,ASURB.MX!$A$2:$G$1290,6,FALSE)</f>
        <v>320.22000100000002</v>
      </c>
      <c r="D1035">
        <f>VLOOKUP(A1035,GFNORTEO.MX!$A$2:$G$1290,6,FALSE)</f>
        <v>105.129997</v>
      </c>
      <c r="E1035">
        <f>VLOOKUP(A1035,WALMEX.MX!$A$2:$G$1290,6,FALSE)</f>
        <v>49.177002000000002</v>
      </c>
      <c r="H1035" s="12">
        <v>43507</v>
      </c>
      <c r="I1035" s="39">
        <f t="shared" si="66"/>
        <v>6.5166780774944177E-3</v>
      </c>
      <c r="J1035" s="39">
        <f t="shared" si="67"/>
        <v>5.2453031675411769E-3</v>
      </c>
      <c r="K1035" s="39">
        <f t="shared" si="68"/>
        <v>4.0402796253940628E-3</v>
      </c>
      <c r="M1035" s="39"/>
      <c r="N1035" s="39"/>
    </row>
    <row r="1036" spans="1:14" x14ac:dyDescent="0.25">
      <c r="A1036" s="12">
        <v>43508</v>
      </c>
      <c r="B1036" s="26">
        <f t="shared" si="65"/>
        <v>2</v>
      </c>
      <c r="C1036" s="1">
        <f>VLOOKUP(A1036,ASURB.MX!$A$2:$G$1290,6,FALSE)</f>
        <v>322.29998799999998</v>
      </c>
      <c r="D1036">
        <f>VLOOKUP(A1036,GFNORTEO.MX!$A$2:$G$1290,6,FALSE)</f>
        <v>105.370003</v>
      </c>
      <c r="E1036">
        <f>VLOOKUP(A1036,WALMEX.MX!$A$2:$G$1290,6,FALSE)</f>
        <v>48.126044999999998</v>
      </c>
      <c r="H1036" s="12">
        <v>43508</v>
      </c>
      <c r="I1036" s="39">
        <f t="shared" si="66"/>
        <v>6.474488892237667E-3</v>
      </c>
      <c r="J1036" s="39">
        <f t="shared" si="67"/>
        <v>2.2803430308966912E-3</v>
      </c>
      <c r="K1036" s="39">
        <f t="shared" si="68"/>
        <v>-2.1602568532283612E-2</v>
      </c>
      <c r="M1036" s="39"/>
      <c r="N1036" s="39"/>
    </row>
    <row r="1037" spans="1:14" x14ac:dyDescent="0.25">
      <c r="A1037" s="12">
        <v>43509</v>
      </c>
      <c r="B1037" s="26">
        <f t="shared" si="65"/>
        <v>3</v>
      </c>
      <c r="C1037" s="1">
        <f>VLOOKUP(A1037,ASURB.MX!$A$2:$G$1290,6,FALSE)</f>
        <v>312.73998999999998</v>
      </c>
      <c r="D1037">
        <f>VLOOKUP(A1037,GFNORTEO.MX!$A$2:$G$1290,6,FALSE)</f>
        <v>101.370003</v>
      </c>
      <c r="E1037">
        <f>VLOOKUP(A1037,WALMEX.MX!$A$2:$G$1290,6,FALSE)</f>
        <v>48.076473</v>
      </c>
      <c r="H1037" s="12">
        <v>43509</v>
      </c>
      <c r="I1037" s="39">
        <f t="shared" si="66"/>
        <v>-3.0110609149078468E-2</v>
      </c>
      <c r="J1037" s="39">
        <f t="shared" si="67"/>
        <v>-3.8700775093675206E-2</v>
      </c>
      <c r="K1037" s="39">
        <f t="shared" si="68"/>
        <v>-1.0305760268661068E-3</v>
      </c>
      <c r="M1037" s="39"/>
      <c r="N1037" s="39"/>
    </row>
    <row r="1038" spans="1:14" x14ac:dyDescent="0.25">
      <c r="A1038" s="12">
        <v>43510</v>
      </c>
      <c r="B1038" s="26">
        <f t="shared" si="65"/>
        <v>4</v>
      </c>
      <c r="C1038" s="1">
        <f>VLOOKUP(A1038,ASURB.MX!$A$2:$G$1290,6,FALSE)</f>
        <v>311.89999399999999</v>
      </c>
      <c r="D1038">
        <f>VLOOKUP(A1038,GFNORTEO.MX!$A$2:$G$1290,6,FALSE)</f>
        <v>100.339996</v>
      </c>
      <c r="E1038">
        <f>VLOOKUP(A1038,WALMEX.MX!$A$2:$G$1290,6,FALSE)</f>
        <v>51.031055000000002</v>
      </c>
      <c r="H1038" s="12">
        <v>43510</v>
      </c>
      <c r="I1038" s="39">
        <f t="shared" si="66"/>
        <v>-2.6895380630982931E-3</v>
      </c>
      <c r="J1038" s="39">
        <f t="shared" si="67"/>
        <v>-1.021283979721713E-2</v>
      </c>
      <c r="K1038" s="39">
        <f t="shared" si="68"/>
        <v>5.964143834439558E-2</v>
      </c>
      <c r="M1038" s="39"/>
      <c r="N1038" s="39"/>
    </row>
    <row r="1039" spans="1:14" x14ac:dyDescent="0.25">
      <c r="A1039" s="12">
        <v>43511</v>
      </c>
      <c r="B1039" s="26">
        <f t="shared" si="65"/>
        <v>5</v>
      </c>
      <c r="C1039" s="1">
        <f>VLOOKUP(A1039,ASURB.MX!$A$2:$G$1290,6,FALSE)</f>
        <v>313.64999399999999</v>
      </c>
      <c r="D1039">
        <f>VLOOKUP(A1039,GFNORTEO.MX!$A$2:$G$1290,6,FALSE)</f>
        <v>100.82</v>
      </c>
      <c r="E1039">
        <f>VLOOKUP(A1039,WALMEX.MX!$A$2:$G$1290,6,FALSE)</f>
        <v>52.032440000000001</v>
      </c>
      <c r="H1039" s="12">
        <v>43511</v>
      </c>
      <c r="I1039" s="39">
        <f t="shared" si="66"/>
        <v>5.5950910363265355E-3</v>
      </c>
      <c r="J1039" s="39">
        <f t="shared" si="67"/>
        <v>4.7723694628393756E-3</v>
      </c>
      <c r="K1039" s="39">
        <f t="shared" si="68"/>
        <v>1.9433001248713846E-2</v>
      </c>
      <c r="M1039" s="39"/>
      <c r="N1039" s="39"/>
    </row>
    <row r="1040" spans="1:14" x14ac:dyDescent="0.25">
      <c r="A1040" s="12">
        <v>43514</v>
      </c>
      <c r="B1040" s="26">
        <f t="shared" si="65"/>
        <v>1</v>
      </c>
      <c r="C1040" s="1">
        <f>VLOOKUP(A1040,ASURB.MX!$A$2:$G$1290,6,FALSE)</f>
        <v>315.459991</v>
      </c>
      <c r="D1040">
        <f>VLOOKUP(A1040,GFNORTEO.MX!$A$2:$G$1290,6,FALSE)</f>
        <v>103.779999</v>
      </c>
      <c r="E1040">
        <f>VLOOKUP(A1040,WALMEX.MX!$A$2:$G$1290,6,FALSE)</f>
        <v>51.903548999999998</v>
      </c>
      <c r="H1040" s="12">
        <v>43514</v>
      </c>
      <c r="I1040" s="39">
        <f t="shared" si="66"/>
        <v>5.7541671164125421E-3</v>
      </c>
      <c r="J1040" s="39">
        <f t="shared" si="67"/>
        <v>2.8936515649340775E-2</v>
      </c>
      <c r="K1040" s="39">
        <f t="shared" si="68"/>
        <v>-2.4802008873294167E-3</v>
      </c>
      <c r="M1040" s="39"/>
      <c r="N1040" s="39"/>
    </row>
    <row r="1041" spans="1:14" x14ac:dyDescent="0.25">
      <c r="A1041" s="12">
        <v>43515</v>
      </c>
      <c r="B1041" s="26">
        <f t="shared" si="65"/>
        <v>2</v>
      </c>
      <c r="C1041" s="1">
        <f>VLOOKUP(A1041,ASURB.MX!$A$2:$G$1290,6,FALSE)</f>
        <v>310.83999599999999</v>
      </c>
      <c r="D1041">
        <f>VLOOKUP(A1041,GFNORTEO.MX!$A$2:$G$1290,6,FALSE)</f>
        <v>102.980003</v>
      </c>
      <c r="E1041">
        <f>VLOOKUP(A1041,WALMEX.MX!$A$2:$G$1290,6,FALSE)</f>
        <v>52.260478999999997</v>
      </c>
      <c r="H1041" s="12">
        <v>43515</v>
      </c>
      <c r="I1041" s="39">
        <f t="shared" si="66"/>
        <v>-1.475356505687688E-2</v>
      </c>
      <c r="J1041" s="39">
        <f t="shared" si="67"/>
        <v>-7.7384405539605121E-3</v>
      </c>
      <c r="K1041" s="39">
        <f t="shared" si="68"/>
        <v>6.8532564235487658E-3</v>
      </c>
      <c r="M1041" s="39"/>
      <c r="N1041" s="39"/>
    </row>
    <row r="1042" spans="1:14" x14ac:dyDescent="0.25">
      <c r="A1042" s="12">
        <v>43516</v>
      </c>
      <c r="B1042" s="26">
        <f t="shared" si="65"/>
        <v>3</v>
      </c>
      <c r="C1042" s="1">
        <f>VLOOKUP(A1042,ASURB.MX!$A$2:$G$1290,6,FALSE)</f>
        <v>318.14999399999999</v>
      </c>
      <c r="D1042">
        <f>VLOOKUP(A1042,GFNORTEO.MX!$A$2:$G$1290,6,FALSE)</f>
        <v>102.400002</v>
      </c>
      <c r="E1042">
        <f>VLOOKUP(A1042,WALMEX.MX!$A$2:$G$1290,6,FALSE)</f>
        <v>52.240650000000002</v>
      </c>
      <c r="H1042" s="12">
        <v>43516</v>
      </c>
      <c r="I1042" s="39">
        <f t="shared" si="66"/>
        <v>2.3244653347087644E-2</v>
      </c>
      <c r="J1042" s="39">
        <f t="shared" si="67"/>
        <v>-5.6480916132078552E-3</v>
      </c>
      <c r="K1042" s="39">
        <f t="shared" si="68"/>
        <v>-3.7949829686482377E-4</v>
      </c>
      <c r="M1042" s="39"/>
      <c r="N1042" s="39"/>
    </row>
    <row r="1043" spans="1:14" x14ac:dyDescent="0.25">
      <c r="A1043" s="12">
        <v>43517</v>
      </c>
      <c r="B1043" s="26">
        <f t="shared" si="65"/>
        <v>4</v>
      </c>
      <c r="C1043" s="1">
        <f>VLOOKUP(A1043,ASURB.MX!$A$2:$G$1290,6,FALSE)</f>
        <v>317.459991</v>
      </c>
      <c r="D1043">
        <f>VLOOKUP(A1043,GFNORTEO.MX!$A$2:$G$1290,6,FALSE)</f>
        <v>105.489998</v>
      </c>
      <c r="E1043">
        <f>VLOOKUP(A1043,WALMEX.MX!$A$2:$G$1290,6,FALSE)</f>
        <v>52.250565000000002</v>
      </c>
      <c r="H1043" s="12">
        <v>43517</v>
      </c>
      <c r="I1043" s="39">
        <f t="shared" si="66"/>
        <v>-2.1711530257056103E-3</v>
      </c>
      <c r="J1043" s="39">
        <f t="shared" si="67"/>
        <v>2.9729410597916981E-2</v>
      </c>
      <c r="K1043" s="39">
        <f t="shared" si="68"/>
        <v>1.8977672007647946E-4</v>
      </c>
      <c r="M1043" s="39"/>
      <c r="N1043" s="39"/>
    </row>
    <row r="1044" spans="1:14" x14ac:dyDescent="0.25">
      <c r="A1044" s="12">
        <v>43518</v>
      </c>
      <c r="B1044" s="26">
        <f t="shared" si="65"/>
        <v>5</v>
      </c>
      <c r="C1044" s="1">
        <f>VLOOKUP(A1044,ASURB.MX!$A$2:$G$1290,6,FALSE)</f>
        <v>318.32000699999998</v>
      </c>
      <c r="D1044">
        <f>VLOOKUP(A1044,GFNORTEO.MX!$A$2:$G$1290,6,FALSE)</f>
        <v>107.010002</v>
      </c>
      <c r="E1044">
        <f>VLOOKUP(A1044,WALMEX.MX!$A$2:$G$1290,6,FALSE)</f>
        <v>52.548008000000003</v>
      </c>
      <c r="H1044" s="12">
        <v>43518</v>
      </c>
      <c r="I1044" s="39">
        <f t="shared" si="66"/>
        <v>2.7053903150560509E-3</v>
      </c>
      <c r="J1044" s="39">
        <f t="shared" si="67"/>
        <v>1.4306163994177487E-2</v>
      </c>
      <c r="K1044" s="39">
        <f t="shared" si="68"/>
        <v>5.6764856654248535E-3</v>
      </c>
      <c r="M1044" s="39"/>
      <c r="N1044" s="39"/>
    </row>
    <row r="1045" spans="1:14" x14ac:dyDescent="0.25">
      <c r="A1045" s="12">
        <v>43521</v>
      </c>
      <c r="B1045" s="26">
        <f t="shared" si="65"/>
        <v>1</v>
      </c>
      <c r="C1045" s="1">
        <f>VLOOKUP(A1045,ASURB.MX!$A$2:$G$1290,6,FALSE)</f>
        <v>318.82000699999998</v>
      </c>
      <c r="D1045">
        <f>VLOOKUP(A1045,GFNORTEO.MX!$A$2:$G$1290,6,FALSE)</f>
        <v>107.010002</v>
      </c>
      <c r="E1045">
        <f>VLOOKUP(A1045,WALMEX.MX!$A$2:$G$1290,6,FALSE)</f>
        <v>52.617663999999998</v>
      </c>
      <c r="H1045" s="12">
        <v>43521</v>
      </c>
      <c r="I1045" s="39">
        <f t="shared" si="66"/>
        <v>1.5695140523401597E-3</v>
      </c>
      <c r="J1045" s="39">
        <f t="shared" si="67"/>
        <v>0</v>
      </c>
      <c r="K1045" s="39">
        <f t="shared" si="68"/>
        <v>1.3246910110754917E-3</v>
      </c>
      <c r="M1045" s="39"/>
      <c r="N1045" s="39"/>
    </row>
    <row r="1046" spans="1:14" x14ac:dyDescent="0.25">
      <c r="A1046" s="12">
        <v>43522</v>
      </c>
      <c r="B1046" s="26">
        <f t="shared" si="65"/>
        <v>2</v>
      </c>
      <c r="C1046" s="1">
        <f>VLOOKUP(A1046,ASURB.MX!$A$2:$G$1290,6,FALSE)</f>
        <v>328.30999800000001</v>
      </c>
      <c r="D1046">
        <f>VLOOKUP(A1046,GFNORTEO.MX!$A$2:$G$1290,6,FALSE)</f>
        <v>105.230003</v>
      </c>
      <c r="E1046">
        <f>VLOOKUP(A1046,WALMEX.MX!$A$2:$G$1290,6,FALSE)</f>
        <v>52.189796000000001</v>
      </c>
      <c r="H1046" s="12">
        <v>43522</v>
      </c>
      <c r="I1046" s="39">
        <f t="shared" si="66"/>
        <v>2.933157573555811E-2</v>
      </c>
      <c r="J1046" s="39">
        <f t="shared" si="67"/>
        <v>-1.6773847467050986E-2</v>
      </c>
      <c r="K1046" s="39">
        <f t="shared" si="68"/>
        <v>-8.1648840071912917E-3</v>
      </c>
      <c r="M1046" s="39"/>
      <c r="N1046" s="39"/>
    </row>
    <row r="1047" spans="1:14" x14ac:dyDescent="0.25">
      <c r="A1047" s="12">
        <v>43523</v>
      </c>
      <c r="B1047" s="26">
        <f t="shared" si="65"/>
        <v>3</v>
      </c>
      <c r="C1047" s="1">
        <f>VLOOKUP(A1047,ASURB.MX!$A$2:$G$1290,6,FALSE)</f>
        <v>333.5</v>
      </c>
      <c r="D1047">
        <f>VLOOKUP(A1047,GFNORTEO.MX!$A$2:$G$1290,6,FALSE)</f>
        <v>103.620003</v>
      </c>
      <c r="E1047">
        <f>VLOOKUP(A1047,WALMEX.MX!$A$2:$G$1290,6,FALSE)</f>
        <v>52.000736000000003</v>
      </c>
      <c r="H1047" s="12">
        <v>43523</v>
      </c>
      <c r="I1047" s="39">
        <f t="shared" si="66"/>
        <v>1.5684587458657515E-2</v>
      </c>
      <c r="J1047" s="39">
        <f t="shared" si="67"/>
        <v>-1.5418068923119125E-2</v>
      </c>
      <c r="K1047" s="39">
        <f t="shared" si="68"/>
        <v>-3.6291245254777677E-3</v>
      </c>
      <c r="M1047" s="39"/>
      <c r="N1047" s="39"/>
    </row>
    <row r="1048" spans="1:14" x14ac:dyDescent="0.25">
      <c r="A1048" s="12">
        <v>43524</v>
      </c>
      <c r="B1048" s="26">
        <f t="shared" si="65"/>
        <v>4</v>
      </c>
      <c r="C1048" s="1">
        <f>VLOOKUP(A1048,ASURB.MX!$A$2:$G$1290,6,FALSE)</f>
        <v>326.97000100000002</v>
      </c>
      <c r="D1048">
        <f>VLOOKUP(A1048,GFNORTEO.MX!$A$2:$G$1290,6,FALSE)</f>
        <v>104.849998</v>
      </c>
      <c r="E1048">
        <f>VLOOKUP(A1048,WALMEX.MX!$A$2:$G$1290,6,FALSE)</f>
        <v>49.602691999999998</v>
      </c>
      <c r="H1048" s="12">
        <v>43524</v>
      </c>
      <c r="I1048" s="39">
        <f t="shared" si="66"/>
        <v>-1.9774438727963767E-2</v>
      </c>
      <c r="J1048" s="39">
        <f t="shared" si="67"/>
        <v>1.1800347934478364E-2</v>
      </c>
      <c r="K1048" s="39">
        <f t="shared" si="68"/>
        <v>-4.7212765875777107E-2</v>
      </c>
      <c r="M1048" s="39"/>
      <c r="N1048" s="39"/>
    </row>
    <row r="1049" spans="1:14" x14ac:dyDescent="0.25">
      <c r="A1049" s="12">
        <v>43525</v>
      </c>
      <c r="B1049" s="26">
        <f t="shared" si="65"/>
        <v>5</v>
      </c>
      <c r="C1049" s="1">
        <f>VLOOKUP(A1049,ASURB.MX!$A$2:$G$1290,6,FALSE)</f>
        <v>320.23998999999998</v>
      </c>
      <c r="D1049">
        <f>VLOOKUP(A1049,GFNORTEO.MX!$A$2:$G$1290,6,FALSE)</f>
        <v>105.760002</v>
      </c>
      <c r="E1049">
        <f>VLOOKUP(A1049,WALMEX.MX!$A$2:$G$1290,6,FALSE)</f>
        <v>49.473339000000003</v>
      </c>
      <c r="H1049" s="12">
        <v>43525</v>
      </c>
      <c r="I1049" s="39">
        <f t="shared" si="66"/>
        <v>-2.0797743169976995E-2</v>
      </c>
      <c r="J1049" s="39">
        <f t="shared" si="67"/>
        <v>8.6416567410574577E-3</v>
      </c>
      <c r="K1049" s="39">
        <f t="shared" si="68"/>
        <v>-2.6111880379486867E-3</v>
      </c>
      <c r="M1049" s="39"/>
      <c r="N1049" s="39"/>
    </row>
    <row r="1050" spans="1:14" x14ac:dyDescent="0.25">
      <c r="A1050" s="12">
        <v>43528</v>
      </c>
      <c r="B1050" s="26">
        <f t="shared" si="65"/>
        <v>1</v>
      </c>
      <c r="C1050" s="1">
        <f>VLOOKUP(A1050,ASURB.MX!$A$2:$G$1290,6,FALSE)</f>
        <v>317.709991</v>
      </c>
      <c r="D1050">
        <f>VLOOKUP(A1050,GFNORTEO.MX!$A$2:$G$1290,6,FALSE)</f>
        <v>106.08000199999999</v>
      </c>
      <c r="E1050">
        <f>VLOOKUP(A1050,WALMEX.MX!$A$2:$G$1290,6,FALSE)</f>
        <v>49.343983000000001</v>
      </c>
      <c r="H1050" s="12">
        <v>43528</v>
      </c>
      <c r="I1050" s="39">
        <f t="shared" si="66"/>
        <v>-7.9316947699117919E-3</v>
      </c>
      <c r="J1050" s="39">
        <f t="shared" si="67"/>
        <v>3.0211502771301823E-3</v>
      </c>
      <c r="K1050" s="39">
        <f t="shared" si="68"/>
        <v>-2.6180849929895171E-3</v>
      </c>
      <c r="M1050" s="39"/>
      <c r="N1050" s="39"/>
    </row>
    <row r="1051" spans="1:14" x14ac:dyDescent="0.25">
      <c r="A1051" s="12">
        <v>43529</v>
      </c>
      <c r="B1051" s="26">
        <f t="shared" si="65"/>
        <v>2</v>
      </c>
      <c r="C1051" s="1">
        <f>VLOOKUP(A1051,ASURB.MX!$A$2:$G$1290,6,FALSE)</f>
        <v>317.22000100000002</v>
      </c>
      <c r="D1051">
        <f>VLOOKUP(A1051,GFNORTEO.MX!$A$2:$G$1290,6,FALSE)</f>
        <v>106.639999</v>
      </c>
      <c r="E1051">
        <f>VLOOKUP(A1051,WALMEX.MX!$A$2:$G$1290,6,FALSE)</f>
        <v>49.473339000000003</v>
      </c>
      <c r="H1051" s="12">
        <v>43529</v>
      </c>
      <c r="I1051" s="39">
        <f t="shared" si="66"/>
        <v>-1.543446060025537E-3</v>
      </c>
      <c r="J1051" s="39">
        <f t="shared" si="67"/>
        <v>5.2651212018614436E-3</v>
      </c>
      <c r="K1051" s="39">
        <f t="shared" si="68"/>
        <v>2.6180849929894764E-3</v>
      </c>
      <c r="M1051" s="39"/>
      <c r="N1051" s="39"/>
    </row>
    <row r="1052" spans="1:14" x14ac:dyDescent="0.25">
      <c r="A1052" s="12">
        <v>43530</v>
      </c>
      <c r="B1052" s="26">
        <f t="shared" si="65"/>
        <v>3</v>
      </c>
      <c r="C1052" s="1">
        <f>VLOOKUP(A1052,ASURB.MX!$A$2:$G$1290,6,FALSE)</f>
        <v>316.72000100000002</v>
      </c>
      <c r="D1052">
        <f>VLOOKUP(A1052,GFNORTEO.MX!$A$2:$G$1290,6,FALSE)</f>
        <v>103.370003</v>
      </c>
      <c r="E1052">
        <f>VLOOKUP(A1052,WALMEX.MX!$A$2:$G$1290,6,FALSE)</f>
        <v>49.990760999999999</v>
      </c>
      <c r="H1052" s="12">
        <v>43530</v>
      </c>
      <c r="I1052" s="39">
        <f t="shared" si="66"/>
        <v>-1.5774366725620826E-3</v>
      </c>
      <c r="J1052" s="39">
        <f t="shared" si="67"/>
        <v>-3.1143852890756031E-2</v>
      </c>
      <c r="K1052" s="39">
        <f t="shared" si="68"/>
        <v>1.0404289940527738E-2</v>
      </c>
      <c r="M1052" s="39"/>
      <c r="N1052" s="39"/>
    </row>
    <row r="1053" spans="1:14" x14ac:dyDescent="0.25">
      <c r="A1053" s="12">
        <v>43531</v>
      </c>
      <c r="B1053" s="26">
        <f t="shared" si="65"/>
        <v>4</v>
      </c>
      <c r="C1053" s="1">
        <f>VLOOKUP(A1053,ASURB.MX!$A$2:$G$1290,6,FALSE)</f>
        <v>308.58999599999999</v>
      </c>
      <c r="D1053">
        <f>VLOOKUP(A1053,GFNORTEO.MX!$A$2:$G$1290,6,FALSE)</f>
        <v>100.889999</v>
      </c>
      <c r="E1053">
        <f>VLOOKUP(A1053,WALMEX.MX!$A$2:$G$1290,6,FALSE)</f>
        <v>50.299221000000003</v>
      </c>
      <c r="H1053" s="12">
        <v>43531</v>
      </c>
      <c r="I1053" s="39">
        <f t="shared" si="66"/>
        <v>-2.6004583920394165E-2</v>
      </c>
      <c r="J1053" s="39">
        <f t="shared" si="67"/>
        <v>-2.4284009093850083E-2</v>
      </c>
      <c r="K1053" s="39">
        <f t="shared" si="68"/>
        <v>6.1513815540142711E-3</v>
      </c>
      <c r="M1053" s="39"/>
      <c r="N1053" s="39"/>
    </row>
    <row r="1054" spans="1:14" x14ac:dyDescent="0.25">
      <c r="A1054" s="12">
        <v>43532</v>
      </c>
      <c r="B1054" s="26">
        <f t="shared" si="65"/>
        <v>5</v>
      </c>
      <c r="C1054" s="1">
        <f>VLOOKUP(A1054,ASURB.MX!$A$2:$G$1290,6,FALSE)</f>
        <v>312.14999399999999</v>
      </c>
      <c r="D1054">
        <f>VLOOKUP(A1054,GFNORTEO.MX!$A$2:$G$1290,6,FALSE)</f>
        <v>97.849997999999999</v>
      </c>
      <c r="E1054">
        <f>VLOOKUP(A1054,WALMEX.MX!$A$2:$G$1290,6,FALSE)</f>
        <v>50.418624999999999</v>
      </c>
      <c r="H1054" s="12">
        <v>43532</v>
      </c>
      <c r="I1054" s="39">
        <f t="shared" si="66"/>
        <v>1.1470300251380792E-2</v>
      </c>
      <c r="J1054" s="39">
        <f t="shared" si="67"/>
        <v>-3.0595131105865939E-2</v>
      </c>
      <c r="K1054" s="39">
        <f t="shared" si="68"/>
        <v>2.3710605554461764E-3</v>
      </c>
      <c r="M1054" s="39"/>
      <c r="N1054" s="39"/>
    </row>
    <row r="1055" spans="1:14" x14ac:dyDescent="0.25">
      <c r="A1055" s="12">
        <v>43535</v>
      </c>
      <c r="B1055" s="26">
        <f t="shared" si="65"/>
        <v>1</v>
      </c>
      <c r="C1055" s="1">
        <f>VLOOKUP(A1055,ASURB.MX!$A$2:$G$1290,6,FALSE)</f>
        <v>311.23998999999998</v>
      </c>
      <c r="D1055">
        <f>VLOOKUP(A1055,GFNORTEO.MX!$A$2:$G$1290,6,FALSE)</f>
        <v>99.07</v>
      </c>
      <c r="E1055">
        <f>VLOOKUP(A1055,WALMEX.MX!$A$2:$G$1290,6,FALSE)</f>
        <v>50.149966999999997</v>
      </c>
      <c r="H1055" s="12">
        <v>43535</v>
      </c>
      <c r="I1055" s="39">
        <f t="shared" si="66"/>
        <v>-2.9195356670423181E-3</v>
      </c>
      <c r="J1055" s="39">
        <f t="shared" si="67"/>
        <v>1.239099758230194E-2</v>
      </c>
      <c r="K1055" s="39">
        <f t="shared" si="68"/>
        <v>-5.342794081873224E-3</v>
      </c>
      <c r="M1055" s="39"/>
      <c r="N1055" s="39"/>
    </row>
    <row r="1056" spans="1:14" x14ac:dyDescent="0.25">
      <c r="A1056" s="12">
        <v>43536</v>
      </c>
      <c r="B1056" s="26">
        <f t="shared" si="65"/>
        <v>2</v>
      </c>
      <c r="C1056" s="1">
        <f>VLOOKUP(A1056,ASURB.MX!$A$2:$G$1290,6,FALSE)</f>
        <v>305.11999500000002</v>
      </c>
      <c r="D1056">
        <f>VLOOKUP(A1056,GFNORTEO.MX!$A$2:$G$1290,6,FALSE)</f>
        <v>97.919998000000007</v>
      </c>
      <c r="E1056">
        <f>VLOOKUP(A1056,WALMEX.MX!$A$2:$G$1290,6,FALSE)</f>
        <v>50.020611000000002</v>
      </c>
      <c r="H1056" s="12">
        <v>43536</v>
      </c>
      <c r="I1056" s="39">
        <f t="shared" si="66"/>
        <v>-1.9859161154068883E-2</v>
      </c>
      <c r="J1056" s="39">
        <f t="shared" si="67"/>
        <v>-1.1675872645759616E-2</v>
      </c>
      <c r="K1056" s="39">
        <f t="shared" si="68"/>
        <v>-2.5827158929821719E-3</v>
      </c>
      <c r="M1056" s="39"/>
      <c r="N1056" s="39"/>
    </row>
    <row r="1057" spans="1:14" x14ac:dyDescent="0.25">
      <c r="A1057" s="12"/>
      <c r="B1057" s="26"/>
      <c r="C1057" s="1"/>
      <c r="H1057" s="12"/>
      <c r="I1057" s="39"/>
      <c r="J1057" s="39"/>
      <c r="K1057" s="39"/>
      <c r="L1057" s="39"/>
      <c r="M1057" s="39"/>
      <c r="N1057" s="39"/>
    </row>
    <row r="1058" spans="1:14" x14ac:dyDescent="0.25">
      <c r="A1058" s="12"/>
      <c r="B1058" s="26"/>
      <c r="C1058" s="1"/>
      <c r="H1058" s="12"/>
      <c r="I1058" s="39"/>
      <c r="J1058" s="39"/>
      <c r="K1058" s="39"/>
      <c r="L1058" s="39"/>
      <c r="M1058" s="39"/>
      <c r="N1058" s="39"/>
    </row>
    <row r="1059" spans="1:14" x14ac:dyDescent="0.25">
      <c r="A1059" s="12"/>
      <c r="B1059" s="26"/>
      <c r="C1059" s="1"/>
      <c r="H1059" s="12"/>
      <c r="I1059" s="39"/>
      <c r="J1059" s="39"/>
      <c r="K1059" s="39"/>
      <c r="L1059" s="39"/>
      <c r="M1059" s="39"/>
      <c r="N1059" s="39"/>
    </row>
    <row r="1060" spans="1:14" x14ac:dyDescent="0.25">
      <c r="A1060" s="12"/>
      <c r="B1060" s="26"/>
      <c r="C1060" s="1"/>
      <c r="H1060" s="12"/>
      <c r="I1060" s="39"/>
      <c r="J1060" s="39"/>
      <c r="K1060" s="39"/>
      <c r="L1060" s="39"/>
      <c r="M1060" s="39"/>
      <c r="N1060" s="39"/>
    </row>
    <row r="1061" spans="1:14" x14ac:dyDescent="0.25">
      <c r="A1061" s="12"/>
      <c r="B1061" s="26"/>
      <c r="C1061" s="1"/>
      <c r="H1061" s="12"/>
      <c r="I1061" s="39"/>
      <c r="J1061" s="39"/>
      <c r="K1061" s="39"/>
      <c r="L1061" s="39"/>
      <c r="M1061" s="39"/>
      <c r="N1061" s="39"/>
    </row>
    <row r="1062" spans="1:14" x14ac:dyDescent="0.25">
      <c r="A1062" s="12"/>
      <c r="B1062" s="26"/>
      <c r="C1062" s="1"/>
      <c r="H1062" s="12"/>
      <c r="I1062" s="39"/>
      <c r="J1062" s="39"/>
      <c r="K1062" s="39"/>
      <c r="L1062" s="39"/>
      <c r="M1062" s="39"/>
      <c r="N1062" s="39"/>
    </row>
    <row r="1063" spans="1:14" x14ac:dyDescent="0.25">
      <c r="A1063" s="12"/>
      <c r="B1063" s="26"/>
      <c r="C1063" s="1"/>
      <c r="H1063" s="12"/>
      <c r="I1063" s="39"/>
      <c r="J1063" s="39"/>
      <c r="K1063" s="39"/>
      <c r="L1063" s="39"/>
      <c r="M1063" s="39"/>
      <c r="N1063" s="39"/>
    </row>
    <row r="1064" spans="1:14" x14ac:dyDescent="0.25">
      <c r="A1064" s="12"/>
      <c r="B1064" s="26"/>
      <c r="C1064" s="1"/>
      <c r="H1064" s="12"/>
      <c r="I1064" s="39"/>
      <c r="J1064" s="39"/>
      <c r="K1064" s="39"/>
      <c r="L1064" s="39"/>
      <c r="M1064" s="39"/>
      <c r="N1064" s="39"/>
    </row>
    <row r="1065" spans="1:14" x14ac:dyDescent="0.25">
      <c r="A1065" s="12"/>
      <c r="B1065" s="26"/>
      <c r="C1065" s="1"/>
      <c r="H1065" s="12"/>
      <c r="I1065" s="39"/>
      <c r="J1065" s="39"/>
      <c r="K1065" s="39"/>
      <c r="L1065" s="39"/>
      <c r="M1065" s="39"/>
      <c r="N1065" s="39"/>
    </row>
    <row r="1066" spans="1:14" x14ac:dyDescent="0.25">
      <c r="A1066" s="12"/>
      <c r="B1066" s="26"/>
      <c r="C1066" s="1"/>
      <c r="H1066" s="12"/>
      <c r="I1066" s="39"/>
      <c r="J1066" s="39"/>
      <c r="K1066" s="39"/>
      <c r="L1066" s="39"/>
      <c r="M1066" s="39"/>
      <c r="N1066" s="39"/>
    </row>
    <row r="1067" spans="1:14" x14ac:dyDescent="0.25">
      <c r="A1067" s="12"/>
      <c r="B1067" s="26"/>
      <c r="C1067" s="1"/>
      <c r="H1067" s="12"/>
      <c r="I1067" s="39"/>
      <c r="J1067" s="39"/>
      <c r="K1067" s="39"/>
      <c r="L1067" s="39"/>
      <c r="M1067" s="39"/>
      <c r="N1067" s="39"/>
    </row>
    <row r="1068" spans="1:14" x14ac:dyDescent="0.25">
      <c r="A1068" s="12"/>
      <c r="B1068" s="26"/>
      <c r="C1068" s="1"/>
      <c r="H1068" s="12"/>
      <c r="I1068" s="39"/>
      <c r="J1068" s="39"/>
      <c r="K1068" s="39"/>
      <c r="L1068" s="39"/>
      <c r="M1068" s="39"/>
      <c r="N1068" s="39"/>
    </row>
    <row r="1069" spans="1:14" x14ac:dyDescent="0.25">
      <c r="A1069" s="12"/>
      <c r="B1069" s="26"/>
      <c r="C1069" s="1"/>
      <c r="H1069" s="12"/>
      <c r="I1069" s="39"/>
      <c r="J1069" s="39"/>
      <c r="K1069" s="39"/>
      <c r="L1069" s="39"/>
      <c r="M1069" s="39"/>
      <c r="N1069" s="39"/>
    </row>
    <row r="1070" spans="1:14" x14ac:dyDescent="0.25">
      <c r="A1070" s="12"/>
      <c r="B1070" s="26"/>
      <c r="C1070" s="1"/>
      <c r="H1070" s="12"/>
      <c r="I1070" s="39"/>
      <c r="J1070" s="39"/>
      <c r="K1070" s="39"/>
      <c r="L1070" s="39"/>
      <c r="M1070" s="39"/>
      <c r="N1070" s="39"/>
    </row>
    <row r="1071" spans="1:14" x14ac:dyDescent="0.25">
      <c r="A1071" s="12"/>
      <c r="B1071" s="26"/>
      <c r="C1071" s="1"/>
      <c r="H1071" s="12"/>
      <c r="I1071" s="39"/>
      <c r="J1071" s="39"/>
      <c r="K1071" s="39"/>
      <c r="L1071" s="39"/>
      <c r="M1071" s="39"/>
      <c r="N1071" s="39"/>
    </row>
    <row r="1072" spans="1:14" x14ac:dyDescent="0.25">
      <c r="A1072" s="12"/>
      <c r="B1072" s="26"/>
      <c r="C1072" s="1"/>
      <c r="H1072" s="12"/>
      <c r="I1072" s="39"/>
      <c r="J1072" s="39"/>
      <c r="K1072" s="39"/>
      <c r="L1072" s="39"/>
      <c r="M1072" s="39"/>
      <c r="N1072" s="39"/>
    </row>
    <row r="1073" spans="1:14" x14ac:dyDescent="0.25">
      <c r="A1073" s="12"/>
      <c r="B1073" s="26"/>
      <c r="C1073" s="1"/>
      <c r="H1073" s="12"/>
      <c r="I1073" s="39"/>
      <c r="J1073" s="39"/>
      <c r="K1073" s="39"/>
      <c r="L1073" s="39"/>
      <c r="M1073" s="39"/>
      <c r="N1073" s="39"/>
    </row>
    <row r="1074" spans="1:14" x14ac:dyDescent="0.25">
      <c r="A1074" s="12"/>
      <c r="B1074" s="26"/>
      <c r="C1074" s="1"/>
      <c r="H1074" s="12"/>
      <c r="I1074" s="39"/>
      <c r="J1074" s="39"/>
      <c r="K1074" s="39"/>
      <c r="L1074" s="39"/>
      <c r="M1074" s="39"/>
      <c r="N1074" s="39"/>
    </row>
    <row r="1075" spans="1:14" x14ac:dyDescent="0.25">
      <c r="A1075" s="12"/>
      <c r="B1075" s="26"/>
      <c r="C1075" s="1"/>
      <c r="H1075" s="12"/>
      <c r="I1075" s="39"/>
      <c r="J1075" s="39"/>
      <c r="K1075" s="39"/>
      <c r="L1075" s="39"/>
      <c r="M1075" s="39"/>
      <c r="N1075" s="39"/>
    </row>
    <row r="1076" spans="1:14" x14ac:dyDescent="0.25">
      <c r="A1076" s="12"/>
      <c r="B1076" s="26"/>
      <c r="C1076" s="1"/>
      <c r="H1076" s="12"/>
      <c r="I1076" s="39"/>
      <c r="J1076" s="39"/>
      <c r="K1076" s="39"/>
      <c r="L1076" s="39"/>
      <c r="M1076" s="39"/>
      <c r="N1076" s="39"/>
    </row>
    <row r="1077" spans="1:14" x14ac:dyDescent="0.25">
      <c r="A1077" s="12"/>
      <c r="B1077" s="26"/>
      <c r="C1077" s="1"/>
      <c r="H1077" s="12"/>
      <c r="I1077" s="39"/>
      <c r="J1077" s="39"/>
      <c r="K1077" s="39"/>
      <c r="L1077" s="39"/>
      <c r="M1077" s="39"/>
      <c r="N1077" s="39"/>
    </row>
    <row r="1078" spans="1:14" x14ac:dyDescent="0.25">
      <c r="A1078" s="12"/>
      <c r="B1078" s="26"/>
      <c r="C1078" s="1"/>
      <c r="H1078" s="12"/>
      <c r="I1078" s="39"/>
      <c r="J1078" s="39"/>
      <c r="K1078" s="39"/>
      <c r="L1078" s="39"/>
      <c r="M1078" s="39"/>
      <c r="N1078" s="39"/>
    </row>
    <row r="1079" spans="1:14" x14ac:dyDescent="0.25">
      <c r="A1079" s="12"/>
      <c r="B1079" s="26"/>
      <c r="C1079" s="1"/>
      <c r="H1079" s="12"/>
      <c r="I1079" s="39"/>
      <c r="J1079" s="39"/>
      <c r="K1079" s="39"/>
      <c r="L1079" s="39"/>
      <c r="M1079" s="39"/>
      <c r="N1079" s="39"/>
    </row>
    <row r="1080" spans="1:14" x14ac:dyDescent="0.25">
      <c r="A1080" s="12"/>
      <c r="B1080" s="26"/>
      <c r="C1080" s="1"/>
      <c r="H1080" s="12"/>
      <c r="I1080" s="39"/>
      <c r="J1080" s="39"/>
      <c r="K1080" s="39"/>
      <c r="L1080" s="39"/>
      <c r="M1080" s="39"/>
      <c r="N1080" s="39"/>
    </row>
    <row r="1081" spans="1:14" x14ac:dyDescent="0.25">
      <c r="A1081" s="12"/>
      <c r="B1081" s="26"/>
      <c r="C1081" s="1"/>
      <c r="H1081" s="12"/>
      <c r="I1081" s="39"/>
      <c r="J1081" s="39"/>
      <c r="K1081" s="39"/>
      <c r="L1081" s="39"/>
      <c r="M1081" s="39"/>
      <c r="N1081" s="39"/>
    </row>
    <row r="1082" spans="1:14" x14ac:dyDescent="0.25">
      <c r="A1082" s="12"/>
      <c r="B1082" s="26"/>
      <c r="C1082" s="1"/>
      <c r="H1082" s="12"/>
      <c r="I1082" s="39"/>
      <c r="J1082" s="39"/>
      <c r="K1082" s="39"/>
      <c r="L1082" s="39"/>
      <c r="M1082" s="39"/>
      <c r="N1082" s="39"/>
    </row>
    <row r="1083" spans="1:14" x14ac:dyDescent="0.25">
      <c r="A1083" s="12"/>
      <c r="B1083" s="26"/>
      <c r="C1083" s="1"/>
      <c r="H1083" s="12"/>
      <c r="I1083" s="39"/>
      <c r="J1083" s="39"/>
      <c r="K1083" s="39"/>
      <c r="L1083" s="39"/>
      <c r="M1083" s="39"/>
      <c r="N1083" s="39"/>
    </row>
    <row r="1084" spans="1:14" x14ac:dyDescent="0.25">
      <c r="A1084" s="12"/>
      <c r="B1084" s="26"/>
      <c r="C1084" s="1"/>
      <c r="H1084" s="12"/>
      <c r="I1084" s="39"/>
      <c r="J1084" s="39"/>
      <c r="K1084" s="39"/>
      <c r="L1084" s="39"/>
      <c r="M1084" s="39"/>
      <c r="N1084" s="39"/>
    </row>
    <row r="1085" spans="1:14" x14ac:dyDescent="0.25">
      <c r="A1085" s="12"/>
      <c r="B1085" s="26"/>
      <c r="C1085" s="1"/>
      <c r="H1085" s="12"/>
      <c r="I1085" s="39"/>
      <c r="J1085" s="39"/>
      <c r="K1085" s="39"/>
      <c r="L1085" s="39"/>
      <c r="M1085" s="39"/>
      <c r="N1085" s="39"/>
    </row>
    <row r="1086" spans="1:14" x14ac:dyDescent="0.25">
      <c r="A1086" s="12"/>
      <c r="B1086" s="26"/>
      <c r="C1086" s="1"/>
      <c r="H1086" s="12"/>
      <c r="I1086" s="39"/>
      <c r="J1086" s="39"/>
      <c r="K1086" s="39"/>
      <c r="L1086" s="39"/>
      <c r="M1086" s="39"/>
      <c r="N1086" s="39"/>
    </row>
    <row r="1087" spans="1:14" x14ac:dyDescent="0.25">
      <c r="A1087" s="12"/>
      <c r="B1087" s="26"/>
      <c r="C1087" s="1"/>
      <c r="H1087" s="12"/>
      <c r="I1087" s="39"/>
      <c r="J1087" s="39"/>
      <c r="K1087" s="39"/>
      <c r="L1087" s="39"/>
      <c r="M1087" s="39"/>
      <c r="N1087" s="39"/>
    </row>
    <row r="1088" spans="1:14" x14ac:dyDescent="0.25">
      <c r="A1088" s="12"/>
      <c r="B1088" s="26"/>
      <c r="C1088" s="1"/>
      <c r="H1088" s="12"/>
      <c r="I1088" s="39"/>
      <c r="J1088" s="39"/>
      <c r="K1088" s="39"/>
      <c r="L1088" s="39"/>
      <c r="M1088" s="39"/>
      <c r="N1088" s="39"/>
    </row>
    <row r="1089" spans="1:14" x14ac:dyDescent="0.25">
      <c r="A1089" s="12"/>
      <c r="B1089" s="26"/>
      <c r="C1089" s="1"/>
      <c r="H1089" s="12"/>
      <c r="I1089" s="39"/>
      <c r="J1089" s="39"/>
      <c r="K1089" s="39"/>
      <c r="L1089" s="39"/>
      <c r="M1089" s="39"/>
      <c r="N1089" s="39"/>
    </row>
    <row r="1090" spans="1:14" x14ac:dyDescent="0.25">
      <c r="A1090" s="12"/>
      <c r="B1090" s="26"/>
      <c r="C1090" s="1"/>
      <c r="H1090" s="12"/>
      <c r="I1090" s="39"/>
      <c r="J1090" s="39"/>
      <c r="K1090" s="39"/>
      <c r="L1090" s="39"/>
      <c r="M1090" s="39"/>
      <c r="N1090" s="39"/>
    </row>
    <row r="1091" spans="1:14" x14ac:dyDescent="0.25">
      <c r="A1091" s="12"/>
      <c r="B1091" s="26"/>
      <c r="C1091" s="1"/>
      <c r="H1091" s="12"/>
      <c r="I1091" s="39"/>
      <c r="J1091" s="39"/>
      <c r="K1091" s="39"/>
      <c r="L1091" s="39"/>
      <c r="M1091" s="39"/>
      <c r="N1091" s="39"/>
    </row>
    <row r="1092" spans="1:14" x14ac:dyDescent="0.25">
      <c r="A1092" s="12"/>
      <c r="B1092" s="26"/>
      <c r="C1092" s="1"/>
      <c r="H1092" s="12"/>
      <c r="I1092" s="39"/>
      <c r="J1092" s="39"/>
      <c r="K1092" s="39"/>
      <c r="L1092" s="39"/>
      <c r="M1092" s="39"/>
      <c r="N1092" s="39"/>
    </row>
    <row r="1093" spans="1:14" x14ac:dyDescent="0.25">
      <c r="A1093" s="12"/>
      <c r="B1093" s="26"/>
      <c r="C1093" s="1"/>
      <c r="H1093" s="12"/>
      <c r="I1093" s="39"/>
      <c r="J1093" s="39"/>
      <c r="K1093" s="39"/>
      <c r="L1093" s="39"/>
      <c r="M1093" s="39"/>
      <c r="N1093" s="39"/>
    </row>
    <row r="1094" spans="1:14" x14ac:dyDescent="0.25">
      <c r="A1094" s="12"/>
      <c r="B1094" s="26"/>
      <c r="C1094" s="1"/>
      <c r="H1094" s="12"/>
      <c r="I1094" s="39"/>
      <c r="J1094" s="39"/>
      <c r="K1094" s="39"/>
      <c r="L1094" s="39"/>
      <c r="M1094" s="39"/>
      <c r="N1094" s="39"/>
    </row>
    <row r="1095" spans="1:14" x14ac:dyDescent="0.25">
      <c r="A1095" s="12"/>
      <c r="B1095" s="26"/>
      <c r="C1095" s="1"/>
      <c r="H1095" s="12"/>
      <c r="I1095" s="39"/>
      <c r="J1095" s="39"/>
      <c r="K1095" s="39"/>
      <c r="L1095" s="39"/>
      <c r="M1095" s="39"/>
      <c r="N1095" s="39"/>
    </row>
    <row r="1096" spans="1:14" x14ac:dyDescent="0.25">
      <c r="A1096" s="12"/>
      <c r="B1096" s="26"/>
      <c r="C1096" s="1"/>
      <c r="H1096" s="12"/>
      <c r="I1096" s="39"/>
      <c r="J1096" s="39"/>
      <c r="K1096" s="39"/>
      <c r="L1096" s="39"/>
      <c r="M1096" s="39"/>
      <c r="N1096" s="39"/>
    </row>
    <row r="1097" spans="1:14" x14ac:dyDescent="0.25">
      <c r="A1097" s="12"/>
      <c r="B1097" s="26"/>
      <c r="C1097" s="1"/>
      <c r="H1097" s="12"/>
      <c r="I1097" s="39"/>
      <c r="J1097" s="39"/>
      <c r="K1097" s="39"/>
      <c r="L1097" s="39"/>
      <c r="M1097" s="39"/>
      <c r="N1097" s="39"/>
    </row>
    <row r="1098" spans="1:14" x14ac:dyDescent="0.25">
      <c r="A1098" s="12"/>
      <c r="B1098" s="26"/>
      <c r="C1098" s="1"/>
      <c r="H1098" s="12"/>
      <c r="I1098" s="39"/>
      <c r="J1098" s="39"/>
      <c r="K1098" s="39"/>
      <c r="L1098" s="39"/>
      <c r="M1098" s="39"/>
      <c r="N1098" s="39"/>
    </row>
    <row r="1099" spans="1:14" x14ac:dyDescent="0.25">
      <c r="A1099" s="12"/>
      <c r="B1099" s="26"/>
      <c r="C1099" s="1"/>
      <c r="H1099" s="12"/>
      <c r="I1099" s="39"/>
      <c r="J1099" s="39"/>
      <c r="K1099" s="39"/>
      <c r="L1099" s="39"/>
      <c r="M1099" s="39"/>
      <c r="N1099" s="39"/>
    </row>
    <row r="1100" spans="1:14" x14ac:dyDescent="0.25">
      <c r="A1100" s="12"/>
      <c r="B1100" s="26"/>
      <c r="C1100" s="1"/>
      <c r="H1100" s="12"/>
      <c r="I1100" s="39"/>
      <c r="J1100" s="39"/>
      <c r="K1100" s="39"/>
      <c r="L1100" s="39"/>
      <c r="M1100" s="39"/>
      <c r="N1100" s="39"/>
    </row>
    <row r="1101" spans="1:14" x14ac:dyDescent="0.25">
      <c r="A1101" s="12"/>
      <c r="B1101" s="26"/>
      <c r="C1101" s="1"/>
      <c r="H1101" s="12"/>
      <c r="I1101" s="39"/>
      <c r="J1101" s="39"/>
      <c r="K1101" s="39"/>
      <c r="L1101" s="39"/>
      <c r="M1101" s="39"/>
      <c r="N1101" s="39"/>
    </row>
    <row r="1102" spans="1:14" x14ac:dyDescent="0.25">
      <c r="A1102" s="12"/>
      <c r="B1102" s="26"/>
      <c r="C1102" s="1"/>
      <c r="H1102" s="12"/>
      <c r="I1102" s="39"/>
      <c r="J1102" s="39"/>
      <c r="K1102" s="39"/>
      <c r="L1102" s="39"/>
      <c r="M1102" s="39"/>
      <c r="N1102" s="39"/>
    </row>
    <row r="1103" spans="1:14" x14ac:dyDescent="0.25">
      <c r="A1103" s="12"/>
      <c r="B1103" s="26"/>
      <c r="C1103" s="1"/>
      <c r="H1103" s="12"/>
      <c r="I1103" s="39"/>
      <c r="J1103" s="39"/>
      <c r="K1103" s="39"/>
      <c r="L1103" s="39"/>
      <c r="M1103" s="39"/>
      <c r="N1103" s="39"/>
    </row>
    <row r="1104" spans="1:14" x14ac:dyDescent="0.25">
      <c r="A1104" s="12"/>
      <c r="B1104" s="26"/>
      <c r="C1104" s="1"/>
      <c r="H1104" s="12"/>
      <c r="I1104" s="39"/>
      <c r="J1104" s="39"/>
      <c r="K1104" s="39"/>
      <c r="L1104" s="39"/>
      <c r="M1104" s="39"/>
      <c r="N1104" s="39"/>
    </row>
    <row r="1105" spans="1:14" x14ac:dyDescent="0.25">
      <c r="A1105" s="12"/>
      <c r="B1105" s="26"/>
      <c r="C1105" s="1"/>
      <c r="H1105" s="12"/>
      <c r="I1105" s="39"/>
      <c r="J1105" s="39"/>
      <c r="K1105" s="39"/>
      <c r="L1105" s="39"/>
      <c r="M1105" s="39"/>
      <c r="N1105" s="39"/>
    </row>
    <row r="1106" spans="1:14" x14ac:dyDescent="0.25">
      <c r="A1106" s="12"/>
      <c r="B1106" s="26"/>
      <c r="C1106" s="1"/>
      <c r="H1106" s="12"/>
      <c r="I1106" s="39"/>
      <c r="J1106" s="39"/>
      <c r="K1106" s="39"/>
      <c r="L1106" s="39"/>
      <c r="M1106" s="39"/>
      <c r="N1106" s="39"/>
    </row>
    <row r="1107" spans="1:14" x14ac:dyDescent="0.25">
      <c r="A1107" s="12"/>
      <c r="B1107" s="26"/>
      <c r="C1107" s="1"/>
      <c r="H1107" s="12"/>
      <c r="I1107" s="39"/>
      <c r="J1107" s="39"/>
      <c r="K1107" s="39"/>
      <c r="L1107" s="39"/>
      <c r="M1107" s="39"/>
      <c r="N1107" s="39"/>
    </row>
    <row r="1108" spans="1:14" x14ac:dyDescent="0.25">
      <c r="A1108" s="12"/>
      <c r="B1108" s="26"/>
      <c r="C1108" s="1"/>
      <c r="H1108" s="12"/>
      <c r="I1108" s="39"/>
      <c r="J1108" s="39"/>
      <c r="K1108" s="39"/>
      <c r="L1108" s="39"/>
      <c r="M1108" s="39"/>
      <c r="N1108" s="39"/>
    </row>
    <row r="1109" spans="1:14" x14ac:dyDescent="0.25">
      <c r="A1109" s="12"/>
      <c r="B1109" s="26"/>
      <c r="C1109" s="1"/>
      <c r="H1109" s="12"/>
      <c r="I1109" s="39"/>
      <c r="J1109" s="39"/>
      <c r="K1109" s="39"/>
      <c r="L1109" s="39"/>
      <c r="M1109" s="39"/>
      <c r="N1109" s="39"/>
    </row>
    <row r="1110" spans="1:14" x14ac:dyDescent="0.25">
      <c r="A1110" s="12"/>
      <c r="B1110" s="26"/>
      <c r="C1110" s="1"/>
      <c r="H1110" s="12"/>
      <c r="I1110" s="39"/>
      <c r="J1110" s="39"/>
      <c r="K1110" s="39"/>
      <c r="L1110" s="39"/>
      <c r="M1110" s="39"/>
      <c r="N1110" s="39"/>
    </row>
    <row r="1111" spans="1:14" x14ac:dyDescent="0.25">
      <c r="A1111" s="12"/>
      <c r="B1111" s="26"/>
      <c r="C1111" s="1"/>
      <c r="H1111" s="12"/>
      <c r="I1111" s="39"/>
      <c r="J1111" s="39"/>
      <c r="K1111" s="39"/>
      <c r="L1111" s="39"/>
      <c r="M1111" s="39"/>
      <c r="N1111" s="39"/>
    </row>
    <row r="1112" spans="1:14" x14ac:dyDescent="0.25">
      <c r="A1112" s="12"/>
      <c r="B1112" s="26"/>
      <c r="C1112" s="1"/>
      <c r="H1112" s="12"/>
      <c r="I1112" s="39"/>
      <c r="J1112" s="39"/>
      <c r="K1112" s="39"/>
      <c r="L1112" s="39"/>
      <c r="M1112" s="39"/>
      <c r="N1112" s="39"/>
    </row>
    <row r="1113" spans="1:14" x14ac:dyDescent="0.25">
      <c r="A1113" s="12"/>
      <c r="B1113" s="26"/>
      <c r="C1113" s="1"/>
      <c r="H1113" s="12"/>
      <c r="I1113" s="39"/>
      <c r="J1113" s="39"/>
      <c r="K1113" s="39"/>
      <c r="L1113" s="39"/>
      <c r="M1113" s="39"/>
      <c r="N1113" s="39"/>
    </row>
    <row r="1114" spans="1:14" x14ac:dyDescent="0.25">
      <c r="A1114" s="12"/>
      <c r="B1114" s="26"/>
      <c r="C1114" s="1"/>
      <c r="H1114" s="12"/>
      <c r="I1114" s="39"/>
      <c r="J1114" s="39"/>
      <c r="K1114" s="39"/>
      <c r="L1114" s="39"/>
      <c r="M1114" s="39"/>
      <c r="N1114" s="39"/>
    </row>
    <row r="1115" spans="1:14" x14ac:dyDescent="0.25">
      <c r="A1115" s="12"/>
      <c r="B1115" s="26"/>
      <c r="C1115" s="1"/>
      <c r="H1115" s="12"/>
      <c r="I1115" s="39"/>
      <c r="J1115" s="39"/>
      <c r="K1115" s="39"/>
      <c r="L1115" s="39"/>
      <c r="M1115" s="39"/>
      <c r="N1115" s="39"/>
    </row>
    <row r="1116" spans="1:14" x14ac:dyDescent="0.25">
      <c r="A1116" s="12"/>
      <c r="B1116" s="26"/>
      <c r="C1116" s="1"/>
      <c r="H1116" s="12"/>
      <c r="I1116" s="39"/>
      <c r="J1116" s="39"/>
      <c r="K1116" s="39"/>
      <c r="L1116" s="39"/>
      <c r="M1116" s="39"/>
      <c r="N1116" s="39"/>
    </row>
    <row r="1117" spans="1:14" x14ac:dyDescent="0.25">
      <c r="A1117" s="12"/>
      <c r="B1117" s="26"/>
      <c r="C1117" s="1"/>
      <c r="H1117" s="12"/>
      <c r="I1117" s="39"/>
      <c r="J1117" s="39"/>
      <c r="K1117" s="39"/>
      <c r="L1117" s="39"/>
      <c r="M1117" s="39"/>
      <c r="N1117" s="39"/>
    </row>
    <row r="1118" spans="1:14" x14ac:dyDescent="0.25">
      <c r="A1118" s="12"/>
      <c r="B1118" s="26"/>
      <c r="C1118" s="1"/>
      <c r="H1118" s="12"/>
      <c r="I1118" s="39"/>
      <c r="J1118" s="39"/>
      <c r="K1118" s="39"/>
      <c r="L1118" s="39"/>
      <c r="M1118" s="39"/>
      <c r="N1118" s="39"/>
    </row>
    <row r="1119" spans="1:14" x14ac:dyDescent="0.25">
      <c r="A1119" s="12"/>
      <c r="B1119" s="26"/>
      <c r="C1119" s="1"/>
      <c r="H1119" s="12"/>
      <c r="I1119" s="39"/>
      <c r="J1119" s="39"/>
      <c r="K1119" s="39"/>
      <c r="L1119" s="39"/>
      <c r="M1119" s="39"/>
      <c r="N1119" s="39"/>
    </row>
    <row r="1120" spans="1:14" x14ac:dyDescent="0.25">
      <c r="A1120" s="12"/>
      <c r="B1120" s="26"/>
      <c r="C1120" s="1"/>
      <c r="H1120" s="12"/>
      <c r="I1120" s="39"/>
      <c r="J1120" s="39"/>
      <c r="K1120" s="39"/>
      <c r="L1120" s="39"/>
      <c r="M1120" s="39"/>
      <c r="N1120" s="39"/>
    </row>
    <row r="1121" spans="1:14" x14ac:dyDescent="0.25">
      <c r="A1121" s="12"/>
      <c r="B1121" s="26"/>
      <c r="C1121" s="1"/>
      <c r="H1121" s="12"/>
      <c r="I1121" s="39"/>
      <c r="J1121" s="39"/>
      <c r="K1121" s="39"/>
      <c r="L1121" s="39"/>
      <c r="M1121" s="39"/>
      <c r="N1121" s="39"/>
    </row>
    <row r="1122" spans="1:14" x14ac:dyDescent="0.25">
      <c r="A1122" s="12"/>
      <c r="B1122" s="26"/>
      <c r="C1122" s="1"/>
      <c r="H1122" s="12"/>
      <c r="I1122" s="39"/>
      <c r="J1122" s="39"/>
      <c r="K1122" s="39"/>
      <c r="L1122" s="39"/>
      <c r="M1122" s="39"/>
      <c r="N1122" s="39"/>
    </row>
    <row r="1123" spans="1:14" x14ac:dyDescent="0.25">
      <c r="A1123" s="12"/>
      <c r="B1123" s="26"/>
      <c r="C1123" s="1"/>
      <c r="H1123" s="12"/>
      <c r="I1123" s="39"/>
      <c r="J1123" s="39"/>
      <c r="K1123" s="39"/>
      <c r="L1123" s="39"/>
      <c r="M1123" s="39"/>
      <c r="N1123" s="39"/>
    </row>
    <row r="1124" spans="1:14" x14ac:dyDescent="0.25">
      <c r="A1124" s="12"/>
      <c r="B1124" s="26"/>
      <c r="C1124" s="1"/>
      <c r="H1124" s="12"/>
      <c r="I1124" s="39"/>
      <c r="J1124" s="39"/>
      <c r="K1124" s="39"/>
      <c r="L1124" s="39"/>
      <c r="M1124" s="39"/>
      <c r="N1124" s="39"/>
    </row>
    <row r="1125" spans="1:14" x14ac:dyDescent="0.25">
      <c r="A1125" s="12"/>
      <c r="B1125" s="26"/>
      <c r="C1125" s="1"/>
      <c r="H1125" s="12"/>
      <c r="I1125" s="39"/>
      <c r="J1125" s="39"/>
      <c r="K1125" s="39"/>
      <c r="L1125" s="39"/>
      <c r="M1125" s="39"/>
      <c r="N1125" s="39"/>
    </row>
    <row r="1126" spans="1:14" x14ac:dyDescent="0.25">
      <c r="A1126" s="12"/>
      <c r="B1126" s="26"/>
      <c r="C1126" s="1"/>
      <c r="H1126" s="12"/>
      <c r="I1126" s="39"/>
      <c r="J1126" s="39"/>
      <c r="K1126" s="39"/>
      <c r="L1126" s="39"/>
      <c r="M1126" s="39"/>
      <c r="N1126" s="39"/>
    </row>
    <row r="1127" spans="1:14" x14ac:dyDescent="0.25">
      <c r="A1127" s="12"/>
      <c r="B1127" s="26"/>
      <c r="C1127" s="1"/>
      <c r="H1127" s="12"/>
      <c r="I1127" s="39"/>
      <c r="J1127" s="39"/>
      <c r="K1127" s="39"/>
      <c r="L1127" s="39"/>
      <c r="M1127" s="39"/>
      <c r="N1127" s="39"/>
    </row>
    <row r="1128" spans="1:14" x14ac:dyDescent="0.25">
      <c r="A1128" s="12"/>
      <c r="B1128" s="26"/>
      <c r="C1128" s="1"/>
      <c r="H1128" s="12"/>
      <c r="I1128" s="39"/>
      <c r="J1128" s="39"/>
      <c r="K1128" s="39"/>
      <c r="L1128" s="39"/>
      <c r="M1128" s="39"/>
      <c r="N1128" s="39"/>
    </row>
    <row r="1129" spans="1:14" x14ac:dyDescent="0.25">
      <c r="A1129" s="12"/>
      <c r="B1129" s="26"/>
      <c r="C1129" s="1"/>
      <c r="H1129" s="12"/>
      <c r="I1129" s="39"/>
      <c r="J1129" s="39"/>
      <c r="K1129" s="39"/>
      <c r="L1129" s="39"/>
      <c r="M1129" s="39"/>
      <c r="N1129" s="39"/>
    </row>
    <row r="1130" spans="1:14" x14ac:dyDescent="0.25">
      <c r="A1130" s="12"/>
      <c r="B1130" s="26"/>
      <c r="C1130" s="1"/>
      <c r="H1130" s="12"/>
      <c r="I1130" s="39"/>
      <c r="J1130" s="39"/>
      <c r="K1130" s="39"/>
      <c r="L1130" s="39"/>
      <c r="M1130" s="39"/>
      <c r="N1130" s="39"/>
    </row>
    <row r="1131" spans="1:14" x14ac:dyDescent="0.25">
      <c r="A1131" s="12"/>
      <c r="B1131" s="26"/>
      <c r="C1131" s="1"/>
      <c r="H1131" s="12"/>
      <c r="I1131" s="39"/>
      <c r="J1131" s="39"/>
      <c r="K1131" s="39"/>
      <c r="L1131" s="39"/>
      <c r="M1131" s="39"/>
      <c r="N1131" s="39"/>
    </row>
    <row r="1132" spans="1:14" x14ac:dyDescent="0.25">
      <c r="A1132" s="12"/>
      <c r="B1132" s="26"/>
      <c r="C1132" s="1"/>
      <c r="H1132" s="12"/>
      <c r="I1132" s="39"/>
      <c r="J1132" s="39"/>
      <c r="K1132" s="39"/>
      <c r="L1132" s="39"/>
      <c r="M1132" s="39"/>
      <c r="N1132" s="39"/>
    </row>
    <row r="1133" spans="1:14" x14ac:dyDescent="0.25">
      <c r="A1133" s="12"/>
      <c r="B1133" s="26"/>
      <c r="C1133" s="1"/>
      <c r="H1133" s="12"/>
      <c r="I1133" s="39"/>
      <c r="J1133" s="39"/>
      <c r="K1133" s="39"/>
      <c r="L1133" s="39"/>
      <c r="M1133" s="39"/>
      <c r="N1133" s="39"/>
    </row>
    <row r="1134" spans="1:14" x14ac:dyDescent="0.25">
      <c r="A1134" s="12"/>
      <c r="B1134" s="26"/>
      <c r="C1134" s="1"/>
      <c r="H1134" s="12"/>
      <c r="I1134" s="39"/>
      <c r="J1134" s="39"/>
      <c r="K1134" s="39"/>
      <c r="L1134" s="39"/>
      <c r="M1134" s="39"/>
      <c r="N1134" s="39"/>
    </row>
    <row r="1135" spans="1:14" x14ac:dyDescent="0.25">
      <c r="A1135" s="12"/>
      <c r="B1135" s="26"/>
      <c r="C1135" s="1"/>
      <c r="H1135" s="12"/>
      <c r="I1135" s="39"/>
      <c r="J1135" s="39"/>
      <c r="K1135" s="39"/>
      <c r="L1135" s="39"/>
      <c r="M1135" s="39"/>
      <c r="N1135" s="39"/>
    </row>
    <row r="1136" spans="1:14" x14ac:dyDescent="0.25">
      <c r="A1136" s="12"/>
      <c r="B1136" s="26"/>
      <c r="C1136" s="1"/>
      <c r="H1136" s="12"/>
      <c r="I1136" s="39"/>
      <c r="J1136" s="39"/>
      <c r="K1136" s="39"/>
      <c r="L1136" s="39"/>
      <c r="M1136" s="39"/>
      <c r="N1136" s="39"/>
    </row>
    <row r="1137" spans="1:14" x14ac:dyDescent="0.25">
      <c r="A1137" s="12"/>
      <c r="B1137" s="26"/>
      <c r="C1137" s="1"/>
      <c r="H1137" s="12"/>
      <c r="I1137" s="39"/>
      <c r="J1137" s="39"/>
      <c r="K1137" s="39"/>
      <c r="L1137" s="39"/>
      <c r="M1137" s="39"/>
      <c r="N1137" s="39"/>
    </row>
    <row r="1138" spans="1:14" x14ac:dyDescent="0.25">
      <c r="A1138" s="12"/>
      <c r="B1138" s="26"/>
      <c r="C1138" s="1"/>
      <c r="H1138" s="12"/>
      <c r="I1138" s="39"/>
      <c r="J1138" s="39"/>
      <c r="K1138" s="39"/>
      <c r="L1138" s="39"/>
      <c r="M1138" s="39"/>
      <c r="N1138" s="39"/>
    </row>
    <row r="1139" spans="1:14" x14ac:dyDescent="0.25">
      <c r="A1139" s="12"/>
      <c r="B1139" s="26"/>
      <c r="C1139" s="1"/>
      <c r="H1139" s="12"/>
      <c r="I1139" s="39"/>
      <c r="J1139" s="39"/>
      <c r="K1139" s="39"/>
      <c r="L1139" s="39"/>
      <c r="M1139" s="39"/>
      <c r="N1139" s="39"/>
    </row>
    <row r="1140" spans="1:14" x14ac:dyDescent="0.25">
      <c r="A1140" s="12"/>
      <c r="B1140" s="26"/>
      <c r="C1140" s="1"/>
      <c r="H1140" s="12"/>
      <c r="I1140" s="39"/>
      <c r="J1140" s="39"/>
      <c r="K1140" s="39"/>
      <c r="L1140" s="39"/>
      <c r="M1140" s="39"/>
      <c r="N1140" s="39"/>
    </row>
    <row r="1141" spans="1:14" x14ac:dyDescent="0.25">
      <c r="A1141" s="12"/>
      <c r="B1141" s="26"/>
      <c r="C1141" s="1"/>
      <c r="H1141" s="12"/>
      <c r="I1141" s="39"/>
      <c r="J1141" s="39"/>
      <c r="K1141" s="39"/>
      <c r="L1141" s="39"/>
      <c r="M1141" s="39"/>
      <c r="N1141" s="39"/>
    </row>
    <row r="1142" spans="1:14" x14ac:dyDescent="0.25">
      <c r="A1142" s="12"/>
      <c r="B1142" s="26"/>
      <c r="C1142" s="1"/>
      <c r="H1142" s="12"/>
      <c r="I1142" s="39"/>
      <c r="J1142" s="39"/>
      <c r="K1142" s="39"/>
      <c r="L1142" s="39"/>
      <c r="M1142" s="39"/>
      <c r="N1142" s="39"/>
    </row>
    <row r="1143" spans="1:14" x14ac:dyDescent="0.25">
      <c r="A1143" s="12"/>
      <c r="B1143" s="26"/>
      <c r="C1143" s="1"/>
      <c r="H1143" s="12"/>
      <c r="I1143" s="39"/>
      <c r="J1143" s="39"/>
      <c r="K1143" s="39"/>
      <c r="L1143" s="39"/>
      <c r="M1143" s="39"/>
      <c r="N1143" s="39"/>
    </row>
    <row r="1144" spans="1:14" x14ac:dyDescent="0.25">
      <c r="A1144" s="12"/>
      <c r="B1144" s="26"/>
      <c r="C1144" s="1"/>
      <c r="H1144" s="12"/>
      <c r="I1144" s="39"/>
      <c r="J1144" s="39"/>
      <c r="K1144" s="39"/>
      <c r="L1144" s="39"/>
      <c r="M1144" s="39"/>
      <c r="N1144" s="39"/>
    </row>
    <row r="1145" spans="1:14" x14ac:dyDescent="0.25">
      <c r="A1145" s="12"/>
      <c r="B1145" s="26"/>
      <c r="C1145" s="1"/>
      <c r="H1145" s="12"/>
      <c r="I1145" s="39"/>
      <c r="J1145" s="39"/>
      <c r="K1145" s="39"/>
      <c r="L1145" s="39"/>
      <c r="M1145" s="39"/>
      <c r="N1145" s="39"/>
    </row>
    <row r="1146" spans="1:14" x14ac:dyDescent="0.25">
      <c r="A1146" s="12"/>
      <c r="B1146" s="26"/>
      <c r="C1146" s="1"/>
      <c r="H1146" s="12"/>
      <c r="I1146" s="39"/>
      <c r="J1146" s="39"/>
      <c r="K1146" s="39"/>
      <c r="L1146" s="39"/>
      <c r="M1146" s="39"/>
      <c r="N1146" s="39"/>
    </row>
    <row r="1147" spans="1:14" x14ac:dyDescent="0.25">
      <c r="A1147" s="12"/>
      <c r="B1147" s="26"/>
      <c r="C1147" s="1"/>
      <c r="H1147" s="12"/>
      <c r="I1147" s="39"/>
      <c r="J1147" s="39"/>
      <c r="K1147" s="39"/>
      <c r="L1147" s="39"/>
      <c r="M1147" s="39"/>
      <c r="N1147" s="39"/>
    </row>
    <row r="1148" spans="1:14" x14ac:dyDescent="0.25">
      <c r="A1148" s="12"/>
      <c r="B1148" s="26"/>
      <c r="C1148" s="1"/>
      <c r="H1148" s="12"/>
      <c r="I1148" s="39"/>
      <c r="J1148" s="39"/>
      <c r="K1148" s="39"/>
      <c r="L1148" s="39"/>
      <c r="M1148" s="39"/>
      <c r="N1148" s="39"/>
    </row>
    <row r="1149" spans="1:14" x14ac:dyDescent="0.25">
      <c r="A1149" s="12"/>
      <c r="B1149" s="26"/>
      <c r="C1149" s="1"/>
      <c r="H1149" s="12"/>
      <c r="I1149" s="39"/>
      <c r="J1149" s="39"/>
      <c r="K1149" s="39"/>
      <c r="L1149" s="39"/>
      <c r="M1149" s="39"/>
      <c r="N1149" s="39"/>
    </row>
    <row r="1150" spans="1:14" x14ac:dyDescent="0.25">
      <c r="A1150" s="12"/>
      <c r="B1150" s="26"/>
      <c r="C1150" s="1"/>
      <c r="H1150" s="12"/>
      <c r="I1150" s="39"/>
      <c r="J1150" s="39"/>
      <c r="K1150" s="39"/>
      <c r="L1150" s="39"/>
      <c r="M1150" s="39"/>
      <c r="N1150" s="39"/>
    </row>
    <row r="1151" spans="1:14" x14ac:dyDescent="0.25">
      <c r="A1151" s="12"/>
      <c r="B1151" s="26"/>
      <c r="C1151" s="1"/>
      <c r="H1151" s="12"/>
      <c r="I1151" s="39"/>
      <c r="J1151" s="39"/>
      <c r="K1151" s="39"/>
      <c r="L1151" s="39"/>
      <c r="M1151" s="39"/>
      <c r="N1151" s="39"/>
    </row>
    <row r="1152" spans="1:14" x14ac:dyDescent="0.25">
      <c r="A1152" s="12"/>
      <c r="B1152" s="26"/>
      <c r="C1152" s="1"/>
      <c r="H1152" s="12"/>
      <c r="I1152" s="39"/>
      <c r="J1152" s="39"/>
      <c r="K1152" s="39"/>
      <c r="L1152" s="39"/>
      <c r="M1152" s="39"/>
      <c r="N1152" s="39"/>
    </row>
    <row r="1153" spans="1:14" x14ac:dyDescent="0.25">
      <c r="A1153" s="12"/>
      <c r="B1153" s="26"/>
      <c r="C1153" s="1"/>
      <c r="H1153" s="12"/>
      <c r="I1153" s="39"/>
      <c r="J1153" s="39"/>
      <c r="K1153" s="39"/>
      <c r="L1153" s="39"/>
      <c r="M1153" s="39"/>
      <c r="N1153" s="39"/>
    </row>
    <row r="1154" spans="1:14" x14ac:dyDescent="0.25">
      <c r="A1154" s="12"/>
      <c r="B1154" s="26"/>
      <c r="C1154" s="1"/>
      <c r="H1154" s="12"/>
      <c r="I1154" s="39"/>
      <c r="J1154" s="39"/>
      <c r="K1154" s="39"/>
      <c r="L1154" s="39"/>
      <c r="M1154" s="39"/>
      <c r="N1154" s="39"/>
    </row>
    <row r="1155" spans="1:14" x14ac:dyDescent="0.25">
      <c r="A1155" s="12"/>
      <c r="B1155" s="26"/>
      <c r="C1155" s="1"/>
      <c r="H1155" s="12"/>
      <c r="I1155" s="39"/>
      <c r="J1155" s="39"/>
      <c r="K1155" s="39"/>
      <c r="L1155" s="39"/>
      <c r="M1155" s="39"/>
      <c r="N1155" s="39"/>
    </row>
    <row r="1156" spans="1:14" x14ac:dyDescent="0.25">
      <c r="A1156" s="12"/>
      <c r="B1156" s="26"/>
      <c r="C1156" s="1"/>
      <c r="H1156" s="12"/>
      <c r="I1156" s="39"/>
      <c r="J1156" s="39"/>
      <c r="K1156" s="39"/>
      <c r="L1156" s="39"/>
      <c r="M1156" s="39"/>
      <c r="N1156" s="39"/>
    </row>
    <row r="1157" spans="1:14" x14ac:dyDescent="0.25">
      <c r="A1157" s="12"/>
      <c r="B1157" s="26"/>
      <c r="C1157" s="1"/>
      <c r="H1157" s="12"/>
      <c r="I1157" s="39"/>
      <c r="J1157" s="39"/>
      <c r="K1157" s="39"/>
      <c r="L1157" s="39"/>
      <c r="M1157" s="39"/>
      <c r="N1157" s="39"/>
    </row>
    <row r="1158" spans="1:14" x14ac:dyDescent="0.25">
      <c r="A1158" s="12"/>
      <c r="B1158" s="26"/>
      <c r="C1158" s="1"/>
      <c r="H1158" s="12"/>
      <c r="I1158" s="39"/>
      <c r="J1158" s="39"/>
      <c r="K1158" s="39"/>
      <c r="L1158" s="39"/>
      <c r="M1158" s="39"/>
      <c r="N1158" s="39"/>
    </row>
    <row r="1159" spans="1:14" x14ac:dyDescent="0.25">
      <c r="A1159" s="12"/>
      <c r="B1159" s="26"/>
      <c r="C1159" s="1"/>
      <c r="H1159" s="12"/>
      <c r="I1159" s="39"/>
      <c r="J1159" s="39"/>
      <c r="K1159" s="39"/>
      <c r="L1159" s="39"/>
      <c r="M1159" s="39"/>
      <c r="N1159" s="39"/>
    </row>
    <row r="1160" spans="1:14" x14ac:dyDescent="0.25">
      <c r="A1160" s="12"/>
      <c r="B1160" s="26"/>
      <c r="C1160" s="1"/>
      <c r="H1160" s="12"/>
      <c r="I1160" s="39"/>
      <c r="J1160" s="39"/>
      <c r="K1160" s="39"/>
      <c r="L1160" s="39"/>
      <c r="M1160" s="39"/>
      <c r="N1160" s="39"/>
    </row>
    <row r="1161" spans="1:14" x14ac:dyDescent="0.25">
      <c r="A1161" s="12"/>
      <c r="B1161" s="26"/>
      <c r="C1161" s="1"/>
      <c r="H1161" s="12"/>
      <c r="I1161" s="39"/>
      <c r="J1161" s="39"/>
      <c r="K1161" s="39"/>
      <c r="L1161" s="39"/>
      <c r="M1161" s="39"/>
      <c r="N1161" s="39"/>
    </row>
    <row r="1162" spans="1:14" x14ac:dyDescent="0.25">
      <c r="A1162" s="12"/>
      <c r="B1162" s="26"/>
      <c r="C1162" s="1"/>
      <c r="H1162" s="12"/>
      <c r="I1162" s="39"/>
      <c r="J1162" s="39"/>
      <c r="K1162" s="39"/>
      <c r="L1162" s="39"/>
      <c r="M1162" s="39"/>
      <c r="N1162" s="39"/>
    </row>
    <row r="1163" spans="1:14" x14ac:dyDescent="0.25">
      <c r="A1163" s="12"/>
      <c r="B1163" s="26"/>
      <c r="C1163" s="1"/>
      <c r="H1163" s="12"/>
      <c r="I1163" s="39"/>
      <c r="J1163" s="39"/>
      <c r="K1163" s="39"/>
      <c r="L1163" s="39"/>
      <c r="M1163" s="39"/>
      <c r="N1163" s="39"/>
    </row>
    <row r="1164" spans="1:14" x14ac:dyDescent="0.25">
      <c r="A1164" s="12"/>
      <c r="B1164" s="26"/>
      <c r="C1164" s="1"/>
      <c r="H1164" s="12"/>
      <c r="I1164" s="39"/>
      <c r="J1164" s="39"/>
      <c r="K1164" s="39"/>
      <c r="L1164" s="39"/>
      <c r="M1164" s="39"/>
      <c r="N1164" s="39"/>
    </row>
    <row r="1165" spans="1:14" x14ac:dyDescent="0.25">
      <c r="A1165" s="12"/>
      <c r="B1165" s="26"/>
      <c r="C1165" s="1"/>
      <c r="H1165" s="12"/>
      <c r="I1165" s="39"/>
      <c r="J1165" s="39"/>
      <c r="K1165" s="39"/>
      <c r="L1165" s="39"/>
      <c r="M1165" s="39"/>
      <c r="N1165" s="39"/>
    </row>
    <row r="1166" spans="1:14" x14ac:dyDescent="0.25">
      <c r="A1166" s="12"/>
      <c r="B1166" s="26"/>
      <c r="C1166" s="1"/>
      <c r="H1166" s="12"/>
      <c r="I1166" s="39"/>
      <c r="J1166" s="39"/>
      <c r="K1166" s="39"/>
      <c r="L1166" s="39"/>
      <c r="M1166" s="39"/>
      <c r="N1166" s="39"/>
    </row>
    <row r="1167" spans="1:14" x14ac:dyDescent="0.25">
      <c r="A1167" s="12"/>
      <c r="B1167" s="26"/>
      <c r="C1167" s="1"/>
      <c r="H1167" s="12"/>
      <c r="I1167" s="39"/>
      <c r="J1167" s="39"/>
      <c r="K1167" s="39"/>
      <c r="L1167" s="39"/>
      <c r="M1167" s="39"/>
      <c r="N1167" s="39"/>
    </row>
    <row r="1168" spans="1:14" x14ac:dyDescent="0.25">
      <c r="A1168" s="12"/>
      <c r="B1168" s="26"/>
      <c r="C1168" s="1"/>
      <c r="H1168" s="12"/>
      <c r="I1168" s="39"/>
      <c r="J1168" s="39"/>
      <c r="K1168" s="39"/>
      <c r="L1168" s="39"/>
      <c r="M1168" s="39"/>
      <c r="N1168" s="39"/>
    </row>
    <row r="1169" spans="1:14" x14ac:dyDescent="0.25">
      <c r="A1169" s="12"/>
      <c r="B1169" s="26"/>
      <c r="C1169" s="1"/>
      <c r="H1169" s="12"/>
      <c r="I1169" s="39"/>
      <c r="J1169" s="39"/>
      <c r="K1169" s="39"/>
      <c r="L1169" s="39"/>
      <c r="M1169" s="39"/>
      <c r="N1169" s="39"/>
    </row>
    <row r="1170" spans="1:14" x14ac:dyDescent="0.25">
      <c r="A1170" s="12"/>
      <c r="B1170" s="26"/>
      <c r="C1170" s="1"/>
      <c r="H1170" s="12"/>
      <c r="I1170" s="39"/>
      <c r="J1170" s="39"/>
      <c r="K1170" s="39"/>
      <c r="L1170" s="39"/>
      <c r="M1170" s="39"/>
      <c r="N1170" s="39"/>
    </row>
    <row r="1171" spans="1:14" x14ac:dyDescent="0.25">
      <c r="A1171" s="12"/>
      <c r="B1171" s="26"/>
      <c r="C1171" s="1"/>
      <c r="H1171" s="12"/>
      <c r="I1171" s="39"/>
      <c r="J1171" s="39"/>
      <c r="K1171" s="39"/>
      <c r="L1171" s="39"/>
      <c r="M1171" s="39"/>
      <c r="N1171" s="39"/>
    </row>
    <row r="1172" spans="1:14" x14ac:dyDescent="0.25">
      <c r="A1172" s="12"/>
      <c r="B1172" s="26"/>
      <c r="C1172" s="1"/>
      <c r="H1172" s="12"/>
      <c r="I1172" s="39"/>
      <c r="J1172" s="39"/>
      <c r="K1172" s="39"/>
      <c r="L1172" s="39"/>
      <c r="M1172" s="39"/>
      <c r="N1172" s="39"/>
    </row>
    <row r="1173" spans="1:14" x14ac:dyDescent="0.25">
      <c r="A1173" s="12"/>
      <c r="B1173" s="26"/>
      <c r="C1173" s="1"/>
      <c r="H1173" s="12"/>
      <c r="I1173" s="39"/>
      <c r="J1173" s="39"/>
      <c r="K1173" s="39"/>
      <c r="L1173" s="39"/>
      <c r="M1173" s="39"/>
      <c r="N1173" s="39"/>
    </row>
    <row r="1174" spans="1:14" x14ac:dyDescent="0.25">
      <c r="A1174" s="12"/>
      <c r="B1174" s="26"/>
      <c r="C1174" s="1"/>
      <c r="H1174" s="12"/>
      <c r="I1174" s="39"/>
      <c r="J1174" s="39"/>
      <c r="K1174" s="39"/>
      <c r="L1174" s="39"/>
      <c r="M1174" s="39"/>
      <c r="N1174" s="39"/>
    </row>
    <row r="1175" spans="1:14" x14ac:dyDescent="0.25">
      <c r="A1175" s="12"/>
      <c r="B1175" s="26"/>
      <c r="C1175" s="1"/>
      <c r="H1175" s="12"/>
      <c r="I1175" s="39"/>
      <c r="J1175" s="39"/>
      <c r="K1175" s="39"/>
      <c r="L1175" s="39"/>
      <c r="M1175" s="39"/>
      <c r="N1175" s="39"/>
    </row>
    <row r="1176" spans="1:14" x14ac:dyDescent="0.25">
      <c r="A1176" s="12"/>
      <c r="B1176" s="26"/>
      <c r="C1176" s="1"/>
      <c r="H1176" s="12"/>
      <c r="I1176" s="39"/>
      <c r="J1176" s="39"/>
      <c r="K1176" s="39"/>
      <c r="L1176" s="39"/>
      <c r="M1176" s="39"/>
      <c r="N1176" s="39"/>
    </row>
    <row r="1177" spans="1:14" x14ac:dyDescent="0.25">
      <c r="A1177" s="12"/>
      <c r="B1177" s="26"/>
      <c r="C1177" s="1"/>
      <c r="H1177" s="12"/>
      <c r="I1177" s="39"/>
      <c r="J1177" s="39"/>
      <c r="K1177" s="39"/>
      <c r="L1177" s="39"/>
      <c r="M1177" s="39"/>
      <c r="N1177" s="39"/>
    </row>
    <row r="1178" spans="1:14" x14ac:dyDescent="0.25">
      <c r="A1178" s="12"/>
      <c r="B1178" s="26"/>
      <c r="C1178" s="1"/>
      <c r="H1178" s="12"/>
      <c r="I1178" s="39"/>
      <c r="J1178" s="39"/>
      <c r="K1178" s="39"/>
      <c r="L1178" s="39"/>
      <c r="M1178" s="39"/>
      <c r="N1178" s="39"/>
    </row>
    <row r="1179" spans="1:14" x14ac:dyDescent="0.25">
      <c r="A1179" s="12"/>
      <c r="B1179" s="26"/>
      <c r="C1179" s="1"/>
      <c r="H1179" s="12"/>
      <c r="I1179" s="39"/>
      <c r="J1179" s="39"/>
      <c r="K1179" s="39"/>
      <c r="L1179" s="39"/>
      <c r="M1179" s="39"/>
      <c r="N1179" s="39"/>
    </row>
    <row r="1180" spans="1:14" x14ac:dyDescent="0.25">
      <c r="A1180" s="12"/>
      <c r="B1180" s="26"/>
      <c r="C1180" s="1"/>
      <c r="H1180" s="12"/>
      <c r="I1180" s="39"/>
      <c r="J1180" s="39"/>
      <c r="K1180" s="39"/>
      <c r="L1180" s="39"/>
      <c r="M1180" s="39"/>
      <c r="N1180" s="39"/>
    </row>
    <row r="1181" spans="1:14" x14ac:dyDescent="0.25">
      <c r="A1181" s="12"/>
      <c r="B1181" s="26"/>
      <c r="C1181" s="1"/>
      <c r="H1181" s="12"/>
      <c r="I1181" s="39"/>
      <c r="J1181" s="39"/>
      <c r="K1181" s="39"/>
      <c r="L1181" s="39"/>
      <c r="M1181" s="39"/>
      <c r="N1181" s="39"/>
    </row>
    <row r="1182" spans="1:14" x14ac:dyDescent="0.25">
      <c r="A1182" s="12"/>
      <c r="B1182" s="26"/>
      <c r="C1182" s="1"/>
      <c r="H1182" s="12"/>
      <c r="I1182" s="39"/>
      <c r="J1182" s="39"/>
      <c r="K1182" s="39"/>
      <c r="L1182" s="39"/>
      <c r="M1182" s="39"/>
      <c r="N1182" s="39"/>
    </row>
    <row r="1183" spans="1:14" x14ac:dyDescent="0.25">
      <c r="A1183" s="12"/>
      <c r="B1183" s="26"/>
      <c r="C1183" s="1"/>
      <c r="H1183" s="12"/>
      <c r="I1183" s="39"/>
      <c r="J1183" s="39"/>
      <c r="K1183" s="39"/>
      <c r="L1183" s="39"/>
      <c r="M1183" s="39"/>
      <c r="N1183" s="39"/>
    </row>
    <row r="1184" spans="1:14" x14ac:dyDescent="0.25">
      <c r="A1184" s="12"/>
      <c r="B1184" s="26"/>
      <c r="C1184" s="1"/>
      <c r="H1184" s="12"/>
      <c r="I1184" s="39"/>
      <c r="J1184" s="39"/>
      <c r="K1184" s="39"/>
      <c r="L1184" s="39"/>
      <c r="M1184" s="39"/>
      <c r="N1184" s="39"/>
    </row>
    <row r="1185" spans="1:14" x14ac:dyDescent="0.25">
      <c r="A1185" s="12"/>
      <c r="B1185" s="26"/>
      <c r="C1185" s="1"/>
      <c r="H1185" s="12"/>
      <c r="I1185" s="39"/>
      <c r="J1185" s="39"/>
      <c r="K1185" s="39"/>
      <c r="L1185" s="39"/>
      <c r="M1185" s="39"/>
      <c r="N1185" s="39"/>
    </row>
    <row r="1186" spans="1:14" x14ac:dyDescent="0.25">
      <c r="A1186" s="12"/>
      <c r="B1186" s="26"/>
      <c r="C1186" s="1"/>
      <c r="H1186" s="12"/>
      <c r="I1186" s="39"/>
      <c r="J1186" s="39"/>
      <c r="K1186" s="39"/>
      <c r="L1186" s="39"/>
      <c r="M1186" s="39"/>
      <c r="N1186" s="39"/>
    </row>
    <row r="1187" spans="1:14" x14ac:dyDescent="0.25">
      <c r="A1187" s="12"/>
      <c r="B1187" s="26"/>
      <c r="C1187" s="1"/>
      <c r="H1187" s="12"/>
      <c r="I1187" s="39"/>
      <c r="J1187" s="39"/>
      <c r="K1187" s="39"/>
      <c r="L1187" s="39"/>
      <c r="M1187" s="39"/>
      <c r="N1187" s="39"/>
    </row>
    <row r="1188" spans="1:14" x14ac:dyDescent="0.25">
      <c r="A1188" s="12"/>
      <c r="B1188" s="26"/>
      <c r="C1188" s="1"/>
      <c r="H1188" s="12"/>
      <c r="I1188" s="39"/>
      <c r="J1188" s="39"/>
      <c r="K1188" s="39"/>
      <c r="L1188" s="39"/>
      <c r="M1188" s="39"/>
      <c r="N1188" s="39"/>
    </row>
    <row r="1189" spans="1:14" x14ac:dyDescent="0.25">
      <c r="A1189" s="12"/>
      <c r="B1189" s="26"/>
      <c r="C1189" s="1"/>
      <c r="H1189" s="12"/>
      <c r="I1189" s="39"/>
      <c r="J1189" s="39"/>
      <c r="K1189" s="39"/>
      <c r="L1189" s="39"/>
      <c r="M1189" s="39"/>
      <c r="N1189" s="39"/>
    </row>
    <row r="1190" spans="1:14" x14ac:dyDescent="0.25">
      <c r="A1190" s="12"/>
      <c r="B1190" s="26"/>
      <c r="C1190" s="1"/>
      <c r="H1190" s="12"/>
      <c r="I1190" s="39"/>
      <c r="J1190" s="39"/>
      <c r="K1190" s="39"/>
      <c r="L1190" s="39"/>
      <c r="M1190" s="39"/>
      <c r="N1190" s="39"/>
    </row>
    <row r="1191" spans="1:14" x14ac:dyDescent="0.25">
      <c r="A1191" s="12"/>
      <c r="B1191" s="26"/>
      <c r="C1191" s="1"/>
      <c r="H1191" s="12"/>
      <c r="I1191" s="39"/>
      <c r="J1191" s="39"/>
      <c r="K1191" s="39"/>
      <c r="L1191" s="39"/>
      <c r="M1191" s="39"/>
      <c r="N1191" s="39"/>
    </row>
    <row r="1192" spans="1:14" x14ac:dyDescent="0.25">
      <c r="A1192" s="12"/>
      <c r="B1192" s="26"/>
      <c r="C1192" s="1"/>
      <c r="H1192" s="12"/>
      <c r="I1192" s="39"/>
      <c r="J1192" s="39"/>
      <c r="K1192" s="39"/>
      <c r="L1192" s="39"/>
      <c r="M1192" s="39"/>
      <c r="N1192" s="39"/>
    </row>
    <row r="1193" spans="1:14" x14ac:dyDescent="0.25">
      <c r="A1193" s="12"/>
      <c r="B1193" s="26"/>
      <c r="C1193" s="1"/>
      <c r="H1193" s="12"/>
      <c r="I1193" s="39"/>
      <c r="J1193" s="39"/>
      <c r="K1193" s="39"/>
      <c r="L1193" s="39"/>
      <c r="M1193" s="39"/>
      <c r="N1193" s="39"/>
    </row>
    <row r="1194" spans="1:14" x14ac:dyDescent="0.25">
      <c r="A1194" s="12"/>
      <c r="B1194" s="26"/>
      <c r="C1194" s="1"/>
      <c r="H1194" s="12"/>
      <c r="I1194" s="39"/>
      <c r="J1194" s="39"/>
      <c r="K1194" s="39"/>
      <c r="L1194" s="39"/>
      <c r="M1194" s="39"/>
      <c r="N1194" s="39"/>
    </row>
    <row r="1195" spans="1:14" x14ac:dyDescent="0.25">
      <c r="A1195" s="12"/>
      <c r="B1195" s="26"/>
      <c r="C1195" s="1"/>
      <c r="H1195" s="12"/>
      <c r="I1195" s="39"/>
      <c r="J1195" s="39"/>
      <c r="K1195" s="39"/>
      <c r="L1195" s="39"/>
      <c r="M1195" s="39"/>
      <c r="N1195" s="39"/>
    </row>
    <row r="1196" spans="1:14" x14ac:dyDescent="0.25">
      <c r="A1196" s="12"/>
      <c r="B1196" s="26"/>
      <c r="C1196" s="1"/>
      <c r="H1196" s="12"/>
      <c r="I1196" s="39"/>
      <c r="J1196" s="39"/>
      <c r="K1196" s="39"/>
      <c r="L1196" s="39"/>
      <c r="M1196" s="39"/>
      <c r="N1196" s="39"/>
    </row>
    <row r="1197" spans="1:14" x14ac:dyDescent="0.25">
      <c r="A1197" s="12"/>
      <c r="B1197" s="26"/>
      <c r="C1197" s="1"/>
      <c r="H1197" s="12"/>
      <c r="I1197" s="39"/>
      <c r="J1197" s="39"/>
      <c r="K1197" s="39"/>
      <c r="L1197" s="39"/>
      <c r="M1197" s="39"/>
      <c r="N1197" s="39"/>
    </row>
    <row r="1198" spans="1:14" x14ac:dyDescent="0.25">
      <c r="A1198" s="12"/>
      <c r="B1198" s="26"/>
      <c r="C1198" s="1"/>
      <c r="H1198" s="12"/>
      <c r="I1198" s="39"/>
      <c r="J1198" s="39"/>
      <c r="K1198" s="39"/>
      <c r="L1198" s="39"/>
      <c r="M1198" s="39"/>
      <c r="N1198" s="39"/>
    </row>
    <row r="1199" spans="1:14" x14ac:dyDescent="0.25">
      <c r="A1199" s="12"/>
      <c r="B1199" s="26"/>
      <c r="C1199" s="1"/>
      <c r="H1199" s="12"/>
      <c r="I1199" s="39"/>
      <c r="J1199" s="39"/>
      <c r="K1199" s="39"/>
      <c r="L1199" s="39"/>
      <c r="M1199" s="39"/>
      <c r="N1199" s="39"/>
    </row>
    <row r="1200" spans="1:14" x14ac:dyDescent="0.25">
      <c r="A1200" s="12"/>
      <c r="B1200" s="26"/>
      <c r="C1200" s="1"/>
      <c r="H1200" s="12"/>
      <c r="I1200" s="39"/>
      <c r="J1200" s="39"/>
      <c r="K1200" s="39"/>
      <c r="L1200" s="39"/>
      <c r="M1200" s="39"/>
      <c r="N1200" s="39"/>
    </row>
    <row r="1201" spans="1:14" x14ac:dyDescent="0.25">
      <c r="A1201" s="12"/>
      <c r="B1201" s="26"/>
      <c r="C1201" s="1"/>
      <c r="H1201" s="12"/>
      <c r="I1201" s="39"/>
      <c r="J1201" s="39"/>
      <c r="K1201" s="39"/>
      <c r="L1201" s="39"/>
      <c r="M1201" s="39"/>
      <c r="N1201" s="39"/>
    </row>
    <row r="1202" spans="1:14" x14ac:dyDescent="0.25">
      <c r="A1202" s="12"/>
      <c r="B1202" s="26"/>
      <c r="C1202" s="1"/>
      <c r="H1202" s="12"/>
      <c r="I1202" s="39"/>
      <c r="J1202" s="39"/>
      <c r="K1202" s="39"/>
      <c r="L1202" s="39"/>
      <c r="M1202" s="39"/>
      <c r="N1202" s="39"/>
    </row>
    <row r="1203" spans="1:14" x14ac:dyDescent="0.25">
      <c r="A1203" s="12"/>
      <c r="B1203" s="26"/>
      <c r="C1203" s="1"/>
      <c r="H1203" s="12"/>
      <c r="I1203" s="39"/>
      <c r="J1203" s="39"/>
      <c r="K1203" s="39"/>
      <c r="L1203" s="39"/>
      <c r="M1203" s="39"/>
      <c r="N1203" s="39"/>
    </row>
    <row r="1204" spans="1:14" x14ac:dyDescent="0.25">
      <c r="A1204" s="12"/>
      <c r="B1204" s="26"/>
      <c r="C1204" s="1"/>
      <c r="H1204" s="12"/>
      <c r="I1204" s="39"/>
      <c r="J1204" s="39"/>
      <c r="K1204" s="39"/>
      <c r="L1204" s="39"/>
      <c r="M1204" s="39"/>
      <c r="N1204" s="39"/>
    </row>
    <row r="1205" spans="1:14" x14ac:dyDescent="0.25">
      <c r="A1205" s="12"/>
      <c r="B1205" s="26"/>
      <c r="C1205" s="1"/>
      <c r="H1205" s="12"/>
      <c r="I1205" s="39"/>
      <c r="J1205" s="39"/>
      <c r="K1205" s="39"/>
      <c r="L1205" s="39"/>
      <c r="M1205" s="39"/>
      <c r="N1205" s="39"/>
    </row>
    <row r="1206" spans="1:14" x14ac:dyDescent="0.25">
      <c r="A1206" s="12"/>
      <c r="B1206" s="26"/>
      <c r="C1206" s="1"/>
      <c r="H1206" s="12"/>
      <c r="I1206" s="39"/>
      <c r="J1206" s="39"/>
      <c r="K1206" s="39"/>
      <c r="L1206" s="39"/>
      <c r="M1206" s="39"/>
      <c r="N1206" s="39"/>
    </row>
    <row r="1207" spans="1:14" x14ac:dyDescent="0.25">
      <c r="A1207" s="12"/>
      <c r="B1207" s="26"/>
      <c r="C1207" s="1"/>
      <c r="H1207" s="12"/>
      <c r="I1207" s="39"/>
      <c r="J1207" s="39"/>
      <c r="K1207" s="39"/>
      <c r="L1207" s="39"/>
      <c r="M1207" s="39"/>
      <c r="N1207" s="39"/>
    </row>
    <row r="1208" spans="1:14" x14ac:dyDescent="0.25">
      <c r="A1208" s="12"/>
      <c r="B1208" s="26"/>
      <c r="C1208" s="1"/>
      <c r="H1208" s="12"/>
      <c r="I1208" s="39"/>
      <c r="J1208" s="39"/>
      <c r="K1208" s="39"/>
      <c r="L1208" s="39"/>
      <c r="M1208" s="39"/>
      <c r="N1208" s="39"/>
    </row>
    <row r="1209" spans="1:14" x14ac:dyDescent="0.25">
      <c r="A1209" s="12"/>
      <c r="B1209" s="26"/>
      <c r="C1209" s="1"/>
      <c r="H1209" s="12"/>
      <c r="I1209" s="39"/>
      <c r="J1209" s="39"/>
      <c r="K1209" s="39"/>
      <c r="L1209" s="39"/>
      <c r="M1209" s="39"/>
      <c r="N1209" s="39"/>
    </row>
    <row r="1210" spans="1:14" x14ac:dyDescent="0.25">
      <c r="A1210" s="12"/>
      <c r="B1210" s="26"/>
      <c r="C1210" s="1"/>
      <c r="H1210" s="12"/>
      <c r="I1210" s="39"/>
      <c r="J1210" s="39"/>
      <c r="K1210" s="39"/>
      <c r="L1210" s="39"/>
      <c r="M1210" s="39"/>
      <c r="N1210" s="39"/>
    </row>
    <row r="1211" spans="1:14" x14ac:dyDescent="0.25">
      <c r="A1211" s="12"/>
      <c r="B1211" s="26"/>
      <c r="C1211" s="1"/>
      <c r="H1211" s="12"/>
      <c r="I1211" s="39"/>
      <c r="J1211" s="39"/>
      <c r="K1211" s="39"/>
      <c r="L1211" s="39"/>
      <c r="M1211" s="39"/>
      <c r="N1211" s="39"/>
    </row>
    <row r="1212" spans="1:14" x14ac:dyDescent="0.25">
      <c r="A1212" s="12"/>
      <c r="B1212" s="26"/>
      <c r="C1212" s="1"/>
      <c r="H1212" s="12"/>
      <c r="I1212" s="39"/>
      <c r="J1212" s="39"/>
      <c r="K1212" s="39"/>
      <c r="L1212" s="39"/>
      <c r="M1212" s="39"/>
      <c r="N1212" s="39"/>
    </row>
    <row r="1213" spans="1:14" x14ac:dyDescent="0.25">
      <c r="A1213" s="12"/>
      <c r="B1213" s="26"/>
      <c r="C1213" s="1"/>
      <c r="H1213" s="12"/>
      <c r="I1213" s="39"/>
      <c r="J1213" s="39"/>
      <c r="K1213" s="39"/>
      <c r="L1213" s="39"/>
      <c r="M1213" s="39"/>
      <c r="N1213" s="39"/>
    </row>
    <row r="1214" spans="1:14" x14ac:dyDescent="0.25">
      <c r="A1214" s="12"/>
      <c r="B1214" s="26"/>
      <c r="C1214" s="1"/>
      <c r="H1214" s="12"/>
      <c r="I1214" s="39"/>
      <c r="J1214" s="39"/>
      <c r="K1214" s="39"/>
      <c r="L1214" s="39"/>
      <c r="M1214" s="39"/>
      <c r="N1214" s="39"/>
    </row>
    <row r="1215" spans="1:14" x14ac:dyDescent="0.25">
      <c r="A1215" s="12"/>
      <c r="B1215" s="26"/>
      <c r="C1215" s="1"/>
      <c r="H1215" s="12"/>
      <c r="I1215" s="39"/>
      <c r="J1215" s="39"/>
      <c r="K1215" s="39"/>
      <c r="L1215" s="39"/>
      <c r="M1215" s="39"/>
      <c r="N1215" s="39"/>
    </row>
    <row r="1216" spans="1:14" x14ac:dyDescent="0.25">
      <c r="A1216" s="12"/>
      <c r="B1216" s="26"/>
      <c r="C1216" s="1"/>
      <c r="H1216" s="12"/>
      <c r="I1216" s="39"/>
      <c r="J1216" s="39"/>
      <c r="K1216" s="39"/>
      <c r="L1216" s="39"/>
      <c r="M1216" s="39"/>
      <c r="N1216" s="39"/>
    </row>
    <row r="1217" spans="1:14" x14ac:dyDescent="0.25">
      <c r="A1217" s="12"/>
      <c r="B1217" s="26"/>
      <c r="C1217" s="1"/>
      <c r="H1217" s="12"/>
      <c r="I1217" s="39"/>
      <c r="J1217" s="39"/>
      <c r="K1217" s="39"/>
      <c r="L1217" s="39"/>
      <c r="M1217" s="39"/>
      <c r="N1217" s="39"/>
    </row>
    <row r="1218" spans="1:14" x14ac:dyDescent="0.25">
      <c r="A1218" s="12"/>
      <c r="B1218" s="26"/>
      <c r="C1218" s="1"/>
      <c r="H1218" s="12"/>
      <c r="I1218" s="39"/>
      <c r="J1218" s="39"/>
      <c r="K1218" s="39"/>
      <c r="L1218" s="39"/>
      <c r="M1218" s="39"/>
      <c r="N1218" s="39"/>
    </row>
    <row r="1219" spans="1:14" x14ac:dyDescent="0.25">
      <c r="A1219" s="12"/>
      <c r="B1219" s="26"/>
      <c r="C1219" s="1"/>
      <c r="H1219" s="12"/>
      <c r="I1219" s="39"/>
      <c r="J1219" s="39"/>
      <c r="K1219" s="39"/>
      <c r="L1219" s="39"/>
      <c r="M1219" s="39"/>
      <c r="N1219" s="39"/>
    </row>
    <row r="1220" spans="1:14" x14ac:dyDescent="0.25">
      <c r="A1220" s="12"/>
      <c r="B1220" s="26"/>
      <c r="C1220" s="1"/>
      <c r="H1220" s="12"/>
      <c r="I1220" s="39"/>
      <c r="J1220" s="39"/>
      <c r="K1220" s="39"/>
      <c r="L1220" s="39"/>
      <c r="M1220" s="39"/>
      <c r="N1220" s="39"/>
    </row>
    <row r="1221" spans="1:14" x14ac:dyDescent="0.25">
      <c r="A1221" s="12"/>
      <c r="B1221" s="26"/>
      <c r="C1221" s="1"/>
      <c r="H1221" s="12"/>
      <c r="I1221" s="39"/>
      <c r="J1221" s="39"/>
      <c r="K1221" s="39"/>
      <c r="L1221" s="39"/>
      <c r="M1221" s="39"/>
      <c r="N1221" s="39"/>
    </row>
    <row r="1222" spans="1:14" x14ac:dyDescent="0.25">
      <c r="A1222" s="12"/>
      <c r="B1222" s="26"/>
      <c r="C1222" s="1"/>
      <c r="H1222" s="12"/>
      <c r="I1222" s="39"/>
      <c r="J1222" s="39"/>
      <c r="K1222" s="39"/>
      <c r="L1222" s="39"/>
      <c r="M1222" s="39"/>
      <c r="N1222" s="39"/>
    </row>
    <row r="1223" spans="1:14" x14ac:dyDescent="0.25">
      <c r="A1223" s="12"/>
      <c r="B1223" s="26"/>
      <c r="C1223" s="1"/>
      <c r="H1223" s="12"/>
      <c r="I1223" s="39"/>
      <c r="J1223" s="39"/>
      <c r="K1223" s="39"/>
      <c r="L1223" s="39"/>
      <c r="M1223" s="39"/>
      <c r="N1223" s="39"/>
    </row>
    <row r="1224" spans="1:14" x14ac:dyDescent="0.25">
      <c r="A1224" s="12"/>
      <c r="B1224" s="26"/>
      <c r="C1224" s="1"/>
      <c r="H1224" s="12"/>
      <c r="I1224" s="39"/>
      <c r="J1224" s="39"/>
      <c r="K1224" s="39"/>
      <c r="L1224" s="39"/>
      <c r="M1224" s="39"/>
      <c r="N1224" s="39"/>
    </row>
    <row r="1225" spans="1:14" x14ac:dyDescent="0.25">
      <c r="A1225" s="12"/>
      <c r="B1225" s="26"/>
      <c r="C1225" s="1"/>
      <c r="H1225" s="12"/>
      <c r="I1225" s="39"/>
      <c r="J1225" s="39"/>
      <c r="K1225" s="39"/>
      <c r="L1225" s="39"/>
      <c r="M1225" s="39"/>
      <c r="N1225" s="39"/>
    </row>
    <row r="1226" spans="1:14" x14ac:dyDescent="0.25">
      <c r="A1226" s="12"/>
      <c r="B1226" s="26"/>
      <c r="C1226" s="1"/>
      <c r="H1226" s="12"/>
      <c r="I1226" s="39"/>
      <c r="J1226" s="39"/>
      <c r="K1226" s="39"/>
      <c r="L1226" s="39"/>
      <c r="M1226" s="39"/>
      <c r="N1226" s="39"/>
    </row>
    <row r="1227" spans="1:14" x14ac:dyDescent="0.25">
      <c r="A1227" s="12"/>
      <c r="B1227" s="26"/>
      <c r="C1227" s="1"/>
      <c r="H1227" s="12"/>
      <c r="I1227" s="39"/>
      <c r="J1227" s="39"/>
      <c r="K1227" s="39"/>
      <c r="L1227" s="39"/>
      <c r="M1227" s="39"/>
      <c r="N1227" s="39"/>
    </row>
    <row r="1228" spans="1:14" x14ac:dyDescent="0.25">
      <c r="A1228" s="12"/>
      <c r="B1228" s="26"/>
      <c r="C1228" s="1"/>
      <c r="H1228" s="12"/>
      <c r="I1228" s="39"/>
      <c r="J1228" s="39"/>
      <c r="K1228" s="39"/>
      <c r="L1228" s="39"/>
      <c r="M1228" s="39"/>
      <c r="N1228" s="39"/>
    </row>
    <row r="1229" spans="1:14" x14ac:dyDescent="0.25">
      <c r="A1229" s="12"/>
      <c r="B1229" s="26"/>
      <c r="C1229" s="1"/>
      <c r="H1229" s="12"/>
      <c r="I1229" s="39"/>
      <c r="J1229" s="39"/>
      <c r="K1229" s="39"/>
      <c r="L1229" s="39"/>
      <c r="M1229" s="39"/>
      <c r="N1229" s="39"/>
    </row>
    <row r="1230" spans="1:14" x14ac:dyDescent="0.25">
      <c r="A1230" s="12"/>
      <c r="B1230" s="26"/>
      <c r="C1230" s="1"/>
      <c r="H1230" s="12"/>
      <c r="I1230" s="39"/>
      <c r="J1230" s="39"/>
      <c r="K1230" s="39"/>
      <c r="L1230" s="39"/>
      <c r="M1230" s="39"/>
      <c r="N1230" s="39"/>
    </row>
    <row r="1231" spans="1:14" x14ac:dyDescent="0.25">
      <c r="A1231" s="12"/>
      <c r="B1231" s="26"/>
      <c r="C1231" s="1"/>
      <c r="H1231" s="12"/>
      <c r="I1231" s="39"/>
      <c r="J1231" s="39"/>
      <c r="K1231" s="39"/>
      <c r="L1231" s="39"/>
      <c r="M1231" s="39"/>
      <c r="N1231" s="39"/>
    </row>
    <row r="1232" spans="1:14" x14ac:dyDescent="0.25">
      <c r="A1232" s="12"/>
      <c r="B1232" s="26"/>
      <c r="C1232" s="1"/>
      <c r="H1232" s="12"/>
      <c r="I1232" s="39"/>
      <c r="J1232" s="39"/>
      <c r="K1232" s="39"/>
      <c r="L1232" s="39"/>
      <c r="M1232" s="39"/>
      <c r="N1232" s="39"/>
    </row>
    <row r="1233" spans="1:14" x14ac:dyDescent="0.25">
      <c r="A1233" s="12"/>
      <c r="B1233" s="26"/>
      <c r="C1233" s="1"/>
      <c r="H1233" s="12"/>
      <c r="I1233" s="39"/>
      <c r="J1233" s="39"/>
      <c r="K1233" s="39"/>
      <c r="L1233" s="39"/>
      <c r="M1233" s="39"/>
      <c r="N1233" s="39"/>
    </row>
    <row r="1234" spans="1:14" x14ac:dyDescent="0.25">
      <c r="A1234" s="12"/>
      <c r="B1234" s="26"/>
      <c r="C1234" s="1"/>
      <c r="H1234" s="12"/>
      <c r="I1234" s="39"/>
      <c r="J1234" s="39"/>
      <c r="K1234" s="39"/>
      <c r="L1234" s="39"/>
      <c r="M1234" s="39"/>
      <c r="N1234" s="39"/>
    </row>
    <row r="1235" spans="1:14" x14ac:dyDescent="0.25">
      <c r="A1235" s="12"/>
      <c r="B1235" s="26"/>
      <c r="C1235" s="1"/>
      <c r="H1235" s="12"/>
      <c r="I1235" s="39"/>
      <c r="J1235" s="39"/>
      <c r="K1235" s="39"/>
      <c r="L1235" s="39"/>
      <c r="M1235" s="39"/>
      <c r="N1235" s="39"/>
    </row>
    <row r="1236" spans="1:14" x14ac:dyDescent="0.25">
      <c r="A1236" s="12"/>
      <c r="B1236" s="26"/>
      <c r="C1236" s="1"/>
      <c r="H1236" s="12"/>
      <c r="I1236" s="39"/>
      <c r="J1236" s="39"/>
      <c r="K1236" s="39"/>
      <c r="L1236" s="39"/>
      <c r="M1236" s="39"/>
      <c r="N1236" s="39"/>
    </row>
    <row r="1237" spans="1:14" x14ac:dyDescent="0.25">
      <c r="A1237" s="12"/>
      <c r="B1237" s="26"/>
      <c r="C1237" s="1"/>
      <c r="H1237" s="12"/>
      <c r="I1237" s="39"/>
      <c r="J1237" s="39"/>
      <c r="K1237" s="39"/>
      <c r="L1237" s="39"/>
      <c r="M1237" s="39"/>
      <c r="N1237" s="39"/>
    </row>
    <row r="1238" spans="1:14" x14ac:dyDescent="0.25">
      <c r="A1238" s="12"/>
      <c r="B1238" s="26"/>
      <c r="C1238" s="1"/>
      <c r="H1238" s="12"/>
      <c r="I1238" s="39"/>
      <c r="J1238" s="39"/>
      <c r="K1238" s="39"/>
      <c r="L1238" s="39"/>
      <c r="M1238" s="39"/>
      <c r="N1238" s="39"/>
    </row>
    <row r="1239" spans="1:14" x14ac:dyDescent="0.25">
      <c r="A1239" s="12"/>
      <c r="B1239" s="26"/>
      <c r="C1239" s="1"/>
      <c r="H1239" s="12"/>
      <c r="I1239" s="39"/>
      <c r="J1239" s="39"/>
      <c r="K1239" s="39"/>
      <c r="L1239" s="39"/>
      <c r="M1239" s="39"/>
      <c r="N1239" s="39"/>
    </row>
    <row r="1240" spans="1:14" x14ac:dyDescent="0.25">
      <c r="A1240" s="12"/>
      <c r="B1240" s="26"/>
      <c r="C1240" s="1"/>
      <c r="H1240" s="12"/>
      <c r="I1240" s="39"/>
      <c r="J1240" s="39"/>
      <c r="K1240" s="39"/>
      <c r="L1240" s="39"/>
      <c r="M1240" s="39"/>
      <c r="N1240" s="39"/>
    </row>
    <row r="1241" spans="1:14" x14ac:dyDescent="0.25">
      <c r="A1241" s="12"/>
      <c r="B1241" s="26"/>
      <c r="C1241" s="1"/>
      <c r="H1241" s="12"/>
      <c r="I1241" s="39"/>
      <c r="J1241" s="39"/>
      <c r="K1241" s="39"/>
      <c r="L1241" s="39"/>
      <c r="M1241" s="39"/>
      <c r="N1241" s="39"/>
    </row>
    <row r="1242" spans="1:14" x14ac:dyDescent="0.25">
      <c r="A1242" s="12"/>
      <c r="B1242" s="26"/>
      <c r="C1242" s="1"/>
      <c r="H1242" s="12"/>
      <c r="I1242" s="39"/>
      <c r="J1242" s="39"/>
      <c r="K1242" s="39"/>
      <c r="L1242" s="39"/>
      <c r="M1242" s="39"/>
      <c r="N1242" s="39"/>
    </row>
    <row r="1243" spans="1:14" x14ac:dyDescent="0.25">
      <c r="A1243" s="12"/>
      <c r="B1243" s="26"/>
      <c r="C1243" s="1"/>
      <c r="H1243" s="12"/>
      <c r="I1243" s="39"/>
      <c r="J1243" s="39"/>
      <c r="K1243" s="39"/>
      <c r="L1243" s="39"/>
      <c r="M1243" s="39"/>
      <c r="N1243" s="39"/>
    </row>
    <row r="1244" spans="1:14" x14ac:dyDescent="0.25">
      <c r="A1244" s="12"/>
      <c r="B1244" s="26"/>
      <c r="C1244" s="1"/>
      <c r="H1244" s="12"/>
      <c r="I1244" s="39"/>
      <c r="J1244" s="39"/>
      <c r="K1244" s="39"/>
      <c r="L1244" s="39"/>
      <c r="M1244" s="39"/>
      <c r="N1244" s="39"/>
    </row>
    <row r="1245" spans="1:14" x14ac:dyDescent="0.25">
      <c r="A1245" s="12"/>
      <c r="B1245" s="26"/>
      <c r="C1245" s="1"/>
      <c r="H1245" s="12"/>
      <c r="I1245" s="39"/>
      <c r="J1245" s="39"/>
      <c r="K1245" s="39"/>
      <c r="L1245" s="39"/>
      <c r="M1245" s="39"/>
      <c r="N1245" s="39"/>
    </row>
    <row r="1246" spans="1:14" x14ac:dyDescent="0.25">
      <c r="A1246" s="12"/>
      <c r="B1246" s="26"/>
      <c r="C1246" s="1"/>
      <c r="H1246" s="12"/>
      <c r="I1246" s="39"/>
      <c r="J1246" s="39"/>
      <c r="K1246" s="39"/>
      <c r="L1246" s="39"/>
      <c r="M1246" s="39"/>
      <c r="N1246" s="39"/>
    </row>
    <row r="1247" spans="1:14" x14ac:dyDescent="0.25">
      <c r="A1247" s="12"/>
      <c r="B1247" s="26"/>
      <c r="C1247" s="1"/>
      <c r="H1247" s="12"/>
      <c r="I1247" s="39"/>
      <c r="J1247" s="39"/>
      <c r="K1247" s="39"/>
      <c r="L1247" s="39"/>
      <c r="M1247" s="39"/>
      <c r="N1247" s="39"/>
    </row>
    <row r="1248" spans="1:14" x14ac:dyDescent="0.25">
      <c r="A1248" s="12"/>
      <c r="B1248" s="26"/>
      <c r="C1248" s="1"/>
      <c r="H1248" s="12"/>
      <c r="I1248" s="39"/>
      <c r="J1248" s="39"/>
      <c r="K1248" s="39"/>
      <c r="L1248" s="39"/>
      <c r="M1248" s="39"/>
      <c r="N1248" s="39"/>
    </row>
    <row r="1249" spans="1:14" x14ac:dyDescent="0.25">
      <c r="A1249" s="12"/>
      <c r="B1249" s="26"/>
      <c r="C1249" s="1"/>
      <c r="H1249" s="12"/>
      <c r="I1249" s="39"/>
      <c r="J1249" s="39"/>
      <c r="K1249" s="39"/>
      <c r="L1249" s="39"/>
      <c r="M1249" s="39"/>
      <c r="N1249" s="39"/>
    </row>
    <row r="1250" spans="1:14" x14ac:dyDescent="0.25">
      <c r="A1250" s="12"/>
      <c r="B1250" s="26"/>
      <c r="C1250" s="1"/>
      <c r="H1250" s="12"/>
      <c r="I1250" s="39"/>
      <c r="J1250" s="39"/>
      <c r="K1250" s="39"/>
      <c r="L1250" s="39"/>
      <c r="M1250" s="39"/>
      <c r="N1250" s="39"/>
    </row>
    <row r="1251" spans="1:14" x14ac:dyDescent="0.25">
      <c r="A1251" s="12"/>
      <c r="B1251" s="26"/>
      <c r="C1251" s="1"/>
      <c r="H1251" s="12"/>
      <c r="I1251" s="39"/>
      <c r="J1251" s="39"/>
      <c r="K1251" s="39"/>
      <c r="L1251" s="39"/>
      <c r="M1251" s="39"/>
      <c r="N1251" s="39"/>
    </row>
    <row r="1252" spans="1:14" x14ac:dyDescent="0.25">
      <c r="A1252" s="12"/>
      <c r="B1252" s="26"/>
      <c r="C1252" s="1"/>
      <c r="H1252" s="12"/>
      <c r="I1252" s="39"/>
      <c r="J1252" s="39"/>
      <c r="K1252" s="39"/>
      <c r="L1252" s="39"/>
      <c r="M1252" s="39"/>
      <c r="N1252" s="39"/>
    </row>
    <row r="1253" spans="1:14" x14ac:dyDescent="0.25">
      <c r="A1253" s="12"/>
      <c r="B1253" s="26"/>
      <c r="C1253" s="1"/>
      <c r="H1253" s="12"/>
      <c r="I1253" s="39"/>
      <c r="J1253" s="39"/>
      <c r="K1253" s="39"/>
      <c r="L1253" s="39"/>
      <c r="M1253" s="39"/>
      <c r="N1253" s="39"/>
    </row>
    <row r="1254" spans="1:14" x14ac:dyDescent="0.25">
      <c r="A1254" s="12"/>
      <c r="B1254" s="26"/>
      <c r="C1254" s="1"/>
      <c r="H1254" s="12"/>
      <c r="I1254" s="39"/>
      <c r="J1254" s="39"/>
      <c r="K1254" s="39"/>
      <c r="L1254" s="39"/>
      <c r="M1254" s="39"/>
      <c r="N1254" s="39"/>
    </row>
    <row r="1255" spans="1:14" x14ac:dyDescent="0.25">
      <c r="A1255" s="12"/>
      <c r="B1255" s="26"/>
      <c r="C1255" s="1"/>
      <c r="H1255" s="12"/>
      <c r="I1255" s="39"/>
      <c r="J1255" s="39"/>
      <c r="K1255" s="39"/>
      <c r="L1255" s="39"/>
      <c r="M1255" s="39"/>
      <c r="N1255" s="39"/>
    </row>
    <row r="1256" spans="1:14" x14ac:dyDescent="0.25">
      <c r="A1256" s="12"/>
      <c r="B1256" s="26"/>
      <c r="C1256" s="1"/>
      <c r="H1256" s="12"/>
      <c r="I1256" s="39"/>
      <c r="J1256" s="39"/>
      <c r="K1256" s="39"/>
      <c r="L1256" s="39"/>
      <c r="M1256" s="39"/>
      <c r="N1256" s="39"/>
    </row>
    <row r="1257" spans="1:14" x14ac:dyDescent="0.25">
      <c r="A1257" s="12"/>
      <c r="B1257" s="26"/>
      <c r="C1257" s="1"/>
      <c r="H1257" s="12"/>
      <c r="I1257" s="39"/>
      <c r="J1257" s="39"/>
      <c r="K1257" s="39"/>
      <c r="L1257" s="39"/>
      <c r="M1257" s="39"/>
      <c r="N1257" s="39"/>
    </row>
    <row r="1258" spans="1:14" x14ac:dyDescent="0.25">
      <c r="A1258" s="12"/>
      <c r="B1258" s="26"/>
      <c r="C1258" s="1"/>
      <c r="H1258" s="12"/>
      <c r="I1258" s="39"/>
      <c r="J1258" s="39"/>
      <c r="K1258" s="39"/>
      <c r="L1258" s="39"/>
      <c r="M1258" s="39"/>
      <c r="N1258" s="39"/>
    </row>
    <row r="1259" spans="1:14" x14ac:dyDescent="0.25">
      <c r="A1259" s="12"/>
      <c r="B1259" s="26"/>
      <c r="C1259" s="1"/>
      <c r="H1259" s="12"/>
      <c r="I1259" s="39"/>
      <c r="J1259" s="39"/>
      <c r="K1259" s="39"/>
      <c r="L1259" s="39"/>
      <c r="M1259" s="39"/>
      <c r="N1259" s="39"/>
    </row>
    <row r="1260" spans="1:14" x14ac:dyDescent="0.25">
      <c r="A1260" s="12"/>
      <c r="B1260" s="26"/>
      <c r="C1260" s="1"/>
      <c r="H1260" s="12"/>
      <c r="I1260" s="39"/>
      <c r="J1260" s="39"/>
      <c r="K1260" s="39"/>
      <c r="L1260" s="39"/>
      <c r="M1260" s="39"/>
      <c r="N1260" s="39"/>
    </row>
    <row r="1261" spans="1:14" x14ac:dyDescent="0.25">
      <c r="A1261" s="12"/>
      <c r="B1261" s="26"/>
      <c r="C1261" s="1"/>
      <c r="H1261" s="12"/>
      <c r="I1261" s="39"/>
      <c r="J1261" s="39"/>
      <c r="K1261" s="39"/>
      <c r="L1261" s="39"/>
      <c r="M1261" s="39"/>
      <c r="N1261" s="39"/>
    </row>
    <row r="1262" spans="1:14" x14ac:dyDescent="0.25">
      <c r="A1262" s="12"/>
      <c r="B1262" s="26"/>
      <c r="C1262" s="1"/>
      <c r="H1262" s="12"/>
      <c r="I1262" s="39"/>
      <c r="J1262" s="39"/>
      <c r="K1262" s="39"/>
      <c r="L1262" s="39"/>
      <c r="M1262" s="39"/>
      <c r="N1262" s="39"/>
    </row>
    <row r="1263" spans="1:14" x14ac:dyDescent="0.25">
      <c r="A1263" s="12"/>
      <c r="B1263" s="26"/>
      <c r="C1263" s="1"/>
      <c r="H1263" s="12"/>
      <c r="I1263" s="39"/>
      <c r="J1263" s="39"/>
      <c r="K1263" s="39"/>
      <c r="L1263" s="39"/>
      <c r="M1263" s="39"/>
      <c r="N1263" s="39"/>
    </row>
    <row r="1264" spans="1:14" x14ac:dyDescent="0.25">
      <c r="A1264" s="12"/>
      <c r="B1264" s="26"/>
      <c r="C1264" s="1"/>
      <c r="H1264" s="12"/>
      <c r="I1264" s="39"/>
      <c r="J1264" s="39"/>
      <c r="K1264" s="39"/>
      <c r="L1264" s="39"/>
      <c r="M1264" s="39"/>
      <c r="N1264" s="39"/>
    </row>
    <row r="1265" spans="1:14" x14ac:dyDescent="0.25">
      <c r="A1265" s="12"/>
      <c r="B1265" s="26"/>
      <c r="C1265" s="1"/>
      <c r="H1265" s="12"/>
      <c r="I1265" s="39"/>
      <c r="J1265" s="39"/>
      <c r="K1265" s="39"/>
      <c r="L1265" s="39"/>
      <c r="M1265" s="39"/>
      <c r="N1265" s="39"/>
    </row>
    <row r="1266" spans="1:14" x14ac:dyDescent="0.25">
      <c r="A1266" s="12"/>
      <c r="B1266" s="26"/>
      <c r="C1266" s="1"/>
      <c r="H1266" s="12"/>
      <c r="I1266" s="39"/>
      <c r="J1266" s="39"/>
      <c r="K1266" s="39"/>
      <c r="L1266" s="39"/>
      <c r="M1266" s="39"/>
      <c r="N1266" s="39"/>
    </row>
    <row r="1267" spans="1:14" x14ac:dyDescent="0.25">
      <c r="A1267" s="12"/>
      <c r="B1267" s="26"/>
      <c r="C1267" s="1"/>
      <c r="H1267" s="12"/>
      <c r="I1267" s="39"/>
      <c r="J1267" s="39"/>
      <c r="K1267" s="39"/>
      <c r="L1267" s="39"/>
      <c r="M1267" s="39"/>
      <c r="N1267" s="39"/>
    </row>
    <row r="1268" spans="1:14" x14ac:dyDescent="0.25">
      <c r="A1268" s="12"/>
      <c r="B1268" s="26"/>
      <c r="C1268" s="1"/>
      <c r="H1268" s="12"/>
      <c r="I1268" s="39"/>
      <c r="J1268" s="39"/>
      <c r="K1268" s="39"/>
      <c r="L1268" s="39"/>
      <c r="M1268" s="39"/>
      <c r="N1268" s="39"/>
    </row>
    <row r="1269" spans="1:14" x14ac:dyDescent="0.25">
      <c r="A1269" s="12"/>
      <c r="B1269" s="26"/>
      <c r="C1269" s="1"/>
      <c r="H1269" s="12"/>
      <c r="I1269" s="39"/>
      <c r="J1269" s="39"/>
      <c r="K1269" s="39"/>
      <c r="L1269" s="39"/>
      <c r="M1269" s="39"/>
      <c r="N1269" s="39"/>
    </row>
    <row r="1270" spans="1:14" x14ac:dyDescent="0.25">
      <c r="A1270" s="12"/>
      <c r="B1270" s="26"/>
      <c r="C1270" s="1"/>
      <c r="H1270" s="12"/>
      <c r="I1270" s="39"/>
      <c r="J1270" s="39"/>
      <c r="K1270" s="39"/>
      <c r="L1270" s="39"/>
      <c r="M1270" s="39"/>
      <c r="N1270" s="39"/>
    </row>
    <row r="1271" spans="1:14" x14ac:dyDescent="0.25">
      <c r="A1271" s="12"/>
      <c r="B1271" s="26"/>
      <c r="C1271" s="1"/>
      <c r="H1271" s="12"/>
      <c r="I1271" s="39"/>
      <c r="J1271" s="39"/>
      <c r="K1271" s="39"/>
      <c r="L1271" s="39"/>
      <c r="M1271" s="39"/>
      <c r="N1271" s="39"/>
    </row>
    <row r="1272" spans="1:14" x14ac:dyDescent="0.25">
      <c r="A1272" s="12"/>
      <c r="B1272" s="26"/>
      <c r="C1272" s="1"/>
      <c r="H1272" s="12"/>
      <c r="I1272" s="39"/>
      <c r="J1272" s="39"/>
      <c r="K1272" s="39"/>
      <c r="L1272" s="39"/>
      <c r="M1272" s="39"/>
      <c r="N1272" s="39"/>
    </row>
    <row r="1273" spans="1:14" x14ac:dyDescent="0.25">
      <c r="A1273" s="12"/>
      <c r="B1273" s="26"/>
      <c r="C1273" s="1"/>
      <c r="H1273" s="12"/>
      <c r="I1273" s="39"/>
      <c r="J1273" s="39"/>
      <c r="K1273" s="39"/>
      <c r="L1273" s="39"/>
      <c r="M1273" s="39"/>
      <c r="N1273" s="39"/>
    </row>
    <row r="1274" spans="1:14" x14ac:dyDescent="0.25">
      <c r="A1274" s="12"/>
      <c r="B1274" s="26"/>
      <c r="C1274" s="1"/>
      <c r="H1274" s="12"/>
      <c r="I1274" s="39"/>
      <c r="J1274" s="39"/>
      <c r="K1274" s="39"/>
      <c r="L1274" s="39"/>
      <c r="M1274" s="39"/>
      <c r="N1274" s="39"/>
    </row>
    <row r="1275" spans="1:14" x14ac:dyDescent="0.25">
      <c r="A1275" s="12"/>
      <c r="B1275" s="26"/>
      <c r="C1275" s="1"/>
      <c r="H1275" s="12"/>
      <c r="I1275" s="39"/>
      <c r="J1275" s="39"/>
      <c r="K1275" s="39"/>
      <c r="L1275" s="39"/>
      <c r="M1275" s="39"/>
      <c r="N1275" s="39"/>
    </row>
    <row r="1276" spans="1:14" x14ac:dyDescent="0.25">
      <c r="A1276" s="12"/>
      <c r="B1276" s="26"/>
      <c r="C1276" s="1"/>
      <c r="H1276" s="12"/>
      <c r="I1276" s="39"/>
      <c r="J1276" s="39"/>
      <c r="K1276" s="39"/>
      <c r="L1276" s="39"/>
      <c r="M1276" s="39"/>
      <c r="N1276" s="39"/>
    </row>
    <row r="1277" spans="1:14" x14ac:dyDescent="0.25">
      <c r="A1277" s="12"/>
      <c r="B1277" s="26"/>
      <c r="C1277" s="1"/>
      <c r="H1277" s="12"/>
      <c r="I1277" s="39"/>
      <c r="J1277" s="39"/>
      <c r="K1277" s="39"/>
      <c r="L1277" s="39"/>
      <c r="M1277" s="39"/>
      <c r="N1277" s="39"/>
    </row>
    <row r="1278" spans="1:14" x14ac:dyDescent="0.25">
      <c r="A1278" s="12"/>
      <c r="B1278" s="26"/>
      <c r="C1278" s="1"/>
      <c r="H1278" s="12"/>
      <c r="I1278" s="39"/>
      <c r="J1278" s="39"/>
      <c r="K1278" s="39"/>
      <c r="L1278" s="39"/>
      <c r="M1278" s="39"/>
      <c r="N1278" s="39"/>
    </row>
    <row r="1279" spans="1:14" x14ac:dyDescent="0.25">
      <c r="A1279" s="12"/>
      <c r="B1279" s="26"/>
      <c r="C1279" s="1"/>
      <c r="H1279" s="12"/>
      <c r="I1279" s="39"/>
      <c r="J1279" s="39"/>
      <c r="K1279" s="39"/>
      <c r="L1279" s="39"/>
      <c r="M1279" s="39"/>
      <c r="N1279" s="39"/>
    </row>
    <row r="1280" spans="1:14" x14ac:dyDescent="0.25">
      <c r="A1280" s="12"/>
      <c r="B1280" s="26"/>
      <c r="C1280" s="1"/>
      <c r="H1280" s="12"/>
      <c r="I1280" s="39"/>
      <c r="J1280" s="39"/>
      <c r="K1280" s="39"/>
      <c r="L1280" s="39"/>
      <c r="M1280" s="39"/>
      <c r="N1280" s="39"/>
    </row>
    <row r="1281" spans="1:14" x14ac:dyDescent="0.25">
      <c r="A1281" s="12"/>
      <c r="B1281" s="26"/>
      <c r="C1281" s="1"/>
      <c r="H1281" s="12"/>
      <c r="I1281" s="39"/>
      <c r="J1281" s="39"/>
      <c r="K1281" s="39"/>
      <c r="L1281" s="39"/>
      <c r="M1281" s="39"/>
      <c r="N1281" s="39"/>
    </row>
    <row r="1282" spans="1:14" x14ac:dyDescent="0.25">
      <c r="A1282" s="12"/>
      <c r="B1282" s="26"/>
      <c r="C1282" s="1"/>
      <c r="H1282" s="12"/>
      <c r="I1282" s="39"/>
      <c r="J1282" s="39"/>
      <c r="K1282" s="39"/>
      <c r="L1282" s="39"/>
      <c r="M1282" s="39"/>
      <c r="N1282" s="39"/>
    </row>
    <row r="1283" spans="1:14" x14ac:dyDescent="0.25">
      <c r="A1283" s="12"/>
      <c r="B1283" s="26"/>
      <c r="C1283" s="1"/>
      <c r="H1283" s="12"/>
      <c r="I1283" s="39"/>
      <c r="J1283" s="39"/>
      <c r="K1283" s="39"/>
      <c r="L1283" s="39"/>
      <c r="M1283" s="39"/>
      <c r="N1283" s="39"/>
    </row>
    <row r="1284" spans="1:14" x14ac:dyDescent="0.25">
      <c r="A1284" s="12"/>
      <c r="B1284" s="26"/>
      <c r="C1284" s="1"/>
      <c r="H1284" s="12"/>
      <c r="I1284" s="39"/>
      <c r="J1284" s="39"/>
      <c r="K1284" s="39"/>
      <c r="L1284" s="39"/>
      <c r="M1284" s="39"/>
      <c r="N1284" s="39"/>
    </row>
    <row r="1285" spans="1:14" x14ac:dyDescent="0.25">
      <c r="A1285" s="12"/>
      <c r="B1285" s="26"/>
      <c r="C1285" s="1"/>
      <c r="H1285" s="12"/>
      <c r="I1285" s="39"/>
      <c r="J1285" s="39"/>
      <c r="K1285" s="39"/>
      <c r="L1285" s="39"/>
      <c r="M1285" s="39"/>
      <c r="N1285" s="39"/>
    </row>
    <row r="1286" spans="1:14" x14ac:dyDescent="0.25">
      <c r="A1286" s="12"/>
      <c r="B1286" s="26"/>
      <c r="C1286" s="1"/>
      <c r="H1286" s="12"/>
      <c r="I1286" s="39"/>
      <c r="J1286" s="39"/>
      <c r="K1286" s="39"/>
      <c r="L1286" s="39"/>
      <c r="M1286" s="39"/>
      <c r="N1286" s="39"/>
    </row>
    <row r="1287" spans="1:14" x14ac:dyDescent="0.25">
      <c r="A1287" s="12"/>
      <c r="B1287" s="26"/>
      <c r="C1287" s="1"/>
      <c r="H1287" s="12"/>
      <c r="I1287" s="39"/>
      <c r="J1287" s="39"/>
      <c r="K1287" s="39"/>
      <c r="L1287" s="39"/>
      <c r="M1287" s="39"/>
      <c r="N1287" s="39"/>
    </row>
    <row r="1288" spans="1:14" x14ac:dyDescent="0.25">
      <c r="A1288" s="12"/>
      <c r="B1288" s="26"/>
      <c r="C1288" s="1"/>
      <c r="H1288" s="12"/>
      <c r="I1288" s="39"/>
      <c r="J1288" s="39"/>
      <c r="K1288" s="39"/>
      <c r="L1288" s="39"/>
      <c r="M1288" s="39"/>
      <c r="N1288" s="39"/>
    </row>
    <row r="1289" spans="1:14" x14ac:dyDescent="0.25">
      <c r="A1289" s="12"/>
      <c r="B1289" s="26"/>
      <c r="C1289" s="1"/>
      <c r="H1289" s="12"/>
      <c r="I1289" s="39"/>
      <c r="J1289" s="39"/>
      <c r="K1289" s="39"/>
      <c r="L1289" s="39"/>
      <c r="M1289" s="39"/>
      <c r="N1289" s="39"/>
    </row>
    <row r="1290" spans="1:14" x14ac:dyDescent="0.25">
      <c r="A1290" s="12"/>
      <c r="B1290" s="26"/>
      <c r="C1290" s="1"/>
      <c r="H1290" s="12"/>
      <c r="I1290" s="39"/>
      <c r="J1290" s="39"/>
      <c r="K1290" s="39"/>
      <c r="L1290" s="39"/>
      <c r="M1290" s="39"/>
      <c r="N1290" s="39"/>
    </row>
    <row r="1291" spans="1:14" x14ac:dyDescent="0.25">
      <c r="A1291" s="12"/>
      <c r="B1291" s="26"/>
      <c r="C1291" s="1"/>
      <c r="H1291" s="12"/>
      <c r="I1291" s="39"/>
      <c r="J1291" s="39"/>
      <c r="K1291" s="39"/>
      <c r="L1291" s="39"/>
      <c r="M1291" s="39"/>
      <c r="N1291" s="39"/>
    </row>
  </sheetData>
  <mergeCells count="4">
    <mergeCell ref="C1:F1"/>
    <mergeCell ref="I1:L1"/>
    <mergeCell ref="P1:S1"/>
    <mergeCell ref="P8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Ejercicio 3</vt:lpstr>
      <vt:lpstr>ASURB.MX</vt:lpstr>
      <vt:lpstr>GFNORTEO.MX</vt:lpstr>
      <vt:lpstr>WALMEX.MX</vt:lpstr>
      <vt:lpstr>Cetes libre de riesgo</vt:lpstr>
      <vt:lpstr>Estimadores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Mau</dc:creator>
  <cp:lastModifiedBy>Usuario de Windows</cp:lastModifiedBy>
  <dcterms:created xsi:type="dcterms:W3CDTF">2018-02-20T13:22:20Z</dcterms:created>
  <dcterms:modified xsi:type="dcterms:W3CDTF">2019-05-16T15:23:13Z</dcterms:modified>
</cp:coreProperties>
</file>