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7d240d93fbdb047b/Documents/Excel/"/>
    </mc:Choice>
  </mc:AlternateContent>
  <xr:revisionPtr revIDLastSave="911" documentId="11_27078F79F2738B0EE903C96F295E5A284971198D" xr6:coauthVersionLast="47" xr6:coauthVersionMax="47" xr10:uidLastSave="{9959924B-BCA1-4C87-8C96-E6C4711EEE0E}"/>
  <bookViews>
    <workbookView xWindow="-108" yWindow="-108" windowWidth="23256" windowHeight="12456" xr2:uid="{00000000-000D-0000-FFFF-FFFF00000000}"/>
  </bookViews>
  <sheets>
    <sheet name="Dashboard" sheetId="8" r:id="rId1"/>
    <sheet name="Dataset" sheetId="2" r:id="rId2"/>
    <sheet name="Linear Regression" sheetId="3" r:id="rId3"/>
    <sheet name="Descriptive statistics" sheetId="4" r:id="rId4"/>
    <sheet name="Pivot Table" sheetId="6" r:id="rId5"/>
  </sheets>
  <definedNames>
    <definedName name="NativeTimeline_Order_Date">#N/A</definedName>
    <definedName name="Slicer_Product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T2" i="2"/>
  <c r="S2" i="2"/>
  <c r="R2" i="2"/>
  <c r="Q2" i="2"/>
  <c r="P2" i="2"/>
  <c r="O2" i="2"/>
  <c r="N2" i="2"/>
  <c r="L2"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alcChain>
</file>

<file path=xl/sharedStrings.xml><?xml version="1.0" encoding="utf-8"?>
<sst xmlns="http://schemas.openxmlformats.org/spreadsheetml/2006/main" count="904" uniqueCount="144">
  <si>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</si>
  <si>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</si>
  <si>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</si>
  <si>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</si>
  <si>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</si>
  <si>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</si>
  <si>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</si>
  <si>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</si>
  <si>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</si>
  <si>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</si>
  <si>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</si>
  <si>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</si>
  <si>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</si>
  <si>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</si>
  <si>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</si>
  <si>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</si>
  <si>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</si>
  <si>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</si>
  <si>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</si>
  <si>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</si>
  <si>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</si>
  <si>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</si>
  <si>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</si>
  <si>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</si>
  <si>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</si>
  <si>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</si>
  <si>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</si>
  <si>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</si>
  <si>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</si>
  <si>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</si>
  <si>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</si>
  <si>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</si>
  <si>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</si>
  <si>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</si>
  <si>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</si>
  <si>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</si>
  <si>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</si>
  <si>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</si>
  <si>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</si>
  <si>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</si>
  <si>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</si>
  <si>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</si>
  <si>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</si>
  <si>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</si>
  <si>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</si>
  <si>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</si>
  <si>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</si>
  <si>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</si>
  <si>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</si>
  <si>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</si>
  <si>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</si>
  <si>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</si>
  <si>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</si>
  <si>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</si>
  <si>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</si>
  <si>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</si>
  <si>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</si>
  <si>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</si>
  <si>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</si>
  <si>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</si>
  <si>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</si>
  <si>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</si>
  <si>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</si>
  <si>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</si>
  <si>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</si>
  <si>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</si>
  <si>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</si>
  <si>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</si>
  <si>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</si>
  <si>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</si>
  <si>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</si>
  <si>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</si>
  <si>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</si>
  <si>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</si>
  <si>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</si>
  <si>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</si>
  <si>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Conditonal Formatting</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</si>
  <si>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</si>
  <si>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</si>
  <si>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</si>
  <si>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</si>
  <si>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</si>
  <si>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</si>
  <si>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</si>
  <si>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</si>
  <si>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</si>
  <si>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</si>
  <si>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</si>
  <si>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</si>
  <si>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</si>
  <si>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</si>
  <si>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</si>
  <si>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</si>
  <si>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</si>
  <si>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</si>
  <si>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</si>
  <si>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</si>
  <si>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</si>
  <si>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</si>
  <si>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</si>
  <si>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</si>
  <si>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</si>
  <si>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Column1</t>
  </si>
  <si>
    <t>Mean</t>
  </si>
  <si>
    <t>Median</t>
  </si>
  <si>
    <t>Mode</t>
  </si>
  <si>
    <t>Standard Deviation</t>
  </si>
  <si>
    <t>Sample Variance</t>
  </si>
  <si>
    <t>Kurtosis</t>
  </si>
  <si>
    <t>Skewness</t>
  </si>
  <si>
    <t>Range</t>
  </si>
  <si>
    <t>Minimum</t>
  </si>
  <si>
    <t>Maximum</t>
  </si>
  <si>
    <t>Sum</t>
  </si>
  <si>
    <t>Count</t>
  </si>
  <si>
    <t>Timestamp</t>
  </si>
  <si>
    <t>High Value Customer</t>
  </si>
  <si>
    <t>Grand Total</t>
  </si>
  <si>
    <t>Sum of Sales</t>
  </si>
  <si>
    <t>Years (Order_Date)</t>
  </si>
  <si>
    <t>Months (Order_Date)</t>
  </si>
  <si>
    <t>2024</t>
  </si>
  <si>
    <t>2025</t>
  </si>
  <si>
    <t>Apr</t>
  </si>
  <si>
    <t>May</t>
  </si>
  <si>
    <t>Jun</t>
  </si>
  <si>
    <t>Jul</t>
  </si>
  <si>
    <t>Aug</t>
  </si>
  <si>
    <t>Sep</t>
  </si>
  <si>
    <t>Oct</t>
  </si>
  <si>
    <t>Nov</t>
  </si>
  <si>
    <t>Dec</t>
  </si>
  <si>
    <t>2024 Total</t>
  </si>
  <si>
    <t>Jan</t>
  </si>
  <si>
    <t>Feb</t>
  </si>
  <si>
    <t>Mar</t>
  </si>
  <si>
    <t>2025 Total</t>
  </si>
  <si>
    <t>Total Sales</t>
  </si>
  <si>
    <t>Total Profit</t>
  </si>
  <si>
    <t>west</t>
  </si>
  <si>
    <t>east</t>
  </si>
  <si>
    <t>north</t>
  </si>
  <si>
    <t>south</t>
  </si>
  <si>
    <t>Top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</si>
</sst>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00"/>
    <numFmt numFmtId="166" formatCode="0.0"/>
  </numFmts>
  <fonts count="6" x14ac:knownFonts="1">
    <font>
      <sz val="11"/>
      <color theme="1"/>
      <name val="Calibri"/>
      <scheme val="minor"/>
    </font>
    <font>
      <b/>
      <sz val="11"/>
      <color theme="1"/>
      <name val="Calibri"/>
      <scheme val="minor"/>
    </font>
    <font>
      <sz val="11"/>
      <color theme="1"/>
      <name val="Calibri"/>
      <scheme val="minor"/>
    </font>
    <font>
      <b/>
      <sz val="11"/>
      <color theme="1"/>
      <name val="Calibri"/>
      <family val="2"/>
      <scheme val="minor"/>
    </font>
    <font>
      <i/>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2">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0">
    <xf numFmtId="0" fontId="0" fillId="0" borderId="0" xfId="0"/>
    <xf numFmtId="0" fontId="1" fillId="0" borderId="0" xfId="0" applyFont="1"/>
    <xf numFmtId="2" fontId="2" fillId="0" borderId="0" xfId="0" applyNumberFormat="1" applyFont="1"/>
    <xf numFmtId="0" fontId="3" fillId="0" borderId="0" xfId="0" applyFont="1"/>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22" fontId="0" fillId="0" borderId="0" xfId="0" applyNumberFormat="1"/>
    <xf numFmtId="2" fontId="0" fillId="0" borderId="0" xfId="0" applyNumberFormat="1"/>
    <xf numFmtId="0" fontId="0" fillId="0" borderId="0" xfId="0" pivotButton="1"/>
    <xf numFmtId="0" fontId="0" fillId="2" borderId="0" xfId="0" applyFill="1"/>
    <xf numFmtId="165" fontId="0" fillId="0" borderId="0" xfId="0" applyNumberFormat="1"/>
    <xf numFmtId="166" fontId="0" fillId="0" borderId="0" xfId="0" applyNumberFormat="1"/>
    <xf numFmtId="1" fontId="0" fillId="0" borderId="0" xfId="0" applyNumberFormat="1"/>
    <xf numFmtId="14" fontId="0" fillId="0" borderId="0" xfId="0" applyNumberFormat="1"/>
    <xf numFmtId="165" fontId="3" fillId="0" borderId="0" xfId="0" applyNumberFormat="1" applyFont="1"/>
    <xf numFmtId="0" fontId="5" fillId="2" borderId="0" xfId="0" applyFont="1" applyFill="1" applyAlignment="1">
      <alignment horizontal="center"/>
    </xf>
    <xf numFmtId="165" fontId="5" fillId="2" borderId="0" xfId="0" applyNumberFormat="1" applyFont="1" applyFill="1" applyAlignment="1">
      <alignment horizontal="center"/>
    </xf>
    <xf numFmtId="0" fontId="1" fillId="0" borderId="4" xfId="0" applyFont="1" applyBorder="1"/>
    <xf numFmtId="0" fontId="1" fillId="0" borderId="5" xfId="0" applyFont="1" applyBorder="1"/>
    <xf numFmtId="165" fontId="1" fillId="0" borderId="5" xfId="0" applyNumberFormat="1" applyFont="1" applyBorder="1"/>
    <xf numFmtId="1" fontId="1" fillId="0" borderId="5" xfId="0" applyNumberFormat="1" applyFont="1" applyBorder="1"/>
    <xf numFmtId="166" fontId="1" fillId="0" borderId="5" xfId="0" applyNumberFormat="1" applyFont="1" applyBorder="1"/>
    <xf numFmtId="14" fontId="1" fillId="0" borderId="5" xfId="0" applyNumberFormat="1" applyFont="1" applyBorder="1"/>
    <xf numFmtId="2" fontId="1" fillId="0" borderId="6" xfId="0" applyNumberFormat="1" applyFont="1" applyBorder="1"/>
    <xf numFmtId="0" fontId="2" fillId="0" borderId="7" xfId="0" applyFont="1" applyBorder="1"/>
    <xf numFmtId="0" fontId="2" fillId="0" borderId="3" xfId="0" applyFont="1" applyBorder="1"/>
    <xf numFmtId="165" fontId="2" fillId="0" borderId="3" xfId="0" applyNumberFormat="1" applyFont="1" applyBorder="1"/>
    <xf numFmtId="1" fontId="2" fillId="0" borderId="3" xfId="0" applyNumberFormat="1" applyFont="1" applyBorder="1"/>
    <xf numFmtId="166" fontId="2" fillId="0" borderId="3" xfId="0" applyNumberFormat="1" applyFont="1" applyBorder="1"/>
    <xf numFmtId="14" fontId="2" fillId="0" borderId="3" xfId="0" applyNumberFormat="1" applyFont="1" applyBorder="1"/>
    <xf numFmtId="2" fontId="2" fillId="0" borderId="8" xfId="0" applyNumberFormat="1" applyFont="1" applyBorder="1"/>
    <xf numFmtId="0" fontId="2" fillId="0" borderId="9" xfId="0" applyFont="1" applyBorder="1"/>
    <xf numFmtId="0" fontId="2" fillId="0" borderId="10" xfId="0" applyFont="1" applyBorder="1"/>
    <xf numFmtId="165" fontId="2" fillId="0" borderId="10" xfId="0" applyNumberFormat="1" applyFont="1" applyBorder="1"/>
    <xf numFmtId="1" fontId="2" fillId="0" borderId="10" xfId="0" applyNumberFormat="1" applyFont="1" applyBorder="1"/>
    <xf numFmtId="166" fontId="2" fillId="0" borderId="10" xfId="0" applyNumberFormat="1" applyFont="1" applyBorder="1"/>
    <xf numFmtId="14" fontId="2" fillId="0" borderId="10" xfId="0" applyNumberFormat="1" applyFont="1" applyBorder="1"/>
    <xf numFmtId="2" fontId="2" fillId="0" borderId="11" xfId="0" applyNumberFormat="1" applyFont="1" applyBorder="1"/>
    <xf numFmtId="2" fontId="3" fillId="0" borderId="0" xfId="0" applyNumberFormat="1" applyFont="1" applyAlignment="1">
      <alignment horizontal="center"/>
    </xf>
  </cellXfs>
  <cellStyles count="1">
    <cellStyle name="Normal" xfId="0" builtinId="0"/>
  </cellStyles>
  <dxfs count="15">
    <dxf>
      <fill>
        <patternFill>
          <bgColor theme="7" tint="0.79998168889431442"/>
        </patternFill>
      </fill>
    </dxf>
    <dxf>
      <font>
        <b val="0"/>
        <i val="0"/>
        <strike val="0"/>
        <condense val="0"/>
        <extend val="0"/>
        <outline val="0"/>
        <shadow val="0"/>
        <u val="none"/>
        <vertAlign val="baseline"/>
        <sz val="11"/>
        <color theme="1"/>
        <name val="Calibri"/>
        <scheme val="minor"/>
      </font>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6"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quot;₹&quot;\ #,##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[Analyzer.xlsx]Pivot Table!sales by product</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by Product Category</a:t>
            </a:r>
          </a:p>
        </c:rich>
      </c:tx>
      <c:layout>
        <c:manualLayout>
          <c:xMode val="edge"/>
          <c:yMode val="edge"/>
          <c:x val="0.28766648968018166"/>
          <c:y val="2.75450940972803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tx1">
                <a:lumMod val="65000"/>
                <a:lumOff val="35000"/>
              </a:schemeClr>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tx1">
                <a:lumMod val="65000"/>
                <a:lumOff val="35000"/>
              </a:schemeClr>
            </a:solidFill>
          </a:ln>
          <a:effectLst/>
        </c:spPr>
      </c:pivotFmt>
      <c:pivotFmt>
        <c:idx val="9"/>
        <c:spPr>
          <a:solidFill>
            <a:schemeClr val="accent1"/>
          </a:solidFill>
          <a:ln w="19050">
            <a:solidFill>
              <a:schemeClr val="tx1">
                <a:lumMod val="65000"/>
                <a:lumOff val="35000"/>
              </a:schemeClr>
            </a:solidFill>
          </a:ln>
          <a:effectLst/>
        </c:spPr>
      </c:pivotFmt>
      <c:pivotFmt>
        <c:idx val="10"/>
        <c:spPr>
          <a:solidFill>
            <a:schemeClr val="accent1"/>
          </a:solidFill>
          <a:ln w="19050">
            <a:solidFill>
              <a:schemeClr val="tx1">
                <a:lumMod val="65000"/>
                <a:lumOff val="35000"/>
              </a:schemeClr>
            </a:solidFill>
          </a:ln>
          <a:effectLst/>
        </c:spPr>
        <c:dLbl>
          <c:idx val="0"/>
          <c:layout>
            <c:manualLayout>
              <c:x val="-2.1520803443328594E-2"/>
              <c:y val="-2.364066193853427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tx1">
                <a:lumMod val="65000"/>
                <a:lumOff val="35000"/>
              </a:schemeClr>
            </a:solidFill>
          </a:ln>
          <a:effectLst/>
        </c:spPr>
      </c:pivotFmt>
      <c:pivotFmt>
        <c:idx val="12"/>
        <c:spPr>
          <a:solidFill>
            <a:schemeClr val="accent1"/>
          </a:solidFill>
          <a:ln w="19050">
            <a:solidFill>
              <a:schemeClr val="tx1">
                <a:lumMod val="65000"/>
                <a:lumOff val="35000"/>
              </a:schemeClr>
            </a:solidFill>
          </a:ln>
          <a:effectLst/>
        </c:spPr>
        <c:dLbl>
          <c:idx val="0"/>
          <c:layout>
            <c:manualLayout>
              <c:x val="-2.3912003825920613E-3"/>
              <c:y val="3.546099290780142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Table'!$B$13</c:f>
              <c:strCache>
                <c:ptCount val="1"/>
                <c:pt idx="0">
                  <c:v>Total</c:v>
                </c:pt>
              </c:strCache>
            </c:strRef>
          </c:tx>
          <c:spPr>
            <a:ln>
              <a:solidFill>
                <a:schemeClr val="tx1">
                  <a:lumMod val="65000"/>
                  <a:lumOff val="35000"/>
                </a:schemeClr>
              </a:solidFill>
            </a:ln>
          </c:spPr>
          <c:dPt>
            <c:idx val="0"/>
            <c:bubble3D val="0"/>
            <c:spPr>
              <a:solidFill>
                <a:schemeClr val="accent1"/>
              </a:solidFill>
              <a:ln w="19050">
                <a:solidFill>
                  <a:schemeClr val="tx1">
                    <a:lumMod val="65000"/>
                    <a:lumOff val="35000"/>
                  </a:schemeClr>
                </a:solidFill>
              </a:ln>
              <a:effectLst/>
            </c:spPr>
            <c:extLst>
              <c:ext xmlns:c16="http://schemas.microsoft.com/office/drawing/2014/chart" uri="{C3380CC4-5D6E-409C-BE32-E72D297353CC}">
                <c16:uniqueId val="{00000001-5184-474D-BA1E-FDB8CB4466C5}"/>
              </c:ext>
            </c:extLst>
          </c:dPt>
          <c:dPt>
            <c:idx val="1"/>
            <c:bubble3D val="0"/>
            <c:spPr>
              <a:solidFill>
                <a:schemeClr val="accent2"/>
              </a:solidFill>
              <a:ln w="19050">
                <a:solidFill>
                  <a:schemeClr val="tx1">
                    <a:lumMod val="65000"/>
                    <a:lumOff val="35000"/>
                  </a:schemeClr>
                </a:solidFill>
              </a:ln>
              <a:effectLst/>
            </c:spPr>
            <c:extLst>
              <c:ext xmlns:c16="http://schemas.microsoft.com/office/drawing/2014/chart" uri="{C3380CC4-5D6E-409C-BE32-E72D297353CC}">
                <c16:uniqueId val="{00000003-5184-474D-BA1E-FDB8CB4466C5}"/>
              </c:ext>
            </c:extLst>
          </c:dPt>
          <c:dPt>
            <c:idx val="2"/>
            <c:bubble3D val="0"/>
            <c:spPr>
              <a:solidFill>
                <a:schemeClr val="accent3"/>
              </a:solidFill>
              <a:ln w="19050">
                <a:solidFill>
                  <a:schemeClr val="tx1">
                    <a:lumMod val="65000"/>
                    <a:lumOff val="35000"/>
                  </a:schemeClr>
                </a:solidFill>
              </a:ln>
              <a:effectLst/>
            </c:spPr>
            <c:extLst>
              <c:ext xmlns:c16="http://schemas.microsoft.com/office/drawing/2014/chart" uri="{C3380CC4-5D6E-409C-BE32-E72D297353CC}">
                <c16:uniqueId val="{00000005-5184-474D-BA1E-FDB8CB4466C5}"/>
              </c:ext>
            </c:extLst>
          </c:dPt>
          <c:dPt>
            <c:idx val="3"/>
            <c:bubble3D val="0"/>
            <c:spPr>
              <a:solidFill>
                <a:schemeClr val="accent4"/>
              </a:solidFill>
              <a:ln w="19050">
                <a:solidFill>
                  <a:schemeClr val="tx1">
                    <a:lumMod val="65000"/>
                    <a:lumOff val="35000"/>
                  </a:schemeClr>
                </a:solidFill>
              </a:ln>
              <a:effectLst/>
            </c:spPr>
            <c:extLst>
              <c:ext xmlns:c16="http://schemas.microsoft.com/office/drawing/2014/chart" uri="{C3380CC4-5D6E-409C-BE32-E72D297353CC}">
                <c16:uniqueId val="{00000007-5184-474D-BA1E-FDB8CB4466C5}"/>
              </c:ext>
            </c:extLst>
          </c:dPt>
          <c:dPt>
            <c:idx val="4"/>
            <c:bubble3D val="0"/>
            <c:spPr>
              <a:solidFill>
                <a:schemeClr val="accent5"/>
              </a:solidFill>
              <a:ln w="19050">
                <a:solidFill>
                  <a:schemeClr val="tx1">
                    <a:lumMod val="65000"/>
                    <a:lumOff val="35000"/>
                  </a:schemeClr>
                </a:solidFill>
              </a:ln>
              <a:effectLst/>
            </c:spPr>
            <c:extLst>
              <c:ext xmlns:c16="http://schemas.microsoft.com/office/drawing/2014/chart" uri="{C3380CC4-5D6E-409C-BE32-E72D297353CC}">
                <c16:uniqueId val="{00000009-5184-474D-BA1E-FDB8CB4466C5}"/>
              </c:ext>
            </c:extLst>
          </c:dPt>
          <c:dLbls>
            <c:dLbl>
              <c:idx val="2"/>
              <c:layout>
                <c:manualLayout>
                  <c:x val="-2.1520803443328594E-2"/>
                  <c:y val="-2.36406619385342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84-474D-BA1E-FDB8CB4466C5}"/>
                </c:ext>
              </c:extLst>
            </c:dLbl>
            <c:dLbl>
              <c:idx val="4"/>
              <c:layout>
                <c:manualLayout>
                  <c:x val="-2.3912003825920613E-3"/>
                  <c:y val="3.54609929078014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184-474D-BA1E-FDB8CB4466C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Table'!$A$14:$A$19</c:f>
              <c:strCache>
                <c:ptCount val="5"/>
                <c:pt idx="0">
                  <c:v>Books</c:v>
                </c:pt>
                <c:pt idx="1">
                  <c:v>Clothing</c:v>
                </c:pt>
                <c:pt idx="2">
                  <c:v>Electronics</c:v>
                </c:pt>
                <c:pt idx="3">
                  <c:v>Furniture</c:v>
                </c:pt>
                <c:pt idx="4">
                  <c:v>Office Supplies</c:v>
                </c:pt>
              </c:strCache>
            </c:strRef>
          </c:cat>
          <c:val>
            <c:numRef>
              <c:f>'Pivot Table'!$B$14:$B$19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5184-474D-BA1E-FDB8CB4466C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[Analyzer.xlsx]Pivot Table!sales by product &amp; region</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b="1">
                <a:solidFill>
                  <a:schemeClr val="tx1"/>
                </a:solidFill>
              </a:rPr>
              <a:t>Sales by Product &amp; Region</a:t>
            </a:r>
          </a:p>
        </c:rich>
      </c:tx>
      <c:layout>
        <c:manualLayout>
          <c:xMode val="edge"/>
          <c:yMode val="edge"/>
          <c:x val="0.18650240938142362"/>
          <c:y val="2.7308435403907848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star"/>
          <c:size val="6"/>
          <c:spPr>
            <a:no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dLbl>
          <c:idx val="0"/>
          <c:layout>
            <c:manualLayout>
              <c:x val="0"/>
              <c:y val="5.7870370370370367E-3"/>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47942629218592E-2"/>
          <c:y val="0.3170875369094488"/>
          <c:w val="0.78678536245961384"/>
          <c:h val="0.49113221141474966"/>
        </c:manualLayout>
      </c:layout>
      <c:barChart>
        <c:barDir val="col"/>
        <c:grouping val="clustered"/>
        <c:varyColors val="0"/>
        <c:ser>
          <c:idx val="0"/>
          <c:order val="0"/>
          <c:tx>
            <c:strRef>
              <c:f>'Pivot Table'!$B$3:$B$4</c:f>
              <c:strCache>
                <c:ptCount val="1"/>
                <c:pt idx="0">
                  <c:v>Books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475C-4DA9-9A87-A5E01D04669B}"/>
            </c:ext>
          </c:extLst>
        </c:ser>
        <c:ser>
          <c:idx val="1"/>
          <c:order val="1"/>
          <c:tx>
            <c:strRef>
              <c:f>'Pivot Table'!$C$3:$C$4</c:f>
              <c:strCache>
                <c:ptCount val="1"/>
                <c:pt idx="0">
                  <c:v>Clothing</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A22B-41EF-960B-36AF8B726DEA}"/>
            </c:ext>
          </c:extLst>
        </c:ser>
        <c:ser>
          <c:idx val="2"/>
          <c:order val="2"/>
          <c:tx>
            <c:strRef>
              <c:f>'Pivot Table'!$D$3:$D$4</c:f>
              <c:strCache>
                <c:ptCount val="1"/>
                <c:pt idx="0">
                  <c:v>Electronics</c:v>
                </c:pt>
              </c:strCache>
            </c:strRef>
          </c:tx>
          <c:spPr>
            <a:solidFill>
              <a:schemeClr val="accent3"/>
            </a:solidFill>
            <a:ln>
              <a:noFill/>
            </a:ln>
            <a:effectLst/>
          </c:spPr>
          <c:invertIfNegative val="0"/>
          <c:dPt>
            <c:idx val="3"/>
            <c:invertIfNegative val="0"/>
            <c:bubble3D val="0"/>
            <c:spPr>
              <a:solidFill>
                <a:schemeClr val="accent3"/>
              </a:solidFill>
              <a:ln>
                <a:noFill/>
              </a:ln>
              <a:effectLst/>
            </c:spPr>
            <c:extLst>
              <c:ext xmlns:c16="http://schemas.microsoft.com/office/drawing/2014/chart" uri="{C3380CC4-5D6E-409C-BE32-E72D297353CC}">
                <c16:uniqueId val="{00000001-A944-4CF4-91C3-01D752C50A7D}"/>
              </c:ext>
            </c:extLst>
          </c:dPt>
          <c:dLbls>
            <c:dLbl>
              <c:idx val="3"/>
              <c:layout>
                <c:manualLayout>
                  <c:x val="0"/>
                  <c:y val="5.78703703703703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44-4CF4-91C3-01D752C50A7D}"/>
                </c:ext>
              </c:extLst>
            </c:dLbl>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A22B-41EF-960B-36AF8B726DEA}"/>
            </c:ext>
          </c:extLst>
        </c:ser>
        <c:ser>
          <c:idx val="3"/>
          <c:order val="3"/>
          <c:tx>
            <c:strRef>
              <c:f>'Pivot Table'!$E$3:$E$4</c:f>
              <c:strCache>
                <c:ptCount val="1"/>
                <c:pt idx="0">
                  <c:v>Furniture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A22B-41EF-960B-36AF8B726DEA}"/>
            </c:ext>
          </c:extLst>
        </c:ser>
        <c:ser>
          <c:idx val="4"/>
          <c:order val="4"/>
          <c:tx>
            <c:strRef>
              <c:f>'Pivot Table'!$F$3:$F$4</c:f>
              <c:strCache>
                <c:ptCount val="1"/>
                <c:pt idx="0">
                  <c:v>Office Supplies</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A22B-41EF-960B-36AF8B726DEA}"/>
            </c:ext>
          </c:extLst>
        </c:ser>
        <c:dLbls>
          <c:dLblPos val="outEnd"/>
          <c:showLegendKey val="0"/>
          <c:showVal val="1"/>
          <c:showCatName val="0"/>
          <c:showSerName val="0"/>
          <c:showPercent val="0"/>
          <c:showBubbleSize val="0"/>
        </c:dLbls>
        <c:gapWidth val="444"/>
        <c:overlap val="-90"/>
        <c:axId val="1096560224"/>
        <c:axId val="1096560704"/>
      </c:barChart>
      <c:catAx>
        <c:axId val="10965602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b="1">
                    <a:solidFill>
                      <a:schemeClr val="tx1"/>
                    </a:solidFill>
                  </a:rPr>
                  <a:t>Region</a:t>
                </a:r>
              </a:p>
            </c:rich>
          </c:tx>
          <c:layout>
            <c:manualLayout>
              <c:xMode val="edge"/>
              <c:yMode val="edge"/>
              <c:x val="0.4087134285379681"/>
              <c:y val="0.8933837682054450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1096560704"/>
        <c:crosses val="autoZero"/>
        <c:auto val="1"/>
        <c:lblAlgn val="ctr"/>
        <c:lblOffset val="100"/>
        <c:noMultiLvlLbl val="0"/>
      </c:catAx>
      <c:valAx>
        <c:axId val="1096560704"/>
        <c:scaling>
          <c:orientation val="minMax"/>
        </c:scaling>
        <c:delete val="1"/>
        <c:axPos val="l"/>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b="1">
                    <a:solidFill>
                      <a:schemeClr val="tx1"/>
                    </a:solidFill>
                  </a:rPr>
                  <a:t>Sales</a:t>
                </a:r>
              </a:p>
            </c:rich>
          </c:tx>
          <c:layout>
            <c:manualLayout>
              <c:xMode val="edge"/>
              <c:yMode val="edge"/>
              <c:x val="1.7497812773403325E-2"/>
              <c:y val="0.4429514693016314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crossAx val="1096560224"/>
        <c:crosses val="autoZero"/>
        <c:crossBetween val="between"/>
      </c:valAx>
      <c:spPr>
        <a:noFill/>
        <a:ln>
          <a:noFill/>
        </a:ln>
        <a:effectLst/>
      </c:spPr>
    </c:plotArea>
    <c:legend>
      <c:legendPos val="r"/>
      <c:layout>
        <c:manualLayout>
          <c:xMode val="edge"/>
          <c:yMode val="edge"/>
          <c:x val="0.83924607849215715"/>
          <c:y val="0.31749781277340333"/>
          <c:w val="0.15637946831449218"/>
          <c:h val="0.551474448046935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[Analyzer.xlsx]Pivot Table!Date</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solidFill>
                  <a:schemeClr val="tx1"/>
                </a:solidFill>
              </a:rPr>
              <a:t>Sales</a:t>
            </a:r>
            <a:r>
              <a:rPr lang="en-US" baseline="0">
                <a:solidFill>
                  <a:schemeClr val="tx1"/>
                </a:solidFill>
              </a:rPr>
              <a:t> by date</a:t>
            </a:r>
            <a:endParaRPr lang="en-US">
              <a:solidFill>
                <a:schemeClr val="tx1"/>
              </a:solidFill>
            </a:endParaRPr>
          </a:p>
        </c:rich>
      </c:tx>
      <c:layout>
        <c:manualLayout>
          <c:xMode val="edge"/>
          <c:yMode val="edge"/>
          <c:x val="0.35818437897371791"/>
          <c:y val="3.48432055749128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tx1">
                <a:lumMod val="65000"/>
                <a:lumOff val="35000"/>
              </a:schemeClr>
            </a:solidFill>
            <a:round/>
          </a:ln>
          <a:effectLst/>
        </c:spPr>
        <c:marker>
          <c:symbol val="diamond"/>
          <c:size val="6"/>
          <c:spPr>
            <a:solidFill>
              <a:schemeClr val="accent1"/>
            </a:solidFill>
            <a:ln w="9525">
              <a:solidFill>
                <a:schemeClr val="tx1">
                  <a:lumMod val="65000"/>
                  <a:lumOff val="3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608895002292526E-2"/>
          <c:y val="0.29151917404129796"/>
          <c:w val="0.97478220999541498"/>
          <c:h val="0.35537186723341008"/>
        </c:manualLayout>
      </c:layout>
      <c:lineChart>
        <c:grouping val="standard"/>
        <c:varyColors val="0"/>
        <c:ser>
          <c:idx val="0"/>
          <c:order val="0"/>
          <c:tx>
            <c:strRef>
              <c:f>'Pivot Table'!$L$3</c:f>
              <c:strCache>
                <c:ptCount val="1"/>
                <c:pt idx="0">
                  <c:v>Total</c:v>
                </c:pt>
              </c:strCache>
            </c:strRef>
          </c:tx>
          <c:spPr>
            <a:ln w="22225" cap="rnd">
              <a:solidFill>
                <a:schemeClr val="tx1">
                  <a:lumMod val="65000"/>
                  <a:lumOff val="35000"/>
                </a:schemeClr>
              </a:solidFill>
              <a:round/>
            </a:ln>
            <a:effectLst/>
          </c:spPr>
          <c:marker>
            <c:symbol val="diamond"/>
            <c:size val="6"/>
            <c:spPr>
              <a:solidFill>
                <a:schemeClr val="accent1"/>
              </a:solidFill>
              <a:ln w="9525">
                <a:solidFill>
                  <a:schemeClr val="tx1">
                    <a:lumMod val="65000"/>
                    <a:lumOff val="3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Table'!$I$4:$K$19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'Pivot Table'!$L$4:$L$19</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5577-4C89-BFD5-83F34181F722}"/>
            </c:ext>
          </c:extLst>
        </c:ser>
        <c:dLbls>
          <c:dLblPos val="t"/>
          <c:showLegendKey val="0"/>
          <c:showVal val="1"/>
          <c:showCatName val="0"/>
          <c:showSerName val="0"/>
          <c:showPercent val="0"/>
          <c:showBubbleSize val="0"/>
        </c:dLbls>
        <c:marker val="1"/>
        <c:smooth val="0"/>
        <c:axId val="1107195104"/>
        <c:axId val="1107184064"/>
      </c:lineChart>
      <c:catAx>
        <c:axId val="11071951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b="1">
                    <a:solidFill>
                      <a:schemeClr val="tx1"/>
                    </a:solidFill>
                  </a:rPr>
                  <a:t>Month</a:t>
                </a:r>
              </a:p>
            </c:rich>
          </c:tx>
          <c:layout>
            <c:manualLayout>
              <c:xMode val="edge"/>
              <c:yMode val="edge"/>
              <c:x val="0.47853328856588939"/>
              <c:y val="0.8821162288342275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mn-lt"/>
                <a:ea typeface="+mn-ea"/>
                <a:cs typeface="+mn-cs"/>
              </a:defRPr>
            </a:pPr>
            <a:endParaRPr lang="en-US"/>
          </a:p>
        </c:txPr>
        <c:crossAx val="1107184064"/>
        <c:crosses val="autoZero"/>
        <c:auto val="1"/>
        <c:lblAlgn val="ctr"/>
        <c:lblOffset val="100"/>
        <c:noMultiLvlLbl val="0"/>
      </c:catAx>
      <c:valAx>
        <c:axId val="1107184064"/>
        <c:scaling>
          <c:orientation val="minMax"/>
        </c:scaling>
        <c:delete val="1"/>
        <c:axPos val="l"/>
        <c:numFmt formatCode="General" sourceLinked="1"/>
        <c:majorTickMark val="none"/>
        <c:minorTickMark val="none"/>
        <c:tickLblPos val="nextTo"/>
        <c:crossAx val="110719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[Analyzer.xlsx]Pivot Table!sales by product &amp; region</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Product &amp; Region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Books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B771-4D1E-96BE-2DC693281FA6}"/>
            </c:ext>
          </c:extLst>
        </c:ser>
        <c:ser>
          <c:idx val="1"/>
          <c:order val="1"/>
          <c:tx>
            <c:strRef>
              <c:f>'Pivot Table'!$C$3:$C$4</c:f>
              <c:strCache>
                <c:ptCount val="1"/>
                <c:pt idx="0">
                  <c:v>Clothing</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0-C975-4E7A-B5AA-DC9394A8D23D}"/>
            </c:ext>
          </c:extLst>
        </c:ser>
        <c:ser>
          <c:idx val="2"/>
          <c:order val="2"/>
          <c:tx>
            <c:strRef>
              <c:f>'Pivot Table'!$D$3:$D$4</c:f>
              <c:strCache>
                <c:ptCount val="1"/>
                <c:pt idx="0">
                  <c:v>Electronics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1-C975-4E7A-B5AA-DC9394A8D23D}"/>
            </c:ext>
          </c:extLst>
        </c:ser>
        <c:ser>
          <c:idx val="3"/>
          <c:order val="3"/>
          <c:tx>
            <c:strRef>
              <c:f>'Pivot Table'!$E$3:$E$4</c:f>
              <c:strCache>
                <c:ptCount val="1"/>
                <c:pt idx="0">
                  <c:v>Furniture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2-C975-4E7A-B5AA-DC9394A8D23D}"/>
            </c:ext>
          </c:extLst>
        </c:ser>
        <c:ser>
          <c:idx val="4"/>
          <c:order val="4"/>
          <c:tx>
            <c:strRef>
              <c:f>'Pivot Table'!$F$3:$F$4</c:f>
              <c:strCache>
                <c:ptCount val="1"/>
                <c:pt idx="0">
                  <c:v>Office Supplies</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Table'!$A$5:$A$10</c:f>
              <c:strCache>
                <c:ptCount val="5"/>
                <c:pt idx="0">
                  <c:v>Central</c:v>
                </c:pt>
                <c:pt idx="1">
                  <c:v>East</c:v>
                </c:pt>
                <c:pt idx="2">
                  <c:v>North</c:v>
                </c:pt>
                <c:pt idx="3">
                  <c:v>South</c:v>
                </c:pt>
                <c:pt idx="4">
                  <c:v>West</c:v>
                </c:pt>
              </c:strCache>
            </c:strRef>
          </c:cat>
          <c:val>
            <c:numRef>
              <c:f>'Pivot Table'!$F$5:$F$10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3-C975-4E7A-B5AA-DC9394A8D23D}"/>
            </c:ext>
          </c:extLst>
        </c:ser>
        <c:dLbls>
          <c:dLblPos val="outEnd"/>
          <c:showLegendKey val="0"/>
          <c:showVal val="1"/>
          <c:showCatName val="0"/>
          <c:showSerName val="0"/>
          <c:showPercent val="0"/>
          <c:showBubbleSize val="0"/>
        </c:dLbls>
        <c:gapWidth val="444"/>
        <c:overlap val="-90"/>
        <c:axId val="1096560224"/>
        <c:axId val="1096560704"/>
      </c:barChart>
      <c:catAx>
        <c:axId val="1096560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96560704"/>
        <c:crosses val="autoZero"/>
        <c:auto val="1"/>
        <c:lblAlgn val="ctr"/>
        <c:lblOffset val="100"/>
        <c:noMultiLvlLbl val="0"/>
      </c:catAx>
      <c:valAx>
        <c:axId val="109656070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96560224"/>
        <c:crosses val="autoZero"/>
        <c:crossBetween val="between"/>
      </c:valAx>
      <c:spPr>
        <a:noFill/>
        <a:ln>
          <a:noFill/>
        </a:ln>
        <a:effectLst/>
      </c:spPr>
    </c:plotArea>
    <c:legend>
      <c:legendPos val="r"/>
      <c:layout>
        <c:manualLayout>
          <c:xMode val="edge"/>
          <c:yMode val="edge"/>
          <c:x val="0.80272796296938653"/>
          <c:y val="0.31486907851127904"/>
          <c:w val="0.19727195724738231"/>
          <c:h val="0.39893896241693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[Analyzer.xlsx]Pivot Table!sales by product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Category</a:t>
            </a:r>
          </a:p>
        </c:rich>
      </c:tx>
      <c:layout>
        <c:manualLayout>
          <c:xMode val="edge"/>
          <c:yMode val="edge"/>
          <c:x val="0.27331933508311462"/>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3F-4D4D-AF07-2B5970B8CC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3F-4D4D-AF07-2B5970B8CC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3F-4D4D-AF07-2B5970B8CC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3F-4D4D-AF07-2B5970B8CC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3F-4D4D-AF07-2B5970B8CCF1}"/>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Table'!$A$14:$A$19</c:f>
              <c:strCache>
                <c:ptCount val="5"/>
                <c:pt idx="0">
                  <c:v>Books</c:v>
                </c:pt>
                <c:pt idx="1">
                  <c:v>Clothing</c:v>
                </c:pt>
                <c:pt idx="2">
                  <c:v>Electronics</c:v>
                </c:pt>
                <c:pt idx="3">
                  <c:v>Furniture</c:v>
                </c:pt>
                <c:pt idx="4">
                  <c:v>Office Supplies</c:v>
                </c:pt>
              </c:strCache>
            </c:strRef>
          </c:cat>
          <c:val>
            <c:numRef>
              <c:f>'Pivot Table'!$B$14:$B$19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3894-4545-B3CF-37D8BE07BFB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[Analyzer.xlsx]Pivot Table!Date</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a:t>
            </a:r>
            <a:r>
              <a:rPr lang="en-US" baseline="0"/>
              <a:t> by date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s>
    <c:plotArea>
      <c:layout/>
      <c:lineChart>
        <c:grouping val="standard"/>
        <c:varyColors val="0"/>
        <c:ser>
          <c:idx val="0"/>
          <c:order val="0"/>
          <c:tx>
            <c:strRef>
              <c:f>'Pivot Table'!$L$3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Table'!$I$4:$K$19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'Pivot Table'!$L$4:$L$19</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E56A-4CE5-BCD6-87CD56389F2C}"/>
            </c:ext>
          </c:extLst>
        </c:ser>
        <c:dLbls>
          <c:dLblPos val="t"/>
          <c:showLegendKey val="0"/>
          <c:showVal val="1"/>
          <c:showCatName val="0"/>
          <c:showSerName val="0"/>
          <c:showPercent val="0"/>
          <c:showBubbleSize val="0"/>
        </c:dLbls>
        <c:marker val="1"/>
        <c:smooth val="0"/>
        <c:axId val="1107195104"/>
        <c:axId val="1107184064"/>
      </c:lineChart>
      <c:catAx>
        <c:axId val="1107195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07184064"/>
        <c:crosses val="autoZero"/>
        <c:auto val="1"/>
        <c:lblAlgn val="ctr"/>
        <c:lblOffset val="100"/>
        <c:noMultiLvlLbl val="0"/>
      </c:catAx>
      <c:valAx>
        <c:axId val="1107184064"/>
        <c:scaling>
          <c:orientation val="minMax"/>
        </c:scaling>
        <c:delete val="1"/>
        <c:axPos val="l"/>
        <c:numFmt formatCode="General" sourceLinked="1"/>
        <c:majorTickMark val="none"/>
        <c:minorTickMark val="none"/>
        <c:tickLblPos val="nextTo"/>
        <c:crossAx val="110719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11</xdr:col>
      <xdr:colOff>288626</xdr:colOff>
      <xdr:row>11</xdr:row>
      <xdr:rowOff>30295</xdr:rowOff>
    </xdr:from>
    <xdr:ext cx="184730" cy="937629"/>
    <xdr:sp macro="" textlink="">
      <xdr:nvSpPr>
        <xdr:cNvPr id="2" name="Rectangle 1">
          <a:extLst>
            <a:ext uri="{FF2B5EF4-FFF2-40B4-BE49-F238E27FC236}">
              <a16:creationId xmlns:a16="http://schemas.microsoft.com/office/drawing/2014/main" id="{0D059729-8851-33B4-6905-DA76DF0939D3}"/>
            </a:ext>
          </a:extLst>
        </xdr:cNvPr>
        <xdr:cNvSpPr/>
      </xdr:nvSpPr>
      <xdr:spPr>
        <a:xfrm>
          <a:off x="6994226" y="2041975"/>
          <a:ext cx="184730" cy="937629"/>
        </a:xfrm>
        <a:prstGeom prst="rect">
          <a:avLst/>
        </a:prstGeom>
        <a:noFill/>
      </xdr:spPr>
      <xdr:txBody>
        <a:bodyPr wrap="none" lIns="91440" tIns="45720" rIns="91440" bIns="45720">
          <a:spAutoFit/>
        </a:bodyPr>
        <a:lstStyle/>
        <a:p>
          <a:pPr algn="ctr"/>
          <a:endParaRPr lang="en-US" sz="5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oneCellAnchor>
  <xdr:twoCellAnchor editAs="oneCell">
    <xdr:from>
      <xdr:col>0</xdr:col>
      <xdr:colOff>281940</xdr:colOff>
      <xdr:row>5</xdr:row>
      <xdr:rowOff>251460</xdr:rowOff>
    </xdr:from>
    <xdr:to>
      <xdr:col>4</xdr:col>
      <xdr:colOff>388620</xdr:colOff>
      <xdr:row>12</xdr:row>
      <xdr:rowOff>53340</xdr:rowOff>
    </xdr:to>
    <mc:AlternateContent xmlns:mc="http://schemas.openxmlformats.org/markup-compatibility/2006" xmlns:a14="http://schemas.microsoft.com/office/drawing/2010/main">
      <mc:Choice Requires="a14">
        <xdr:graphicFrame macro="">
          <xdr:nvGraphicFramePr>
            <xdr:cNvPr id="4" name="Product_Category 1">
              <a:extLst>
                <a:ext uri="{FF2B5EF4-FFF2-40B4-BE49-F238E27FC236}">
                  <a16:creationId xmlns:a16="http://schemas.microsoft.com/office/drawing/2014/main" id="{6AC0E5A9-8257-4BED-B213-12202E323057}"/>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81940" y="1234440"/>
              <a:ext cx="254508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12</xdr:row>
      <xdr:rowOff>60960</xdr:rowOff>
    </xdr:from>
    <xdr:to>
      <xdr:col>4</xdr:col>
      <xdr:colOff>388620</xdr:colOff>
      <xdr:row>18</xdr:row>
      <xdr:rowOff>114300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594C416-BC03-4F57-8C93-79BC7C9F863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4320" y="2407920"/>
              <a:ext cx="25527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18</xdr:row>
      <xdr:rowOff>137160</xdr:rowOff>
    </xdr:from>
    <xdr:to>
      <xdr:col>4</xdr:col>
      <xdr:colOff>449580</xdr:colOff>
      <xdr:row>26</xdr:row>
      <xdr:rowOff>121920</xdr:rowOff>
    </xdr:to>
    <mc:AlternateContent xmlns:mc="http://schemas.openxmlformats.org/markup-compatibility/2006" xmlns:tsle="http://schemas.microsoft.com/office/drawing/2012/timeslicer">
      <mc:Choice Requires="tsle">
        <xdr:graphicFrame macro="">
          <xdr:nvGraphicFramePr>
            <xdr:cNvPr id="6" name="Order_Date 1">
              <a:extLst>
                <a:ext uri="{FF2B5EF4-FFF2-40B4-BE49-F238E27FC236}">
                  <a16:creationId xmlns:a16="http://schemas.microsoft.com/office/drawing/2014/main" id="{B434B0FB-B973-487C-85F5-EBEED5087D53}"/>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266700" y="3581400"/>
              <a:ext cx="2621280" cy="1447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533400</xdr:colOff>
      <xdr:row>6</xdr:row>
      <xdr:rowOff>15240</xdr:rowOff>
    </xdr:from>
    <xdr:to>
      <xdr:col>10</xdr:col>
      <xdr:colOff>198120</xdr:colOff>
      <xdr:row>16</xdr:row>
      <xdr:rowOff>121920</xdr:rowOff>
    </xdr:to>
    <xdr:graphicFrame macro="">
      <xdr:nvGraphicFramePr>
        <xdr:cNvPr id="7" name="Chart 6">
          <a:extLst>
            <a:ext uri="{FF2B5EF4-FFF2-40B4-BE49-F238E27FC236}">
              <a16:creationId xmlns:a16="http://schemas.microsoft.com/office/drawing/2014/main" id="{8EB54832-E771-400B-B333-7401FA351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365760</xdr:colOff>
      <xdr:row>5</xdr:row>
      <xdr:rowOff>251460</xdr:rowOff>
    </xdr:from>
    <xdr:to>
      <xdr:col>18</xdr:col>
      <xdr:colOff>152400</xdr:colOff>
      <xdr:row>16</xdr:row>
      <xdr:rowOff>106680</xdr:rowOff>
    </xdr:to>
    <xdr:graphicFrame macro="">
      <xdr:nvGraphicFramePr>
        <xdr:cNvPr id="8" name="Chart 7">
          <a:extLst>
            <a:ext uri="{FF2B5EF4-FFF2-40B4-BE49-F238E27FC236}">
              <a16:creationId xmlns:a16="http://schemas.microsoft.com/office/drawing/2014/main" id="{222C461D-D605-4A4E-AEC1-96F616349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502920</xdr:colOff>
      <xdr:row>16</xdr:row>
      <xdr:rowOff>175260</xdr:rowOff>
    </xdr:from>
    <xdr:to>
      <xdr:col>18</xdr:col>
      <xdr:colOff>144780</xdr:colOff>
      <xdr:row>26</xdr:row>
      <xdr:rowOff>68580</xdr:rowOff>
    </xdr:to>
    <xdr:graphicFrame macro="">
      <xdr:nvGraphicFramePr>
        <xdr:cNvPr id="9" name="Chart 8">
          <a:extLst>
            <a:ext uri="{FF2B5EF4-FFF2-40B4-BE49-F238E27FC236}">
              <a16:creationId xmlns:a16="http://schemas.microsoft.com/office/drawing/2014/main" id="{244FF3F1-671D-4276-94B0-5C8C348A8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304800</xdr:colOff>
      <xdr:row>0</xdr:row>
      <xdr:rowOff>22860</xdr:rowOff>
    </xdr:from>
    <xdr:to>
      <xdr:col>18</xdr:col>
      <xdr:colOff>182880</xdr:colOff>
      <xdr:row>2</xdr:row>
      <xdr:rowOff>68580</xdr:rowOff>
    </xdr:to>
    <xdr:sp macro="" textlink="">
      <xdr:nvSpPr>
        <xdr:cNvPr id="10" name="Rectangle 9">
          <a:extLst>
            <a:ext uri="{FF2B5EF4-FFF2-40B4-BE49-F238E27FC236}">
              <a16:creationId xmlns:a16="http://schemas.microsoft.com/office/drawing/2014/main" id="{652B4C43-DECE-35C1-958D-FF2C1D35FA4D}"/>
            </a:ext>
          </a:extLst>
        </xdr:cNvPr>
        <xdr:cNvSpPr/>
      </xdr:nvSpPr>
      <xdr:spPr>
        <a:xfrm>
          <a:off x="304800" y="22860"/>
          <a:ext cx="13754100" cy="411480"/>
        </a:xfrm>
        <a:prstGeom prst="rect">
          <a:avLst/>
        </a:prstGeom>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350520</xdr:colOff>
      <xdr:row>0</xdr:row>
      <xdr:rowOff>0</xdr:rowOff>
    </xdr:from>
    <xdr:ext cx="5867400" cy="487679"/>
    <xdr:sp macro="" textlink="">
      <xdr:nvSpPr>
        <xdr:cNvPr id="3" name="Rectangle 2">
          <a:extLst>
            <a:ext uri="{FF2B5EF4-FFF2-40B4-BE49-F238E27FC236}">
              <a16:creationId xmlns:a16="http://schemas.microsoft.com/office/drawing/2014/main" id="{40E03DE7-EDF8-E1DD-E85C-FB3FA5547951}"/>
            </a:ext>
          </a:extLst>
        </xdr:cNvPr>
        <xdr:cNvSpPr/>
      </xdr:nvSpPr>
      <xdr:spPr>
        <a:xfrm>
          <a:off x="4008120" y="0"/>
          <a:ext cx="5867400" cy="487679"/>
        </a:xfrm>
        <a:prstGeom prst="rect">
          <a:avLst/>
        </a:prstGeom>
        <a:noFill/>
      </xdr:spPr>
      <xdr:txBody>
        <a:bodyPr wrap="square" lIns="91440" tIns="45720" rIns="91440" bIns="45720">
          <a:noAutofit/>
        </a:bodyPr>
        <a:lstStyle/>
        <a:p>
          <a:pPr algn="ctr"/>
          <a:r>
            <a:rPr lang="en-IN" sz="2400" b="1" u="sng" cap="none" spc="0">
              <a:ln w="6600">
                <a:solidFill>
                  <a:schemeClr val="accent2"/>
                </a:solidFill>
                <a:prstDash val="solid"/>
              </a:ln>
              <a:solidFill>
                <a:srgbClr val="FFFFFF"/>
              </a:solidFill>
              <a:effectLst>
                <a:outerShdw dist="38100" dir="2700000" algn="tl" rotWithShape="0">
                  <a:schemeClr val="accent2"/>
                </a:outerShdw>
              </a:effectLst>
            </a:rPr>
            <a:t>Sales Performance Analysis Dashboard</a:t>
          </a:r>
        </a:p>
      </xdr:txBody>
    </xdr:sp>
    <xdr:clientData/>
  </xdr:oneCellAnchor>
  <xdr:twoCellAnchor>
    <xdr:from>
      <xdr:col>0</xdr:col>
      <xdr:colOff>289560</xdr:colOff>
      <xdr:row>2</xdr:row>
      <xdr:rowOff>121920</xdr:rowOff>
    </xdr:from>
    <xdr:to>
      <xdr:col>5</xdr:col>
      <xdr:colOff>266700</xdr:colOff>
      <xdr:row>5</xdr:row>
      <xdr:rowOff>213360</xdr:rowOff>
    </xdr:to>
    <xdr:sp macro="" textlink="">
      <xdr:nvSpPr>
        <xdr:cNvPr id="11" name="Rectangle 10">
          <a:extLst>
            <a:ext uri="{FF2B5EF4-FFF2-40B4-BE49-F238E27FC236}">
              <a16:creationId xmlns:a16="http://schemas.microsoft.com/office/drawing/2014/main" id="{27EBF281-3628-B791-F770-26B76731DEE0}"/>
            </a:ext>
          </a:extLst>
        </xdr:cNvPr>
        <xdr:cNvSpPr/>
      </xdr:nvSpPr>
      <xdr:spPr>
        <a:xfrm>
          <a:off x="289560" y="487680"/>
          <a:ext cx="3025140" cy="708660"/>
        </a:xfrm>
        <a:prstGeom prst="rect">
          <a:avLst/>
        </a:prstGeom>
        <a:gradFill flip="none" rotWithShape="1">
          <a:gsLst>
            <a:gs pos="0">
              <a:schemeClr val="accent3">
                <a:lumMod val="75000"/>
                <a:tint val="66000"/>
                <a:satMod val="160000"/>
              </a:schemeClr>
            </a:gs>
            <a:gs pos="50000">
              <a:schemeClr val="accent3">
                <a:lumMod val="75000"/>
                <a:tint val="44500"/>
                <a:satMod val="160000"/>
              </a:schemeClr>
            </a:gs>
            <a:gs pos="100000">
              <a:schemeClr val="accent3">
                <a:lumMod val="75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solidFill>
                <a:schemeClr val="tx1"/>
              </a:solidFill>
            </a:rPr>
            <a:t>Total Sales</a:t>
          </a:r>
        </a:p>
        <a:p>
          <a:pPr algn="r"/>
          <a:r>
            <a:rPr lang="en-IN" sz="1600" b="1" i="0" u="none" strike="noStrike">
              <a:solidFill>
                <a:schemeClr val="tx1"/>
              </a:solidFill>
              <a:effectLst/>
              <a:latin typeface="+mn-lt"/>
              <a:ea typeface="+mn-ea"/>
              <a:cs typeface="+mn-cs"/>
            </a:rPr>
            <a:t>₹ 1,95,217.76</a:t>
          </a:r>
          <a:r>
            <a:rPr lang="en-IN" sz="1600" b="1">
              <a:solidFill>
                <a:schemeClr val="tx1"/>
              </a:solidFill>
              <a:effectLst/>
            </a:rPr>
            <a:t> </a:t>
          </a:r>
          <a:endParaRPr lang="en-IN" sz="1600" b="1">
            <a:solidFill>
              <a:schemeClr val="tx1"/>
            </a:solidFill>
          </a:endParaRPr>
        </a:p>
      </xdr:txBody>
    </xdr:sp>
    <xdr:clientData/>
  </xdr:twoCellAnchor>
  <xdr:twoCellAnchor>
    <xdr:from>
      <xdr:col>6</xdr:col>
      <xdr:colOff>106680</xdr:colOff>
      <xdr:row>2</xdr:row>
      <xdr:rowOff>106680</xdr:rowOff>
    </xdr:from>
    <xdr:to>
      <xdr:col>8</xdr:col>
      <xdr:colOff>906780</xdr:colOff>
      <xdr:row>5</xdr:row>
      <xdr:rowOff>228600</xdr:rowOff>
    </xdr:to>
    <xdr:sp macro="" textlink="">
      <xdr:nvSpPr>
        <xdr:cNvPr id="12" name="Rectangle 11">
          <a:extLst>
            <a:ext uri="{FF2B5EF4-FFF2-40B4-BE49-F238E27FC236}">
              <a16:creationId xmlns:a16="http://schemas.microsoft.com/office/drawing/2014/main" id="{1E8F138D-C8C5-B247-FE43-C3D50B907C95}"/>
            </a:ext>
          </a:extLst>
        </xdr:cNvPr>
        <xdr:cNvSpPr/>
      </xdr:nvSpPr>
      <xdr:spPr>
        <a:xfrm>
          <a:off x="3764280" y="472440"/>
          <a:ext cx="2918460" cy="73914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solidFill>
                <a:schemeClr val="tx1"/>
              </a:solidFill>
            </a:rPr>
            <a:t>Total Profit</a:t>
          </a:r>
          <a:endParaRPr lang="en-IN" sz="1600" b="1" i="0" u="none" strike="noStrike">
            <a:solidFill>
              <a:schemeClr val="tx1"/>
            </a:solidFill>
            <a:effectLst/>
            <a:latin typeface="+mn-lt"/>
            <a:ea typeface="+mn-ea"/>
            <a:cs typeface="+mn-cs"/>
          </a:endParaRPr>
        </a:p>
        <a:p>
          <a:pPr algn="r"/>
          <a:r>
            <a:rPr lang="en-IN" sz="1600" b="1" i="0" u="none" strike="noStrike">
              <a:solidFill>
                <a:schemeClr val="tx1"/>
              </a:solidFill>
              <a:effectLst/>
              <a:latin typeface="+mn-lt"/>
              <a:ea typeface="+mn-ea"/>
              <a:cs typeface="+mn-cs"/>
            </a:rPr>
            <a:t>₹ 68,287.01</a:t>
          </a:r>
          <a:r>
            <a:rPr lang="en-IN" sz="1600" b="1">
              <a:solidFill>
                <a:schemeClr val="tx1"/>
              </a:solidFill>
              <a:effectLst/>
            </a:rPr>
            <a:t> </a:t>
          </a:r>
          <a:endParaRPr lang="en-IN" sz="1600" b="1">
            <a:solidFill>
              <a:schemeClr val="tx1"/>
            </a:solidFill>
          </a:endParaRPr>
        </a:p>
      </xdr:txBody>
    </xdr:sp>
    <xdr:clientData/>
  </xdr:twoCellAnchor>
  <xdr:twoCellAnchor>
    <xdr:from>
      <xdr:col>9</xdr:col>
      <xdr:colOff>60960</xdr:colOff>
      <xdr:row>2</xdr:row>
      <xdr:rowOff>114300</xdr:rowOff>
    </xdr:from>
    <xdr:to>
      <xdr:col>12</xdr:col>
      <xdr:colOff>251460</xdr:colOff>
      <xdr:row>5</xdr:row>
      <xdr:rowOff>213360</xdr:rowOff>
    </xdr:to>
    <xdr:sp macro="" textlink="">
      <xdr:nvSpPr>
        <xdr:cNvPr id="13" name="Rectangle 12">
          <a:extLst>
            <a:ext uri="{FF2B5EF4-FFF2-40B4-BE49-F238E27FC236}">
              <a16:creationId xmlns:a16="http://schemas.microsoft.com/office/drawing/2014/main" id="{3E65F968-1111-BC58-2B2B-8D05427F552E}"/>
            </a:ext>
          </a:extLst>
        </xdr:cNvPr>
        <xdr:cNvSpPr/>
      </xdr:nvSpPr>
      <xdr:spPr>
        <a:xfrm>
          <a:off x="7307580" y="480060"/>
          <a:ext cx="3162300" cy="716280"/>
        </a:xfrm>
        <a:prstGeom prst="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solidFill>
                <a:schemeClr val="tx1"/>
              </a:solidFill>
            </a:rPr>
            <a:t>Top Region By</a:t>
          </a:r>
          <a:r>
            <a:rPr lang="en-IN" sz="1600" b="1" baseline="0">
              <a:solidFill>
                <a:schemeClr val="tx1"/>
              </a:solidFill>
            </a:rPr>
            <a:t> Sales</a:t>
          </a:r>
          <a:endParaRPr lang="en-IN" sz="1600" b="1" i="0" u="none" strike="noStrike" baseline="0">
            <a:solidFill>
              <a:schemeClr val="tx1"/>
            </a:solidFill>
            <a:effectLst/>
            <a:latin typeface="+mn-lt"/>
            <a:ea typeface="+mn-ea"/>
            <a:cs typeface="+mn-cs"/>
          </a:endParaRPr>
        </a:p>
        <a:p>
          <a:pPr algn="r"/>
          <a:r>
            <a:rPr lang="en-IN" sz="1600" b="1" i="0" u="none" strike="noStrike" baseline="0">
              <a:solidFill>
                <a:schemeClr val="tx1"/>
              </a:solidFill>
              <a:effectLst/>
              <a:latin typeface="+mn-lt"/>
              <a:ea typeface="+mn-ea"/>
              <a:cs typeface="+mn-cs"/>
            </a:rPr>
            <a:t>West | </a:t>
          </a:r>
          <a:r>
            <a:rPr lang="en-IN" sz="1600" b="1" i="0" u="none" strike="noStrike">
              <a:solidFill>
                <a:schemeClr val="tx1"/>
              </a:solidFill>
              <a:effectLst/>
              <a:latin typeface="+mn-lt"/>
              <a:ea typeface="+mn-ea"/>
              <a:cs typeface="+mn-cs"/>
            </a:rPr>
            <a:t>44083.58</a:t>
          </a:r>
          <a:r>
            <a:rPr lang="en-IN" sz="1600" b="1">
              <a:solidFill>
                <a:schemeClr val="tx1"/>
              </a:solidFill>
              <a:effectLst/>
            </a:rPr>
            <a:t> </a:t>
          </a:r>
          <a:endParaRPr lang="en-IN" sz="1600" b="1">
            <a:solidFill>
              <a:schemeClr val="tx1"/>
            </a:solidFill>
          </a:endParaRPr>
        </a:p>
      </xdr:txBody>
    </xdr:sp>
    <xdr:clientData/>
  </xdr:twoCellAnchor>
  <xdr:twoCellAnchor>
    <xdr:from>
      <xdr:col>13</xdr:col>
      <xdr:colOff>144780</xdr:colOff>
      <xdr:row>2</xdr:row>
      <xdr:rowOff>106680</xdr:rowOff>
    </xdr:from>
    <xdr:to>
      <xdr:col>18</xdr:col>
      <xdr:colOff>182880</xdr:colOff>
      <xdr:row>5</xdr:row>
      <xdr:rowOff>167640</xdr:rowOff>
    </xdr:to>
    <xdr:sp macro="" textlink="">
      <xdr:nvSpPr>
        <xdr:cNvPr id="14" name="Rectangle 13">
          <a:extLst>
            <a:ext uri="{FF2B5EF4-FFF2-40B4-BE49-F238E27FC236}">
              <a16:creationId xmlns:a16="http://schemas.microsoft.com/office/drawing/2014/main" id="{CD50BB1A-873E-D659-9AA5-7196AD08E384}"/>
            </a:ext>
          </a:extLst>
        </xdr:cNvPr>
        <xdr:cNvSpPr/>
      </xdr:nvSpPr>
      <xdr:spPr>
        <a:xfrm>
          <a:off x="10972800" y="472440"/>
          <a:ext cx="3086100" cy="678180"/>
        </a:xfrm>
        <a:prstGeom prst="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solidFill>
                <a:schemeClr val="tx1"/>
              </a:solidFill>
            </a:rPr>
            <a:t>Top Sales Product Category</a:t>
          </a:r>
        </a:p>
        <a:p>
          <a:pPr algn="r"/>
          <a:r>
            <a:rPr lang="en-IN" sz="1600" b="1">
              <a:solidFill>
                <a:schemeClr val="tx1"/>
              </a:solidFill>
            </a:rPr>
            <a:t>Books | </a:t>
          </a:r>
          <a:r>
            <a:rPr lang="en-IN" sz="1600" b="1" i="0" u="none" strike="noStrike">
              <a:solidFill>
                <a:schemeClr val="tx1"/>
              </a:solidFill>
              <a:effectLst/>
              <a:latin typeface="+mn-lt"/>
              <a:ea typeface="+mn-ea"/>
              <a:cs typeface="+mn-cs"/>
            </a:rPr>
            <a:t>47002.46</a:t>
          </a:r>
          <a:r>
            <a:rPr lang="en-IN" sz="1600" b="1">
              <a:solidFill>
                <a:schemeClr val="tx1"/>
              </a:solidFill>
              <a:effectLst/>
            </a:rPr>
            <a:t> </a:t>
          </a:r>
          <a:endParaRPr lang="en-IN" sz="1600" b="1">
            <a:solidFill>
              <a:schemeClr val="tx1"/>
            </a:solidFill>
          </a:endParaRPr>
        </a:p>
      </xdr:txBody>
    </xdr:sp>
    <xdr:clientData/>
  </xdr:twoCellAnchor>
  <xdr:twoCellAnchor editAs="oneCell">
    <xdr:from>
      <xdr:col>0</xdr:col>
      <xdr:colOff>358140</xdr:colOff>
      <xdr:row>2</xdr:row>
      <xdr:rowOff>160020</xdr:rowOff>
    </xdr:from>
    <xdr:to>
      <xdr:col>1</xdr:col>
      <xdr:colOff>541020</xdr:colOff>
      <xdr:row>5</xdr:row>
      <xdr:rowOff>149860</xdr:rowOff>
    </xdr:to>
    <xdr:pic>
      <xdr:nvPicPr>
        <xdr:cNvPr id="15" name="Picture 14">
          <a:extLst>
            <a:ext uri="{FF2B5EF4-FFF2-40B4-BE49-F238E27FC236}">
              <a16:creationId xmlns:a16="http://schemas.microsoft.com/office/drawing/2014/main" id="{4AC9757D-44CD-47FC-B2D6-22D4EE626EE9}"/>
            </a:ext>
          </a:extLst>
        </xdr:cNvPr>
        <xdr:cNvPicPr>
          <a:picLocks noChangeAspect="1"/>
        </xdr:cNvPicPr>
      </xdr:nvPicPr>
      <xdr:blipFill>
        <a:blip xmlns:r="http://schemas.openxmlformats.org/officeDocument/2006/relationships" r:embed="rId4"/>
        <a:stretch>
          <a:fillRect/>
        </a:stretch>
      </xdr:blipFill>
      <xdr:spPr>
        <a:xfrm>
          <a:off x="358140" y="525780"/>
          <a:ext cx="792480" cy="607060"/>
        </a:xfrm>
        <a:prstGeom prst="rect">
          <a:avLst/>
        </a:prstGeom>
        <a:solidFill>
          <a:schemeClr val="accent3">
            <a:lumMod val="60000"/>
            <a:lumOff val="40000"/>
          </a:schemeClr>
        </a:solidFill>
      </xdr:spPr>
    </xdr:pic>
    <xdr:clientData/>
  </xdr:twoCellAnchor>
  <xdr:twoCellAnchor editAs="oneCell">
    <xdr:from>
      <xdr:col>13</xdr:col>
      <xdr:colOff>175260</xdr:colOff>
      <xdr:row>2</xdr:row>
      <xdr:rowOff>144780</xdr:rowOff>
    </xdr:from>
    <xdr:to>
      <xdr:col>14</xdr:col>
      <xdr:colOff>205740</xdr:colOff>
      <xdr:row>5</xdr:row>
      <xdr:rowOff>127077</xdr:rowOff>
    </xdr:to>
    <xdr:pic>
      <xdr:nvPicPr>
        <xdr:cNvPr id="17" name="Picture 16">
          <a:extLst>
            <a:ext uri="{FF2B5EF4-FFF2-40B4-BE49-F238E27FC236}">
              <a16:creationId xmlns:a16="http://schemas.microsoft.com/office/drawing/2014/main" id="{0E4E1A5B-90B7-4E12-A3B1-2B2D07C91DE7}"/>
            </a:ext>
          </a:extLst>
        </xdr:cNvPr>
        <xdr:cNvPicPr>
          <a:picLocks noChangeAspect="1"/>
        </xdr:cNvPicPr>
      </xdr:nvPicPr>
      <xdr:blipFill>
        <a:blip xmlns:r="http://schemas.openxmlformats.org/officeDocument/2006/relationships" r:embed="rId5"/>
        <a:stretch>
          <a:fillRect/>
        </a:stretch>
      </xdr:blipFill>
      <xdr:spPr>
        <a:xfrm>
          <a:off x="11003280" y="510540"/>
          <a:ext cx="640080" cy="599517"/>
        </a:xfrm>
        <a:prstGeom prst="rect">
          <a:avLst/>
        </a:prstGeom>
      </xdr:spPr>
    </xdr:pic>
    <xdr:clientData/>
  </xdr:twoCellAnchor>
  <xdr:twoCellAnchor editAs="oneCell">
    <xdr:from>
      <xdr:col>9</xdr:col>
      <xdr:colOff>152400</xdr:colOff>
      <xdr:row>2</xdr:row>
      <xdr:rowOff>144780</xdr:rowOff>
    </xdr:from>
    <xdr:to>
      <xdr:col>10</xdr:col>
      <xdr:colOff>342900</xdr:colOff>
      <xdr:row>5</xdr:row>
      <xdr:rowOff>167640</xdr:rowOff>
    </xdr:to>
    <xdr:pic>
      <xdr:nvPicPr>
        <xdr:cNvPr id="18" name="Picture 17">
          <a:extLst>
            <a:ext uri="{FF2B5EF4-FFF2-40B4-BE49-F238E27FC236}">
              <a16:creationId xmlns:a16="http://schemas.microsoft.com/office/drawing/2014/main" id="{81E0D3CB-6AB8-373D-43D5-E037C08885BB}"/>
            </a:ext>
          </a:extLst>
        </xdr:cNvPr>
        <xdr:cNvPicPr>
          <a:picLocks noChangeAspect="1"/>
        </xdr:cNvPicPr>
      </xdr:nvPicPr>
      <xdr:blipFill>
        <a:blip xmlns:r="http://schemas.openxmlformats.org/officeDocument/2006/relationships" r:embed="rId6"/>
        <a:stretch>
          <a:fillRect/>
        </a:stretch>
      </xdr:blipFill>
      <xdr:spPr>
        <a:xfrm>
          <a:off x="7399020" y="510540"/>
          <a:ext cx="800100" cy="640080"/>
        </a:xfrm>
        <a:prstGeom prst="rect">
          <a:avLst/>
        </a:prstGeom>
      </xdr:spPr>
    </xdr:pic>
    <xdr:clientData/>
  </xdr:twoCellAnchor>
  <xdr:twoCellAnchor editAs="oneCell">
    <xdr:from>
      <xdr:col>6</xdr:col>
      <xdr:colOff>220980</xdr:colOff>
      <xdr:row>2</xdr:row>
      <xdr:rowOff>137160</xdr:rowOff>
    </xdr:from>
    <xdr:to>
      <xdr:col>6</xdr:col>
      <xdr:colOff>929640</xdr:colOff>
      <xdr:row>5</xdr:row>
      <xdr:rowOff>198120</xdr:rowOff>
    </xdr:to>
    <xdr:pic>
      <xdr:nvPicPr>
        <xdr:cNvPr id="19" name="Picture 18">
          <a:extLst>
            <a:ext uri="{FF2B5EF4-FFF2-40B4-BE49-F238E27FC236}">
              <a16:creationId xmlns:a16="http://schemas.microsoft.com/office/drawing/2014/main" id="{D8C93B76-7735-F88E-2E96-F6B3DF4F3EC6}"/>
            </a:ext>
          </a:extLst>
        </xdr:cNvPr>
        <xdr:cNvPicPr>
          <a:picLocks noChangeAspect="1"/>
        </xdr:cNvPicPr>
      </xdr:nvPicPr>
      <xdr:blipFill>
        <a:blip xmlns:r="http://schemas.openxmlformats.org/officeDocument/2006/relationships" r:embed="rId7"/>
        <a:stretch>
          <a:fillRect/>
        </a:stretch>
      </xdr:blipFill>
      <xdr:spPr>
        <a:xfrm>
          <a:off x="3878580" y="502920"/>
          <a:ext cx="708660" cy="6781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10</xdr:row>
      <xdr:rowOff>72390</xdr:rowOff>
    </xdr:from>
    <xdr:to>
      <xdr:col>7</xdr:col>
      <xdr:colOff>586740</xdr:colOff>
      <xdr:row>25</xdr:row>
      <xdr:rowOff>15240</xdr:rowOff>
    </xdr:to>
    <xdr:graphicFrame macro="">
      <xdr:nvGraphicFramePr>
        <xdr:cNvPr id="2" name="Chart 1">
          <a:extLst>
            <a:ext uri="{FF2B5EF4-FFF2-40B4-BE49-F238E27FC236}">
              <a16:creationId xmlns:a16="http://schemas.microsoft.com/office/drawing/2014/main" id="{AC980D32-8513-243D-8B78-1C96FB66A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10</xdr:row>
      <xdr:rowOff>41910</xdr:rowOff>
    </xdr:from>
    <xdr:to>
      <xdr:col>4</xdr:col>
      <xdr:colOff>175260</xdr:colOff>
      <xdr:row>18</xdr:row>
      <xdr:rowOff>53340</xdr:rowOff>
    </xdr:to>
    <xdr:graphicFrame macro="">
      <xdr:nvGraphicFramePr>
        <xdr:cNvPr id="3" name="Chart 2">
          <a:extLst>
            <a:ext uri="{FF2B5EF4-FFF2-40B4-BE49-F238E27FC236}">
              <a16:creationId xmlns:a16="http://schemas.microsoft.com/office/drawing/2014/main" id="{76075709-4D17-4C13-C21A-0CF7AB7C9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18</xdr:row>
      <xdr:rowOff>179070</xdr:rowOff>
    </xdr:from>
    <xdr:to>
      <xdr:col>4</xdr:col>
      <xdr:colOff>198120</xdr:colOff>
      <xdr:row>27</xdr:row>
      <xdr:rowOff>68580</xdr:rowOff>
    </xdr:to>
    <xdr:graphicFrame macro="">
      <xdr:nvGraphicFramePr>
        <xdr:cNvPr id="4" name="Chart 3">
          <a:extLst>
            <a:ext uri="{FF2B5EF4-FFF2-40B4-BE49-F238E27FC236}">
              <a16:creationId xmlns:a16="http://schemas.microsoft.com/office/drawing/2014/main" id="{48DC35A7-EF81-8814-1A8C-1C1184D74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7620</xdr:colOff>
      <xdr:row>0</xdr:row>
      <xdr:rowOff>76201</xdr:rowOff>
    </xdr:from>
    <xdr:to>
      <xdr:col>13</xdr:col>
      <xdr:colOff>1021080</xdr:colOff>
      <xdr:row>6</xdr:row>
      <xdr:rowOff>76201</xdr:rowOff>
    </xdr:to>
    <mc:AlternateContent xmlns:mc="http://schemas.openxmlformats.org/markup-compatibility/2006" xmlns:a14="http://schemas.microsoft.com/office/drawing/2010/main">
      <mc:Choice Requires="a14">
        <xdr:graphicFrame macro="">
          <xdr:nvGraphicFramePr>
            <xdr:cNvPr id="5" name="Product_Category">
              <a:extLst>
                <a:ext uri="{FF2B5EF4-FFF2-40B4-BE49-F238E27FC236}">
                  <a16:creationId xmlns:a16="http://schemas.microsoft.com/office/drawing/2014/main" id="{100D7954-963A-B7AE-CC80-BA0B445A5E7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359640" y="76201"/>
              <a:ext cx="22860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6</xdr:row>
      <xdr:rowOff>160021</xdr:rowOff>
    </xdr:from>
    <xdr:to>
      <xdr:col>13</xdr:col>
      <xdr:colOff>670560</xdr:colOff>
      <xdr:row>13</xdr:row>
      <xdr:rowOff>22861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A82A0FD-D9AF-001D-3E2E-8E24A7E1CF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66320" y="125730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205740</xdr:colOff>
      <xdr:row>19</xdr:row>
      <xdr:rowOff>68580</xdr:rowOff>
    </xdr:from>
    <xdr:to>
      <xdr:col>11</xdr:col>
      <xdr:colOff>502920</xdr:colOff>
      <xdr:row>26</xdr:row>
      <xdr:rowOff>160020</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AEFC1DBD-336B-F02A-F228-A46663D8B6B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717280" y="35433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MY R PATEL" refreshedDate="46042.725362500001" createdVersion="8" refreshedVersion="8" minRefreshableVersion="3" recordCount="200" xr:uid="{13F2077F-7688-4E31-BAC2-B810A3891C7D}">
  <cacheSource type="worksheet">
    <worksheetSource ref="A1:I201" sheet="Dataset"/>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2121748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r>
  <r>
    <s v="CUST012"/>
    <s v="Robert Anderson"/>
    <x v="0"/>
    <x v="1"/>
    <n v="1101.28"/>
    <n v="3"/>
    <n v="0.2"/>
    <x v="1"/>
    <n v="440.51"/>
  </r>
  <r>
    <s v="CUST017"/>
    <s v="James Taylor"/>
    <x v="1"/>
    <x v="0"/>
    <n v="713.34"/>
    <n v="17"/>
    <n v="0"/>
    <x v="2"/>
    <n v="285.33999999999997"/>
  </r>
  <r>
    <s v="CUST005"/>
    <s v="Robert Anderson"/>
    <x v="2"/>
    <x v="2"/>
    <n v="760.93"/>
    <n v="4"/>
    <n v="0.15"/>
    <x v="2"/>
    <n v="161.69999999999999"/>
  </r>
  <r>
    <s v="CUST030"/>
    <s v="James Wilson"/>
    <x v="3"/>
    <x v="0"/>
    <n v="847"/>
    <n v="12"/>
    <n v="0.2"/>
    <x v="3"/>
    <n v="271.04000000000002"/>
  </r>
  <r>
    <s v="CUST007"/>
    <s v="Michael Anderson"/>
    <x v="3"/>
    <x v="3"/>
    <n v="965.64"/>
    <n v="8"/>
    <n v="0.1"/>
    <x v="4"/>
    <n v="304.18"/>
  </r>
  <r>
    <s v="CUST001"/>
    <s v="Linda Wilson"/>
    <x v="0"/>
    <x v="2"/>
    <n v="1317.53"/>
    <n v="12"/>
    <n v="0.05"/>
    <x v="4"/>
    <n v="312.91000000000003"/>
  </r>
  <r>
    <s v="CUST026"/>
    <s v="Mary Davis"/>
    <x v="1"/>
    <x v="3"/>
    <n v="1074.47"/>
    <n v="6"/>
    <n v="0.2"/>
    <x v="5"/>
    <n v="300.85000000000002"/>
  </r>
  <r>
    <s v="CUST009"/>
    <s v="Linda Jackson"/>
    <x v="4"/>
    <x v="0"/>
    <n v="501.54"/>
    <n v="11"/>
    <n v="0.05"/>
    <x v="5"/>
    <n v="190.59"/>
  </r>
  <r>
    <s v="CUST010"/>
    <s v="David Thomas"/>
    <x v="4"/>
    <x v="1"/>
    <n v="737.31"/>
    <n v="2"/>
    <n v="0.05"/>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41E6E7-771F-4D15-ABD5-DB3DDC0A9F25}" name="sales by product"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13:B19" firstHeaderRow="1" firstDataRow="1" firstDataCol="1"/>
  <pivotFields count="12">
    <pivotField compact="0" outline="0" showAll="0"/>
    <pivotField compact="0" outline="0" showAll="0"/>
    <pivotField compact="0" outline="0" showAll="0">
      <items count="6">
        <item x="4"/>
        <item x="1"/>
        <item x="3"/>
        <item x="2"/>
        <item x="0"/>
        <item t="default"/>
      </items>
    </pivotField>
    <pivotField axis="axisRow" compact="0" outline="0" showAll="0">
      <items count="6">
        <item x="0"/>
        <item x="1"/>
        <item x="2"/>
        <item x="3"/>
        <item x="4"/>
        <item t="default"/>
      </items>
    </pivotField>
    <pivotField dataField="1" compact="0" outline="0" showAll="0"/>
    <pivotField compact="0" outline="0" showAll="0"/>
    <pivotField compact="0" outline="0" showAll="0"/>
    <pivotField compact="0" numFmtId="16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12">
    <chartFormat chart="1"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548DB-3C40-4307-9C1F-3A89822D7EBE}" name="Date"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I3:L19" firstHeaderRow="1" firstDataRow="1" firstDataCol="3"/>
  <pivotFields count="12">
    <pivotField compact="0" outline="0" showAll="0"/>
    <pivotField compact="0" outline="0" showAll="0"/>
    <pivotField compact="0" outline="0" showAll="0">
      <items count="6">
        <item x="4"/>
        <item x="1"/>
        <item x="3"/>
        <item x="2"/>
        <item x="0"/>
        <item t="default"/>
      </items>
    </pivotField>
    <pivotField compact="0" outline="0" showAll="0">
      <items count="6">
        <item x="0"/>
        <item x="1"/>
        <item x="2"/>
        <item x="3"/>
        <item x="4"/>
        <item t="default"/>
      </items>
    </pivotField>
    <pivotField dataField="1" compact="0" outline="0" showAll="0"/>
    <pivotField compact="0" outline="0" showAll="0"/>
    <pivotField compact="0" outline="0" showAll="0"/>
    <pivotField axis="axisRow" compact="0" numFmtId="16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sortType="ascending">
      <items count="5">
        <item sd="0" x="0"/>
        <item sd="0" x="3"/>
        <item x="1"/>
        <item x="2"/>
        <item t="default"/>
      </items>
    </pivotField>
  </pivotFields>
  <rowFields count="3">
    <field x="11"/>
    <field x="9"/>
    <field x="7"/>
  </rowFields>
  <rowItems count="16">
    <i>
      <x v="2"/>
      <x v="4"/>
    </i>
    <i r="1">
      <x v="5"/>
    </i>
    <i r="1">
      <x v="6"/>
    </i>
    <i r="1">
      <x v="7"/>
    </i>
    <i r="1">
      <x v="8"/>
    </i>
    <i r="1">
      <x v="9"/>
    </i>
    <i r="1">
      <x v="10"/>
    </i>
    <i r="1">
      <x v="11"/>
    </i>
    <i r="1">
      <x v="12"/>
    </i>
    <i t="default">
      <x v="2"/>
    </i>
    <i>
      <x v="3"/>
      <x v="1"/>
    </i>
    <i r="1">
      <x v="2"/>
    </i>
    <i r="1">
      <x v="3"/>
    </i>
    <i r="1">
      <x v="4"/>
    </i>
    <i t="default">
      <x v="3"/>
    </i>
    <i t="grand">
      <x/>
    </i>
  </rowItems>
  <colItems count="1">
    <i/>
  </colItems>
  <dataFields count="1">
    <dataField name="Sum of Sales" fld="4" baseField="0" baseItem="0"/>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3">
          <reference field="4294967294" count="1" selected="0">
            <x v="0"/>
          </reference>
          <reference field="9" count="1" selected="0">
            <x v="2"/>
          </reference>
          <reference field="11" count="1" selected="0">
            <x v="3"/>
          </reference>
        </references>
      </pivotArea>
    </chartFormat>
    <chartFormat chart="4" format="2">
      <pivotArea type="data" outline="0" fieldPosition="0">
        <references count="3">
          <reference field="4294967294" count="1" selected="0">
            <x v="0"/>
          </reference>
          <reference field="9" count="1" selected="0">
            <x v="1"/>
          </reference>
          <reference field="11" count="1" selected="0">
            <x v="3"/>
          </reference>
        </references>
      </pivotArea>
    </chartFormat>
    <chartFormat chart="4" format="3">
      <pivotArea type="data" outline="0" fieldPosition="0">
        <references count="3">
          <reference field="4294967294" count="1" selected="0">
            <x v="0"/>
          </reference>
          <reference field="9" count="1" selected="0">
            <x v="7"/>
          </reference>
          <reference field="11" count="1" selected="0">
            <x v="2"/>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D5C006-918F-43D1-9F25-5D0092D072A8}" name="sales by product &amp; region"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G10" firstHeaderRow="1" firstDataRow="2" firstDataCol="1"/>
  <pivotFields count="12">
    <pivotField compact="0" outline="0" showAll="0"/>
    <pivotField compact="0" outline="0" showAll="0"/>
    <pivotField axis="axisRow" compact="0" outline="0" showAll="0">
      <items count="6">
        <item x="4"/>
        <item x="1"/>
        <item x="3"/>
        <item x="2"/>
        <item x="0"/>
        <item t="default"/>
      </items>
    </pivotField>
    <pivotField axis="axisCol" compact="0" outline="0" showAll="0">
      <items count="6">
        <item x="0"/>
        <item x="1"/>
        <item x="2"/>
        <item x="3"/>
        <item x="4"/>
        <item t="default"/>
      </items>
    </pivotField>
    <pivotField dataField="1" compact="0" outline="0" showAll="0"/>
    <pivotField compact="0" outline="0" showAll="0"/>
    <pivotField compact="0" outline="0" showAll="0"/>
    <pivotField compact="0" numFmtId="16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1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4" format="5" series="1">
      <pivotArea type="data" outline="0" fieldPosition="0">
        <references count="2">
          <reference field="4294967294" count="1" selected="0">
            <x v="0"/>
          </reference>
          <reference field="3" count="1" selected="0">
            <x v="0"/>
          </reference>
        </references>
      </pivotArea>
    </chartFormat>
    <chartFormat chart="4" format="6" series="1">
      <pivotArea type="data" outline="0" fieldPosition="0">
        <references count="2">
          <reference field="4294967294" count="1" selected="0">
            <x v="0"/>
          </reference>
          <reference field="3" count="1" selected="0">
            <x v="1"/>
          </reference>
        </references>
      </pivotArea>
    </chartFormat>
    <chartFormat chart="4" format="7" series="1">
      <pivotArea type="data" outline="0" fieldPosition="0">
        <references count="2">
          <reference field="4294967294" count="1" selected="0">
            <x v="0"/>
          </reference>
          <reference field="3" count="1" selected="0">
            <x v="2"/>
          </reference>
        </references>
      </pivotArea>
    </chartFormat>
    <chartFormat chart="4" format="8" series="1">
      <pivotArea type="data" outline="0" fieldPosition="0">
        <references count="2">
          <reference field="4294967294" count="1" selected="0">
            <x v="0"/>
          </reference>
          <reference field="3" count="1" selected="0">
            <x v="3"/>
          </reference>
        </references>
      </pivotArea>
    </chartFormat>
    <chartFormat chart="4" format="9" series="1">
      <pivotArea type="data" outline="0" fieldPosition="0">
        <references count="2">
          <reference field="4294967294" count="1" selected="0">
            <x v="0"/>
          </reference>
          <reference field="3" count="1" selected="0">
            <x v="4"/>
          </reference>
        </references>
      </pivotArea>
    </chartFormat>
    <chartFormat chart="7" format="10" series="1">
      <pivotArea type="data" outline="0" fieldPosition="0">
        <references count="2">
          <reference field="4294967294" count="1" selected="0">
            <x v="0"/>
          </reference>
          <reference field="3" count="1" selected="0">
            <x v="0"/>
          </reference>
        </references>
      </pivotArea>
    </chartFormat>
    <chartFormat chart="7" format="11" series="1">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2">
          <reference field="4294967294" count="1" selected="0">
            <x v="0"/>
          </reference>
          <reference field="3" count="1" selected="0">
            <x v="2"/>
          </reference>
        </references>
      </pivotArea>
    </chartFormat>
    <chartFormat chart="7" format="13" series="1">
      <pivotArea type="data" outline="0" fieldPosition="0">
        <references count="2">
          <reference field="4294967294" count="1" selected="0">
            <x v="0"/>
          </reference>
          <reference field="3" count="1" selected="0">
            <x v="3"/>
          </reference>
        </references>
      </pivotArea>
    </chartFormat>
    <chartFormat chart="7" format="14" series="1">
      <pivotArea type="data" outline="0" fieldPosition="0">
        <references count="2">
          <reference field="4294967294" count="1" selected="0">
            <x v="0"/>
          </reference>
          <reference field="3" count="1" selected="0">
            <x v="4"/>
          </reference>
        </references>
      </pivotArea>
    </chartFormat>
    <chartFormat chart="7" format="15">
      <pivotArea type="data" outline="0" fieldPosition="0">
        <references count="3">
          <reference field="4294967294" count="1" selected="0">
            <x v="0"/>
          </reference>
          <reference field="2" count="1" selected="0">
            <x v="3"/>
          </reference>
          <reference field="3"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B6CB133-5592-401B-BC0C-4FB251B19AD3}" sourceName="Product_Category">
  <pivotTables>
    <pivotTable tabId="6" name="Date"/>
    <pivotTable tabId="6" name="sales by product"/>
    <pivotTable tabId="6" name="sales by product &amp; region"/>
  </pivotTables>
  <data>
    <tabular pivotCacheId="212174895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591672-755A-4EAA-A0E0-6D83ECF7DE6B}" sourceName="Region">
  <pivotTables>
    <pivotTable tabId="6" name="sales by product &amp; region"/>
    <pivotTable tabId="6" name="Date"/>
    <pivotTable tabId="6" name="sales by product"/>
  </pivotTables>
  <data>
    <tabular pivotCacheId="2121748951">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4FFE1530-9EAC-46DE-B6FF-6530075AA35E}" cache="Slicer_Product_Category" caption="Product_Category" columnCount="2" rowHeight="234950"/>
  <slicer name="Region 1" xr10:uid="{A2522433-4B7D-4029-A34E-FEBEF2BADE8D}" cache="Slicer_Region" caption="Regi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C8CF054E-659B-453C-A911-F11865C61A4F}" cache="Slicer_Product_Category" caption="Product_Category" columnCount="2" rowHeight="234950"/>
  <slicer name="Region" xr10:uid="{E4E26C68-B41C-4ADC-A101-3F3BB8B591C9}" cache="Slicer_Region" caption="Region"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F40E17-1085-48C0-AA47-CF0B311B506B}" name="sales_Dataset" displayName="sales_Dataset" ref="A1:I201" totalsRowShown="0" headerRowDxfId="14" dataDxfId="12" headerRowBorderDxfId="13" tableBorderDxfId="11" totalsRowBorderDxfId="10">
  <autoFilter ref="A1:I201" xr:uid="{2CF40E17-1085-48C0-AA47-CF0B311B506B}"/>
  <tableColumns count="9">
    <tableColumn id="1" xr3:uid="{CD464E84-0F28-4B66-B540-21CF619B2485}" name="Customer_ID" dataDxfId="9"/>
    <tableColumn id="2" xr3:uid="{83CB57EF-8773-4A54-9A72-3DC606656836}" name="Customer_Name" dataDxfId="8"/>
    <tableColumn id="3" xr3:uid="{A96E5A19-2C9A-4CA0-8155-4DE1451034E6}" name="Region" dataDxfId="7"/>
    <tableColumn id="4" xr3:uid="{EF09279A-E050-43CC-9932-1E45A4246048}" name="Product_Category" dataDxfId="6"/>
    <tableColumn id="5" xr3:uid="{9541DF3D-07E4-40EB-BD07-58FCE9A42DC3}" name="Sales" dataDxfId="5"/>
    <tableColumn id="6" xr3:uid="{4F85C0D9-0F57-4400-A3F7-D466CBFA96A6}" name="Quantity" dataDxfId="4"/>
    <tableColumn id="7" xr3:uid="{C18E7702-2579-481C-8FD3-5BCCC36DE722}" name="Discount" dataDxfId="3"/>
    <tableColumn id="8" xr3:uid="{20D084A3-C4F9-48C1-9D25-A49835D8EECE}" name="Order_Date" dataDxfId="2"/>
    <tableColumn id="9" xr3:uid="{77C7BCEC-F88E-468A-953E-256BE22DA391}" name="Profi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CED252-E465-456D-941B-65ED3F55698C}" sourceName="Order_Date">
  <pivotTables>
    <pivotTable tabId="6" name="Date"/>
    <pivotTable tabId="6" name="sales by product"/>
    <pivotTable tabId="6" name="sales by product &amp; region"/>
  </pivotTables>
  <state minimalRefreshVersion="6" lastRefreshVersion="6" pivotCacheId="212174895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AC724389-C9C2-40A6-BDE0-129D2830D0EC}" cache="NativeTimeline_Order_Date" caption="Order_Date" level="2" selectionLevel="2" scrollPosition="2024-08-2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BD5B2F5-E981-4253-A07E-4960B2B6E1E4}" cache="NativeTimeline_Order_Date" caption="Order_Date" level="2" selectionLevel="2" scrollPosition="2024-08-22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E9A4-BC69-4853-8116-F485456ED437}">
  <dimension ref="A1:W30"/>
  <sheetViews>
    <sheetView tabSelected="1" workbookViewId="0">
      <selection activeCell="M5" sqref="M5"/>
    </sheetView>
  </sheetViews>
  <sheetFormatPr defaultRowHeight="14.4" x14ac:dyDescent="0.3"/>
  <cols>
    <col min="7" max="7" width="22" customWidth="1"/>
    <col min="9" max="9" width="21.44140625" customWidth="1"/>
    <col min="11" max="11" width="25.5546875" customWidth="1"/>
  </cols>
  <sheetData>
    <row r="1" spans="1:23" x14ac:dyDescent="0.3">
      <c r="A1" s="10"/>
      <c r="B1" s="10"/>
      <c r="C1" s="10"/>
      <c r="D1" s="10"/>
      <c r="E1" s="10"/>
      <c r="F1" s="10"/>
      <c r="G1" s="10"/>
      <c r="H1" s="10"/>
      <c r="I1" s="10"/>
      <c r="J1" s="10"/>
      <c r="K1" s="10"/>
      <c r="L1" s="10"/>
      <c r="M1" s="10"/>
      <c r="N1" s="10"/>
      <c r="O1" s="10"/>
      <c r="P1" s="10"/>
      <c r="Q1" s="10"/>
      <c r="R1" s="10"/>
      <c r="S1" s="10"/>
      <c r="T1" s="10"/>
      <c r="U1" s="10"/>
      <c r="V1" s="10"/>
      <c r="W1" s="10"/>
    </row>
    <row r="2" spans="1:23" x14ac:dyDescent="0.3">
      <c r="A2" s="10"/>
      <c r="B2" s="10"/>
      <c r="C2" s="10"/>
      <c r="D2" s="10"/>
      <c r="E2" s="10"/>
      <c r="F2" s="10"/>
      <c r="G2" s="10"/>
      <c r="H2" s="10"/>
      <c r="I2" s="10"/>
      <c r="J2" s="10"/>
      <c r="K2" s="10"/>
      <c r="L2" s="10"/>
      <c r="M2" s="10"/>
      <c r="N2" s="10"/>
      <c r="O2" s="10"/>
      <c r="P2" s="10"/>
      <c r="Q2" s="10"/>
      <c r="R2" s="10"/>
      <c r="S2" s="10"/>
      <c r="T2" s="10"/>
      <c r="U2" s="10"/>
      <c r="V2" s="10"/>
      <c r="W2" s="10"/>
    </row>
    <row r="3" spans="1:23"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0"/>
      <c r="F4" s="10"/>
      <c r="G4" s="10"/>
      <c r="H4" s="10"/>
      <c r="I4" s="10"/>
      <c r="J4" s="10"/>
      <c r="K4" s="10"/>
      <c r="L4" s="10"/>
      <c r="M4" s="10"/>
      <c r="N4" s="10"/>
      <c r="O4" s="10"/>
      <c r="P4" s="10"/>
      <c r="Q4" s="10"/>
      <c r="R4" s="10"/>
      <c r="S4" s="10"/>
      <c r="T4" s="10"/>
      <c r="U4" s="10"/>
      <c r="V4" s="10"/>
      <c r="W4" s="10"/>
    </row>
    <row r="5" spans="1:23" ht="19.8" customHeight="1" x14ac:dyDescent="0.4">
      <c r="A5" s="10"/>
      <c r="B5" s="10"/>
      <c r="C5" s="10"/>
      <c r="D5" s="10"/>
      <c r="E5" s="10"/>
      <c r="F5" s="10"/>
      <c r="G5" s="16"/>
      <c r="H5" s="10"/>
      <c r="I5" s="16"/>
      <c r="J5" s="10"/>
      <c r="K5" s="16"/>
      <c r="L5" s="10"/>
      <c r="M5" s="10"/>
      <c r="N5" s="10"/>
      <c r="O5" s="10"/>
      <c r="P5" s="10"/>
      <c r="Q5" s="10"/>
      <c r="R5" s="10"/>
      <c r="S5" s="10"/>
      <c r="T5" s="10"/>
      <c r="U5" s="10"/>
      <c r="V5" s="10"/>
      <c r="W5" s="10"/>
    </row>
    <row r="6" spans="1:23" ht="21" customHeight="1" x14ac:dyDescent="0.4">
      <c r="A6" s="10"/>
      <c r="B6" s="10"/>
      <c r="C6" s="10"/>
      <c r="D6" s="10"/>
      <c r="E6" s="10"/>
      <c r="F6" s="10"/>
      <c r="G6" s="17"/>
      <c r="H6" s="10"/>
      <c r="I6" s="17"/>
      <c r="J6" s="10"/>
      <c r="K6" s="16"/>
      <c r="L6" s="10"/>
      <c r="M6" s="10"/>
      <c r="N6" s="10"/>
      <c r="O6" s="10"/>
      <c r="P6" s="10"/>
      <c r="Q6" s="10"/>
      <c r="R6" s="10"/>
      <c r="S6" s="10"/>
      <c r="T6" s="10"/>
      <c r="U6" s="10"/>
      <c r="V6" s="10"/>
      <c r="W6" s="10"/>
    </row>
    <row r="7" spans="1:23" x14ac:dyDescent="0.3">
      <c r="A7" s="10"/>
      <c r="B7" s="10"/>
      <c r="C7" s="10"/>
      <c r="D7" s="10"/>
      <c r="E7" s="10"/>
      <c r="F7" s="10"/>
      <c r="G7" s="10"/>
      <c r="H7" s="10"/>
      <c r="I7" s="10"/>
      <c r="J7" s="10"/>
      <c r="K7" s="10"/>
      <c r="L7" s="10"/>
      <c r="M7" s="10"/>
      <c r="N7" s="10"/>
      <c r="O7" s="10"/>
      <c r="P7" s="10"/>
      <c r="Q7" s="10"/>
      <c r="R7" s="10"/>
      <c r="S7" s="10"/>
      <c r="T7" s="10"/>
      <c r="U7" s="10"/>
      <c r="V7" s="10"/>
      <c r="W7" s="10"/>
    </row>
    <row r="8" spans="1:23" x14ac:dyDescent="0.3">
      <c r="A8" s="10"/>
      <c r="B8" s="10"/>
      <c r="C8" s="10"/>
      <c r="D8" s="10"/>
      <c r="E8" s="10"/>
      <c r="F8" s="10"/>
      <c r="G8" s="10"/>
      <c r="H8" s="10"/>
      <c r="I8" s="10"/>
      <c r="J8" s="10"/>
      <c r="K8" s="10"/>
      <c r="L8" s="10"/>
      <c r="M8" s="10"/>
      <c r="N8" s="10"/>
      <c r="O8" s="10"/>
      <c r="P8" s="10"/>
      <c r="Q8" s="10"/>
      <c r="R8" s="10"/>
      <c r="S8" s="10"/>
      <c r="T8" s="10"/>
      <c r="U8" s="10"/>
      <c r="V8" s="10"/>
      <c r="W8" s="10"/>
    </row>
    <row r="9" spans="1:23" x14ac:dyDescent="0.3">
      <c r="A9" s="10"/>
      <c r="B9" s="10"/>
      <c r="C9" s="10"/>
      <c r="D9" s="10"/>
      <c r="E9" s="10"/>
      <c r="F9" s="10"/>
      <c r="G9" s="10"/>
      <c r="H9" s="10"/>
      <c r="I9" s="10"/>
      <c r="J9" s="10"/>
      <c r="K9" s="10"/>
      <c r="L9" s="10"/>
      <c r="M9" s="10"/>
      <c r="N9" s="10"/>
      <c r="O9" s="10"/>
      <c r="P9" s="10"/>
      <c r="Q9" s="10"/>
      <c r="R9" s="10"/>
      <c r="S9" s="10"/>
      <c r="T9" s="10"/>
      <c r="U9" s="10"/>
      <c r="V9" s="10"/>
      <c r="W9" s="10"/>
    </row>
    <row r="10" spans="1:23" x14ac:dyDescent="0.3">
      <c r="A10" s="10"/>
      <c r="B10" s="10"/>
      <c r="C10" s="10"/>
      <c r="D10" s="10"/>
      <c r="E10" s="10"/>
      <c r="F10" s="10"/>
      <c r="G10" s="10"/>
      <c r="H10" s="10"/>
      <c r="I10" s="10"/>
      <c r="J10" s="10"/>
      <c r="K10" s="10"/>
      <c r="L10" s="10"/>
      <c r="M10" s="10"/>
      <c r="N10" s="10"/>
      <c r="O10" s="10"/>
      <c r="P10" s="10"/>
      <c r="Q10" s="10"/>
      <c r="R10" s="10"/>
      <c r="S10" s="10"/>
      <c r="T10" s="10"/>
      <c r="U10" s="10"/>
      <c r="V10" s="10"/>
      <c r="W10" s="10"/>
    </row>
    <row r="11" spans="1:23" x14ac:dyDescent="0.3">
      <c r="A11" s="10"/>
      <c r="B11" s="10"/>
      <c r="C11" s="10"/>
      <c r="D11" s="10"/>
      <c r="E11" s="10"/>
      <c r="F11" s="10"/>
      <c r="G11" s="10"/>
      <c r="H11" s="10"/>
      <c r="I11" s="10"/>
      <c r="J11" s="10"/>
      <c r="K11" s="10"/>
      <c r="L11" s="10"/>
      <c r="M11" s="10"/>
      <c r="N11" s="10"/>
      <c r="O11" s="10"/>
      <c r="P11" s="10"/>
      <c r="Q11" s="10"/>
      <c r="R11" s="10"/>
      <c r="S11" s="10"/>
      <c r="T11" s="10"/>
      <c r="U11" s="10"/>
      <c r="V11" s="10"/>
      <c r="W11" s="10"/>
    </row>
    <row r="12" spans="1:23" x14ac:dyDescent="0.3">
      <c r="A12" s="10"/>
      <c r="B12" s="10"/>
      <c r="C12" s="10"/>
      <c r="D12" s="10"/>
      <c r="E12" s="10"/>
      <c r="F12" s="10"/>
      <c r="G12" s="10"/>
      <c r="H12" s="10"/>
      <c r="I12" s="10"/>
      <c r="J12" s="10"/>
      <c r="K12" s="10"/>
      <c r="L12" s="10"/>
      <c r="M12" s="10"/>
      <c r="N12" s="10"/>
      <c r="O12" s="10"/>
      <c r="P12" s="10"/>
      <c r="Q12" s="10"/>
      <c r="R12" s="10"/>
      <c r="S12" s="10"/>
      <c r="T12" s="10"/>
      <c r="U12" s="10"/>
      <c r="V12" s="10"/>
      <c r="W12" s="10"/>
    </row>
    <row r="13" spans="1:23" x14ac:dyDescent="0.3">
      <c r="A13" s="10"/>
      <c r="B13" s="10"/>
      <c r="C13" s="10"/>
      <c r="D13" s="10"/>
      <c r="E13" s="10"/>
      <c r="F13" s="10"/>
      <c r="G13" s="10"/>
      <c r="H13" s="10"/>
      <c r="I13" s="10"/>
      <c r="J13" s="10"/>
      <c r="K13" s="10"/>
      <c r="L13" s="10"/>
      <c r="M13" s="10"/>
      <c r="N13" s="10"/>
      <c r="O13" s="10"/>
      <c r="P13" s="10"/>
      <c r="Q13" s="10"/>
      <c r="R13" s="10"/>
      <c r="S13" s="10"/>
      <c r="T13" s="10"/>
      <c r="U13" s="10"/>
      <c r="V13" s="10"/>
      <c r="W13" s="10"/>
    </row>
    <row r="14" spans="1:23" x14ac:dyDescent="0.3">
      <c r="A14" s="10"/>
      <c r="B14" s="10"/>
      <c r="C14" s="10"/>
      <c r="D14" s="10"/>
      <c r="E14" s="10"/>
      <c r="F14" s="10"/>
      <c r="G14" s="10"/>
      <c r="H14" s="10"/>
      <c r="I14" s="10"/>
      <c r="J14" s="10"/>
      <c r="K14" s="10"/>
      <c r="L14" s="10"/>
      <c r="M14" s="10"/>
      <c r="N14" s="10"/>
      <c r="O14" s="10"/>
      <c r="P14" s="10"/>
      <c r="Q14" s="10"/>
      <c r="R14" s="10"/>
      <c r="S14" s="10"/>
      <c r="T14" s="10"/>
      <c r="U14" s="10"/>
      <c r="V14" s="10"/>
      <c r="W14" s="10"/>
    </row>
    <row r="15" spans="1:23" x14ac:dyDescent="0.3">
      <c r="A15" s="10"/>
      <c r="B15" s="10"/>
      <c r="C15" s="10"/>
      <c r="D15" s="10"/>
      <c r="E15" s="10"/>
      <c r="F15" s="10"/>
      <c r="G15" s="10"/>
      <c r="H15" s="10"/>
      <c r="I15" s="10"/>
      <c r="J15" s="10"/>
      <c r="K15" s="10"/>
      <c r="L15" s="10"/>
      <c r="M15" s="10"/>
      <c r="N15" s="10"/>
      <c r="O15" s="10"/>
      <c r="P15" s="10"/>
      <c r="Q15" s="10"/>
      <c r="R15" s="10"/>
      <c r="S15" s="10"/>
      <c r="T15" s="10"/>
      <c r="U15" s="10"/>
      <c r="V15" s="10"/>
      <c r="W15" s="10"/>
    </row>
    <row r="16" spans="1:23" x14ac:dyDescent="0.3">
      <c r="A16" s="10"/>
      <c r="B16" s="10"/>
      <c r="C16" s="10"/>
      <c r="D16" s="10"/>
      <c r="E16" s="10"/>
      <c r="F16" s="10"/>
      <c r="G16" s="10"/>
      <c r="H16" s="10"/>
      <c r="I16" s="10"/>
      <c r="J16" s="10"/>
      <c r="K16" s="10"/>
      <c r="L16" s="10"/>
      <c r="M16" s="10"/>
      <c r="N16" s="10"/>
      <c r="O16" s="10"/>
      <c r="P16" s="10"/>
      <c r="Q16" s="10"/>
      <c r="R16" s="10"/>
      <c r="S16" s="10"/>
      <c r="T16" s="10"/>
      <c r="U16" s="10"/>
      <c r="V16" s="10"/>
      <c r="W16" s="10"/>
    </row>
    <row r="17" spans="1:23" x14ac:dyDescent="0.3">
      <c r="A17" s="10"/>
      <c r="B17" s="10"/>
      <c r="C17" s="10"/>
      <c r="D17" s="10"/>
      <c r="E17" s="10"/>
      <c r="F17" s="10"/>
      <c r="G17" s="10"/>
      <c r="H17" s="10"/>
      <c r="I17" s="10"/>
      <c r="J17" s="10"/>
      <c r="K17" s="10"/>
      <c r="L17" s="10"/>
      <c r="M17" s="10"/>
      <c r="N17" s="10"/>
      <c r="O17" s="10"/>
      <c r="P17" s="10"/>
      <c r="Q17" s="10"/>
      <c r="R17" s="10"/>
      <c r="S17" s="10"/>
      <c r="T17" s="10"/>
      <c r="U17" s="10"/>
      <c r="V17" s="10"/>
      <c r="W17" s="10"/>
    </row>
    <row r="18" spans="1:23" x14ac:dyDescent="0.3">
      <c r="A18" s="10"/>
      <c r="B18" s="10"/>
      <c r="C18" s="10"/>
      <c r="D18" s="10"/>
      <c r="E18" s="10"/>
      <c r="F18" s="10"/>
      <c r="G18" s="10"/>
      <c r="H18" s="10"/>
      <c r="I18" s="10"/>
      <c r="J18" s="10"/>
      <c r="K18" s="10"/>
      <c r="L18" s="10"/>
      <c r="M18" s="10"/>
      <c r="N18" s="10"/>
      <c r="O18" s="10"/>
      <c r="P18" s="10"/>
      <c r="Q18" s="10"/>
      <c r="R18" s="10"/>
      <c r="S18" s="10"/>
      <c r="T18" s="10"/>
      <c r="U18" s="10"/>
      <c r="V18" s="10"/>
      <c r="W18" s="10"/>
    </row>
    <row r="19" spans="1:23" x14ac:dyDescent="0.3">
      <c r="A19" s="10"/>
      <c r="B19" s="10"/>
      <c r="C19" s="10"/>
      <c r="D19" s="10"/>
      <c r="E19" s="10"/>
      <c r="F19" s="10"/>
      <c r="G19" s="10"/>
      <c r="H19" s="10"/>
      <c r="I19" s="10"/>
      <c r="J19" s="10"/>
      <c r="K19" s="10"/>
      <c r="L19" s="10"/>
      <c r="M19" s="10"/>
      <c r="N19" s="10"/>
      <c r="O19" s="10"/>
      <c r="P19" s="10"/>
      <c r="Q19" s="10"/>
      <c r="R19" s="10"/>
      <c r="S19" s="10"/>
      <c r="T19" s="10"/>
      <c r="U19" s="10"/>
      <c r="V19" s="10"/>
      <c r="W19" s="10"/>
    </row>
    <row r="20" spans="1:23" x14ac:dyDescent="0.3">
      <c r="A20" s="10"/>
      <c r="B20" s="10"/>
      <c r="C20" s="10"/>
      <c r="D20" s="10"/>
      <c r="E20" s="10"/>
      <c r="F20" s="10"/>
      <c r="G20" s="10"/>
      <c r="H20" s="10"/>
      <c r="I20" s="10"/>
      <c r="J20" s="10"/>
      <c r="K20" s="10"/>
      <c r="L20" s="10"/>
      <c r="M20" s="10"/>
      <c r="N20" s="10"/>
      <c r="O20" s="10"/>
      <c r="P20" s="10"/>
      <c r="Q20" s="10"/>
      <c r="R20" s="10"/>
      <c r="S20" s="10"/>
      <c r="T20" s="10"/>
      <c r="U20" s="10"/>
      <c r="V20" s="10"/>
      <c r="W20" s="10"/>
    </row>
    <row r="21" spans="1:23" x14ac:dyDescent="0.3">
      <c r="A21" s="10"/>
      <c r="B21" s="10"/>
      <c r="C21" s="10"/>
      <c r="D21" s="10"/>
      <c r="E21" s="10"/>
      <c r="F21" s="10"/>
      <c r="G21" s="10"/>
      <c r="H21" s="10"/>
      <c r="I21" s="10"/>
      <c r="J21" s="10"/>
      <c r="K21" s="10"/>
      <c r="L21" s="10"/>
      <c r="M21" s="10"/>
      <c r="N21" s="10"/>
      <c r="O21" s="10"/>
      <c r="P21" s="10"/>
      <c r="Q21" s="10"/>
      <c r="R21" s="10"/>
      <c r="S21" s="10"/>
      <c r="T21" s="10"/>
      <c r="U21" s="10"/>
      <c r="V21" s="10"/>
      <c r="W21" s="10"/>
    </row>
    <row r="22" spans="1:23" x14ac:dyDescent="0.3">
      <c r="A22" s="10"/>
      <c r="B22" s="10"/>
      <c r="C22" s="10"/>
      <c r="D22" s="10"/>
      <c r="E22" s="10"/>
      <c r="F22" s="10"/>
      <c r="G22" s="10"/>
      <c r="H22" s="10"/>
      <c r="I22" s="10"/>
      <c r="J22" s="10"/>
      <c r="K22" s="10"/>
      <c r="L22" s="10"/>
      <c r="M22" s="10"/>
      <c r="N22" s="10"/>
      <c r="O22" s="10"/>
      <c r="P22" s="10"/>
      <c r="Q22" s="10"/>
      <c r="R22" s="10"/>
      <c r="S22" s="10"/>
      <c r="T22" s="10"/>
      <c r="U22" s="10"/>
      <c r="V22" s="10"/>
      <c r="W22" s="10"/>
    </row>
    <row r="23" spans="1:23" x14ac:dyDescent="0.3">
      <c r="A23" s="10"/>
      <c r="B23" s="10"/>
      <c r="C23" s="10"/>
      <c r="D23" s="10"/>
      <c r="E23" s="10"/>
      <c r="F23" s="10"/>
      <c r="G23" s="10"/>
      <c r="H23" s="10"/>
      <c r="I23" s="10"/>
      <c r="J23" s="10"/>
      <c r="K23" s="10"/>
      <c r="L23" s="10"/>
      <c r="M23" s="10"/>
      <c r="N23" s="10"/>
      <c r="O23" s="10"/>
      <c r="P23" s="10"/>
      <c r="Q23" s="10"/>
      <c r="R23" s="10"/>
      <c r="S23" s="10"/>
      <c r="T23" s="10"/>
      <c r="U23" s="10"/>
      <c r="V23" s="10"/>
      <c r="W23" s="10"/>
    </row>
    <row r="24" spans="1:23" x14ac:dyDescent="0.3">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3">
      <c r="A25" s="10"/>
      <c r="B25" s="10"/>
      <c r="C25" s="10"/>
      <c r="D25" s="10"/>
      <c r="E25" s="10"/>
      <c r="F25" s="10"/>
      <c r="G25" s="10"/>
      <c r="H25" s="10"/>
      <c r="I25" s="10"/>
      <c r="J25" s="10"/>
      <c r="K25" s="10"/>
      <c r="L25" s="10"/>
      <c r="M25" s="10"/>
      <c r="N25" s="10"/>
      <c r="O25" s="10"/>
      <c r="P25" s="10"/>
      <c r="Q25" s="10"/>
      <c r="R25" s="10"/>
      <c r="S25" s="10"/>
      <c r="T25" s="10"/>
      <c r="U25" s="10"/>
      <c r="V25" s="10"/>
      <c r="W25" s="10"/>
    </row>
    <row r="26" spans="1:23" x14ac:dyDescent="0.3">
      <c r="A26" s="10"/>
      <c r="B26" s="10"/>
      <c r="C26" s="10"/>
      <c r="D26" s="10"/>
      <c r="E26" s="10"/>
      <c r="F26" s="10"/>
      <c r="G26" s="10"/>
      <c r="H26" s="10"/>
      <c r="I26" s="10"/>
      <c r="J26" s="10"/>
      <c r="K26" s="10"/>
      <c r="L26" s="10"/>
      <c r="M26" s="10"/>
      <c r="N26" s="10"/>
      <c r="O26" s="10"/>
      <c r="P26" s="10"/>
      <c r="Q26" s="10"/>
      <c r="R26" s="10"/>
      <c r="S26" s="10"/>
      <c r="T26" s="10"/>
      <c r="U26" s="10"/>
      <c r="V26" s="10"/>
      <c r="W26" s="10"/>
    </row>
    <row r="27" spans="1:23" x14ac:dyDescent="0.3">
      <c r="A27" s="10"/>
      <c r="B27" s="10"/>
      <c r="C27" s="10"/>
      <c r="D27" s="10"/>
      <c r="E27" s="10"/>
      <c r="F27" s="10"/>
      <c r="G27" s="10"/>
      <c r="H27" s="10"/>
      <c r="I27" s="10"/>
      <c r="J27" s="10"/>
      <c r="K27" s="10"/>
      <c r="L27" s="10"/>
      <c r="M27" s="10"/>
      <c r="N27" s="10"/>
      <c r="O27" s="10"/>
      <c r="P27" s="10"/>
      <c r="Q27" s="10"/>
      <c r="R27" s="10"/>
      <c r="S27" s="10"/>
      <c r="T27" s="10"/>
      <c r="U27" s="10"/>
      <c r="V27" s="10"/>
      <c r="W27" s="10"/>
    </row>
    <row r="28" spans="1:23" x14ac:dyDescent="0.3">
      <c r="A28" s="10"/>
      <c r="B28" s="10"/>
      <c r="C28" s="10"/>
      <c r="D28" s="10"/>
      <c r="E28" s="10"/>
      <c r="F28" s="10"/>
      <c r="G28" s="10"/>
      <c r="H28" s="10"/>
      <c r="I28" s="10"/>
      <c r="J28" s="10"/>
      <c r="K28" s="10"/>
      <c r="L28" s="10"/>
      <c r="M28" s="10"/>
      <c r="N28" s="10"/>
      <c r="O28" s="10"/>
      <c r="P28" s="10"/>
      <c r="Q28" s="10"/>
      <c r="R28" s="10"/>
      <c r="S28" s="10"/>
      <c r="T28" s="10"/>
      <c r="U28" s="10"/>
      <c r="V28" s="10"/>
      <c r="W28" s="10"/>
    </row>
    <row r="29" spans="1:23" x14ac:dyDescent="0.3">
      <c r="A29" s="10"/>
      <c r="B29" s="10"/>
      <c r="C29" s="10"/>
      <c r="D29" s="10"/>
      <c r="E29" s="10"/>
      <c r="F29" s="10"/>
      <c r="G29" s="10"/>
      <c r="H29" s="10"/>
      <c r="I29" s="10"/>
      <c r="J29" s="10"/>
      <c r="K29" s="10"/>
      <c r="L29" s="10"/>
      <c r="M29" s="10"/>
      <c r="N29" s="10"/>
      <c r="O29" s="10"/>
      <c r="P29" s="10"/>
      <c r="Q29" s="10"/>
      <c r="R29" s="10"/>
      <c r="S29" s="10"/>
      <c r="T29" s="10"/>
      <c r="U29" s="10"/>
      <c r="V29" s="10"/>
      <c r="W29" s="10"/>
    </row>
    <row r="30" spans="1:23" x14ac:dyDescent="0.3">
      <c r="A30" s="10"/>
      <c r="B30" s="10"/>
      <c r="C30" s="10"/>
      <c r="D30" s="10"/>
      <c r="E30" s="10"/>
      <c r="F30" s="10"/>
      <c r="G30" s="10"/>
      <c r="H30" s="10"/>
      <c r="I30" s="10"/>
      <c r="J30" s="10"/>
      <c r="K30" s="10"/>
      <c r="L30" s="10"/>
      <c r="M30" s="10"/>
      <c r="N30" s="10"/>
      <c r="O30" s="10"/>
      <c r="P30" s="10"/>
      <c r="Q30" s="10"/>
      <c r="R30" s="10"/>
      <c r="S30" s="10"/>
      <c r="T30" s="10"/>
      <c r="U30" s="10"/>
      <c r="V30" s="10"/>
      <c r="W30"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F12" sqref="F12"/>
    </sheetView>
  </sheetViews>
  <sheetFormatPr defaultColWidth="14.44140625" defaultRowHeight="15" customHeight="1" x14ac:dyDescent="0.3"/>
  <cols>
    <col min="1" max="1" width="13.77734375" customWidth="1"/>
    <col min="2" max="2" width="17" customWidth="1"/>
    <col min="3" max="3" width="8.6640625" customWidth="1"/>
    <col min="4" max="4" width="18.109375" customWidth="1"/>
    <col min="5" max="5" width="11" style="11" customWidth="1"/>
    <col min="6" max="6" width="10.21875" style="13" customWidth="1"/>
    <col min="7" max="7" width="10.21875" style="12" customWidth="1"/>
    <col min="8" max="8" width="12.5546875" style="14" customWidth="1"/>
    <col min="9" max="9" width="10.5546875" style="8" customWidth="1"/>
    <col min="10" max="10" width="8.6640625" customWidth="1"/>
    <col min="11" max="11" width="21.33203125" style="8" customWidth="1"/>
    <col min="12" max="12" width="17.5546875" style="8" customWidth="1"/>
    <col min="13" max="13" width="19.109375" customWidth="1"/>
    <col min="14" max="14" width="20.21875" customWidth="1"/>
    <col min="15" max="15" width="13.33203125" style="11" customWidth="1"/>
    <col min="16" max="16" width="14.88671875" customWidth="1"/>
    <col min="17" max="17" width="16.77734375" customWidth="1"/>
    <col min="18" max="20" width="8.6640625" customWidth="1"/>
    <col min="21" max="21" width="12.109375" customWidth="1"/>
    <col min="22" max="26" width="8.6640625" customWidth="1"/>
  </cols>
  <sheetData>
    <row r="1" spans="1:26" ht="14.4" x14ac:dyDescent="0.3">
      <c r="A1" s="18" t="s">
        <v>0</v>
      </c>
      <c r="B1" s="19" t="s">
        <v>1</v>
      </c>
      <c r="C1" s="19" t="s">
        <v>2</v>
      </c>
      <c r="D1" s="19" t="s">
        <v>3</v>
      </c>
      <c r="E1" s="20" t="s">
        <v>4</v>
      </c>
      <c r="F1" s="21" t="s">
        <v>5</v>
      </c>
      <c r="G1" s="22" t="s">
        <v>6</v>
      </c>
      <c r="H1" s="23" t="s">
        <v>7</v>
      </c>
      <c r="I1" s="24" t="s">
        <v>8</v>
      </c>
      <c r="J1" s="1"/>
      <c r="K1" s="39" t="s">
        <v>76</v>
      </c>
      <c r="L1" s="39"/>
      <c r="M1" s="3" t="s">
        <v>115</v>
      </c>
      <c r="N1" s="3" t="s">
        <v>116</v>
      </c>
      <c r="O1" s="15" t="s">
        <v>137</v>
      </c>
      <c r="P1" s="3" t="s">
        <v>138</v>
      </c>
      <c r="Q1" s="3" t="s">
        <v>139</v>
      </c>
      <c r="R1" s="3" t="s">
        <v>140</v>
      </c>
      <c r="S1" s="3" t="s">
        <v>141</v>
      </c>
      <c r="T1" s="3" t="s">
        <v>142</v>
      </c>
      <c r="U1" s="3" t="s">
        <v>143</v>
      </c>
      <c r="V1" s="1"/>
      <c r="W1" s="1"/>
      <c r="X1" s="1"/>
      <c r="Y1" s="1"/>
      <c r="Z1" s="1"/>
    </row>
    <row r="2" spans="1:26" ht="14.4" x14ac:dyDescent="0.3">
      <c r="A2" s="25" t="s">
        <v>9</v>
      </c>
      <c r="B2" s="26" t="s">
        <v>10</v>
      </c>
      <c r="C2" s="26" t="s">
        <v>11</v>
      </c>
      <c r="D2" s="26" t="s">
        <v>12</v>
      </c>
      <c r="E2" s="27">
        <v>1036.0899999999999</v>
      </c>
      <c r="F2" s="28">
        <v>4</v>
      </c>
      <c r="G2" s="29">
        <v>0.2</v>
      </c>
      <c r="H2" s="30">
        <v>45392</v>
      </c>
      <c r="I2" s="31">
        <v>331.55</v>
      </c>
      <c r="K2" s="2">
        <v>1036.0899999999999</v>
      </c>
      <c r="L2" s="8">
        <f>(E3-E2)/E2</f>
        <v>6.2919244467179544E-2</v>
      </c>
      <c r="M2" s="7">
        <f ca="1">NOW()</f>
        <v>46121.765660069446</v>
      </c>
      <c r="N2" t="str">
        <f>INDEX(B2:B201, MATCH(MAX(I2:I201), I2:I201, 0))</f>
        <v>James Wilson</v>
      </c>
      <c r="O2" s="11">
        <f>SUM(E2:E201)</f>
        <v>195217.75999999992</v>
      </c>
      <c r="P2" s="11">
        <f>SUM(I2:I201)</f>
        <v>68287.010000000009</v>
      </c>
      <c r="Q2">
        <f>SUMIF(Dataset!C:C,"West",Dataset!E:E)</f>
        <v>44083.58</v>
      </c>
      <c r="R2">
        <f>SUMIF(Dataset!C:C,"East",Dataset!E:E)</f>
        <v>32441.64</v>
      </c>
      <c r="S2">
        <f>SUMIF(Dataset!C:C,"North",Dataset!E:E)</f>
        <v>34975.42</v>
      </c>
      <c r="T2">
        <f>SUMIF(Dataset!C:C,"South",Dataset!E:E)</f>
        <v>40248.79</v>
      </c>
      <c r="U2" t="str">
        <f>INDEX(Q1:T1, MATCH(MAX(Q2:T2), Q2:T2, 0))</f>
        <v>west</v>
      </c>
    </row>
    <row r="3" spans="1:26" ht="14.4" x14ac:dyDescent="0.3">
      <c r="A3" s="25" t="s">
        <v>13</v>
      </c>
      <c r="B3" s="26" t="s">
        <v>14</v>
      </c>
      <c r="C3" s="26" t="s">
        <v>11</v>
      </c>
      <c r="D3" s="26" t="s">
        <v>15</v>
      </c>
      <c r="E3" s="27">
        <v>1101.28</v>
      </c>
      <c r="F3" s="28">
        <v>3</v>
      </c>
      <c r="G3" s="29">
        <v>0.2</v>
      </c>
      <c r="H3" s="30">
        <v>45393</v>
      </c>
      <c r="I3" s="31">
        <v>440.51</v>
      </c>
      <c r="K3" s="2">
        <v>1101.28</v>
      </c>
      <c r="L3" s="8">
        <f t="shared" ref="L3:L66" si="0">(E4-E3)/E3</f>
        <v>-0.35226282144413767</v>
      </c>
    </row>
    <row r="4" spans="1:26" ht="14.4" x14ac:dyDescent="0.3">
      <c r="A4" s="25" t="s">
        <v>16</v>
      </c>
      <c r="B4" s="26" t="s">
        <v>17</v>
      </c>
      <c r="C4" s="26" t="s">
        <v>18</v>
      </c>
      <c r="D4" s="26" t="s">
        <v>12</v>
      </c>
      <c r="E4" s="27">
        <v>713.34</v>
      </c>
      <c r="F4" s="28">
        <v>17</v>
      </c>
      <c r="G4" s="29">
        <v>0</v>
      </c>
      <c r="H4" s="30">
        <v>45396</v>
      </c>
      <c r="I4" s="31">
        <v>285.33999999999997</v>
      </c>
      <c r="K4" s="2">
        <v>713.34</v>
      </c>
      <c r="L4" s="8">
        <f t="shared" si="0"/>
        <v>6.6714329772618833E-2</v>
      </c>
    </row>
    <row r="5" spans="1:26" ht="14.4" x14ac:dyDescent="0.3">
      <c r="A5" s="25" t="s">
        <v>19</v>
      </c>
      <c r="B5" s="26" t="s">
        <v>14</v>
      </c>
      <c r="C5" s="26" t="s">
        <v>20</v>
      </c>
      <c r="D5" s="26" t="s">
        <v>21</v>
      </c>
      <c r="E5" s="27">
        <v>760.93</v>
      </c>
      <c r="F5" s="28">
        <v>4</v>
      </c>
      <c r="G5" s="29">
        <v>0.15</v>
      </c>
      <c r="H5" s="30">
        <v>45396</v>
      </c>
      <c r="I5" s="31">
        <v>161.69999999999999</v>
      </c>
      <c r="K5" s="2">
        <v>760.93</v>
      </c>
      <c r="L5" s="8">
        <f t="shared" si="0"/>
        <v>0.1131115871367932</v>
      </c>
    </row>
    <row r="6" spans="1:26" ht="14.4" x14ac:dyDescent="0.3">
      <c r="A6" s="25" t="s">
        <v>22</v>
      </c>
      <c r="B6" s="26" t="s">
        <v>23</v>
      </c>
      <c r="C6" s="26" t="s">
        <v>24</v>
      </c>
      <c r="D6" s="26" t="s">
        <v>12</v>
      </c>
      <c r="E6" s="27">
        <v>847</v>
      </c>
      <c r="F6" s="28">
        <v>12</v>
      </c>
      <c r="G6" s="29">
        <v>0.2</v>
      </c>
      <c r="H6" s="30">
        <v>45397</v>
      </c>
      <c r="I6" s="31">
        <v>271.04000000000002</v>
      </c>
      <c r="K6" s="2">
        <v>847</v>
      </c>
      <c r="L6" s="8">
        <f t="shared" si="0"/>
        <v>0.14007083825265643</v>
      </c>
    </row>
    <row r="7" spans="1:26" ht="14.4" x14ac:dyDescent="0.3">
      <c r="A7" s="25" t="s">
        <v>25</v>
      </c>
      <c r="B7" s="26" t="s">
        <v>26</v>
      </c>
      <c r="C7" s="26" t="s">
        <v>24</v>
      </c>
      <c r="D7" s="26" t="s">
        <v>27</v>
      </c>
      <c r="E7" s="27">
        <v>965.64</v>
      </c>
      <c r="F7" s="28">
        <v>8</v>
      </c>
      <c r="G7" s="29">
        <v>0.1</v>
      </c>
      <c r="H7" s="30">
        <v>45398</v>
      </c>
      <c r="I7" s="31">
        <v>304.18</v>
      </c>
      <c r="K7" s="2">
        <v>965.64</v>
      </c>
      <c r="L7" s="8">
        <f t="shared" si="0"/>
        <v>0.36441116772296095</v>
      </c>
    </row>
    <row r="8" spans="1:26" ht="14.4" x14ac:dyDescent="0.3">
      <c r="A8" s="25" t="s">
        <v>28</v>
      </c>
      <c r="B8" s="26" t="s">
        <v>29</v>
      </c>
      <c r="C8" s="26" t="s">
        <v>11</v>
      </c>
      <c r="D8" s="26" t="s">
        <v>21</v>
      </c>
      <c r="E8" s="27">
        <v>1317.53</v>
      </c>
      <c r="F8" s="28">
        <v>12</v>
      </c>
      <c r="G8" s="29">
        <v>0.05</v>
      </c>
      <c r="H8" s="30">
        <v>45398</v>
      </c>
      <c r="I8" s="31">
        <v>312.91000000000003</v>
      </c>
      <c r="K8" s="2">
        <v>1317.53</v>
      </c>
      <c r="L8" s="8">
        <f t="shared" si="0"/>
        <v>-0.18448156778213776</v>
      </c>
    </row>
    <row r="9" spans="1:26" ht="14.4" x14ac:dyDescent="0.3">
      <c r="A9" s="25" t="s">
        <v>30</v>
      </c>
      <c r="B9" s="26" t="s">
        <v>31</v>
      </c>
      <c r="C9" s="26" t="s">
        <v>18</v>
      </c>
      <c r="D9" s="26" t="s">
        <v>27</v>
      </c>
      <c r="E9" s="27">
        <v>1074.47</v>
      </c>
      <c r="F9" s="28">
        <v>6</v>
      </c>
      <c r="G9" s="29">
        <v>0.2</v>
      </c>
      <c r="H9" s="30">
        <v>45401</v>
      </c>
      <c r="I9" s="31">
        <v>300.85000000000002</v>
      </c>
      <c r="K9" s="2">
        <v>1074.47</v>
      </c>
      <c r="L9" s="8">
        <f t="shared" si="0"/>
        <v>-0.53322102990311504</v>
      </c>
    </row>
    <row r="10" spans="1:26" ht="14.4" x14ac:dyDescent="0.3">
      <c r="A10" s="25" t="s">
        <v>32</v>
      </c>
      <c r="B10" s="26" t="s">
        <v>33</v>
      </c>
      <c r="C10" s="26" t="s">
        <v>34</v>
      </c>
      <c r="D10" s="26" t="s">
        <v>12</v>
      </c>
      <c r="E10" s="27">
        <v>501.54</v>
      </c>
      <c r="F10" s="28">
        <v>11</v>
      </c>
      <c r="G10" s="29">
        <v>0.05</v>
      </c>
      <c r="H10" s="30">
        <v>45401</v>
      </c>
      <c r="I10" s="31">
        <v>190.59</v>
      </c>
      <c r="K10" s="2">
        <v>501.54</v>
      </c>
      <c r="L10" s="8">
        <f t="shared" si="0"/>
        <v>0.47009211628185171</v>
      </c>
    </row>
    <row r="11" spans="1:26" ht="14.4" x14ac:dyDescent="0.3">
      <c r="A11" s="25" t="s">
        <v>35</v>
      </c>
      <c r="B11" s="26" t="s">
        <v>36</v>
      </c>
      <c r="C11" s="26" t="s">
        <v>34</v>
      </c>
      <c r="D11" s="26" t="s">
        <v>15</v>
      </c>
      <c r="E11" s="27">
        <v>737.31</v>
      </c>
      <c r="F11" s="28">
        <v>2</v>
      </c>
      <c r="G11" s="29">
        <v>0.05</v>
      </c>
      <c r="H11" s="30">
        <v>45401</v>
      </c>
      <c r="I11" s="31">
        <v>350.22</v>
      </c>
      <c r="K11" s="2">
        <v>737.31</v>
      </c>
      <c r="L11" s="8">
        <f t="shared" si="0"/>
        <v>1.1331868549185553</v>
      </c>
    </row>
    <row r="12" spans="1:26" ht="14.4" x14ac:dyDescent="0.3">
      <c r="A12" s="25" t="s">
        <v>37</v>
      </c>
      <c r="B12" s="26" t="s">
        <v>38</v>
      </c>
      <c r="C12" s="26" t="s">
        <v>11</v>
      </c>
      <c r="D12" s="26" t="s">
        <v>39</v>
      </c>
      <c r="E12" s="27">
        <v>1572.82</v>
      </c>
      <c r="F12" s="28">
        <v>6</v>
      </c>
      <c r="G12" s="29">
        <v>0.05</v>
      </c>
      <c r="H12" s="30">
        <v>45402</v>
      </c>
      <c r="I12" s="31">
        <v>672.38</v>
      </c>
      <c r="K12" s="2">
        <v>1572.82</v>
      </c>
      <c r="L12" s="8">
        <f t="shared" si="0"/>
        <v>-0.14603705446268475</v>
      </c>
    </row>
    <row r="13" spans="1:26" ht="14.4" x14ac:dyDescent="0.3">
      <c r="A13" s="25" t="s">
        <v>37</v>
      </c>
      <c r="B13" s="26" t="s">
        <v>36</v>
      </c>
      <c r="C13" s="26" t="s">
        <v>34</v>
      </c>
      <c r="D13" s="26" t="s">
        <v>12</v>
      </c>
      <c r="E13" s="27">
        <v>1343.13</v>
      </c>
      <c r="F13" s="28">
        <v>14</v>
      </c>
      <c r="G13" s="29">
        <v>0.15</v>
      </c>
      <c r="H13" s="30">
        <v>45404</v>
      </c>
      <c r="I13" s="31">
        <v>456.66</v>
      </c>
      <c r="K13" s="2">
        <v>1343.13</v>
      </c>
      <c r="L13" s="8">
        <f t="shared" si="0"/>
        <v>-0.11283345618071235</v>
      </c>
    </row>
    <row r="14" spans="1:26" ht="14.4" x14ac:dyDescent="0.3">
      <c r="A14" s="25" t="s">
        <v>25</v>
      </c>
      <c r="B14" s="26" t="s">
        <v>26</v>
      </c>
      <c r="C14" s="26" t="s">
        <v>34</v>
      </c>
      <c r="D14" s="26" t="s">
        <v>12</v>
      </c>
      <c r="E14" s="27">
        <v>1191.58</v>
      </c>
      <c r="F14" s="28">
        <v>14</v>
      </c>
      <c r="G14" s="29">
        <v>0.05</v>
      </c>
      <c r="H14" s="30">
        <v>45406</v>
      </c>
      <c r="I14" s="31">
        <v>452.8</v>
      </c>
      <c r="K14" s="2">
        <v>1191.58</v>
      </c>
      <c r="L14" s="8">
        <f t="shared" si="0"/>
        <v>-0.30992463787576158</v>
      </c>
    </row>
    <row r="15" spans="1:26" ht="14.4" x14ac:dyDescent="0.3">
      <c r="A15" s="25" t="s">
        <v>40</v>
      </c>
      <c r="B15" s="26" t="s">
        <v>14</v>
      </c>
      <c r="C15" s="26" t="s">
        <v>11</v>
      </c>
      <c r="D15" s="26" t="s">
        <v>27</v>
      </c>
      <c r="E15" s="27">
        <v>822.28</v>
      </c>
      <c r="F15" s="28">
        <v>7</v>
      </c>
      <c r="G15" s="29">
        <v>0.05</v>
      </c>
      <c r="H15" s="30">
        <v>45406</v>
      </c>
      <c r="I15" s="31">
        <v>273.41000000000003</v>
      </c>
      <c r="K15" s="2">
        <v>822.28</v>
      </c>
      <c r="L15" s="8">
        <f t="shared" si="0"/>
        <v>-0.36558106727635359</v>
      </c>
    </row>
    <row r="16" spans="1:26" ht="14.4" x14ac:dyDescent="0.3">
      <c r="A16" s="25" t="s">
        <v>41</v>
      </c>
      <c r="B16" s="26" t="s">
        <v>42</v>
      </c>
      <c r="C16" s="26" t="s">
        <v>24</v>
      </c>
      <c r="D16" s="26" t="s">
        <v>27</v>
      </c>
      <c r="E16" s="27">
        <v>521.66999999999996</v>
      </c>
      <c r="F16" s="28">
        <v>15</v>
      </c>
      <c r="G16" s="29">
        <v>0.15</v>
      </c>
      <c r="H16" s="30">
        <v>45409</v>
      </c>
      <c r="I16" s="31">
        <v>155.19999999999999</v>
      </c>
      <c r="K16" s="2">
        <v>521.66999999999996</v>
      </c>
      <c r="L16" s="8">
        <f t="shared" si="0"/>
        <v>1.8809975655107638</v>
      </c>
    </row>
    <row r="17" spans="1:12" ht="14.4" x14ac:dyDescent="0.3">
      <c r="A17" s="25" t="s">
        <v>19</v>
      </c>
      <c r="B17" s="26" t="s">
        <v>43</v>
      </c>
      <c r="C17" s="26" t="s">
        <v>20</v>
      </c>
      <c r="D17" s="26" t="s">
        <v>21</v>
      </c>
      <c r="E17" s="27">
        <v>1502.93</v>
      </c>
      <c r="F17" s="28">
        <v>14</v>
      </c>
      <c r="G17" s="29">
        <v>0.2</v>
      </c>
      <c r="H17" s="30">
        <v>45410</v>
      </c>
      <c r="I17" s="31">
        <v>300.58999999999997</v>
      </c>
      <c r="K17" s="2">
        <v>1502.93</v>
      </c>
      <c r="L17" s="8">
        <f t="shared" si="0"/>
        <v>-0.41608724291883187</v>
      </c>
    </row>
    <row r="18" spans="1:12" ht="14.4" x14ac:dyDescent="0.3">
      <c r="A18" s="25" t="s">
        <v>44</v>
      </c>
      <c r="B18" s="26" t="s">
        <v>14</v>
      </c>
      <c r="C18" s="26" t="s">
        <v>20</v>
      </c>
      <c r="D18" s="26" t="s">
        <v>12</v>
      </c>
      <c r="E18" s="27">
        <v>877.58</v>
      </c>
      <c r="F18" s="28">
        <v>10</v>
      </c>
      <c r="G18" s="29">
        <v>0.15</v>
      </c>
      <c r="H18" s="30">
        <v>45411</v>
      </c>
      <c r="I18" s="31">
        <v>298.38</v>
      </c>
      <c r="K18" s="2">
        <v>877.58</v>
      </c>
      <c r="L18" s="8">
        <f t="shared" si="0"/>
        <v>-0.27448209849814259</v>
      </c>
    </row>
    <row r="19" spans="1:12" ht="14.4" x14ac:dyDescent="0.3">
      <c r="A19" s="25" t="s">
        <v>28</v>
      </c>
      <c r="B19" s="26" t="s">
        <v>45</v>
      </c>
      <c r="C19" s="26" t="s">
        <v>11</v>
      </c>
      <c r="D19" s="26" t="s">
        <v>12</v>
      </c>
      <c r="E19" s="27">
        <v>636.70000000000005</v>
      </c>
      <c r="F19" s="28">
        <v>4</v>
      </c>
      <c r="G19" s="29">
        <v>0.2</v>
      </c>
      <c r="H19" s="30">
        <v>45411</v>
      </c>
      <c r="I19" s="31">
        <v>203.74</v>
      </c>
      <c r="K19" s="2">
        <v>636.70000000000005</v>
      </c>
      <c r="L19" s="8">
        <f t="shared" si="0"/>
        <v>1.3655410711481075</v>
      </c>
    </row>
    <row r="20" spans="1:12" ht="14.4" x14ac:dyDescent="0.3">
      <c r="A20" s="25" t="s">
        <v>46</v>
      </c>
      <c r="B20" s="26" t="s">
        <v>47</v>
      </c>
      <c r="C20" s="26" t="s">
        <v>11</v>
      </c>
      <c r="D20" s="26" t="s">
        <v>12</v>
      </c>
      <c r="E20" s="27">
        <v>1506.14</v>
      </c>
      <c r="F20" s="28">
        <v>13</v>
      </c>
      <c r="G20" s="29">
        <v>0.2</v>
      </c>
      <c r="H20" s="30">
        <v>45412</v>
      </c>
      <c r="I20" s="31">
        <v>481.96</v>
      </c>
      <c r="K20" s="2">
        <v>1506.14</v>
      </c>
      <c r="L20" s="8">
        <f t="shared" si="0"/>
        <v>-0.57173967891431077</v>
      </c>
    </row>
    <row r="21" spans="1:12" ht="15.75" customHeight="1" x14ac:dyDescent="0.3">
      <c r="A21" s="25" t="s">
        <v>30</v>
      </c>
      <c r="B21" s="26" t="s">
        <v>31</v>
      </c>
      <c r="C21" s="26" t="s">
        <v>34</v>
      </c>
      <c r="D21" s="26" t="s">
        <v>21</v>
      </c>
      <c r="E21" s="27">
        <v>645.02</v>
      </c>
      <c r="F21" s="28">
        <v>4</v>
      </c>
      <c r="G21" s="29">
        <v>0</v>
      </c>
      <c r="H21" s="30">
        <v>45414</v>
      </c>
      <c r="I21" s="31">
        <v>161.26</v>
      </c>
      <c r="K21" s="2">
        <v>645.02</v>
      </c>
      <c r="L21" s="8">
        <f t="shared" si="0"/>
        <v>0.47793866856841644</v>
      </c>
    </row>
    <row r="22" spans="1:12" ht="15.75" customHeight="1" x14ac:dyDescent="0.3">
      <c r="A22" s="25" t="s">
        <v>25</v>
      </c>
      <c r="B22" s="26" t="s">
        <v>48</v>
      </c>
      <c r="C22" s="26" t="s">
        <v>20</v>
      </c>
      <c r="D22" s="26" t="s">
        <v>15</v>
      </c>
      <c r="E22" s="27">
        <v>953.3</v>
      </c>
      <c r="F22" s="28">
        <v>11</v>
      </c>
      <c r="G22" s="29">
        <v>0</v>
      </c>
      <c r="H22" s="30">
        <v>45415</v>
      </c>
      <c r="I22" s="31">
        <v>476.65</v>
      </c>
      <c r="K22" s="2">
        <v>953.3</v>
      </c>
      <c r="L22" s="8">
        <f t="shared" si="0"/>
        <v>-0.5924053288576524</v>
      </c>
    </row>
    <row r="23" spans="1:12" ht="15.75" customHeight="1" x14ac:dyDescent="0.3">
      <c r="A23" s="25" t="s">
        <v>49</v>
      </c>
      <c r="B23" s="26" t="s">
        <v>14</v>
      </c>
      <c r="C23" s="26" t="s">
        <v>24</v>
      </c>
      <c r="D23" s="26" t="s">
        <v>21</v>
      </c>
      <c r="E23" s="27">
        <v>388.56</v>
      </c>
      <c r="F23" s="28">
        <v>14</v>
      </c>
      <c r="G23" s="29">
        <v>0.15</v>
      </c>
      <c r="H23" s="30">
        <v>45416</v>
      </c>
      <c r="I23" s="31">
        <v>82.57</v>
      </c>
      <c r="K23" s="2">
        <v>388.56</v>
      </c>
      <c r="L23" s="8">
        <f t="shared" si="0"/>
        <v>0.9126261066501955</v>
      </c>
    </row>
    <row r="24" spans="1:12" ht="15.75" customHeight="1" x14ac:dyDescent="0.3">
      <c r="A24" s="25" t="s">
        <v>9</v>
      </c>
      <c r="B24" s="26" t="s">
        <v>31</v>
      </c>
      <c r="C24" s="26" t="s">
        <v>11</v>
      </c>
      <c r="D24" s="26" t="s">
        <v>12</v>
      </c>
      <c r="E24" s="27">
        <v>743.17</v>
      </c>
      <c r="F24" s="28">
        <v>9</v>
      </c>
      <c r="G24" s="29">
        <v>0</v>
      </c>
      <c r="H24" s="30">
        <v>45416</v>
      </c>
      <c r="I24" s="31">
        <v>297.27</v>
      </c>
      <c r="K24" s="2">
        <v>743.17</v>
      </c>
      <c r="L24" s="8">
        <f t="shared" si="0"/>
        <v>-4.95176070078178E-2</v>
      </c>
    </row>
    <row r="25" spans="1:12" ht="15.75" customHeight="1" x14ac:dyDescent="0.3">
      <c r="A25" s="25" t="s">
        <v>40</v>
      </c>
      <c r="B25" s="26" t="s">
        <v>31</v>
      </c>
      <c r="C25" s="26" t="s">
        <v>34</v>
      </c>
      <c r="D25" s="26" t="s">
        <v>21</v>
      </c>
      <c r="E25" s="27">
        <v>706.37</v>
      </c>
      <c r="F25" s="28">
        <v>6</v>
      </c>
      <c r="G25" s="29">
        <v>0</v>
      </c>
      <c r="H25" s="30">
        <v>45416</v>
      </c>
      <c r="I25" s="31">
        <v>176.59</v>
      </c>
      <c r="K25" s="2">
        <v>706.37</v>
      </c>
      <c r="L25" s="8">
        <f t="shared" si="0"/>
        <v>0.3099508756034372</v>
      </c>
    </row>
    <row r="26" spans="1:12" ht="15.75" customHeight="1" x14ac:dyDescent="0.3">
      <c r="A26" s="25" t="s">
        <v>13</v>
      </c>
      <c r="B26" s="26" t="s">
        <v>31</v>
      </c>
      <c r="C26" s="26" t="s">
        <v>34</v>
      </c>
      <c r="D26" s="26" t="s">
        <v>39</v>
      </c>
      <c r="E26" s="27">
        <v>925.31</v>
      </c>
      <c r="F26" s="28">
        <v>8</v>
      </c>
      <c r="G26" s="29">
        <v>0.1</v>
      </c>
      <c r="H26" s="30">
        <v>45418</v>
      </c>
      <c r="I26" s="31">
        <v>374.75</v>
      </c>
      <c r="K26" s="2">
        <v>925.31</v>
      </c>
      <c r="L26" s="8">
        <f t="shared" si="0"/>
        <v>0.26781294917379034</v>
      </c>
    </row>
    <row r="27" spans="1:12" ht="15.75" customHeight="1" x14ac:dyDescent="0.3">
      <c r="A27" s="25" t="s">
        <v>35</v>
      </c>
      <c r="B27" s="26" t="s">
        <v>50</v>
      </c>
      <c r="C27" s="26" t="s">
        <v>20</v>
      </c>
      <c r="D27" s="26" t="s">
        <v>21</v>
      </c>
      <c r="E27" s="27">
        <v>1173.1199999999999</v>
      </c>
      <c r="F27" s="28">
        <v>18</v>
      </c>
      <c r="G27" s="29">
        <v>0</v>
      </c>
      <c r="H27" s="30">
        <v>45418</v>
      </c>
      <c r="I27" s="31">
        <v>293.27999999999997</v>
      </c>
      <c r="K27" s="2">
        <v>1173.1199999999999</v>
      </c>
      <c r="L27" s="8">
        <f t="shared" si="0"/>
        <v>-0.42415098199672663</v>
      </c>
    </row>
    <row r="28" spans="1:12" ht="15.75" customHeight="1" x14ac:dyDescent="0.3">
      <c r="A28" s="25" t="s">
        <v>22</v>
      </c>
      <c r="B28" s="26" t="s">
        <v>51</v>
      </c>
      <c r="C28" s="26" t="s">
        <v>24</v>
      </c>
      <c r="D28" s="26" t="s">
        <v>27</v>
      </c>
      <c r="E28" s="27">
        <v>675.54</v>
      </c>
      <c r="F28" s="28">
        <v>17</v>
      </c>
      <c r="G28" s="29">
        <v>0</v>
      </c>
      <c r="H28" s="30">
        <v>45420</v>
      </c>
      <c r="I28" s="31">
        <v>236.44</v>
      </c>
      <c r="K28" s="2">
        <v>675.54</v>
      </c>
      <c r="L28" s="8">
        <f t="shared" si="0"/>
        <v>0.3901323385735857</v>
      </c>
    </row>
    <row r="29" spans="1:12" ht="15.75" customHeight="1" x14ac:dyDescent="0.3">
      <c r="A29" s="25" t="s">
        <v>25</v>
      </c>
      <c r="B29" s="26" t="s">
        <v>14</v>
      </c>
      <c r="C29" s="26" t="s">
        <v>34</v>
      </c>
      <c r="D29" s="26" t="s">
        <v>12</v>
      </c>
      <c r="E29" s="27">
        <v>939.09</v>
      </c>
      <c r="F29" s="28">
        <v>2</v>
      </c>
      <c r="G29" s="29">
        <v>0.05</v>
      </c>
      <c r="H29" s="30">
        <v>45422</v>
      </c>
      <c r="I29" s="31">
        <v>356.85</v>
      </c>
      <c r="K29" s="2">
        <v>939.09</v>
      </c>
      <c r="L29" s="8">
        <f t="shared" si="0"/>
        <v>4.7120084336964504E-2</v>
      </c>
    </row>
    <row r="30" spans="1:12" ht="15.75" customHeight="1" x14ac:dyDescent="0.3">
      <c r="A30" s="25" t="s">
        <v>52</v>
      </c>
      <c r="B30" s="26" t="s">
        <v>53</v>
      </c>
      <c r="C30" s="26" t="s">
        <v>18</v>
      </c>
      <c r="D30" s="26" t="s">
        <v>39</v>
      </c>
      <c r="E30" s="27">
        <v>983.34</v>
      </c>
      <c r="F30" s="28">
        <v>19</v>
      </c>
      <c r="G30" s="29">
        <v>0.1</v>
      </c>
      <c r="H30" s="30">
        <v>45426</v>
      </c>
      <c r="I30" s="31">
        <v>398.25</v>
      </c>
      <c r="K30" s="2">
        <v>983.34</v>
      </c>
      <c r="L30" s="8">
        <f t="shared" si="0"/>
        <v>-0.18521569345292574</v>
      </c>
    </row>
    <row r="31" spans="1:12" ht="15.75" customHeight="1" x14ac:dyDescent="0.3">
      <c r="A31" s="25" t="s">
        <v>52</v>
      </c>
      <c r="B31" s="26" t="s">
        <v>23</v>
      </c>
      <c r="C31" s="26" t="s">
        <v>20</v>
      </c>
      <c r="D31" s="26" t="s">
        <v>21</v>
      </c>
      <c r="E31" s="27">
        <v>801.21</v>
      </c>
      <c r="F31" s="28">
        <v>3</v>
      </c>
      <c r="G31" s="29">
        <v>0.2</v>
      </c>
      <c r="H31" s="30">
        <v>45426</v>
      </c>
      <c r="I31" s="31">
        <v>160.24</v>
      </c>
      <c r="K31" s="2">
        <v>801.21</v>
      </c>
      <c r="L31" s="8">
        <f t="shared" si="0"/>
        <v>0.81064889354850789</v>
      </c>
    </row>
    <row r="32" spans="1:12" ht="15.75" customHeight="1" x14ac:dyDescent="0.3">
      <c r="A32" s="25" t="s">
        <v>54</v>
      </c>
      <c r="B32" s="26" t="s">
        <v>55</v>
      </c>
      <c r="C32" s="26" t="s">
        <v>24</v>
      </c>
      <c r="D32" s="26" t="s">
        <v>21</v>
      </c>
      <c r="E32" s="27">
        <v>1450.71</v>
      </c>
      <c r="F32" s="28">
        <v>5</v>
      </c>
      <c r="G32" s="29">
        <v>0.1</v>
      </c>
      <c r="H32" s="30">
        <v>45427</v>
      </c>
      <c r="I32" s="31">
        <v>326.41000000000003</v>
      </c>
      <c r="K32" s="2">
        <v>1450.71</v>
      </c>
      <c r="L32" s="8">
        <f t="shared" si="0"/>
        <v>-0.29468329300825113</v>
      </c>
    </row>
    <row r="33" spans="1:12" ht="15.75" customHeight="1" x14ac:dyDescent="0.3">
      <c r="A33" s="25" t="s">
        <v>49</v>
      </c>
      <c r="B33" s="26" t="s">
        <v>56</v>
      </c>
      <c r="C33" s="26" t="s">
        <v>34</v>
      </c>
      <c r="D33" s="26" t="s">
        <v>12</v>
      </c>
      <c r="E33" s="27">
        <v>1023.21</v>
      </c>
      <c r="F33" s="28">
        <v>18</v>
      </c>
      <c r="G33" s="29">
        <v>0.05</v>
      </c>
      <c r="H33" s="30">
        <v>45428</v>
      </c>
      <c r="I33" s="31">
        <v>388.82</v>
      </c>
      <c r="K33" s="2">
        <v>1023.21</v>
      </c>
      <c r="L33" s="8">
        <f t="shared" si="0"/>
        <v>-0.16564537094047166</v>
      </c>
    </row>
    <row r="34" spans="1:12" ht="15.75" customHeight="1" x14ac:dyDescent="0.3">
      <c r="A34" s="25" t="s">
        <v>28</v>
      </c>
      <c r="B34" s="26" t="s">
        <v>47</v>
      </c>
      <c r="C34" s="26" t="s">
        <v>11</v>
      </c>
      <c r="D34" s="26" t="s">
        <v>27</v>
      </c>
      <c r="E34" s="27">
        <v>853.72</v>
      </c>
      <c r="F34" s="28">
        <v>5</v>
      </c>
      <c r="G34" s="29">
        <v>0.15</v>
      </c>
      <c r="H34" s="30">
        <v>45428</v>
      </c>
      <c r="I34" s="31">
        <v>253.98</v>
      </c>
      <c r="K34" s="2">
        <v>853.72</v>
      </c>
      <c r="L34" s="8">
        <f t="shared" si="0"/>
        <v>0.13373237126926857</v>
      </c>
    </row>
    <row r="35" spans="1:12" ht="15.75" customHeight="1" x14ac:dyDescent="0.3">
      <c r="A35" s="25" t="s">
        <v>57</v>
      </c>
      <c r="B35" s="26" t="s">
        <v>43</v>
      </c>
      <c r="C35" s="26" t="s">
        <v>20</v>
      </c>
      <c r="D35" s="26" t="s">
        <v>21</v>
      </c>
      <c r="E35" s="27">
        <v>967.89</v>
      </c>
      <c r="F35" s="28">
        <v>10</v>
      </c>
      <c r="G35" s="29">
        <v>0.1</v>
      </c>
      <c r="H35" s="30">
        <v>45429</v>
      </c>
      <c r="I35" s="31">
        <v>217.78</v>
      </c>
      <c r="K35" s="2">
        <v>967.89</v>
      </c>
      <c r="L35" s="8">
        <f t="shared" si="0"/>
        <v>0.24074016675448667</v>
      </c>
    </row>
    <row r="36" spans="1:12" ht="15.75" customHeight="1" x14ac:dyDescent="0.3">
      <c r="A36" s="25" t="s">
        <v>58</v>
      </c>
      <c r="B36" s="26" t="s">
        <v>53</v>
      </c>
      <c r="C36" s="26" t="s">
        <v>24</v>
      </c>
      <c r="D36" s="26" t="s">
        <v>39</v>
      </c>
      <c r="E36" s="27">
        <v>1200.9000000000001</v>
      </c>
      <c r="F36" s="28">
        <v>14</v>
      </c>
      <c r="G36" s="29">
        <v>0.05</v>
      </c>
      <c r="H36" s="30">
        <v>45429</v>
      </c>
      <c r="I36" s="31">
        <v>513.38</v>
      </c>
      <c r="K36" s="2">
        <v>1200.9000000000001</v>
      </c>
      <c r="L36" s="8">
        <f t="shared" si="0"/>
        <v>-0.60664501623782163</v>
      </c>
    </row>
    <row r="37" spans="1:12" ht="15.75" customHeight="1" x14ac:dyDescent="0.3">
      <c r="A37" s="25" t="s">
        <v>13</v>
      </c>
      <c r="B37" s="26" t="s">
        <v>26</v>
      </c>
      <c r="C37" s="26" t="s">
        <v>11</v>
      </c>
      <c r="D37" s="26" t="s">
        <v>12</v>
      </c>
      <c r="E37" s="27">
        <v>472.38</v>
      </c>
      <c r="F37" s="28">
        <v>12</v>
      </c>
      <c r="G37" s="29">
        <v>0.2</v>
      </c>
      <c r="H37" s="30">
        <v>45429</v>
      </c>
      <c r="I37" s="31">
        <v>151.16</v>
      </c>
      <c r="K37" s="2">
        <v>472.38</v>
      </c>
      <c r="L37" s="8">
        <f t="shared" si="0"/>
        <v>0.78017697616325832</v>
      </c>
    </row>
    <row r="38" spans="1:12" ht="15.75" customHeight="1" x14ac:dyDescent="0.3">
      <c r="A38" s="25" t="s">
        <v>9</v>
      </c>
      <c r="B38" s="26" t="s">
        <v>55</v>
      </c>
      <c r="C38" s="26" t="s">
        <v>18</v>
      </c>
      <c r="D38" s="26" t="s">
        <v>39</v>
      </c>
      <c r="E38" s="27">
        <v>840.92</v>
      </c>
      <c r="F38" s="28">
        <v>9</v>
      </c>
      <c r="G38" s="29">
        <v>0.05</v>
      </c>
      <c r="H38" s="30">
        <v>45429</v>
      </c>
      <c r="I38" s="31">
        <v>359.49</v>
      </c>
      <c r="K38" s="2">
        <v>840.92</v>
      </c>
      <c r="L38" s="8">
        <f t="shared" si="0"/>
        <v>0.67680635494458452</v>
      </c>
    </row>
    <row r="39" spans="1:12" ht="15.75" customHeight="1" x14ac:dyDescent="0.3">
      <c r="A39" s="25" t="s">
        <v>52</v>
      </c>
      <c r="B39" s="26" t="s">
        <v>48</v>
      </c>
      <c r="C39" s="26" t="s">
        <v>34</v>
      </c>
      <c r="D39" s="26" t="s">
        <v>27</v>
      </c>
      <c r="E39" s="27">
        <v>1410.06</v>
      </c>
      <c r="F39" s="28">
        <v>11</v>
      </c>
      <c r="G39" s="29">
        <v>0.05</v>
      </c>
      <c r="H39" s="30">
        <v>45434</v>
      </c>
      <c r="I39" s="31">
        <v>468.84</v>
      </c>
      <c r="K39" s="2">
        <v>1410.06</v>
      </c>
      <c r="L39" s="8">
        <f t="shared" si="0"/>
        <v>-0.4517325503879267</v>
      </c>
    </row>
    <row r="40" spans="1:12" ht="15.75" customHeight="1" x14ac:dyDescent="0.3">
      <c r="A40" s="25" t="s">
        <v>44</v>
      </c>
      <c r="B40" s="26" t="s">
        <v>59</v>
      </c>
      <c r="C40" s="26" t="s">
        <v>34</v>
      </c>
      <c r="D40" s="26" t="s">
        <v>27</v>
      </c>
      <c r="E40" s="27">
        <v>773.09</v>
      </c>
      <c r="F40" s="28">
        <v>13</v>
      </c>
      <c r="G40" s="29">
        <v>0.15</v>
      </c>
      <c r="H40" s="30">
        <v>45434</v>
      </c>
      <c r="I40" s="31">
        <v>229.99</v>
      </c>
      <c r="K40" s="2">
        <v>773.09</v>
      </c>
      <c r="L40" s="8">
        <f t="shared" si="0"/>
        <v>-0.24920772484445547</v>
      </c>
    </row>
    <row r="41" spans="1:12" ht="15.75" customHeight="1" x14ac:dyDescent="0.3">
      <c r="A41" s="25" t="s">
        <v>60</v>
      </c>
      <c r="B41" s="26" t="s">
        <v>61</v>
      </c>
      <c r="C41" s="26" t="s">
        <v>18</v>
      </c>
      <c r="D41" s="26" t="s">
        <v>12</v>
      </c>
      <c r="E41" s="27">
        <v>580.42999999999995</v>
      </c>
      <c r="F41" s="28">
        <v>19</v>
      </c>
      <c r="G41" s="29">
        <v>0.15</v>
      </c>
      <c r="H41" s="30">
        <v>45435</v>
      </c>
      <c r="I41" s="31">
        <v>197.35</v>
      </c>
      <c r="K41" s="2">
        <v>580.42999999999995</v>
      </c>
      <c r="L41" s="8">
        <f t="shared" si="0"/>
        <v>0.98337439484520117</v>
      </c>
    </row>
    <row r="42" spans="1:12" ht="15.75" customHeight="1" x14ac:dyDescent="0.3">
      <c r="A42" s="25" t="s">
        <v>19</v>
      </c>
      <c r="B42" s="26" t="s">
        <v>42</v>
      </c>
      <c r="C42" s="26" t="s">
        <v>20</v>
      </c>
      <c r="D42" s="26" t="s">
        <v>12</v>
      </c>
      <c r="E42" s="27">
        <v>1151.21</v>
      </c>
      <c r="F42" s="28">
        <v>15</v>
      </c>
      <c r="G42" s="29">
        <v>0.1</v>
      </c>
      <c r="H42" s="30">
        <v>45445</v>
      </c>
      <c r="I42" s="31">
        <v>414.44</v>
      </c>
      <c r="K42" s="2">
        <v>1151.21</v>
      </c>
      <c r="L42" s="8">
        <f t="shared" si="0"/>
        <v>-0.10878119543784368</v>
      </c>
    </row>
    <row r="43" spans="1:12" ht="15.75" customHeight="1" x14ac:dyDescent="0.3">
      <c r="A43" s="25" t="s">
        <v>52</v>
      </c>
      <c r="B43" s="26" t="s">
        <v>23</v>
      </c>
      <c r="C43" s="26" t="s">
        <v>34</v>
      </c>
      <c r="D43" s="26" t="s">
        <v>39</v>
      </c>
      <c r="E43" s="27">
        <v>1025.98</v>
      </c>
      <c r="F43" s="28">
        <v>5</v>
      </c>
      <c r="G43" s="29">
        <v>0.2</v>
      </c>
      <c r="H43" s="30">
        <v>45447</v>
      </c>
      <c r="I43" s="31">
        <v>369.35</v>
      </c>
      <c r="K43" s="2">
        <v>1025.98</v>
      </c>
      <c r="L43" s="8">
        <f t="shared" si="0"/>
        <v>-0.45766974015088019</v>
      </c>
    </row>
    <row r="44" spans="1:12" ht="15.75" customHeight="1" x14ac:dyDescent="0.3">
      <c r="A44" s="25" t="s">
        <v>40</v>
      </c>
      <c r="B44" s="26" t="s">
        <v>56</v>
      </c>
      <c r="C44" s="26" t="s">
        <v>18</v>
      </c>
      <c r="D44" s="26" t="s">
        <v>39</v>
      </c>
      <c r="E44" s="27">
        <v>556.41999999999996</v>
      </c>
      <c r="F44" s="28">
        <v>11</v>
      </c>
      <c r="G44" s="29">
        <v>0.15</v>
      </c>
      <c r="H44" s="30">
        <v>45447</v>
      </c>
      <c r="I44" s="31">
        <v>212.83</v>
      </c>
      <c r="K44" s="2">
        <v>556.41999999999996</v>
      </c>
      <c r="L44" s="8">
        <f t="shared" si="0"/>
        <v>0.51117860608892574</v>
      </c>
    </row>
    <row r="45" spans="1:12" ht="15.75" customHeight="1" x14ac:dyDescent="0.3">
      <c r="A45" s="25" t="s">
        <v>57</v>
      </c>
      <c r="B45" s="26" t="s">
        <v>23</v>
      </c>
      <c r="C45" s="26" t="s">
        <v>34</v>
      </c>
      <c r="D45" s="26" t="s">
        <v>12</v>
      </c>
      <c r="E45" s="27">
        <v>840.85</v>
      </c>
      <c r="F45" s="28">
        <v>19</v>
      </c>
      <c r="G45" s="29">
        <v>0.1</v>
      </c>
      <c r="H45" s="30">
        <v>45448</v>
      </c>
      <c r="I45" s="31">
        <v>302.70999999999998</v>
      </c>
      <c r="K45" s="2">
        <v>840.85</v>
      </c>
      <c r="L45" s="8">
        <f t="shared" si="0"/>
        <v>0.45953499435095435</v>
      </c>
    </row>
    <row r="46" spans="1:12" ht="15.75" customHeight="1" x14ac:dyDescent="0.3">
      <c r="A46" s="25" t="s">
        <v>30</v>
      </c>
      <c r="B46" s="26" t="s">
        <v>61</v>
      </c>
      <c r="C46" s="26" t="s">
        <v>24</v>
      </c>
      <c r="D46" s="26" t="s">
        <v>27</v>
      </c>
      <c r="E46" s="27">
        <v>1227.25</v>
      </c>
      <c r="F46" s="28">
        <v>12</v>
      </c>
      <c r="G46" s="29">
        <v>0.15</v>
      </c>
      <c r="H46" s="30">
        <v>45448</v>
      </c>
      <c r="I46" s="31">
        <v>365.11</v>
      </c>
      <c r="K46" s="2">
        <v>1227.25</v>
      </c>
      <c r="L46" s="8">
        <f t="shared" si="0"/>
        <v>-0.3019352210226115</v>
      </c>
    </row>
    <row r="47" spans="1:12" ht="15.75" customHeight="1" x14ac:dyDescent="0.3">
      <c r="A47" s="25" t="s">
        <v>16</v>
      </c>
      <c r="B47" s="26" t="s">
        <v>62</v>
      </c>
      <c r="C47" s="26" t="s">
        <v>34</v>
      </c>
      <c r="D47" s="26" t="s">
        <v>21</v>
      </c>
      <c r="E47" s="27">
        <v>856.7</v>
      </c>
      <c r="F47" s="28">
        <v>2</v>
      </c>
      <c r="G47" s="29">
        <v>0</v>
      </c>
      <c r="H47" s="30">
        <v>45449</v>
      </c>
      <c r="I47" s="31">
        <v>214.18</v>
      </c>
      <c r="K47" s="2">
        <v>856.7</v>
      </c>
      <c r="L47" s="8">
        <f t="shared" si="0"/>
        <v>0.4303957044472978</v>
      </c>
    </row>
    <row r="48" spans="1:12" ht="15.75" customHeight="1" x14ac:dyDescent="0.3">
      <c r="A48" s="25" t="s">
        <v>54</v>
      </c>
      <c r="B48" s="26" t="s">
        <v>56</v>
      </c>
      <c r="C48" s="26" t="s">
        <v>34</v>
      </c>
      <c r="D48" s="26" t="s">
        <v>39</v>
      </c>
      <c r="E48" s="27">
        <v>1225.42</v>
      </c>
      <c r="F48" s="28">
        <v>8</v>
      </c>
      <c r="G48" s="29">
        <v>0.15</v>
      </c>
      <c r="H48" s="30">
        <v>45449</v>
      </c>
      <c r="I48" s="31">
        <v>468.72</v>
      </c>
      <c r="K48" s="2">
        <v>1225.42</v>
      </c>
      <c r="L48" s="8">
        <f t="shared" si="0"/>
        <v>-0.18267206345579476</v>
      </c>
    </row>
    <row r="49" spans="1:12" ht="15.75" customHeight="1" x14ac:dyDescent="0.3">
      <c r="A49" s="25" t="s">
        <v>63</v>
      </c>
      <c r="B49" s="26" t="s">
        <v>31</v>
      </c>
      <c r="C49" s="26" t="s">
        <v>24</v>
      </c>
      <c r="D49" s="26" t="s">
        <v>39</v>
      </c>
      <c r="E49" s="27">
        <v>1001.57</v>
      </c>
      <c r="F49" s="28">
        <v>12</v>
      </c>
      <c r="G49" s="29">
        <v>0</v>
      </c>
      <c r="H49" s="30">
        <v>45450</v>
      </c>
      <c r="I49" s="31">
        <v>450.71</v>
      </c>
      <c r="K49" s="2">
        <v>1001.57</v>
      </c>
      <c r="L49" s="8">
        <f t="shared" si="0"/>
        <v>0.18498956638078201</v>
      </c>
    </row>
    <row r="50" spans="1:12" ht="15.75" customHeight="1" x14ac:dyDescent="0.3">
      <c r="A50" s="25" t="s">
        <v>57</v>
      </c>
      <c r="B50" s="26" t="s">
        <v>26</v>
      </c>
      <c r="C50" s="26" t="s">
        <v>18</v>
      </c>
      <c r="D50" s="26" t="s">
        <v>27</v>
      </c>
      <c r="E50" s="27">
        <v>1186.8499999999999</v>
      </c>
      <c r="F50" s="28">
        <v>19</v>
      </c>
      <c r="G50" s="29">
        <v>0.2</v>
      </c>
      <c r="H50" s="30">
        <v>45451</v>
      </c>
      <c r="I50" s="31">
        <v>332.32</v>
      </c>
      <c r="K50" s="2">
        <v>1186.8499999999999</v>
      </c>
      <c r="L50" s="8">
        <f t="shared" si="0"/>
        <v>-0.34663184058642615</v>
      </c>
    </row>
    <row r="51" spans="1:12" ht="15.75" customHeight="1" x14ac:dyDescent="0.3">
      <c r="A51" s="25" t="s">
        <v>44</v>
      </c>
      <c r="B51" s="26" t="s">
        <v>51</v>
      </c>
      <c r="C51" s="26" t="s">
        <v>20</v>
      </c>
      <c r="D51" s="26" t="s">
        <v>21</v>
      </c>
      <c r="E51" s="27">
        <v>775.45</v>
      </c>
      <c r="F51" s="28">
        <v>6</v>
      </c>
      <c r="G51" s="29">
        <v>0.1</v>
      </c>
      <c r="H51" s="30">
        <v>45457</v>
      </c>
      <c r="I51" s="31">
        <v>174.48</v>
      </c>
      <c r="K51" s="2">
        <v>775.45</v>
      </c>
      <c r="L51" s="8">
        <f t="shared" si="0"/>
        <v>0.3172609452575923</v>
      </c>
    </row>
    <row r="52" spans="1:12" ht="15.75" customHeight="1" x14ac:dyDescent="0.3">
      <c r="A52" s="25" t="s">
        <v>25</v>
      </c>
      <c r="B52" s="26" t="s">
        <v>33</v>
      </c>
      <c r="C52" s="26" t="s">
        <v>20</v>
      </c>
      <c r="D52" s="26" t="s">
        <v>21</v>
      </c>
      <c r="E52" s="27">
        <v>1021.47</v>
      </c>
      <c r="F52" s="28">
        <v>6</v>
      </c>
      <c r="G52" s="29">
        <v>0.05</v>
      </c>
      <c r="H52" s="30">
        <v>45461</v>
      </c>
      <c r="I52" s="31">
        <v>242.6</v>
      </c>
      <c r="K52" s="2">
        <v>1021.47</v>
      </c>
      <c r="L52" s="8">
        <f t="shared" si="0"/>
        <v>0.20083800796890741</v>
      </c>
    </row>
    <row r="53" spans="1:12" ht="15.75" customHeight="1" x14ac:dyDescent="0.3">
      <c r="A53" s="25" t="s">
        <v>58</v>
      </c>
      <c r="B53" s="26" t="s">
        <v>23</v>
      </c>
      <c r="C53" s="26" t="s">
        <v>20</v>
      </c>
      <c r="D53" s="26" t="s">
        <v>15</v>
      </c>
      <c r="E53" s="27">
        <v>1226.6199999999999</v>
      </c>
      <c r="F53" s="28">
        <v>7</v>
      </c>
      <c r="G53" s="29">
        <v>0.1</v>
      </c>
      <c r="H53" s="30">
        <v>45463</v>
      </c>
      <c r="I53" s="31">
        <v>551.98</v>
      </c>
      <c r="K53" s="2">
        <v>1226.6199999999999</v>
      </c>
      <c r="L53" s="8">
        <f t="shared" si="0"/>
        <v>-0.11388204986059239</v>
      </c>
    </row>
    <row r="54" spans="1:12" ht="15.75" customHeight="1" x14ac:dyDescent="0.3">
      <c r="A54" s="25" t="s">
        <v>22</v>
      </c>
      <c r="B54" s="26" t="s">
        <v>64</v>
      </c>
      <c r="C54" s="26" t="s">
        <v>20</v>
      </c>
      <c r="D54" s="26" t="s">
        <v>27</v>
      </c>
      <c r="E54" s="27">
        <v>1086.93</v>
      </c>
      <c r="F54" s="28">
        <v>2</v>
      </c>
      <c r="G54" s="29">
        <v>0</v>
      </c>
      <c r="H54" s="30">
        <v>45464</v>
      </c>
      <c r="I54" s="31">
        <v>380.43</v>
      </c>
      <c r="K54" s="2">
        <v>1086.93</v>
      </c>
      <c r="L54" s="8">
        <f t="shared" si="0"/>
        <v>-0.13251083326433172</v>
      </c>
    </row>
    <row r="55" spans="1:12" ht="15.75" customHeight="1" x14ac:dyDescent="0.3">
      <c r="A55" s="25" t="s">
        <v>65</v>
      </c>
      <c r="B55" s="26" t="s">
        <v>48</v>
      </c>
      <c r="C55" s="26" t="s">
        <v>11</v>
      </c>
      <c r="D55" s="26" t="s">
        <v>12</v>
      </c>
      <c r="E55" s="27">
        <v>942.9</v>
      </c>
      <c r="F55" s="28">
        <v>18</v>
      </c>
      <c r="G55" s="29">
        <v>0.1</v>
      </c>
      <c r="H55" s="30">
        <v>45466</v>
      </c>
      <c r="I55" s="31">
        <v>339.44</v>
      </c>
      <c r="K55" s="2">
        <v>942.9</v>
      </c>
      <c r="L55" s="8">
        <f t="shared" si="0"/>
        <v>-0.13161522961077529</v>
      </c>
    </row>
    <row r="56" spans="1:12" ht="15.75" customHeight="1" x14ac:dyDescent="0.3">
      <c r="A56" s="25" t="s">
        <v>32</v>
      </c>
      <c r="B56" s="26" t="s">
        <v>38</v>
      </c>
      <c r="C56" s="26" t="s">
        <v>24</v>
      </c>
      <c r="D56" s="26" t="s">
        <v>21</v>
      </c>
      <c r="E56" s="27">
        <v>818.8</v>
      </c>
      <c r="F56" s="28">
        <v>15</v>
      </c>
      <c r="G56" s="29">
        <v>0.15</v>
      </c>
      <c r="H56" s="30">
        <v>45468</v>
      </c>
      <c r="I56" s="31">
        <v>173.99</v>
      </c>
      <c r="K56" s="2">
        <v>818.8</v>
      </c>
      <c r="L56" s="8">
        <f t="shared" si="0"/>
        <v>0.12242305813385444</v>
      </c>
    </row>
    <row r="57" spans="1:12" ht="15.75" customHeight="1" x14ac:dyDescent="0.3">
      <c r="A57" s="25" t="s">
        <v>19</v>
      </c>
      <c r="B57" s="26" t="s">
        <v>14</v>
      </c>
      <c r="C57" s="26" t="s">
        <v>20</v>
      </c>
      <c r="D57" s="26" t="s">
        <v>27</v>
      </c>
      <c r="E57" s="27">
        <v>919.04</v>
      </c>
      <c r="F57" s="28">
        <v>10</v>
      </c>
      <c r="G57" s="29">
        <v>0.2</v>
      </c>
      <c r="H57" s="30">
        <v>45468</v>
      </c>
      <c r="I57" s="31">
        <v>257.33</v>
      </c>
      <c r="K57" s="2">
        <v>919.04</v>
      </c>
      <c r="L57" s="8">
        <f t="shared" si="0"/>
        <v>5.8996344011142093E-2</v>
      </c>
    </row>
    <row r="58" spans="1:12" ht="15.75" customHeight="1" x14ac:dyDescent="0.3">
      <c r="A58" s="25" t="s">
        <v>22</v>
      </c>
      <c r="B58" s="26" t="s">
        <v>66</v>
      </c>
      <c r="C58" s="26" t="s">
        <v>34</v>
      </c>
      <c r="D58" s="26" t="s">
        <v>12</v>
      </c>
      <c r="E58" s="27">
        <v>973.26</v>
      </c>
      <c r="F58" s="28">
        <v>11</v>
      </c>
      <c r="G58" s="29">
        <v>0</v>
      </c>
      <c r="H58" s="30">
        <v>45470</v>
      </c>
      <c r="I58" s="31">
        <v>389.3</v>
      </c>
      <c r="K58" s="2">
        <v>973.26</v>
      </c>
      <c r="L58" s="8">
        <f t="shared" si="0"/>
        <v>-0.23801450794237919</v>
      </c>
    </row>
    <row r="59" spans="1:12" ht="15.75" customHeight="1" x14ac:dyDescent="0.3">
      <c r="A59" s="25" t="s">
        <v>41</v>
      </c>
      <c r="B59" s="26" t="s">
        <v>64</v>
      </c>
      <c r="C59" s="26" t="s">
        <v>24</v>
      </c>
      <c r="D59" s="26" t="s">
        <v>21</v>
      </c>
      <c r="E59" s="27">
        <v>741.61</v>
      </c>
      <c r="F59" s="28">
        <v>1</v>
      </c>
      <c r="G59" s="29">
        <v>0.2</v>
      </c>
      <c r="H59" s="30">
        <v>45471</v>
      </c>
      <c r="I59" s="31">
        <v>148.32</v>
      </c>
      <c r="K59" s="2">
        <v>741.61</v>
      </c>
      <c r="L59" s="8">
        <f t="shared" si="0"/>
        <v>0.68393090708054083</v>
      </c>
    </row>
    <row r="60" spans="1:12" ht="15.75" customHeight="1" x14ac:dyDescent="0.3">
      <c r="A60" s="25" t="s">
        <v>67</v>
      </c>
      <c r="B60" s="26" t="s">
        <v>38</v>
      </c>
      <c r="C60" s="26" t="s">
        <v>24</v>
      </c>
      <c r="D60" s="26" t="s">
        <v>12</v>
      </c>
      <c r="E60" s="27">
        <v>1248.82</v>
      </c>
      <c r="F60" s="28">
        <v>2</v>
      </c>
      <c r="G60" s="29">
        <v>0.1</v>
      </c>
      <c r="H60" s="30">
        <v>45473</v>
      </c>
      <c r="I60" s="31">
        <v>449.58</v>
      </c>
      <c r="K60" s="2">
        <v>1248.82</v>
      </c>
      <c r="L60" s="8">
        <f t="shared" si="0"/>
        <v>8.9316314600983299E-2</v>
      </c>
    </row>
    <row r="61" spans="1:12" ht="15.75" customHeight="1" x14ac:dyDescent="0.3">
      <c r="A61" s="25" t="s">
        <v>13</v>
      </c>
      <c r="B61" s="26" t="s">
        <v>59</v>
      </c>
      <c r="C61" s="26" t="s">
        <v>11</v>
      </c>
      <c r="D61" s="26" t="s">
        <v>15</v>
      </c>
      <c r="E61" s="27">
        <v>1360.36</v>
      </c>
      <c r="F61" s="28">
        <v>17</v>
      </c>
      <c r="G61" s="29">
        <v>0</v>
      </c>
      <c r="H61" s="30">
        <v>45473</v>
      </c>
      <c r="I61" s="31">
        <v>680.18</v>
      </c>
      <c r="K61" s="2">
        <v>1360.36</v>
      </c>
      <c r="L61" s="8">
        <f t="shared" si="0"/>
        <v>1.6863183275015479E-2</v>
      </c>
    </row>
    <row r="62" spans="1:12" ht="15.75" customHeight="1" x14ac:dyDescent="0.3">
      <c r="A62" s="25" t="s">
        <v>57</v>
      </c>
      <c r="B62" s="26" t="s">
        <v>31</v>
      </c>
      <c r="C62" s="26" t="s">
        <v>18</v>
      </c>
      <c r="D62" s="26" t="s">
        <v>12</v>
      </c>
      <c r="E62" s="27">
        <v>1383.3</v>
      </c>
      <c r="F62" s="28">
        <v>8</v>
      </c>
      <c r="G62" s="29">
        <v>0.1</v>
      </c>
      <c r="H62" s="30">
        <v>45478</v>
      </c>
      <c r="I62" s="31">
        <v>497.99</v>
      </c>
      <c r="K62" s="2">
        <v>1383.3</v>
      </c>
      <c r="L62" s="8">
        <f t="shared" si="0"/>
        <v>-0.64650473505385675</v>
      </c>
    </row>
    <row r="63" spans="1:12" ht="15.75" customHeight="1" x14ac:dyDescent="0.3">
      <c r="A63" s="25" t="s">
        <v>35</v>
      </c>
      <c r="B63" s="26" t="s">
        <v>55</v>
      </c>
      <c r="C63" s="26" t="s">
        <v>34</v>
      </c>
      <c r="D63" s="26" t="s">
        <v>39</v>
      </c>
      <c r="E63" s="27">
        <v>488.99</v>
      </c>
      <c r="F63" s="28">
        <v>9</v>
      </c>
      <c r="G63" s="29">
        <v>0</v>
      </c>
      <c r="H63" s="30">
        <v>45479</v>
      </c>
      <c r="I63" s="31">
        <v>220.05</v>
      </c>
      <c r="K63" s="2">
        <v>488.99</v>
      </c>
      <c r="L63" s="8">
        <f t="shared" si="0"/>
        <v>0.90946645125667192</v>
      </c>
    </row>
    <row r="64" spans="1:12" ht="15.75" customHeight="1" x14ac:dyDescent="0.3">
      <c r="A64" s="25" t="s">
        <v>30</v>
      </c>
      <c r="B64" s="26" t="s">
        <v>31</v>
      </c>
      <c r="C64" s="26" t="s">
        <v>18</v>
      </c>
      <c r="D64" s="26" t="s">
        <v>27</v>
      </c>
      <c r="E64" s="27">
        <v>933.71</v>
      </c>
      <c r="F64" s="28">
        <v>17</v>
      </c>
      <c r="G64" s="29">
        <v>0.1</v>
      </c>
      <c r="H64" s="30">
        <v>45481</v>
      </c>
      <c r="I64" s="31">
        <v>294.12</v>
      </c>
      <c r="K64" s="2">
        <v>933.71</v>
      </c>
      <c r="L64" s="8">
        <f t="shared" si="0"/>
        <v>7.6918957706354152E-2</v>
      </c>
    </row>
    <row r="65" spans="1:12" ht="15.75" customHeight="1" x14ac:dyDescent="0.3">
      <c r="A65" s="25" t="s">
        <v>67</v>
      </c>
      <c r="B65" s="26" t="s">
        <v>10</v>
      </c>
      <c r="C65" s="26" t="s">
        <v>11</v>
      </c>
      <c r="D65" s="26" t="s">
        <v>21</v>
      </c>
      <c r="E65" s="27">
        <v>1005.53</v>
      </c>
      <c r="F65" s="28">
        <v>17</v>
      </c>
      <c r="G65" s="29">
        <v>0.2</v>
      </c>
      <c r="H65" s="30">
        <v>45481</v>
      </c>
      <c r="I65" s="31">
        <v>201.11</v>
      </c>
      <c r="K65" s="2">
        <v>1005.53</v>
      </c>
      <c r="L65" s="8">
        <f t="shared" si="0"/>
        <v>9.4049904030710119E-2</v>
      </c>
    </row>
    <row r="66" spans="1:12" ht="15.75" customHeight="1" x14ac:dyDescent="0.3">
      <c r="A66" s="25" t="s">
        <v>41</v>
      </c>
      <c r="B66" s="26" t="s">
        <v>61</v>
      </c>
      <c r="C66" s="26" t="s">
        <v>20</v>
      </c>
      <c r="D66" s="26" t="s">
        <v>21</v>
      </c>
      <c r="E66" s="27">
        <v>1100.0999999999999</v>
      </c>
      <c r="F66" s="28">
        <v>5</v>
      </c>
      <c r="G66" s="29">
        <v>0.05</v>
      </c>
      <c r="H66" s="30">
        <v>45482</v>
      </c>
      <c r="I66" s="31">
        <v>261.27</v>
      </c>
      <c r="K66" s="2">
        <v>1100.0999999999999</v>
      </c>
      <c r="L66" s="8">
        <f t="shared" si="0"/>
        <v>-5.9449140987182868E-2</v>
      </c>
    </row>
    <row r="67" spans="1:12" ht="15.75" customHeight="1" x14ac:dyDescent="0.3">
      <c r="A67" s="25" t="s">
        <v>67</v>
      </c>
      <c r="B67" s="26" t="s">
        <v>23</v>
      </c>
      <c r="C67" s="26" t="s">
        <v>24</v>
      </c>
      <c r="D67" s="26" t="s">
        <v>27</v>
      </c>
      <c r="E67" s="27">
        <v>1034.7</v>
      </c>
      <c r="F67" s="28">
        <v>15</v>
      </c>
      <c r="G67" s="29">
        <v>0.15</v>
      </c>
      <c r="H67" s="30">
        <v>45487</v>
      </c>
      <c r="I67" s="31">
        <v>307.82</v>
      </c>
      <c r="K67" s="2">
        <v>1034.7</v>
      </c>
      <c r="L67" s="8">
        <f t="shared" ref="L67:L130" si="1">(E68-E67)/E67</f>
        <v>-0.15295254663187396</v>
      </c>
    </row>
    <row r="68" spans="1:12" ht="15.75" customHeight="1" x14ac:dyDescent="0.3">
      <c r="A68" s="25" t="s">
        <v>65</v>
      </c>
      <c r="B68" s="26" t="s">
        <v>31</v>
      </c>
      <c r="C68" s="26" t="s">
        <v>20</v>
      </c>
      <c r="D68" s="26" t="s">
        <v>12</v>
      </c>
      <c r="E68" s="27">
        <v>876.44</v>
      </c>
      <c r="F68" s="28">
        <v>12</v>
      </c>
      <c r="G68" s="29">
        <v>0.05</v>
      </c>
      <c r="H68" s="30">
        <v>45488</v>
      </c>
      <c r="I68" s="31">
        <v>333.05</v>
      </c>
      <c r="K68" s="2">
        <v>876.44</v>
      </c>
      <c r="L68" s="8">
        <f t="shared" si="1"/>
        <v>0.56467071334033114</v>
      </c>
    </row>
    <row r="69" spans="1:12" ht="15.75" customHeight="1" x14ac:dyDescent="0.3">
      <c r="A69" s="25" t="s">
        <v>68</v>
      </c>
      <c r="B69" s="26" t="s">
        <v>55</v>
      </c>
      <c r="C69" s="26" t="s">
        <v>11</v>
      </c>
      <c r="D69" s="26" t="s">
        <v>27</v>
      </c>
      <c r="E69" s="27">
        <v>1371.34</v>
      </c>
      <c r="F69" s="28">
        <v>5</v>
      </c>
      <c r="G69" s="29">
        <v>0.05</v>
      </c>
      <c r="H69" s="30">
        <v>45488</v>
      </c>
      <c r="I69" s="31">
        <v>455.97</v>
      </c>
      <c r="K69" s="2">
        <v>1371.34</v>
      </c>
      <c r="L69" s="8">
        <f t="shared" si="1"/>
        <v>-0.25601236746539879</v>
      </c>
    </row>
    <row r="70" spans="1:12" ht="15.75" customHeight="1" x14ac:dyDescent="0.3">
      <c r="A70" s="25" t="s">
        <v>57</v>
      </c>
      <c r="B70" s="26" t="s">
        <v>47</v>
      </c>
      <c r="C70" s="26" t="s">
        <v>24</v>
      </c>
      <c r="D70" s="26" t="s">
        <v>21</v>
      </c>
      <c r="E70" s="27">
        <v>1020.26</v>
      </c>
      <c r="F70" s="28">
        <v>11</v>
      </c>
      <c r="G70" s="29">
        <v>0.05</v>
      </c>
      <c r="H70" s="30">
        <v>45494</v>
      </c>
      <c r="I70" s="31">
        <v>242.31</v>
      </c>
      <c r="K70" s="2">
        <v>1020.26</v>
      </c>
      <c r="L70" s="8">
        <f t="shared" si="1"/>
        <v>-0.21117166212534064</v>
      </c>
    </row>
    <row r="71" spans="1:12" ht="15.75" customHeight="1" x14ac:dyDescent="0.3">
      <c r="A71" s="25" t="s">
        <v>44</v>
      </c>
      <c r="B71" s="26" t="s">
        <v>10</v>
      </c>
      <c r="C71" s="26" t="s">
        <v>34</v>
      </c>
      <c r="D71" s="26" t="s">
        <v>39</v>
      </c>
      <c r="E71" s="27">
        <v>804.81</v>
      </c>
      <c r="F71" s="28">
        <v>1</v>
      </c>
      <c r="G71" s="29">
        <v>0.05</v>
      </c>
      <c r="H71" s="30">
        <v>45502</v>
      </c>
      <c r="I71" s="31">
        <v>344.06</v>
      </c>
      <c r="K71" s="2">
        <v>804.81</v>
      </c>
      <c r="L71" s="8">
        <f t="shared" si="1"/>
        <v>-0.24372212074899666</v>
      </c>
    </row>
    <row r="72" spans="1:12" ht="15.75" customHeight="1" x14ac:dyDescent="0.3">
      <c r="A72" s="25" t="s">
        <v>22</v>
      </c>
      <c r="B72" s="26" t="s">
        <v>55</v>
      </c>
      <c r="C72" s="26" t="s">
        <v>34</v>
      </c>
      <c r="D72" s="26" t="s">
        <v>21</v>
      </c>
      <c r="E72" s="27">
        <v>608.66</v>
      </c>
      <c r="F72" s="28">
        <v>1</v>
      </c>
      <c r="G72" s="29">
        <v>0.05</v>
      </c>
      <c r="H72" s="30">
        <v>45503</v>
      </c>
      <c r="I72" s="31">
        <v>144.56</v>
      </c>
      <c r="K72" s="2">
        <v>608.66</v>
      </c>
      <c r="L72" s="8">
        <f t="shared" si="1"/>
        <v>0.61206584957118937</v>
      </c>
    </row>
    <row r="73" spans="1:12" ht="15.75" customHeight="1" x14ac:dyDescent="0.3">
      <c r="A73" s="25" t="s">
        <v>68</v>
      </c>
      <c r="B73" s="26" t="s">
        <v>69</v>
      </c>
      <c r="C73" s="26" t="s">
        <v>20</v>
      </c>
      <c r="D73" s="26" t="s">
        <v>39</v>
      </c>
      <c r="E73" s="27">
        <v>981.2</v>
      </c>
      <c r="F73" s="28">
        <v>19</v>
      </c>
      <c r="G73" s="29">
        <v>0</v>
      </c>
      <c r="H73" s="30">
        <v>45504</v>
      </c>
      <c r="I73" s="31">
        <v>441.54</v>
      </c>
      <c r="K73" s="2">
        <v>981.2</v>
      </c>
      <c r="L73" s="8">
        <f t="shared" si="1"/>
        <v>-0.44988789237668164</v>
      </c>
    </row>
    <row r="74" spans="1:12" ht="15.75" customHeight="1" x14ac:dyDescent="0.3">
      <c r="A74" s="25" t="s">
        <v>70</v>
      </c>
      <c r="B74" s="26" t="s">
        <v>55</v>
      </c>
      <c r="C74" s="26" t="s">
        <v>18</v>
      </c>
      <c r="D74" s="26" t="s">
        <v>21</v>
      </c>
      <c r="E74" s="27">
        <v>539.77</v>
      </c>
      <c r="F74" s="28">
        <v>10</v>
      </c>
      <c r="G74" s="29">
        <v>0.15</v>
      </c>
      <c r="H74" s="30">
        <v>45509</v>
      </c>
      <c r="I74" s="31">
        <v>114.7</v>
      </c>
      <c r="K74" s="2">
        <v>539.77</v>
      </c>
      <c r="L74" s="8">
        <f t="shared" si="1"/>
        <v>0.4903570039090725</v>
      </c>
    </row>
    <row r="75" spans="1:12" ht="15.75" customHeight="1" x14ac:dyDescent="0.3">
      <c r="A75" s="25" t="s">
        <v>13</v>
      </c>
      <c r="B75" s="26" t="s">
        <v>71</v>
      </c>
      <c r="C75" s="26" t="s">
        <v>20</v>
      </c>
      <c r="D75" s="26" t="s">
        <v>12</v>
      </c>
      <c r="E75" s="27">
        <v>804.45</v>
      </c>
      <c r="F75" s="28">
        <v>5</v>
      </c>
      <c r="G75" s="29">
        <v>0.2</v>
      </c>
      <c r="H75" s="30">
        <v>45509</v>
      </c>
      <c r="I75" s="31">
        <v>257.42</v>
      </c>
      <c r="K75" s="2">
        <v>804.45</v>
      </c>
      <c r="L75" s="8">
        <f t="shared" si="1"/>
        <v>0.8976940766983651</v>
      </c>
    </row>
    <row r="76" spans="1:12" ht="15.75" customHeight="1" x14ac:dyDescent="0.3">
      <c r="A76" s="25" t="s">
        <v>70</v>
      </c>
      <c r="B76" s="26" t="s">
        <v>38</v>
      </c>
      <c r="C76" s="26" t="s">
        <v>11</v>
      </c>
      <c r="D76" s="26" t="s">
        <v>21</v>
      </c>
      <c r="E76" s="27">
        <v>1526.6</v>
      </c>
      <c r="F76" s="28">
        <v>13</v>
      </c>
      <c r="G76" s="29">
        <v>0.2</v>
      </c>
      <c r="H76" s="30">
        <v>45512</v>
      </c>
      <c r="I76" s="31">
        <v>305.32</v>
      </c>
      <c r="K76" s="2">
        <v>1526.6</v>
      </c>
      <c r="L76" s="8">
        <f t="shared" si="1"/>
        <v>-0.20394340364208041</v>
      </c>
    </row>
    <row r="77" spans="1:12" ht="15.75" customHeight="1" x14ac:dyDescent="0.3">
      <c r="A77" s="25" t="s">
        <v>13</v>
      </c>
      <c r="B77" s="26" t="s">
        <v>29</v>
      </c>
      <c r="C77" s="26" t="s">
        <v>11</v>
      </c>
      <c r="D77" s="26" t="s">
        <v>21</v>
      </c>
      <c r="E77" s="27">
        <v>1215.26</v>
      </c>
      <c r="F77" s="28">
        <v>5</v>
      </c>
      <c r="G77" s="29">
        <v>0.15</v>
      </c>
      <c r="H77" s="30">
        <v>45513</v>
      </c>
      <c r="I77" s="31">
        <v>258.24</v>
      </c>
      <c r="K77" s="2">
        <v>1215.26</v>
      </c>
      <c r="L77" s="8">
        <f t="shared" si="1"/>
        <v>3.79178118262758E-2</v>
      </c>
    </row>
    <row r="78" spans="1:12" ht="15.75" customHeight="1" x14ac:dyDescent="0.3">
      <c r="A78" s="25" t="s">
        <v>19</v>
      </c>
      <c r="B78" s="26" t="s">
        <v>53</v>
      </c>
      <c r="C78" s="26" t="s">
        <v>34</v>
      </c>
      <c r="D78" s="26" t="s">
        <v>27</v>
      </c>
      <c r="E78" s="27">
        <v>1261.3399999999999</v>
      </c>
      <c r="F78" s="28">
        <v>3</v>
      </c>
      <c r="G78" s="29">
        <v>0</v>
      </c>
      <c r="H78" s="30">
        <v>45519</v>
      </c>
      <c r="I78" s="31">
        <v>441.47</v>
      </c>
      <c r="K78" s="2">
        <v>1261.3399999999999</v>
      </c>
      <c r="L78" s="8">
        <f t="shared" si="1"/>
        <v>-0.589270141278323</v>
      </c>
    </row>
    <row r="79" spans="1:12" ht="15.75" customHeight="1" x14ac:dyDescent="0.3">
      <c r="A79" s="25" t="s">
        <v>72</v>
      </c>
      <c r="B79" s="26" t="s">
        <v>45</v>
      </c>
      <c r="C79" s="26" t="s">
        <v>24</v>
      </c>
      <c r="D79" s="26" t="s">
        <v>27</v>
      </c>
      <c r="E79" s="27">
        <v>518.07000000000005</v>
      </c>
      <c r="F79" s="28">
        <v>7</v>
      </c>
      <c r="G79" s="29">
        <v>0.05</v>
      </c>
      <c r="H79" s="30">
        <v>45522</v>
      </c>
      <c r="I79" s="31">
        <v>172.26</v>
      </c>
      <c r="K79" s="2">
        <v>518.07000000000005</v>
      </c>
      <c r="L79" s="8">
        <f t="shared" si="1"/>
        <v>1.1451541297508054</v>
      </c>
    </row>
    <row r="80" spans="1:12" ht="15.75" customHeight="1" x14ac:dyDescent="0.3">
      <c r="A80" s="25" t="s">
        <v>30</v>
      </c>
      <c r="B80" s="26" t="s">
        <v>29</v>
      </c>
      <c r="C80" s="26" t="s">
        <v>11</v>
      </c>
      <c r="D80" s="26" t="s">
        <v>39</v>
      </c>
      <c r="E80" s="27">
        <v>1111.3399999999999</v>
      </c>
      <c r="F80" s="28">
        <v>1</v>
      </c>
      <c r="G80" s="29">
        <v>0</v>
      </c>
      <c r="H80" s="30">
        <v>45523</v>
      </c>
      <c r="I80" s="31">
        <v>500.1</v>
      </c>
      <c r="K80" s="2">
        <v>1111.3399999999999</v>
      </c>
      <c r="L80" s="8">
        <f t="shared" si="1"/>
        <v>0.16208361077618022</v>
      </c>
    </row>
    <row r="81" spans="1:12" ht="15.75" customHeight="1" x14ac:dyDescent="0.3">
      <c r="A81" s="25" t="s">
        <v>22</v>
      </c>
      <c r="B81" s="26" t="s">
        <v>31</v>
      </c>
      <c r="C81" s="26" t="s">
        <v>18</v>
      </c>
      <c r="D81" s="26" t="s">
        <v>15</v>
      </c>
      <c r="E81" s="27">
        <v>1291.47</v>
      </c>
      <c r="F81" s="28">
        <v>18</v>
      </c>
      <c r="G81" s="29">
        <v>0.1</v>
      </c>
      <c r="H81" s="30">
        <v>45526</v>
      </c>
      <c r="I81" s="31">
        <v>581.16</v>
      </c>
      <c r="K81" s="2">
        <v>1291.47</v>
      </c>
      <c r="L81" s="8">
        <f t="shared" si="1"/>
        <v>-0.4736927687054287</v>
      </c>
    </row>
    <row r="82" spans="1:12" ht="15.75" customHeight="1" x14ac:dyDescent="0.3">
      <c r="A82" s="25" t="s">
        <v>25</v>
      </c>
      <c r="B82" s="26" t="s">
        <v>55</v>
      </c>
      <c r="C82" s="26" t="s">
        <v>24</v>
      </c>
      <c r="D82" s="26" t="s">
        <v>12</v>
      </c>
      <c r="E82" s="27">
        <v>679.71</v>
      </c>
      <c r="F82" s="28">
        <v>19</v>
      </c>
      <c r="G82" s="29">
        <v>0</v>
      </c>
      <c r="H82" s="30">
        <v>45534</v>
      </c>
      <c r="I82" s="31">
        <v>271.88</v>
      </c>
      <c r="K82" s="2">
        <v>679.71</v>
      </c>
      <c r="L82" s="8">
        <f t="shared" si="1"/>
        <v>0.68261464448073439</v>
      </c>
    </row>
    <row r="83" spans="1:12" ht="15.75" customHeight="1" x14ac:dyDescent="0.3">
      <c r="A83" s="25" t="s">
        <v>68</v>
      </c>
      <c r="B83" s="26" t="s">
        <v>33</v>
      </c>
      <c r="C83" s="26" t="s">
        <v>18</v>
      </c>
      <c r="D83" s="26" t="s">
        <v>27</v>
      </c>
      <c r="E83" s="27">
        <v>1143.69</v>
      </c>
      <c r="F83" s="28">
        <v>17</v>
      </c>
      <c r="G83" s="29">
        <v>0</v>
      </c>
      <c r="H83" s="30">
        <v>45534</v>
      </c>
      <c r="I83" s="31">
        <v>400.29</v>
      </c>
      <c r="K83" s="2">
        <v>1143.69</v>
      </c>
      <c r="L83" s="8">
        <f t="shared" si="1"/>
        <v>-0.30918343257351205</v>
      </c>
    </row>
    <row r="84" spans="1:12" ht="15.75" customHeight="1" x14ac:dyDescent="0.3">
      <c r="A84" s="25" t="s">
        <v>52</v>
      </c>
      <c r="B84" s="26" t="s">
        <v>50</v>
      </c>
      <c r="C84" s="26" t="s">
        <v>34</v>
      </c>
      <c r="D84" s="26" t="s">
        <v>21</v>
      </c>
      <c r="E84" s="27">
        <v>790.08</v>
      </c>
      <c r="F84" s="28">
        <v>7</v>
      </c>
      <c r="G84" s="29">
        <v>0.1</v>
      </c>
      <c r="H84" s="30">
        <v>45536</v>
      </c>
      <c r="I84" s="31">
        <v>177.77</v>
      </c>
      <c r="K84" s="2">
        <v>790.08</v>
      </c>
      <c r="L84" s="8">
        <f t="shared" si="1"/>
        <v>0.35515390846496558</v>
      </c>
    </row>
    <row r="85" spans="1:12" ht="15.75" customHeight="1" x14ac:dyDescent="0.3">
      <c r="A85" s="25" t="s">
        <v>19</v>
      </c>
      <c r="B85" s="26" t="s">
        <v>48</v>
      </c>
      <c r="C85" s="26" t="s">
        <v>34</v>
      </c>
      <c r="D85" s="26" t="s">
        <v>12</v>
      </c>
      <c r="E85" s="27">
        <v>1070.68</v>
      </c>
      <c r="F85" s="28">
        <v>7</v>
      </c>
      <c r="G85" s="29">
        <v>0.05</v>
      </c>
      <c r="H85" s="30">
        <v>45536</v>
      </c>
      <c r="I85" s="31">
        <v>406.86</v>
      </c>
      <c r="K85" s="2">
        <v>1070.68</v>
      </c>
      <c r="L85" s="8">
        <f t="shared" si="1"/>
        <v>9.1726753091493279E-2</v>
      </c>
    </row>
    <row r="86" spans="1:12" ht="15.75" customHeight="1" x14ac:dyDescent="0.3">
      <c r="A86" s="25" t="s">
        <v>58</v>
      </c>
      <c r="B86" s="26" t="s">
        <v>36</v>
      </c>
      <c r="C86" s="26" t="s">
        <v>11</v>
      </c>
      <c r="D86" s="26" t="s">
        <v>15</v>
      </c>
      <c r="E86" s="27">
        <v>1168.8900000000001</v>
      </c>
      <c r="F86" s="28">
        <v>4</v>
      </c>
      <c r="G86" s="29">
        <v>0.1</v>
      </c>
      <c r="H86" s="30">
        <v>45544</v>
      </c>
      <c r="I86" s="31">
        <v>526</v>
      </c>
      <c r="K86" s="2">
        <v>1168.8900000000001</v>
      </c>
      <c r="L86" s="8">
        <f t="shared" si="1"/>
        <v>0.14285347637502227</v>
      </c>
    </row>
    <row r="87" spans="1:12" ht="15.75" customHeight="1" x14ac:dyDescent="0.3">
      <c r="A87" s="25" t="s">
        <v>67</v>
      </c>
      <c r="B87" s="26" t="s">
        <v>10</v>
      </c>
      <c r="C87" s="26" t="s">
        <v>20</v>
      </c>
      <c r="D87" s="26" t="s">
        <v>21</v>
      </c>
      <c r="E87" s="27">
        <v>1335.87</v>
      </c>
      <c r="F87" s="28">
        <v>17</v>
      </c>
      <c r="G87" s="29">
        <v>0</v>
      </c>
      <c r="H87" s="30">
        <v>45544</v>
      </c>
      <c r="I87" s="31">
        <v>333.97</v>
      </c>
      <c r="K87" s="2">
        <v>1335.87</v>
      </c>
      <c r="L87" s="8">
        <f t="shared" si="1"/>
        <v>-0.34596929341926974</v>
      </c>
    </row>
    <row r="88" spans="1:12" ht="15.75" customHeight="1" x14ac:dyDescent="0.3">
      <c r="A88" s="25" t="s">
        <v>40</v>
      </c>
      <c r="B88" s="26" t="s">
        <v>55</v>
      </c>
      <c r="C88" s="26" t="s">
        <v>18</v>
      </c>
      <c r="D88" s="26" t="s">
        <v>27</v>
      </c>
      <c r="E88" s="27">
        <v>873.7</v>
      </c>
      <c r="F88" s="28">
        <v>9</v>
      </c>
      <c r="G88" s="29">
        <v>0</v>
      </c>
      <c r="H88" s="30">
        <v>45546</v>
      </c>
      <c r="I88" s="31">
        <v>305.8</v>
      </c>
      <c r="K88" s="2">
        <v>873.7</v>
      </c>
      <c r="L88" s="8">
        <f t="shared" si="1"/>
        <v>0.65271832436763189</v>
      </c>
    </row>
    <row r="89" spans="1:12" ht="15.75" customHeight="1" x14ac:dyDescent="0.3">
      <c r="A89" s="25" t="s">
        <v>72</v>
      </c>
      <c r="B89" s="26" t="s">
        <v>64</v>
      </c>
      <c r="C89" s="26" t="s">
        <v>11</v>
      </c>
      <c r="D89" s="26" t="s">
        <v>39</v>
      </c>
      <c r="E89" s="27">
        <v>1443.98</v>
      </c>
      <c r="F89" s="28">
        <v>19</v>
      </c>
      <c r="G89" s="29">
        <v>0</v>
      </c>
      <c r="H89" s="30">
        <v>45547</v>
      </c>
      <c r="I89" s="31">
        <v>649.79</v>
      </c>
      <c r="K89" s="2">
        <v>1443.98</v>
      </c>
      <c r="L89" s="8">
        <f t="shared" si="1"/>
        <v>-0.200591420933808</v>
      </c>
    </row>
    <row r="90" spans="1:12" ht="15.75" customHeight="1" x14ac:dyDescent="0.3">
      <c r="A90" s="25" t="s">
        <v>40</v>
      </c>
      <c r="B90" s="26" t="s">
        <v>23</v>
      </c>
      <c r="C90" s="26" t="s">
        <v>18</v>
      </c>
      <c r="D90" s="26" t="s">
        <v>39</v>
      </c>
      <c r="E90" s="27">
        <v>1154.33</v>
      </c>
      <c r="F90" s="28">
        <v>11</v>
      </c>
      <c r="G90" s="29">
        <v>0.15</v>
      </c>
      <c r="H90" s="30">
        <v>45549</v>
      </c>
      <c r="I90" s="31">
        <v>441.53</v>
      </c>
      <c r="K90" s="2">
        <v>1154.33</v>
      </c>
      <c r="L90" s="8">
        <f t="shared" si="1"/>
        <v>9.5431982188802236E-2</v>
      </c>
    </row>
    <row r="91" spans="1:12" ht="15.75" customHeight="1" x14ac:dyDescent="0.3">
      <c r="A91" s="25" t="s">
        <v>49</v>
      </c>
      <c r="B91" s="26" t="s">
        <v>50</v>
      </c>
      <c r="C91" s="26" t="s">
        <v>20</v>
      </c>
      <c r="D91" s="26" t="s">
        <v>12</v>
      </c>
      <c r="E91" s="27">
        <v>1264.49</v>
      </c>
      <c r="F91" s="28">
        <v>16</v>
      </c>
      <c r="G91" s="29">
        <v>0.05</v>
      </c>
      <c r="H91" s="30">
        <v>45549</v>
      </c>
      <c r="I91" s="31">
        <v>480.51</v>
      </c>
      <c r="K91" s="2">
        <v>1264.49</v>
      </c>
      <c r="L91" s="8">
        <f t="shared" si="1"/>
        <v>-0.12885827487761869</v>
      </c>
    </row>
    <row r="92" spans="1:12" ht="15.75" customHeight="1" x14ac:dyDescent="0.3">
      <c r="A92" s="25" t="s">
        <v>25</v>
      </c>
      <c r="B92" s="26" t="s">
        <v>66</v>
      </c>
      <c r="C92" s="26" t="s">
        <v>11</v>
      </c>
      <c r="D92" s="26" t="s">
        <v>27</v>
      </c>
      <c r="E92" s="27">
        <v>1101.55</v>
      </c>
      <c r="F92" s="28">
        <v>4</v>
      </c>
      <c r="G92" s="29">
        <v>0.1</v>
      </c>
      <c r="H92" s="30">
        <v>45551</v>
      </c>
      <c r="I92" s="31">
        <v>346.99</v>
      </c>
      <c r="K92" s="2">
        <v>1101.55</v>
      </c>
      <c r="L92" s="8">
        <f t="shared" si="1"/>
        <v>-0.33935817711406652</v>
      </c>
    </row>
    <row r="93" spans="1:12" ht="15.75" customHeight="1" x14ac:dyDescent="0.3">
      <c r="A93" s="25" t="s">
        <v>73</v>
      </c>
      <c r="B93" s="26" t="s">
        <v>14</v>
      </c>
      <c r="C93" s="26" t="s">
        <v>20</v>
      </c>
      <c r="D93" s="26" t="s">
        <v>27</v>
      </c>
      <c r="E93" s="27">
        <v>727.73</v>
      </c>
      <c r="F93" s="28">
        <v>1</v>
      </c>
      <c r="G93" s="29">
        <v>0.1</v>
      </c>
      <c r="H93" s="30">
        <v>45552</v>
      </c>
      <c r="I93" s="31">
        <v>229.23</v>
      </c>
      <c r="K93" s="2">
        <v>727.73</v>
      </c>
      <c r="L93" s="8">
        <f t="shared" si="1"/>
        <v>0.20293240624957051</v>
      </c>
    </row>
    <row r="94" spans="1:12" ht="15.75" customHeight="1" x14ac:dyDescent="0.3">
      <c r="A94" s="25" t="s">
        <v>74</v>
      </c>
      <c r="B94" s="26" t="s">
        <v>38</v>
      </c>
      <c r="C94" s="26" t="s">
        <v>18</v>
      </c>
      <c r="D94" s="26" t="s">
        <v>39</v>
      </c>
      <c r="E94" s="27">
        <v>875.41</v>
      </c>
      <c r="F94" s="28">
        <v>13</v>
      </c>
      <c r="G94" s="29">
        <v>0.15</v>
      </c>
      <c r="H94" s="30">
        <v>45552</v>
      </c>
      <c r="I94" s="31">
        <v>334.84</v>
      </c>
      <c r="K94" s="2">
        <v>875.41</v>
      </c>
      <c r="L94" s="8">
        <f t="shared" si="1"/>
        <v>0.32388252361750502</v>
      </c>
    </row>
    <row r="95" spans="1:12" ht="15.75" customHeight="1" x14ac:dyDescent="0.3">
      <c r="A95" s="25" t="s">
        <v>67</v>
      </c>
      <c r="B95" s="26" t="s">
        <v>23</v>
      </c>
      <c r="C95" s="26" t="s">
        <v>11</v>
      </c>
      <c r="D95" s="26" t="s">
        <v>21</v>
      </c>
      <c r="E95" s="27">
        <v>1158.94</v>
      </c>
      <c r="F95" s="28">
        <v>19</v>
      </c>
      <c r="G95" s="29">
        <v>0.2</v>
      </c>
      <c r="H95" s="30">
        <v>45553</v>
      </c>
      <c r="I95" s="31">
        <v>231.79</v>
      </c>
      <c r="K95" s="2">
        <v>1158.94</v>
      </c>
      <c r="L95" s="8">
        <f t="shared" si="1"/>
        <v>-0.16622085699000819</v>
      </c>
    </row>
    <row r="96" spans="1:12" ht="15.75" customHeight="1" x14ac:dyDescent="0.3">
      <c r="A96" s="25" t="s">
        <v>75</v>
      </c>
      <c r="B96" s="26" t="s">
        <v>47</v>
      </c>
      <c r="C96" s="26" t="s">
        <v>20</v>
      </c>
      <c r="D96" s="26" t="s">
        <v>12</v>
      </c>
      <c r="E96" s="27">
        <v>966.3</v>
      </c>
      <c r="F96" s="28">
        <v>2</v>
      </c>
      <c r="G96" s="29">
        <v>0.15</v>
      </c>
      <c r="H96" s="30">
        <v>45557</v>
      </c>
      <c r="I96" s="31">
        <v>328.54</v>
      </c>
      <c r="K96" s="2">
        <v>966.3</v>
      </c>
      <c r="L96" s="8">
        <f t="shared" si="1"/>
        <v>-5.0522612025250893E-2</v>
      </c>
    </row>
    <row r="97" spans="1:12" ht="15.75" customHeight="1" x14ac:dyDescent="0.3">
      <c r="A97" s="25" t="s">
        <v>68</v>
      </c>
      <c r="B97" s="26" t="s">
        <v>17</v>
      </c>
      <c r="C97" s="26" t="s">
        <v>20</v>
      </c>
      <c r="D97" s="26" t="s">
        <v>12</v>
      </c>
      <c r="E97" s="27">
        <v>917.48</v>
      </c>
      <c r="F97" s="28">
        <v>6</v>
      </c>
      <c r="G97" s="29">
        <v>0</v>
      </c>
      <c r="H97" s="30">
        <v>45558</v>
      </c>
      <c r="I97" s="31">
        <v>366.99</v>
      </c>
      <c r="K97" s="2">
        <v>917.48</v>
      </c>
      <c r="L97" s="8">
        <f t="shared" si="1"/>
        <v>0.27846928543401489</v>
      </c>
    </row>
    <row r="98" spans="1:12" ht="15.75" customHeight="1" x14ac:dyDescent="0.3">
      <c r="A98" s="25" t="s">
        <v>41</v>
      </c>
      <c r="B98" s="26" t="s">
        <v>61</v>
      </c>
      <c r="C98" s="26" t="s">
        <v>11</v>
      </c>
      <c r="D98" s="26" t="s">
        <v>27</v>
      </c>
      <c r="E98" s="27">
        <v>1172.97</v>
      </c>
      <c r="F98" s="28">
        <v>7</v>
      </c>
      <c r="G98" s="29">
        <v>0.15</v>
      </c>
      <c r="H98" s="30">
        <v>45559</v>
      </c>
      <c r="I98" s="31">
        <v>348.96</v>
      </c>
      <c r="K98" s="2">
        <v>1172.97</v>
      </c>
      <c r="L98" s="8">
        <f t="shared" si="1"/>
        <v>2.8005831351185374E-2</v>
      </c>
    </row>
    <row r="99" spans="1:12" ht="15.75" customHeight="1" x14ac:dyDescent="0.3">
      <c r="A99" s="25" t="s">
        <v>57</v>
      </c>
      <c r="B99" s="26" t="s">
        <v>23</v>
      </c>
      <c r="C99" s="26" t="s">
        <v>24</v>
      </c>
      <c r="D99" s="26" t="s">
        <v>15</v>
      </c>
      <c r="E99" s="27">
        <v>1205.82</v>
      </c>
      <c r="F99" s="28">
        <v>11</v>
      </c>
      <c r="G99" s="29">
        <v>0.1</v>
      </c>
      <c r="H99" s="30">
        <v>45559</v>
      </c>
      <c r="I99" s="31">
        <v>542.62</v>
      </c>
      <c r="K99" s="2">
        <v>1205.82</v>
      </c>
      <c r="L99" s="8">
        <f t="shared" si="1"/>
        <v>-0.31421771076943489</v>
      </c>
    </row>
    <row r="100" spans="1:12" ht="15.75" customHeight="1" x14ac:dyDescent="0.3">
      <c r="A100" s="25" t="s">
        <v>16</v>
      </c>
      <c r="B100" s="26" t="s">
        <v>64</v>
      </c>
      <c r="C100" s="26" t="s">
        <v>11</v>
      </c>
      <c r="D100" s="26" t="s">
        <v>39</v>
      </c>
      <c r="E100" s="27">
        <v>826.93</v>
      </c>
      <c r="F100" s="28">
        <v>10</v>
      </c>
      <c r="G100" s="29">
        <v>0.2</v>
      </c>
      <c r="H100" s="30">
        <v>45564</v>
      </c>
      <c r="I100" s="31">
        <v>297.69</v>
      </c>
      <c r="K100" s="2">
        <v>826.93</v>
      </c>
      <c r="L100" s="8">
        <f t="shared" si="1"/>
        <v>9.1011331067926068E-2</v>
      </c>
    </row>
    <row r="101" spans="1:12" ht="15.75" customHeight="1" x14ac:dyDescent="0.3">
      <c r="A101" s="25" t="s">
        <v>67</v>
      </c>
      <c r="B101" s="26" t="s">
        <v>23</v>
      </c>
      <c r="C101" s="26" t="s">
        <v>34</v>
      </c>
      <c r="D101" s="26" t="s">
        <v>15</v>
      </c>
      <c r="E101" s="27">
        <v>902.19</v>
      </c>
      <c r="F101" s="28">
        <v>12</v>
      </c>
      <c r="G101" s="29">
        <v>0</v>
      </c>
      <c r="H101" s="30">
        <v>45564</v>
      </c>
      <c r="I101" s="31">
        <v>451.1</v>
      </c>
      <c r="K101" s="2">
        <v>902.19</v>
      </c>
      <c r="L101" s="8">
        <f t="shared" si="1"/>
        <v>-0.35050266573559896</v>
      </c>
    </row>
    <row r="102" spans="1:12" ht="15.75" customHeight="1" x14ac:dyDescent="0.3">
      <c r="A102" s="25" t="s">
        <v>74</v>
      </c>
      <c r="B102" s="26" t="s">
        <v>38</v>
      </c>
      <c r="C102" s="26" t="s">
        <v>24</v>
      </c>
      <c r="D102" s="26" t="s">
        <v>12</v>
      </c>
      <c r="E102" s="27">
        <v>585.97</v>
      </c>
      <c r="F102" s="28">
        <v>17</v>
      </c>
      <c r="G102" s="29">
        <v>0.1</v>
      </c>
      <c r="H102" s="30">
        <v>45565</v>
      </c>
      <c r="I102" s="31">
        <v>210.95</v>
      </c>
      <c r="K102" s="2">
        <v>585.97</v>
      </c>
      <c r="L102" s="8">
        <f t="shared" si="1"/>
        <v>0.6898305373995256</v>
      </c>
    </row>
    <row r="103" spans="1:12" ht="15.75" customHeight="1" x14ac:dyDescent="0.3">
      <c r="A103" s="25" t="s">
        <v>60</v>
      </c>
      <c r="B103" s="26" t="s">
        <v>26</v>
      </c>
      <c r="C103" s="26" t="s">
        <v>24</v>
      </c>
      <c r="D103" s="26" t="s">
        <v>15</v>
      </c>
      <c r="E103" s="27">
        <v>990.19</v>
      </c>
      <c r="F103" s="28">
        <v>8</v>
      </c>
      <c r="G103" s="29">
        <v>0.1</v>
      </c>
      <c r="H103" s="30">
        <v>45565</v>
      </c>
      <c r="I103" s="31">
        <v>445.59</v>
      </c>
      <c r="K103" s="2">
        <v>990.19</v>
      </c>
      <c r="L103" s="8">
        <f t="shared" si="1"/>
        <v>2.413678182974982E-2</v>
      </c>
    </row>
    <row r="104" spans="1:12" ht="15.75" customHeight="1" x14ac:dyDescent="0.3">
      <c r="A104" s="25" t="s">
        <v>44</v>
      </c>
      <c r="B104" s="26" t="s">
        <v>56</v>
      </c>
      <c r="C104" s="26" t="s">
        <v>34</v>
      </c>
      <c r="D104" s="26" t="s">
        <v>21</v>
      </c>
      <c r="E104" s="27">
        <v>1014.09</v>
      </c>
      <c r="F104" s="28">
        <v>13</v>
      </c>
      <c r="G104" s="29">
        <v>0.2</v>
      </c>
      <c r="H104" s="30">
        <v>45567</v>
      </c>
      <c r="I104" s="31">
        <v>202.82</v>
      </c>
      <c r="K104" s="2">
        <v>1014.09</v>
      </c>
      <c r="L104" s="8">
        <f t="shared" si="1"/>
        <v>-8.7566192349791502E-2</v>
      </c>
    </row>
    <row r="105" spans="1:12" ht="15.75" customHeight="1" x14ac:dyDescent="0.3">
      <c r="A105" s="25" t="s">
        <v>13</v>
      </c>
      <c r="B105" s="26" t="s">
        <v>48</v>
      </c>
      <c r="C105" s="26" t="s">
        <v>24</v>
      </c>
      <c r="D105" s="26" t="s">
        <v>21</v>
      </c>
      <c r="E105" s="27">
        <v>925.29</v>
      </c>
      <c r="F105" s="28">
        <v>17</v>
      </c>
      <c r="G105" s="29">
        <v>0</v>
      </c>
      <c r="H105" s="30">
        <v>45570</v>
      </c>
      <c r="I105" s="31">
        <v>231.32</v>
      </c>
      <c r="K105" s="2">
        <v>925.29</v>
      </c>
      <c r="L105" s="8">
        <f t="shared" si="1"/>
        <v>0.39041813917798746</v>
      </c>
    </row>
    <row r="106" spans="1:12" ht="15.75" customHeight="1" x14ac:dyDescent="0.3">
      <c r="A106" s="25" t="s">
        <v>54</v>
      </c>
      <c r="B106" s="26" t="s">
        <v>47</v>
      </c>
      <c r="C106" s="26" t="s">
        <v>18</v>
      </c>
      <c r="D106" s="26" t="s">
        <v>27</v>
      </c>
      <c r="E106" s="27">
        <v>1286.54</v>
      </c>
      <c r="F106" s="28">
        <v>8</v>
      </c>
      <c r="G106" s="29">
        <v>0</v>
      </c>
      <c r="H106" s="30">
        <v>45575</v>
      </c>
      <c r="I106" s="31">
        <v>450.29</v>
      </c>
      <c r="K106" s="2">
        <v>1286.54</v>
      </c>
      <c r="L106" s="8">
        <f t="shared" si="1"/>
        <v>-0.25255336017535401</v>
      </c>
    </row>
    <row r="107" spans="1:12" ht="15.75" customHeight="1" x14ac:dyDescent="0.3">
      <c r="A107" s="25" t="s">
        <v>37</v>
      </c>
      <c r="B107" s="26" t="s">
        <v>64</v>
      </c>
      <c r="C107" s="26" t="s">
        <v>20</v>
      </c>
      <c r="D107" s="26" t="s">
        <v>12</v>
      </c>
      <c r="E107" s="27">
        <v>961.62</v>
      </c>
      <c r="F107" s="28">
        <v>8</v>
      </c>
      <c r="G107" s="29">
        <v>0.2</v>
      </c>
      <c r="H107" s="30">
        <v>45577</v>
      </c>
      <c r="I107" s="31">
        <v>307.72000000000003</v>
      </c>
      <c r="K107" s="2">
        <v>961.62</v>
      </c>
      <c r="L107" s="8">
        <f t="shared" si="1"/>
        <v>0.12429026018593634</v>
      </c>
    </row>
    <row r="108" spans="1:12" ht="15.75" customHeight="1" x14ac:dyDescent="0.3">
      <c r="A108" s="25" t="s">
        <v>44</v>
      </c>
      <c r="B108" s="26" t="s">
        <v>23</v>
      </c>
      <c r="C108" s="26" t="s">
        <v>18</v>
      </c>
      <c r="D108" s="26" t="s">
        <v>12</v>
      </c>
      <c r="E108" s="27">
        <v>1081.1400000000001</v>
      </c>
      <c r="F108" s="28">
        <v>19</v>
      </c>
      <c r="G108" s="29">
        <v>0.15</v>
      </c>
      <c r="H108" s="30">
        <v>45577</v>
      </c>
      <c r="I108" s="31">
        <v>367.59</v>
      </c>
      <c r="K108" s="2">
        <v>1081.1400000000001</v>
      </c>
      <c r="L108" s="8">
        <f t="shared" si="1"/>
        <v>0.77928852877518162</v>
      </c>
    </row>
    <row r="109" spans="1:12" ht="15.75" customHeight="1" x14ac:dyDescent="0.3">
      <c r="A109" s="25" t="s">
        <v>58</v>
      </c>
      <c r="B109" s="26" t="s">
        <v>23</v>
      </c>
      <c r="C109" s="26" t="s">
        <v>11</v>
      </c>
      <c r="D109" s="26" t="s">
        <v>15</v>
      </c>
      <c r="E109" s="27">
        <v>1923.66</v>
      </c>
      <c r="F109" s="28">
        <v>9</v>
      </c>
      <c r="G109" s="29">
        <v>0.2</v>
      </c>
      <c r="H109" s="30">
        <v>45580</v>
      </c>
      <c r="I109" s="31">
        <v>769.46</v>
      </c>
      <c r="K109" s="2">
        <v>1923.66</v>
      </c>
      <c r="L109" s="8">
        <f t="shared" si="1"/>
        <v>-0.62118565650894653</v>
      </c>
    </row>
    <row r="110" spans="1:12" ht="15.75" customHeight="1" x14ac:dyDescent="0.3">
      <c r="A110" s="25" t="s">
        <v>54</v>
      </c>
      <c r="B110" s="26" t="s">
        <v>66</v>
      </c>
      <c r="C110" s="26" t="s">
        <v>34</v>
      </c>
      <c r="D110" s="26" t="s">
        <v>15</v>
      </c>
      <c r="E110" s="27">
        <v>728.71</v>
      </c>
      <c r="F110" s="28">
        <v>14</v>
      </c>
      <c r="G110" s="29">
        <v>0.1</v>
      </c>
      <c r="H110" s="30">
        <v>45581</v>
      </c>
      <c r="I110" s="31">
        <v>327.92</v>
      </c>
      <c r="K110" s="2">
        <v>728.71</v>
      </c>
      <c r="L110" s="8">
        <f t="shared" si="1"/>
        <v>0.78656804490126397</v>
      </c>
    </row>
    <row r="111" spans="1:12" ht="15.75" customHeight="1" x14ac:dyDescent="0.3">
      <c r="A111" s="25" t="s">
        <v>9</v>
      </c>
      <c r="B111" s="26" t="s">
        <v>33</v>
      </c>
      <c r="C111" s="26" t="s">
        <v>34</v>
      </c>
      <c r="D111" s="26" t="s">
        <v>15</v>
      </c>
      <c r="E111" s="27">
        <v>1301.8900000000001</v>
      </c>
      <c r="F111" s="28">
        <v>7</v>
      </c>
      <c r="G111" s="29">
        <v>0.15</v>
      </c>
      <c r="H111" s="30">
        <v>45581</v>
      </c>
      <c r="I111" s="31">
        <v>553.29999999999995</v>
      </c>
      <c r="K111" s="2">
        <v>1301.8900000000001</v>
      </c>
      <c r="L111" s="8">
        <f t="shared" si="1"/>
        <v>-0.24710997088847761</v>
      </c>
    </row>
    <row r="112" spans="1:12" ht="15.75" customHeight="1" x14ac:dyDescent="0.3">
      <c r="A112" s="25" t="s">
        <v>70</v>
      </c>
      <c r="B112" s="26" t="s">
        <v>66</v>
      </c>
      <c r="C112" s="26" t="s">
        <v>18</v>
      </c>
      <c r="D112" s="26" t="s">
        <v>12</v>
      </c>
      <c r="E112" s="27">
        <v>980.18</v>
      </c>
      <c r="F112" s="28">
        <v>16</v>
      </c>
      <c r="G112" s="29">
        <v>0.1</v>
      </c>
      <c r="H112" s="30">
        <v>45582</v>
      </c>
      <c r="I112" s="31">
        <v>352.86</v>
      </c>
      <c r="K112" s="2">
        <v>980.18</v>
      </c>
      <c r="L112" s="8">
        <f t="shared" si="1"/>
        <v>-0.28832459344202077</v>
      </c>
    </row>
    <row r="113" spans="1:12" ht="15.75" customHeight="1" x14ac:dyDescent="0.3">
      <c r="A113" s="25" t="s">
        <v>74</v>
      </c>
      <c r="B113" s="26" t="s">
        <v>23</v>
      </c>
      <c r="C113" s="26" t="s">
        <v>11</v>
      </c>
      <c r="D113" s="26" t="s">
        <v>15</v>
      </c>
      <c r="E113" s="27">
        <v>697.57</v>
      </c>
      <c r="F113" s="28">
        <v>17</v>
      </c>
      <c r="G113" s="29">
        <v>0.1</v>
      </c>
      <c r="H113" s="30">
        <v>45584</v>
      </c>
      <c r="I113" s="31">
        <v>313.91000000000003</v>
      </c>
      <c r="K113" s="2">
        <v>697.57</v>
      </c>
      <c r="L113" s="8">
        <f t="shared" si="1"/>
        <v>0.71109709419843148</v>
      </c>
    </row>
    <row r="114" spans="1:12" ht="15.75" customHeight="1" x14ac:dyDescent="0.3">
      <c r="A114" s="25" t="s">
        <v>46</v>
      </c>
      <c r="B114" s="26" t="s">
        <v>71</v>
      </c>
      <c r="C114" s="26" t="s">
        <v>11</v>
      </c>
      <c r="D114" s="26" t="s">
        <v>27</v>
      </c>
      <c r="E114" s="27">
        <v>1193.6099999999999</v>
      </c>
      <c r="F114" s="28">
        <v>1</v>
      </c>
      <c r="G114" s="29">
        <v>0.15</v>
      </c>
      <c r="H114" s="30">
        <v>45584</v>
      </c>
      <c r="I114" s="31">
        <v>355.1</v>
      </c>
      <c r="K114" s="2">
        <v>1193.6099999999999</v>
      </c>
      <c r="L114" s="8">
        <f t="shared" si="1"/>
        <v>-0.35404361558633052</v>
      </c>
    </row>
    <row r="115" spans="1:12" ht="15.75" customHeight="1" x14ac:dyDescent="0.3">
      <c r="A115" s="25" t="s">
        <v>32</v>
      </c>
      <c r="B115" s="26" t="s">
        <v>38</v>
      </c>
      <c r="C115" s="26" t="s">
        <v>20</v>
      </c>
      <c r="D115" s="26" t="s">
        <v>21</v>
      </c>
      <c r="E115" s="27">
        <v>771.02</v>
      </c>
      <c r="F115" s="28">
        <v>1</v>
      </c>
      <c r="G115" s="29">
        <v>0</v>
      </c>
      <c r="H115" s="30">
        <v>45585</v>
      </c>
      <c r="I115" s="31">
        <v>192.76</v>
      </c>
      <c r="K115" s="2">
        <v>771.02</v>
      </c>
      <c r="L115" s="8">
        <f t="shared" si="1"/>
        <v>-0.1425773650488962</v>
      </c>
    </row>
    <row r="116" spans="1:12" ht="15.75" customHeight="1" x14ac:dyDescent="0.3">
      <c r="A116" s="25" t="s">
        <v>67</v>
      </c>
      <c r="B116" s="26" t="s">
        <v>69</v>
      </c>
      <c r="C116" s="26" t="s">
        <v>24</v>
      </c>
      <c r="D116" s="26" t="s">
        <v>15</v>
      </c>
      <c r="E116" s="27">
        <v>661.09</v>
      </c>
      <c r="F116" s="28">
        <v>1</v>
      </c>
      <c r="G116" s="29">
        <v>0.2</v>
      </c>
      <c r="H116" s="30">
        <v>45593</v>
      </c>
      <c r="I116" s="31">
        <v>264.44</v>
      </c>
      <c r="K116" s="2">
        <v>661.09</v>
      </c>
      <c r="L116" s="8">
        <f t="shared" si="1"/>
        <v>4.1961003796759912E-2</v>
      </c>
    </row>
    <row r="117" spans="1:12" ht="15.75" customHeight="1" x14ac:dyDescent="0.3">
      <c r="A117" s="25" t="s">
        <v>13</v>
      </c>
      <c r="B117" s="26" t="s">
        <v>55</v>
      </c>
      <c r="C117" s="26" t="s">
        <v>11</v>
      </c>
      <c r="D117" s="26" t="s">
        <v>21</v>
      </c>
      <c r="E117" s="27">
        <v>688.83</v>
      </c>
      <c r="F117" s="28">
        <v>15</v>
      </c>
      <c r="G117" s="29">
        <v>0</v>
      </c>
      <c r="H117" s="30">
        <v>45595</v>
      </c>
      <c r="I117" s="31">
        <v>172.21</v>
      </c>
      <c r="K117" s="2">
        <v>688.83</v>
      </c>
      <c r="L117" s="8">
        <f t="shared" si="1"/>
        <v>0.81336469085260488</v>
      </c>
    </row>
    <row r="118" spans="1:12" ht="15.75" customHeight="1" x14ac:dyDescent="0.3">
      <c r="A118" s="25" t="s">
        <v>73</v>
      </c>
      <c r="B118" s="26" t="s">
        <v>29</v>
      </c>
      <c r="C118" s="26" t="s">
        <v>34</v>
      </c>
      <c r="D118" s="26" t="s">
        <v>12</v>
      </c>
      <c r="E118" s="27">
        <v>1249.0999999999999</v>
      </c>
      <c r="F118" s="28">
        <v>4</v>
      </c>
      <c r="G118" s="29">
        <v>0.05</v>
      </c>
      <c r="H118" s="30">
        <v>45597</v>
      </c>
      <c r="I118" s="31">
        <v>474.66</v>
      </c>
      <c r="K118" s="2">
        <v>1249.0999999999999</v>
      </c>
      <c r="L118" s="8">
        <f t="shared" si="1"/>
        <v>-0.18803938835961884</v>
      </c>
    </row>
    <row r="119" spans="1:12" ht="15.75" customHeight="1" x14ac:dyDescent="0.3">
      <c r="A119" s="25" t="s">
        <v>44</v>
      </c>
      <c r="B119" s="26" t="s">
        <v>23</v>
      </c>
      <c r="C119" s="26" t="s">
        <v>18</v>
      </c>
      <c r="D119" s="26" t="s">
        <v>39</v>
      </c>
      <c r="E119" s="27">
        <v>1014.22</v>
      </c>
      <c r="F119" s="28">
        <v>14</v>
      </c>
      <c r="G119" s="29">
        <v>0.05</v>
      </c>
      <c r="H119" s="30">
        <v>45599</v>
      </c>
      <c r="I119" s="31">
        <v>433.58</v>
      </c>
      <c r="K119" s="2">
        <v>1014.22</v>
      </c>
      <c r="L119" s="8">
        <f t="shared" si="1"/>
        <v>-3.5889649188538841E-3</v>
      </c>
    </row>
    <row r="120" spans="1:12" ht="15.75" customHeight="1" x14ac:dyDescent="0.3">
      <c r="A120" s="25" t="s">
        <v>54</v>
      </c>
      <c r="B120" s="26" t="s">
        <v>48</v>
      </c>
      <c r="C120" s="26" t="s">
        <v>18</v>
      </c>
      <c r="D120" s="26" t="s">
        <v>12</v>
      </c>
      <c r="E120" s="27">
        <v>1010.58</v>
      </c>
      <c r="F120" s="28">
        <v>2</v>
      </c>
      <c r="G120" s="29">
        <v>0.15</v>
      </c>
      <c r="H120" s="30">
        <v>45605</v>
      </c>
      <c r="I120" s="31">
        <v>343.6</v>
      </c>
      <c r="K120" s="2">
        <v>1010.58</v>
      </c>
      <c r="L120" s="8">
        <f t="shared" si="1"/>
        <v>-5.2732094440816238E-2</v>
      </c>
    </row>
    <row r="121" spans="1:12" ht="15.75" customHeight="1" x14ac:dyDescent="0.3">
      <c r="A121" s="25" t="s">
        <v>30</v>
      </c>
      <c r="B121" s="26" t="s">
        <v>59</v>
      </c>
      <c r="C121" s="26" t="s">
        <v>24</v>
      </c>
      <c r="D121" s="26" t="s">
        <v>27</v>
      </c>
      <c r="E121" s="27">
        <v>957.29</v>
      </c>
      <c r="F121" s="28">
        <v>4</v>
      </c>
      <c r="G121" s="29">
        <v>0.05</v>
      </c>
      <c r="H121" s="30">
        <v>45605</v>
      </c>
      <c r="I121" s="31">
        <v>318.3</v>
      </c>
      <c r="K121" s="2">
        <v>957.29</v>
      </c>
      <c r="L121" s="8">
        <f t="shared" si="1"/>
        <v>0.12601197129396538</v>
      </c>
    </row>
    <row r="122" spans="1:12" ht="15.75" customHeight="1" x14ac:dyDescent="0.3">
      <c r="A122" s="25" t="s">
        <v>28</v>
      </c>
      <c r="B122" s="26" t="s">
        <v>45</v>
      </c>
      <c r="C122" s="26" t="s">
        <v>24</v>
      </c>
      <c r="D122" s="26" t="s">
        <v>27</v>
      </c>
      <c r="E122" s="27">
        <v>1077.92</v>
      </c>
      <c r="F122" s="28">
        <v>3</v>
      </c>
      <c r="G122" s="29">
        <v>0.05</v>
      </c>
      <c r="H122" s="30">
        <v>45608</v>
      </c>
      <c r="I122" s="31">
        <v>358.41</v>
      </c>
      <c r="K122" s="2">
        <v>1077.92</v>
      </c>
      <c r="L122" s="8">
        <f t="shared" si="1"/>
        <v>7.8939067834347551E-2</v>
      </c>
    </row>
    <row r="123" spans="1:12" ht="15.75" customHeight="1" x14ac:dyDescent="0.3">
      <c r="A123" s="25" t="s">
        <v>52</v>
      </c>
      <c r="B123" s="26" t="s">
        <v>50</v>
      </c>
      <c r="C123" s="26" t="s">
        <v>20</v>
      </c>
      <c r="D123" s="26" t="s">
        <v>15</v>
      </c>
      <c r="E123" s="27">
        <v>1163.01</v>
      </c>
      <c r="F123" s="28">
        <v>5</v>
      </c>
      <c r="G123" s="29">
        <v>0</v>
      </c>
      <c r="H123" s="30">
        <v>45611</v>
      </c>
      <c r="I123" s="31">
        <v>581.5</v>
      </c>
      <c r="K123" s="2">
        <v>1163.01</v>
      </c>
      <c r="L123" s="8">
        <f t="shared" si="1"/>
        <v>-0.12764292654405382</v>
      </c>
    </row>
    <row r="124" spans="1:12" ht="15.75" customHeight="1" x14ac:dyDescent="0.3">
      <c r="A124" s="25" t="s">
        <v>54</v>
      </c>
      <c r="B124" s="26" t="s">
        <v>45</v>
      </c>
      <c r="C124" s="26" t="s">
        <v>18</v>
      </c>
      <c r="D124" s="26" t="s">
        <v>39</v>
      </c>
      <c r="E124" s="27">
        <v>1014.56</v>
      </c>
      <c r="F124" s="28">
        <v>10</v>
      </c>
      <c r="G124" s="29">
        <v>0.1</v>
      </c>
      <c r="H124" s="30">
        <v>45612</v>
      </c>
      <c r="I124" s="31">
        <v>410.9</v>
      </c>
      <c r="K124" s="2">
        <v>1014.56</v>
      </c>
      <c r="L124" s="8">
        <f t="shared" si="1"/>
        <v>-0.29226462703043682</v>
      </c>
    </row>
    <row r="125" spans="1:12" ht="15.75" customHeight="1" x14ac:dyDescent="0.3">
      <c r="A125" s="25" t="s">
        <v>9</v>
      </c>
      <c r="B125" s="26" t="s">
        <v>17</v>
      </c>
      <c r="C125" s="26" t="s">
        <v>20</v>
      </c>
      <c r="D125" s="26" t="s">
        <v>21</v>
      </c>
      <c r="E125" s="27">
        <v>718.04</v>
      </c>
      <c r="F125" s="28">
        <v>14</v>
      </c>
      <c r="G125" s="29">
        <v>0</v>
      </c>
      <c r="H125" s="30">
        <v>45613</v>
      </c>
      <c r="I125" s="31">
        <v>179.51</v>
      </c>
      <c r="K125" s="2">
        <v>718.04</v>
      </c>
      <c r="L125" s="8">
        <f t="shared" si="1"/>
        <v>0.77963623196479304</v>
      </c>
    </row>
    <row r="126" spans="1:12" ht="15.75" customHeight="1" x14ac:dyDescent="0.3">
      <c r="A126" s="25" t="s">
        <v>72</v>
      </c>
      <c r="B126" s="26" t="s">
        <v>17</v>
      </c>
      <c r="C126" s="26" t="s">
        <v>34</v>
      </c>
      <c r="D126" s="26" t="s">
        <v>15</v>
      </c>
      <c r="E126" s="27">
        <v>1277.8499999999999</v>
      </c>
      <c r="F126" s="28">
        <v>18</v>
      </c>
      <c r="G126" s="29">
        <v>0.2</v>
      </c>
      <c r="H126" s="30">
        <v>45613</v>
      </c>
      <c r="I126" s="31">
        <v>511.14</v>
      </c>
      <c r="K126" s="2">
        <v>1277.8499999999999</v>
      </c>
      <c r="L126" s="8">
        <f t="shared" si="1"/>
        <v>-0.44693821653558707</v>
      </c>
    </row>
    <row r="127" spans="1:12" ht="15.75" customHeight="1" x14ac:dyDescent="0.3">
      <c r="A127" s="25" t="s">
        <v>70</v>
      </c>
      <c r="B127" s="26" t="s">
        <v>23</v>
      </c>
      <c r="C127" s="26" t="s">
        <v>24</v>
      </c>
      <c r="D127" s="26" t="s">
        <v>21</v>
      </c>
      <c r="E127" s="27">
        <v>706.73</v>
      </c>
      <c r="F127" s="28">
        <v>1</v>
      </c>
      <c r="G127" s="29">
        <v>0.15</v>
      </c>
      <c r="H127" s="30">
        <v>45613</v>
      </c>
      <c r="I127" s="31">
        <v>150.18</v>
      </c>
      <c r="K127" s="2">
        <v>706.73</v>
      </c>
      <c r="L127" s="8">
        <f t="shared" si="1"/>
        <v>0.99593904319895843</v>
      </c>
    </row>
    <row r="128" spans="1:12" ht="15.75" customHeight="1" x14ac:dyDescent="0.3">
      <c r="A128" s="25" t="s">
        <v>65</v>
      </c>
      <c r="B128" s="26" t="s">
        <v>50</v>
      </c>
      <c r="C128" s="26" t="s">
        <v>18</v>
      </c>
      <c r="D128" s="26" t="s">
        <v>21</v>
      </c>
      <c r="E128" s="27">
        <v>1410.59</v>
      </c>
      <c r="F128" s="28">
        <v>15</v>
      </c>
      <c r="G128" s="29">
        <v>0</v>
      </c>
      <c r="H128" s="30">
        <v>45615</v>
      </c>
      <c r="I128" s="31">
        <v>352.65</v>
      </c>
      <c r="K128" s="2">
        <v>1410.59</v>
      </c>
      <c r="L128" s="8">
        <f t="shared" si="1"/>
        <v>-4.2719713027881946E-2</v>
      </c>
    </row>
    <row r="129" spans="1:12" ht="15.75" customHeight="1" x14ac:dyDescent="0.3">
      <c r="A129" s="25" t="s">
        <v>32</v>
      </c>
      <c r="B129" s="26" t="s">
        <v>61</v>
      </c>
      <c r="C129" s="26" t="s">
        <v>20</v>
      </c>
      <c r="D129" s="26" t="s">
        <v>27</v>
      </c>
      <c r="E129" s="27">
        <v>1350.33</v>
      </c>
      <c r="F129" s="28">
        <v>10</v>
      </c>
      <c r="G129" s="29">
        <v>0</v>
      </c>
      <c r="H129" s="30">
        <v>45615</v>
      </c>
      <c r="I129" s="31">
        <v>472.62</v>
      </c>
      <c r="K129" s="2">
        <v>1350.33</v>
      </c>
      <c r="L129" s="8">
        <f t="shared" si="1"/>
        <v>-0.31929232113631484</v>
      </c>
    </row>
    <row r="130" spans="1:12" ht="15.75" customHeight="1" x14ac:dyDescent="0.3">
      <c r="A130" s="25" t="s">
        <v>41</v>
      </c>
      <c r="B130" s="26" t="s">
        <v>45</v>
      </c>
      <c r="C130" s="26" t="s">
        <v>18</v>
      </c>
      <c r="D130" s="26" t="s">
        <v>21</v>
      </c>
      <c r="E130" s="27">
        <v>919.18</v>
      </c>
      <c r="F130" s="28">
        <v>4</v>
      </c>
      <c r="G130" s="29">
        <v>0.15</v>
      </c>
      <c r="H130" s="30">
        <v>45615</v>
      </c>
      <c r="I130" s="31">
        <v>195.33</v>
      </c>
      <c r="K130" s="2">
        <v>919.18</v>
      </c>
      <c r="L130" s="8">
        <f t="shared" si="1"/>
        <v>-0.71876019930807888</v>
      </c>
    </row>
    <row r="131" spans="1:12" ht="15.75" customHeight="1" x14ac:dyDescent="0.3">
      <c r="A131" s="25" t="s">
        <v>74</v>
      </c>
      <c r="B131" s="26" t="s">
        <v>23</v>
      </c>
      <c r="C131" s="26" t="s">
        <v>11</v>
      </c>
      <c r="D131" s="26" t="s">
        <v>21</v>
      </c>
      <c r="E131" s="27">
        <v>258.51</v>
      </c>
      <c r="F131" s="28">
        <v>19</v>
      </c>
      <c r="G131" s="29">
        <v>0</v>
      </c>
      <c r="H131" s="30">
        <v>45616</v>
      </c>
      <c r="I131" s="31">
        <v>64.63</v>
      </c>
      <c r="K131" s="2">
        <v>258.51</v>
      </c>
      <c r="L131" s="8">
        <f t="shared" ref="L131:L194" si="2">(E132-E131)/E131</f>
        <v>3.6941317550578319</v>
      </c>
    </row>
    <row r="132" spans="1:12" ht="15.75" customHeight="1" x14ac:dyDescent="0.3">
      <c r="A132" s="25" t="s">
        <v>63</v>
      </c>
      <c r="B132" s="26" t="s">
        <v>61</v>
      </c>
      <c r="C132" s="26" t="s">
        <v>18</v>
      </c>
      <c r="D132" s="26" t="s">
        <v>12</v>
      </c>
      <c r="E132" s="27">
        <v>1213.48</v>
      </c>
      <c r="F132" s="28">
        <v>5</v>
      </c>
      <c r="G132" s="29">
        <v>0.05</v>
      </c>
      <c r="H132" s="30">
        <v>45616</v>
      </c>
      <c r="I132" s="31">
        <v>461.12</v>
      </c>
      <c r="K132" s="2">
        <v>1213.48</v>
      </c>
      <c r="L132" s="8">
        <f t="shared" si="2"/>
        <v>-5.2081616507894689E-2</v>
      </c>
    </row>
    <row r="133" spans="1:12" ht="15.75" customHeight="1" x14ac:dyDescent="0.3">
      <c r="A133" s="25" t="s">
        <v>57</v>
      </c>
      <c r="B133" s="26" t="s">
        <v>38</v>
      </c>
      <c r="C133" s="26" t="s">
        <v>34</v>
      </c>
      <c r="D133" s="26" t="s">
        <v>12</v>
      </c>
      <c r="E133" s="27">
        <v>1150.28</v>
      </c>
      <c r="F133" s="28">
        <v>8</v>
      </c>
      <c r="G133" s="29">
        <v>0.05</v>
      </c>
      <c r="H133" s="30">
        <v>45622</v>
      </c>
      <c r="I133" s="31">
        <v>437.11</v>
      </c>
      <c r="K133" s="2">
        <v>1150.28</v>
      </c>
      <c r="L133" s="8">
        <f t="shared" si="2"/>
        <v>-0.25769377890600548</v>
      </c>
    </row>
    <row r="134" spans="1:12" ht="15.75" customHeight="1" x14ac:dyDescent="0.3">
      <c r="A134" s="25" t="s">
        <v>37</v>
      </c>
      <c r="B134" s="26" t="s">
        <v>71</v>
      </c>
      <c r="C134" s="26" t="s">
        <v>20</v>
      </c>
      <c r="D134" s="26" t="s">
        <v>27</v>
      </c>
      <c r="E134" s="27">
        <v>853.86</v>
      </c>
      <c r="F134" s="28">
        <v>8</v>
      </c>
      <c r="G134" s="29">
        <v>0.1</v>
      </c>
      <c r="H134" s="30">
        <v>45622</v>
      </c>
      <c r="I134" s="31">
        <v>268.97000000000003</v>
      </c>
      <c r="K134" s="2">
        <v>853.86</v>
      </c>
      <c r="L134" s="8">
        <f t="shared" si="2"/>
        <v>0.24263930855175314</v>
      </c>
    </row>
    <row r="135" spans="1:12" ht="15.75" customHeight="1" x14ac:dyDescent="0.3">
      <c r="A135" s="25" t="s">
        <v>75</v>
      </c>
      <c r="B135" s="26" t="s">
        <v>45</v>
      </c>
      <c r="C135" s="26" t="s">
        <v>20</v>
      </c>
      <c r="D135" s="26" t="s">
        <v>21</v>
      </c>
      <c r="E135" s="27">
        <v>1061.04</v>
      </c>
      <c r="F135" s="28">
        <v>1</v>
      </c>
      <c r="G135" s="29">
        <v>0</v>
      </c>
      <c r="H135" s="30">
        <v>45624</v>
      </c>
      <c r="I135" s="31">
        <v>265.26</v>
      </c>
      <c r="K135" s="2">
        <v>1061.04</v>
      </c>
      <c r="L135" s="8">
        <f t="shared" si="2"/>
        <v>-0.15691208625499511</v>
      </c>
    </row>
    <row r="136" spans="1:12" ht="15.75" customHeight="1" x14ac:dyDescent="0.3">
      <c r="A136" s="25" t="s">
        <v>28</v>
      </c>
      <c r="B136" s="26" t="s">
        <v>43</v>
      </c>
      <c r="C136" s="26" t="s">
        <v>11</v>
      </c>
      <c r="D136" s="26" t="s">
        <v>21</v>
      </c>
      <c r="E136" s="27">
        <v>894.55</v>
      </c>
      <c r="F136" s="28">
        <v>19</v>
      </c>
      <c r="G136" s="29">
        <v>0.2</v>
      </c>
      <c r="H136" s="30">
        <v>45625</v>
      </c>
      <c r="I136" s="31">
        <v>178.91</v>
      </c>
      <c r="K136" s="2">
        <v>894.55</v>
      </c>
      <c r="L136" s="8">
        <f t="shared" si="2"/>
        <v>-6.778827343356994E-2</v>
      </c>
    </row>
    <row r="137" spans="1:12" ht="15.75" customHeight="1" x14ac:dyDescent="0.3">
      <c r="A137" s="25" t="s">
        <v>25</v>
      </c>
      <c r="B137" s="26" t="s">
        <v>38</v>
      </c>
      <c r="C137" s="26" t="s">
        <v>24</v>
      </c>
      <c r="D137" s="26" t="s">
        <v>39</v>
      </c>
      <c r="E137" s="27">
        <v>833.91</v>
      </c>
      <c r="F137" s="28">
        <v>3</v>
      </c>
      <c r="G137" s="29">
        <v>0.05</v>
      </c>
      <c r="H137" s="30">
        <v>45626</v>
      </c>
      <c r="I137" s="31">
        <v>356.5</v>
      </c>
      <c r="K137" s="2">
        <v>833.91</v>
      </c>
      <c r="L137" s="8">
        <f t="shared" si="2"/>
        <v>-1.6452614790564826E-2</v>
      </c>
    </row>
    <row r="138" spans="1:12" ht="15.75" customHeight="1" x14ac:dyDescent="0.3">
      <c r="A138" s="25" t="s">
        <v>58</v>
      </c>
      <c r="B138" s="26" t="s">
        <v>71</v>
      </c>
      <c r="C138" s="26" t="s">
        <v>11</v>
      </c>
      <c r="D138" s="26" t="s">
        <v>27</v>
      </c>
      <c r="E138" s="27">
        <v>820.19</v>
      </c>
      <c r="F138" s="28">
        <v>4</v>
      </c>
      <c r="G138" s="29">
        <v>0.2</v>
      </c>
      <c r="H138" s="30">
        <v>45630</v>
      </c>
      <c r="I138" s="31">
        <v>229.65</v>
      </c>
      <c r="K138" s="2">
        <v>820.19</v>
      </c>
      <c r="L138" s="8">
        <f t="shared" si="2"/>
        <v>-0.37607139809068635</v>
      </c>
    </row>
    <row r="139" spans="1:12" ht="15.75" customHeight="1" x14ac:dyDescent="0.3">
      <c r="A139" s="25" t="s">
        <v>58</v>
      </c>
      <c r="B139" s="26" t="s">
        <v>38</v>
      </c>
      <c r="C139" s="26" t="s">
        <v>34</v>
      </c>
      <c r="D139" s="26" t="s">
        <v>21</v>
      </c>
      <c r="E139" s="27">
        <v>511.74</v>
      </c>
      <c r="F139" s="28">
        <v>8</v>
      </c>
      <c r="G139" s="29">
        <v>0.05</v>
      </c>
      <c r="H139" s="30">
        <v>45631</v>
      </c>
      <c r="I139" s="31">
        <v>121.54</v>
      </c>
      <c r="K139" s="2">
        <v>511.74</v>
      </c>
      <c r="L139" s="8">
        <f t="shared" si="2"/>
        <v>0.57507718763434545</v>
      </c>
    </row>
    <row r="140" spans="1:12" ht="15.75" customHeight="1" x14ac:dyDescent="0.3">
      <c r="A140" s="25" t="s">
        <v>65</v>
      </c>
      <c r="B140" s="26" t="s">
        <v>61</v>
      </c>
      <c r="C140" s="26" t="s">
        <v>20</v>
      </c>
      <c r="D140" s="26" t="s">
        <v>27</v>
      </c>
      <c r="E140" s="27">
        <v>806.03</v>
      </c>
      <c r="F140" s="28">
        <v>19</v>
      </c>
      <c r="G140" s="29">
        <v>0.05</v>
      </c>
      <c r="H140" s="30">
        <v>45638</v>
      </c>
      <c r="I140" s="31">
        <v>268</v>
      </c>
      <c r="K140" s="2">
        <v>806.03</v>
      </c>
      <c r="L140" s="8">
        <f t="shared" si="2"/>
        <v>0.77719191593365022</v>
      </c>
    </row>
    <row r="141" spans="1:12" ht="15.75" customHeight="1" x14ac:dyDescent="0.3">
      <c r="A141" s="25" t="s">
        <v>28</v>
      </c>
      <c r="B141" s="26" t="s">
        <v>26</v>
      </c>
      <c r="C141" s="26" t="s">
        <v>34</v>
      </c>
      <c r="D141" s="26" t="s">
        <v>27</v>
      </c>
      <c r="E141" s="27">
        <v>1432.47</v>
      </c>
      <c r="F141" s="28">
        <v>16</v>
      </c>
      <c r="G141" s="29">
        <v>0.15</v>
      </c>
      <c r="H141" s="30">
        <v>45640</v>
      </c>
      <c r="I141" s="31">
        <v>426.16</v>
      </c>
      <c r="K141" s="2">
        <v>1432.47</v>
      </c>
      <c r="L141" s="8">
        <f t="shared" si="2"/>
        <v>3.9170104784044271E-2</v>
      </c>
    </row>
    <row r="142" spans="1:12" ht="15.75" customHeight="1" x14ac:dyDescent="0.3">
      <c r="A142" s="25" t="s">
        <v>74</v>
      </c>
      <c r="B142" s="26" t="s">
        <v>29</v>
      </c>
      <c r="C142" s="26" t="s">
        <v>34</v>
      </c>
      <c r="D142" s="26" t="s">
        <v>21</v>
      </c>
      <c r="E142" s="27">
        <v>1488.58</v>
      </c>
      <c r="F142" s="28">
        <v>10</v>
      </c>
      <c r="G142" s="29">
        <v>0.15</v>
      </c>
      <c r="H142" s="30">
        <v>45640</v>
      </c>
      <c r="I142" s="31">
        <v>316.32</v>
      </c>
      <c r="K142" s="2">
        <v>1488.58</v>
      </c>
      <c r="L142" s="8">
        <f t="shared" si="2"/>
        <v>-0.17286272823764928</v>
      </c>
    </row>
    <row r="143" spans="1:12" ht="15.75" customHeight="1" x14ac:dyDescent="0.3">
      <c r="A143" s="25" t="s">
        <v>30</v>
      </c>
      <c r="B143" s="26" t="s">
        <v>66</v>
      </c>
      <c r="C143" s="26" t="s">
        <v>18</v>
      </c>
      <c r="D143" s="26" t="s">
        <v>12</v>
      </c>
      <c r="E143" s="27">
        <v>1231.26</v>
      </c>
      <c r="F143" s="28">
        <v>9</v>
      </c>
      <c r="G143" s="29">
        <v>0</v>
      </c>
      <c r="H143" s="30">
        <v>45646</v>
      </c>
      <c r="I143" s="31">
        <v>492.5</v>
      </c>
      <c r="K143" s="2">
        <v>1231.26</v>
      </c>
      <c r="L143" s="8">
        <f t="shared" si="2"/>
        <v>-5.651933791400672E-2</v>
      </c>
    </row>
    <row r="144" spans="1:12" ht="15.75" customHeight="1" x14ac:dyDescent="0.3">
      <c r="A144" s="25" t="s">
        <v>30</v>
      </c>
      <c r="B144" s="26" t="s">
        <v>43</v>
      </c>
      <c r="C144" s="26" t="s">
        <v>11</v>
      </c>
      <c r="D144" s="26" t="s">
        <v>21</v>
      </c>
      <c r="E144" s="27">
        <v>1161.67</v>
      </c>
      <c r="F144" s="28">
        <v>19</v>
      </c>
      <c r="G144" s="29">
        <v>0.2</v>
      </c>
      <c r="H144" s="30">
        <v>45647</v>
      </c>
      <c r="I144" s="31">
        <v>232.33</v>
      </c>
      <c r="K144" s="2">
        <v>1161.67</v>
      </c>
      <c r="L144" s="8">
        <f t="shared" si="2"/>
        <v>-0.66580009813458207</v>
      </c>
    </row>
    <row r="145" spans="1:12" ht="15.75" customHeight="1" x14ac:dyDescent="0.3">
      <c r="A145" s="25" t="s">
        <v>49</v>
      </c>
      <c r="B145" s="26" t="s">
        <v>45</v>
      </c>
      <c r="C145" s="26" t="s">
        <v>34</v>
      </c>
      <c r="D145" s="26" t="s">
        <v>39</v>
      </c>
      <c r="E145" s="27">
        <v>388.23</v>
      </c>
      <c r="F145" s="28">
        <v>16</v>
      </c>
      <c r="G145" s="29">
        <v>0.05</v>
      </c>
      <c r="H145" s="30">
        <v>45650</v>
      </c>
      <c r="I145" s="31">
        <v>165.97</v>
      </c>
      <c r="K145" s="2">
        <v>388.23</v>
      </c>
      <c r="L145" s="8">
        <f t="shared" si="2"/>
        <v>3.0940164335574272</v>
      </c>
    </row>
    <row r="146" spans="1:12" ht="15.75" customHeight="1" x14ac:dyDescent="0.3">
      <c r="A146" s="25" t="s">
        <v>72</v>
      </c>
      <c r="B146" s="26" t="s">
        <v>31</v>
      </c>
      <c r="C146" s="26" t="s">
        <v>24</v>
      </c>
      <c r="D146" s="26" t="s">
        <v>15</v>
      </c>
      <c r="E146" s="27">
        <v>1589.42</v>
      </c>
      <c r="F146" s="28">
        <v>6</v>
      </c>
      <c r="G146" s="29">
        <v>0.15</v>
      </c>
      <c r="H146" s="30">
        <v>45651</v>
      </c>
      <c r="I146" s="31">
        <v>675.5</v>
      </c>
      <c r="K146" s="2">
        <v>1589.42</v>
      </c>
      <c r="L146" s="8">
        <f t="shared" si="2"/>
        <v>-0.78818688578223495</v>
      </c>
    </row>
    <row r="147" spans="1:12" ht="15.75" customHeight="1" x14ac:dyDescent="0.3">
      <c r="A147" s="25" t="s">
        <v>28</v>
      </c>
      <c r="B147" s="26" t="s">
        <v>71</v>
      </c>
      <c r="C147" s="26" t="s">
        <v>24</v>
      </c>
      <c r="D147" s="26" t="s">
        <v>15</v>
      </c>
      <c r="E147" s="27">
        <v>336.66</v>
      </c>
      <c r="F147" s="28">
        <v>13</v>
      </c>
      <c r="G147" s="29">
        <v>0.2</v>
      </c>
      <c r="H147" s="30">
        <v>45651</v>
      </c>
      <c r="I147" s="31">
        <v>134.66</v>
      </c>
      <c r="K147" s="2">
        <v>336.66</v>
      </c>
      <c r="L147" s="8">
        <f t="shared" si="2"/>
        <v>3.0212380443177085</v>
      </c>
    </row>
    <row r="148" spans="1:12" ht="15.75" customHeight="1" x14ac:dyDescent="0.3">
      <c r="A148" s="25" t="s">
        <v>49</v>
      </c>
      <c r="B148" s="26" t="s">
        <v>23</v>
      </c>
      <c r="C148" s="26" t="s">
        <v>11</v>
      </c>
      <c r="D148" s="26" t="s">
        <v>12</v>
      </c>
      <c r="E148" s="27">
        <v>1353.79</v>
      </c>
      <c r="F148" s="28">
        <v>14</v>
      </c>
      <c r="G148" s="29">
        <v>0.1</v>
      </c>
      <c r="H148" s="30">
        <v>45656</v>
      </c>
      <c r="I148" s="31">
        <v>487.36</v>
      </c>
      <c r="K148" s="2">
        <v>1353.79</v>
      </c>
      <c r="L148" s="8">
        <f t="shared" si="2"/>
        <v>-0.51055185811684234</v>
      </c>
    </row>
    <row r="149" spans="1:12" ht="15.75" customHeight="1" x14ac:dyDescent="0.3">
      <c r="A149" s="25" t="s">
        <v>63</v>
      </c>
      <c r="B149" s="26" t="s">
        <v>69</v>
      </c>
      <c r="C149" s="26" t="s">
        <v>34</v>
      </c>
      <c r="D149" s="26" t="s">
        <v>15</v>
      </c>
      <c r="E149" s="27">
        <v>662.61</v>
      </c>
      <c r="F149" s="28">
        <v>11</v>
      </c>
      <c r="G149" s="29">
        <v>0.05</v>
      </c>
      <c r="H149" s="30">
        <v>45658</v>
      </c>
      <c r="I149" s="31">
        <v>314.74</v>
      </c>
      <c r="K149" s="2">
        <v>662.61</v>
      </c>
      <c r="L149" s="8">
        <f t="shared" si="2"/>
        <v>-0.53302847829039701</v>
      </c>
    </row>
    <row r="150" spans="1:12" ht="15.75" customHeight="1" x14ac:dyDescent="0.3">
      <c r="A150" s="25" t="s">
        <v>52</v>
      </c>
      <c r="B150" s="26" t="s">
        <v>48</v>
      </c>
      <c r="C150" s="26" t="s">
        <v>24</v>
      </c>
      <c r="D150" s="26" t="s">
        <v>39</v>
      </c>
      <c r="E150" s="27">
        <v>309.42</v>
      </c>
      <c r="F150" s="28">
        <v>1</v>
      </c>
      <c r="G150" s="29">
        <v>0.2</v>
      </c>
      <c r="H150" s="30">
        <v>45658</v>
      </c>
      <c r="I150" s="31">
        <v>111.39</v>
      </c>
      <c r="K150" s="2">
        <v>309.42</v>
      </c>
      <c r="L150" s="8">
        <f t="shared" si="2"/>
        <v>1.8589942473014027</v>
      </c>
    </row>
    <row r="151" spans="1:12" ht="15.75" customHeight="1" x14ac:dyDescent="0.3">
      <c r="A151" s="25" t="s">
        <v>63</v>
      </c>
      <c r="B151" s="26" t="s">
        <v>29</v>
      </c>
      <c r="C151" s="26" t="s">
        <v>24</v>
      </c>
      <c r="D151" s="26" t="s">
        <v>12</v>
      </c>
      <c r="E151" s="27">
        <v>884.63</v>
      </c>
      <c r="F151" s="28">
        <v>18</v>
      </c>
      <c r="G151" s="29">
        <v>0.1</v>
      </c>
      <c r="H151" s="30">
        <v>45659</v>
      </c>
      <c r="I151" s="31">
        <v>318.47000000000003</v>
      </c>
      <c r="K151" s="2">
        <v>884.63</v>
      </c>
      <c r="L151" s="8">
        <f t="shared" si="2"/>
        <v>-0.15778348009902449</v>
      </c>
    </row>
    <row r="152" spans="1:12" ht="15.75" customHeight="1" x14ac:dyDescent="0.3">
      <c r="A152" s="25" t="s">
        <v>52</v>
      </c>
      <c r="B152" s="26" t="s">
        <v>23</v>
      </c>
      <c r="C152" s="26" t="s">
        <v>34</v>
      </c>
      <c r="D152" s="26" t="s">
        <v>39</v>
      </c>
      <c r="E152" s="27">
        <v>745.05</v>
      </c>
      <c r="F152" s="28">
        <v>10</v>
      </c>
      <c r="G152" s="29">
        <v>0.1</v>
      </c>
      <c r="H152" s="30">
        <v>45660</v>
      </c>
      <c r="I152" s="31">
        <v>301.75</v>
      </c>
      <c r="K152" s="2">
        <v>745.05</v>
      </c>
      <c r="L152" s="8">
        <f t="shared" si="2"/>
        <v>0.16801556942487092</v>
      </c>
    </row>
    <row r="153" spans="1:12" ht="15.75" customHeight="1" x14ac:dyDescent="0.3">
      <c r="A153" s="25" t="s">
        <v>60</v>
      </c>
      <c r="B153" s="26" t="s">
        <v>17</v>
      </c>
      <c r="C153" s="26" t="s">
        <v>20</v>
      </c>
      <c r="D153" s="26" t="s">
        <v>15</v>
      </c>
      <c r="E153" s="27">
        <v>870.23</v>
      </c>
      <c r="F153" s="28">
        <v>5</v>
      </c>
      <c r="G153" s="29">
        <v>0.05</v>
      </c>
      <c r="H153" s="30">
        <v>45660</v>
      </c>
      <c r="I153" s="31">
        <v>413.36</v>
      </c>
      <c r="K153" s="2">
        <v>870.23</v>
      </c>
      <c r="L153" s="8">
        <f t="shared" si="2"/>
        <v>-9.2389368327912887E-3</v>
      </c>
    </row>
    <row r="154" spans="1:12" ht="15.75" customHeight="1" x14ac:dyDescent="0.3">
      <c r="A154" s="25" t="s">
        <v>35</v>
      </c>
      <c r="B154" s="26" t="s">
        <v>29</v>
      </c>
      <c r="C154" s="26" t="s">
        <v>11</v>
      </c>
      <c r="D154" s="26" t="s">
        <v>27</v>
      </c>
      <c r="E154" s="27">
        <v>862.19</v>
      </c>
      <c r="F154" s="28">
        <v>18</v>
      </c>
      <c r="G154" s="29">
        <v>0.05</v>
      </c>
      <c r="H154" s="30">
        <v>45663</v>
      </c>
      <c r="I154" s="31">
        <v>286.68</v>
      </c>
      <c r="K154" s="2">
        <v>862.19</v>
      </c>
      <c r="L154" s="8">
        <f t="shared" si="2"/>
        <v>0.3583780837170461</v>
      </c>
    </row>
    <row r="155" spans="1:12" ht="15.75" customHeight="1" x14ac:dyDescent="0.3">
      <c r="A155" s="25" t="s">
        <v>73</v>
      </c>
      <c r="B155" s="26" t="s">
        <v>59</v>
      </c>
      <c r="C155" s="26" t="s">
        <v>24</v>
      </c>
      <c r="D155" s="26" t="s">
        <v>15</v>
      </c>
      <c r="E155" s="27">
        <v>1171.18</v>
      </c>
      <c r="F155" s="28">
        <v>19</v>
      </c>
      <c r="G155" s="29">
        <v>0.05</v>
      </c>
      <c r="H155" s="30">
        <v>45667</v>
      </c>
      <c r="I155" s="31">
        <v>556.30999999999995</v>
      </c>
      <c r="K155" s="2">
        <v>1171.18</v>
      </c>
      <c r="L155" s="8">
        <f t="shared" si="2"/>
        <v>-9.9574787820830374E-2</v>
      </c>
    </row>
    <row r="156" spans="1:12" ht="15.75" customHeight="1" x14ac:dyDescent="0.3">
      <c r="A156" s="25" t="s">
        <v>58</v>
      </c>
      <c r="B156" s="26" t="s">
        <v>14</v>
      </c>
      <c r="C156" s="26" t="s">
        <v>20</v>
      </c>
      <c r="D156" s="26" t="s">
        <v>27</v>
      </c>
      <c r="E156" s="27">
        <v>1054.56</v>
      </c>
      <c r="F156" s="28">
        <v>11</v>
      </c>
      <c r="G156" s="29">
        <v>0.1</v>
      </c>
      <c r="H156" s="30">
        <v>45669</v>
      </c>
      <c r="I156" s="31">
        <v>332.19</v>
      </c>
      <c r="K156" s="2">
        <v>1054.56</v>
      </c>
      <c r="L156" s="8">
        <f t="shared" si="2"/>
        <v>0.59422887270520419</v>
      </c>
    </row>
    <row r="157" spans="1:12" ht="15.75" customHeight="1" x14ac:dyDescent="0.3">
      <c r="A157" s="25" t="s">
        <v>58</v>
      </c>
      <c r="B157" s="26" t="s">
        <v>23</v>
      </c>
      <c r="C157" s="26" t="s">
        <v>24</v>
      </c>
      <c r="D157" s="26" t="s">
        <v>21</v>
      </c>
      <c r="E157" s="27">
        <v>1681.21</v>
      </c>
      <c r="F157" s="28">
        <v>5</v>
      </c>
      <c r="G157" s="29">
        <v>0.2</v>
      </c>
      <c r="H157" s="30">
        <v>45670</v>
      </c>
      <c r="I157" s="31">
        <v>336.24</v>
      </c>
      <c r="K157" s="2">
        <v>1681.21</v>
      </c>
      <c r="L157" s="8">
        <f t="shared" si="2"/>
        <v>-0.77410912378584473</v>
      </c>
    </row>
    <row r="158" spans="1:12" ht="15.75" customHeight="1" x14ac:dyDescent="0.3">
      <c r="A158" s="25" t="s">
        <v>58</v>
      </c>
      <c r="B158" s="26" t="s">
        <v>36</v>
      </c>
      <c r="C158" s="26" t="s">
        <v>11</v>
      </c>
      <c r="D158" s="26" t="s">
        <v>15</v>
      </c>
      <c r="E158" s="27">
        <v>379.77</v>
      </c>
      <c r="F158" s="28">
        <v>9</v>
      </c>
      <c r="G158" s="29">
        <v>0.05</v>
      </c>
      <c r="H158" s="30">
        <v>45673</v>
      </c>
      <c r="I158" s="31">
        <v>180.39</v>
      </c>
      <c r="K158" s="2">
        <v>379.77</v>
      </c>
      <c r="L158" s="8">
        <f t="shared" si="2"/>
        <v>1.8341627827369196</v>
      </c>
    </row>
    <row r="159" spans="1:12" ht="15.75" customHeight="1" x14ac:dyDescent="0.3">
      <c r="A159" s="25" t="s">
        <v>44</v>
      </c>
      <c r="B159" s="26" t="s">
        <v>45</v>
      </c>
      <c r="C159" s="26" t="s">
        <v>34</v>
      </c>
      <c r="D159" s="26" t="s">
        <v>15</v>
      </c>
      <c r="E159" s="27">
        <v>1076.33</v>
      </c>
      <c r="F159" s="28">
        <v>2</v>
      </c>
      <c r="G159" s="29">
        <v>0.1</v>
      </c>
      <c r="H159" s="30">
        <v>45674</v>
      </c>
      <c r="I159" s="31">
        <v>484.35</v>
      </c>
      <c r="K159" s="2">
        <v>1076.33</v>
      </c>
      <c r="L159" s="8">
        <f t="shared" si="2"/>
        <v>0.16201350886809818</v>
      </c>
    </row>
    <row r="160" spans="1:12" ht="15.75" customHeight="1" x14ac:dyDescent="0.3">
      <c r="A160" s="25" t="s">
        <v>44</v>
      </c>
      <c r="B160" s="26" t="s">
        <v>31</v>
      </c>
      <c r="C160" s="26" t="s">
        <v>34</v>
      </c>
      <c r="D160" s="26" t="s">
        <v>39</v>
      </c>
      <c r="E160" s="27">
        <v>1250.71</v>
      </c>
      <c r="F160" s="28">
        <v>7</v>
      </c>
      <c r="G160" s="29">
        <v>0</v>
      </c>
      <c r="H160" s="30">
        <v>45674</v>
      </c>
      <c r="I160" s="31">
        <v>562.82000000000005</v>
      </c>
      <c r="K160" s="2">
        <v>1250.71</v>
      </c>
      <c r="L160" s="8">
        <f t="shared" si="2"/>
        <v>-0.10583588521719672</v>
      </c>
    </row>
    <row r="161" spans="1:12" ht="15.75" customHeight="1" x14ac:dyDescent="0.3">
      <c r="A161" s="25" t="s">
        <v>40</v>
      </c>
      <c r="B161" s="26" t="s">
        <v>17</v>
      </c>
      <c r="C161" s="26" t="s">
        <v>20</v>
      </c>
      <c r="D161" s="26" t="s">
        <v>15</v>
      </c>
      <c r="E161" s="27">
        <v>1118.3399999999999</v>
      </c>
      <c r="F161" s="28">
        <v>6</v>
      </c>
      <c r="G161" s="29">
        <v>0.2</v>
      </c>
      <c r="H161" s="30">
        <v>45674</v>
      </c>
      <c r="I161" s="31">
        <v>447.34</v>
      </c>
      <c r="K161" s="2">
        <v>1118.3399999999999</v>
      </c>
      <c r="L161" s="8">
        <f t="shared" si="2"/>
        <v>0.45091832537510956</v>
      </c>
    </row>
    <row r="162" spans="1:12" ht="15.75" customHeight="1" x14ac:dyDescent="0.3">
      <c r="A162" s="25" t="s">
        <v>70</v>
      </c>
      <c r="B162" s="26" t="s">
        <v>53</v>
      </c>
      <c r="C162" s="26" t="s">
        <v>24</v>
      </c>
      <c r="D162" s="26" t="s">
        <v>15</v>
      </c>
      <c r="E162" s="27">
        <v>1622.62</v>
      </c>
      <c r="F162" s="28">
        <v>12</v>
      </c>
      <c r="G162" s="29">
        <v>0.2</v>
      </c>
      <c r="H162" s="30">
        <v>45677</v>
      </c>
      <c r="I162" s="31">
        <v>649.04999999999995</v>
      </c>
      <c r="K162" s="2">
        <v>1622.62</v>
      </c>
      <c r="L162" s="8">
        <f t="shared" si="2"/>
        <v>-0.60518174310682726</v>
      </c>
    </row>
    <row r="163" spans="1:12" ht="15.75" customHeight="1" x14ac:dyDescent="0.3">
      <c r="A163" s="25" t="s">
        <v>75</v>
      </c>
      <c r="B163" s="26" t="s">
        <v>48</v>
      </c>
      <c r="C163" s="26" t="s">
        <v>24</v>
      </c>
      <c r="D163" s="26" t="s">
        <v>12</v>
      </c>
      <c r="E163" s="27">
        <v>640.64</v>
      </c>
      <c r="F163" s="28">
        <v>11</v>
      </c>
      <c r="G163" s="29">
        <v>0.2</v>
      </c>
      <c r="H163" s="30">
        <v>45678</v>
      </c>
      <c r="I163" s="31">
        <v>205</v>
      </c>
      <c r="K163" s="2">
        <v>640.64</v>
      </c>
      <c r="L163" s="8">
        <f t="shared" si="2"/>
        <v>-8.6600899100899131E-2</v>
      </c>
    </row>
    <row r="164" spans="1:12" ht="15.75" customHeight="1" x14ac:dyDescent="0.3">
      <c r="A164" s="25" t="s">
        <v>22</v>
      </c>
      <c r="B164" s="26" t="s">
        <v>43</v>
      </c>
      <c r="C164" s="26" t="s">
        <v>11</v>
      </c>
      <c r="D164" s="26" t="s">
        <v>15</v>
      </c>
      <c r="E164" s="27">
        <v>585.16</v>
      </c>
      <c r="F164" s="28">
        <v>17</v>
      </c>
      <c r="G164" s="29">
        <v>0.1</v>
      </c>
      <c r="H164" s="30">
        <v>45684</v>
      </c>
      <c r="I164" s="31">
        <v>263.32</v>
      </c>
      <c r="K164" s="2">
        <v>585.16</v>
      </c>
      <c r="L164" s="8">
        <f t="shared" si="2"/>
        <v>0.8968829038211773</v>
      </c>
    </row>
    <row r="165" spans="1:12" ht="15.75" customHeight="1" x14ac:dyDescent="0.3">
      <c r="A165" s="25" t="s">
        <v>22</v>
      </c>
      <c r="B165" s="26" t="s">
        <v>31</v>
      </c>
      <c r="C165" s="26" t="s">
        <v>18</v>
      </c>
      <c r="D165" s="26" t="s">
        <v>15</v>
      </c>
      <c r="E165" s="27">
        <v>1109.98</v>
      </c>
      <c r="F165" s="28">
        <v>5</v>
      </c>
      <c r="G165" s="29">
        <v>0.2</v>
      </c>
      <c r="H165" s="30">
        <v>45690</v>
      </c>
      <c r="I165" s="31">
        <v>443.99</v>
      </c>
      <c r="K165" s="2">
        <v>1109.98</v>
      </c>
      <c r="L165" s="8">
        <f t="shared" si="2"/>
        <v>-1.0720913890340448E-2</v>
      </c>
    </row>
    <row r="166" spans="1:12" ht="15.75" customHeight="1" x14ac:dyDescent="0.3">
      <c r="A166" s="25" t="s">
        <v>58</v>
      </c>
      <c r="B166" s="26" t="s">
        <v>45</v>
      </c>
      <c r="C166" s="26" t="s">
        <v>18</v>
      </c>
      <c r="D166" s="26" t="s">
        <v>12</v>
      </c>
      <c r="E166" s="27">
        <v>1098.08</v>
      </c>
      <c r="F166" s="28">
        <v>9</v>
      </c>
      <c r="G166" s="29">
        <v>0.1</v>
      </c>
      <c r="H166" s="30">
        <v>45692</v>
      </c>
      <c r="I166" s="31">
        <v>395.31</v>
      </c>
      <c r="K166" s="2">
        <v>1098.08</v>
      </c>
      <c r="L166" s="8">
        <f t="shared" si="2"/>
        <v>-0.24663958910097619</v>
      </c>
    </row>
    <row r="167" spans="1:12" ht="15.75" customHeight="1" x14ac:dyDescent="0.3">
      <c r="A167" s="25" t="s">
        <v>65</v>
      </c>
      <c r="B167" s="26" t="s">
        <v>48</v>
      </c>
      <c r="C167" s="26" t="s">
        <v>11</v>
      </c>
      <c r="D167" s="26" t="s">
        <v>39</v>
      </c>
      <c r="E167" s="27">
        <v>827.25</v>
      </c>
      <c r="F167" s="28">
        <v>7</v>
      </c>
      <c r="G167" s="29">
        <v>0.1</v>
      </c>
      <c r="H167" s="30">
        <v>45693</v>
      </c>
      <c r="I167" s="31">
        <v>335.04</v>
      </c>
      <c r="K167" s="2">
        <v>827.25</v>
      </c>
      <c r="L167" s="8">
        <f t="shared" si="2"/>
        <v>-0.10319734058627984</v>
      </c>
    </row>
    <row r="168" spans="1:12" ht="15.75" customHeight="1" x14ac:dyDescent="0.3">
      <c r="A168" s="25" t="s">
        <v>70</v>
      </c>
      <c r="B168" s="26" t="s">
        <v>29</v>
      </c>
      <c r="C168" s="26" t="s">
        <v>34</v>
      </c>
      <c r="D168" s="26" t="s">
        <v>15</v>
      </c>
      <c r="E168" s="27">
        <v>741.88</v>
      </c>
      <c r="F168" s="28">
        <v>16</v>
      </c>
      <c r="G168" s="29">
        <v>0.1</v>
      </c>
      <c r="H168" s="30">
        <v>45695</v>
      </c>
      <c r="I168" s="31">
        <v>333.85</v>
      </c>
      <c r="K168" s="2">
        <v>741.88</v>
      </c>
      <c r="L168" s="8">
        <f t="shared" si="2"/>
        <v>0.76748261174313903</v>
      </c>
    </row>
    <row r="169" spans="1:12" ht="15.75" customHeight="1" x14ac:dyDescent="0.3">
      <c r="A169" s="25" t="s">
        <v>72</v>
      </c>
      <c r="B169" s="26" t="s">
        <v>10</v>
      </c>
      <c r="C169" s="26" t="s">
        <v>18</v>
      </c>
      <c r="D169" s="26" t="s">
        <v>39</v>
      </c>
      <c r="E169" s="27">
        <v>1311.26</v>
      </c>
      <c r="F169" s="28">
        <v>6</v>
      </c>
      <c r="G169" s="29">
        <v>0.1</v>
      </c>
      <c r="H169" s="30">
        <v>45698</v>
      </c>
      <c r="I169" s="31">
        <v>531.05999999999995</v>
      </c>
      <c r="K169" s="2">
        <v>1311.26</v>
      </c>
      <c r="L169" s="8">
        <f t="shared" si="2"/>
        <v>-0.56277168524930221</v>
      </c>
    </row>
    <row r="170" spans="1:12" ht="15.75" customHeight="1" x14ac:dyDescent="0.3">
      <c r="A170" s="25" t="s">
        <v>72</v>
      </c>
      <c r="B170" s="26" t="s">
        <v>31</v>
      </c>
      <c r="C170" s="26" t="s">
        <v>20</v>
      </c>
      <c r="D170" s="26" t="s">
        <v>39</v>
      </c>
      <c r="E170" s="27">
        <v>573.32000000000005</v>
      </c>
      <c r="F170" s="28">
        <v>19</v>
      </c>
      <c r="G170" s="29">
        <v>0.1</v>
      </c>
      <c r="H170" s="30">
        <v>45703</v>
      </c>
      <c r="I170" s="31">
        <v>232.19</v>
      </c>
      <c r="K170" s="2">
        <v>573.32000000000005</v>
      </c>
      <c r="L170" s="8">
        <f t="shared" si="2"/>
        <v>0.94519639991627702</v>
      </c>
    </row>
    <row r="171" spans="1:12" ht="15.75" customHeight="1" x14ac:dyDescent="0.3">
      <c r="A171" s="25" t="s">
        <v>52</v>
      </c>
      <c r="B171" s="26" t="s">
        <v>23</v>
      </c>
      <c r="C171" s="26" t="s">
        <v>11</v>
      </c>
      <c r="D171" s="26" t="s">
        <v>21</v>
      </c>
      <c r="E171" s="27">
        <v>1115.22</v>
      </c>
      <c r="F171" s="28">
        <v>14</v>
      </c>
      <c r="G171" s="29">
        <v>0.2</v>
      </c>
      <c r="H171" s="30">
        <v>45705</v>
      </c>
      <c r="I171" s="31">
        <v>223.04</v>
      </c>
      <c r="K171" s="2">
        <v>1115.22</v>
      </c>
      <c r="L171" s="8">
        <f t="shared" si="2"/>
        <v>-0.24154875271246928</v>
      </c>
    </row>
    <row r="172" spans="1:12" ht="15.75" customHeight="1" x14ac:dyDescent="0.3">
      <c r="A172" s="25" t="s">
        <v>13</v>
      </c>
      <c r="B172" s="26" t="s">
        <v>45</v>
      </c>
      <c r="C172" s="26" t="s">
        <v>24</v>
      </c>
      <c r="D172" s="26" t="s">
        <v>15</v>
      </c>
      <c r="E172" s="27">
        <v>845.84</v>
      </c>
      <c r="F172" s="28">
        <v>4</v>
      </c>
      <c r="G172" s="29">
        <v>0</v>
      </c>
      <c r="H172" s="30">
        <v>45707</v>
      </c>
      <c r="I172" s="31">
        <v>422.92</v>
      </c>
      <c r="K172" s="2">
        <v>845.84</v>
      </c>
      <c r="L172" s="8">
        <f t="shared" si="2"/>
        <v>0.21748794098174587</v>
      </c>
    </row>
    <row r="173" spans="1:12" ht="15.75" customHeight="1" x14ac:dyDescent="0.3">
      <c r="A173" s="25" t="s">
        <v>30</v>
      </c>
      <c r="B173" s="26" t="s">
        <v>55</v>
      </c>
      <c r="C173" s="26" t="s">
        <v>11</v>
      </c>
      <c r="D173" s="26" t="s">
        <v>21</v>
      </c>
      <c r="E173" s="27">
        <v>1029.8</v>
      </c>
      <c r="F173" s="28">
        <v>3</v>
      </c>
      <c r="G173" s="29">
        <v>0</v>
      </c>
      <c r="H173" s="30">
        <v>45708</v>
      </c>
      <c r="I173" s="31">
        <v>257.45</v>
      </c>
      <c r="K173" s="2">
        <v>1029.8</v>
      </c>
      <c r="L173" s="8">
        <f t="shared" si="2"/>
        <v>0.15539910662264517</v>
      </c>
    </row>
    <row r="174" spans="1:12" ht="15.75" customHeight="1" x14ac:dyDescent="0.3">
      <c r="A174" s="25" t="s">
        <v>32</v>
      </c>
      <c r="B174" s="26" t="s">
        <v>31</v>
      </c>
      <c r="C174" s="26" t="s">
        <v>24</v>
      </c>
      <c r="D174" s="26" t="s">
        <v>12</v>
      </c>
      <c r="E174" s="27">
        <v>1189.83</v>
      </c>
      <c r="F174" s="28">
        <v>2</v>
      </c>
      <c r="G174" s="29">
        <v>0.2</v>
      </c>
      <c r="H174" s="30">
        <v>45709</v>
      </c>
      <c r="I174" s="31">
        <v>380.75</v>
      </c>
      <c r="K174" s="2">
        <v>1189.83</v>
      </c>
      <c r="L174" s="8">
        <f t="shared" si="2"/>
        <v>-0.40808350772799473</v>
      </c>
    </row>
    <row r="175" spans="1:12" ht="15.75" customHeight="1" x14ac:dyDescent="0.3">
      <c r="A175" s="25" t="s">
        <v>67</v>
      </c>
      <c r="B175" s="26" t="s">
        <v>43</v>
      </c>
      <c r="C175" s="26" t="s">
        <v>20</v>
      </c>
      <c r="D175" s="26" t="s">
        <v>12</v>
      </c>
      <c r="E175" s="27">
        <v>704.28</v>
      </c>
      <c r="F175" s="28">
        <v>15</v>
      </c>
      <c r="G175" s="29">
        <v>0.2</v>
      </c>
      <c r="H175" s="30">
        <v>45712</v>
      </c>
      <c r="I175" s="31">
        <v>225.37</v>
      </c>
      <c r="K175" s="2">
        <v>704.28</v>
      </c>
      <c r="L175" s="8">
        <f t="shared" si="2"/>
        <v>1.2976940989379226</v>
      </c>
    </row>
    <row r="176" spans="1:12" ht="15.75" customHeight="1" x14ac:dyDescent="0.3">
      <c r="A176" s="25" t="s">
        <v>65</v>
      </c>
      <c r="B176" s="26" t="s">
        <v>47</v>
      </c>
      <c r="C176" s="26" t="s">
        <v>34</v>
      </c>
      <c r="D176" s="26" t="s">
        <v>39</v>
      </c>
      <c r="E176" s="27">
        <v>1618.22</v>
      </c>
      <c r="F176" s="28">
        <v>12</v>
      </c>
      <c r="G176" s="29">
        <v>0.2</v>
      </c>
      <c r="H176" s="30">
        <v>45712</v>
      </c>
      <c r="I176" s="31">
        <v>582.55999999999995</v>
      </c>
      <c r="K176" s="2">
        <v>1618.22</v>
      </c>
      <c r="L176" s="8">
        <f t="shared" si="2"/>
        <v>-0.37311984773392992</v>
      </c>
    </row>
    <row r="177" spans="1:12" ht="15.75" customHeight="1" x14ac:dyDescent="0.3">
      <c r="A177" s="25" t="s">
        <v>73</v>
      </c>
      <c r="B177" s="26" t="s">
        <v>53</v>
      </c>
      <c r="C177" s="26" t="s">
        <v>34</v>
      </c>
      <c r="D177" s="26" t="s">
        <v>12</v>
      </c>
      <c r="E177" s="27">
        <v>1014.43</v>
      </c>
      <c r="F177" s="28">
        <v>2</v>
      </c>
      <c r="G177" s="29">
        <v>0.15</v>
      </c>
      <c r="H177" s="30">
        <v>45713</v>
      </c>
      <c r="I177" s="31">
        <v>344.91</v>
      </c>
      <c r="K177" s="2">
        <v>1014.43</v>
      </c>
      <c r="L177" s="8">
        <f t="shared" si="2"/>
        <v>-0.1847934307936476</v>
      </c>
    </row>
    <row r="178" spans="1:12" ht="15.75" customHeight="1" x14ac:dyDescent="0.3">
      <c r="A178" s="25" t="s">
        <v>75</v>
      </c>
      <c r="B178" s="26" t="s">
        <v>31</v>
      </c>
      <c r="C178" s="26" t="s">
        <v>34</v>
      </c>
      <c r="D178" s="26" t="s">
        <v>15</v>
      </c>
      <c r="E178" s="27">
        <v>826.97</v>
      </c>
      <c r="F178" s="28">
        <v>18</v>
      </c>
      <c r="G178" s="29">
        <v>0.2</v>
      </c>
      <c r="H178" s="30">
        <v>45715</v>
      </c>
      <c r="I178" s="31">
        <v>330.79</v>
      </c>
      <c r="K178" s="2">
        <v>826.97</v>
      </c>
      <c r="L178" s="8">
        <f t="shared" si="2"/>
        <v>0.23611497394101355</v>
      </c>
    </row>
    <row r="179" spans="1:12" ht="15.75" customHeight="1" x14ac:dyDescent="0.3">
      <c r="A179" s="25" t="s">
        <v>16</v>
      </c>
      <c r="B179" s="26" t="s">
        <v>31</v>
      </c>
      <c r="C179" s="26" t="s">
        <v>34</v>
      </c>
      <c r="D179" s="26" t="s">
        <v>15</v>
      </c>
      <c r="E179" s="27">
        <v>1022.23</v>
      </c>
      <c r="F179" s="28">
        <v>8</v>
      </c>
      <c r="G179" s="29">
        <v>0.1</v>
      </c>
      <c r="H179" s="30">
        <v>45717</v>
      </c>
      <c r="I179" s="31">
        <v>460</v>
      </c>
      <c r="K179" s="2">
        <v>1022.23</v>
      </c>
      <c r="L179" s="8">
        <f t="shared" si="2"/>
        <v>7.5775510403725224E-2</v>
      </c>
    </row>
    <row r="180" spans="1:12" ht="15.75" customHeight="1" x14ac:dyDescent="0.3">
      <c r="A180" s="25" t="s">
        <v>72</v>
      </c>
      <c r="B180" s="26" t="s">
        <v>29</v>
      </c>
      <c r="C180" s="26" t="s">
        <v>18</v>
      </c>
      <c r="D180" s="26" t="s">
        <v>12</v>
      </c>
      <c r="E180" s="27">
        <v>1099.69</v>
      </c>
      <c r="F180" s="28">
        <v>6</v>
      </c>
      <c r="G180" s="29">
        <v>0</v>
      </c>
      <c r="H180" s="30">
        <v>45718</v>
      </c>
      <c r="I180" s="31">
        <v>439.88</v>
      </c>
      <c r="K180" s="2">
        <v>1099.69</v>
      </c>
      <c r="L180" s="8">
        <f t="shared" si="2"/>
        <v>-0.35389064190817415</v>
      </c>
    </row>
    <row r="181" spans="1:12" ht="15.75" customHeight="1" x14ac:dyDescent="0.3">
      <c r="A181" s="25" t="s">
        <v>52</v>
      </c>
      <c r="B181" s="26" t="s">
        <v>64</v>
      </c>
      <c r="C181" s="26" t="s">
        <v>24</v>
      </c>
      <c r="D181" s="26" t="s">
        <v>12</v>
      </c>
      <c r="E181" s="27">
        <v>710.52</v>
      </c>
      <c r="F181" s="28">
        <v>8</v>
      </c>
      <c r="G181" s="29">
        <v>0.1</v>
      </c>
      <c r="H181" s="30">
        <v>45721</v>
      </c>
      <c r="I181" s="31">
        <v>255.79</v>
      </c>
      <c r="K181" s="2">
        <v>710.52</v>
      </c>
      <c r="L181" s="8">
        <f t="shared" si="2"/>
        <v>-0.29744412542926307</v>
      </c>
    </row>
    <row r="182" spans="1:12" ht="15.75" customHeight="1" x14ac:dyDescent="0.3">
      <c r="A182" s="25" t="s">
        <v>52</v>
      </c>
      <c r="B182" s="26" t="s">
        <v>59</v>
      </c>
      <c r="C182" s="26" t="s">
        <v>24</v>
      </c>
      <c r="D182" s="26" t="s">
        <v>12</v>
      </c>
      <c r="E182" s="27">
        <v>499.18</v>
      </c>
      <c r="F182" s="28">
        <v>15</v>
      </c>
      <c r="G182" s="29">
        <v>0.2</v>
      </c>
      <c r="H182" s="30">
        <v>45724</v>
      </c>
      <c r="I182" s="31">
        <v>159.74</v>
      </c>
      <c r="K182" s="2">
        <v>499.18</v>
      </c>
      <c r="L182" s="8">
        <f t="shared" si="2"/>
        <v>1.1318762770944348</v>
      </c>
    </row>
    <row r="183" spans="1:12" ht="15.75" customHeight="1" x14ac:dyDescent="0.3">
      <c r="A183" s="25" t="s">
        <v>37</v>
      </c>
      <c r="B183" s="26" t="s">
        <v>38</v>
      </c>
      <c r="C183" s="26" t="s">
        <v>20</v>
      </c>
      <c r="D183" s="26" t="s">
        <v>12</v>
      </c>
      <c r="E183" s="27">
        <v>1064.19</v>
      </c>
      <c r="F183" s="28">
        <v>18</v>
      </c>
      <c r="G183" s="29">
        <v>0.05</v>
      </c>
      <c r="H183" s="30">
        <v>45725</v>
      </c>
      <c r="I183" s="31">
        <v>404.39</v>
      </c>
      <c r="K183" s="2">
        <v>1064.19</v>
      </c>
      <c r="L183" s="8">
        <f t="shared" si="2"/>
        <v>-0.58770520301825802</v>
      </c>
    </row>
    <row r="184" spans="1:12" ht="15.75" customHeight="1" x14ac:dyDescent="0.3">
      <c r="A184" s="25" t="s">
        <v>67</v>
      </c>
      <c r="B184" s="26" t="s">
        <v>38</v>
      </c>
      <c r="C184" s="26" t="s">
        <v>18</v>
      </c>
      <c r="D184" s="26" t="s">
        <v>39</v>
      </c>
      <c r="E184" s="27">
        <v>438.76</v>
      </c>
      <c r="F184" s="28">
        <v>18</v>
      </c>
      <c r="G184" s="29">
        <v>0.05</v>
      </c>
      <c r="H184" s="30">
        <v>45726</v>
      </c>
      <c r="I184" s="31">
        <v>187.57</v>
      </c>
      <c r="K184" s="2">
        <v>438.76</v>
      </c>
      <c r="L184" s="8">
        <f t="shared" si="2"/>
        <v>0.97141945482724046</v>
      </c>
    </row>
    <row r="185" spans="1:12" ht="15.75" customHeight="1" x14ac:dyDescent="0.3">
      <c r="A185" s="25" t="s">
        <v>41</v>
      </c>
      <c r="B185" s="26" t="s">
        <v>55</v>
      </c>
      <c r="C185" s="26" t="s">
        <v>11</v>
      </c>
      <c r="D185" s="26" t="s">
        <v>15</v>
      </c>
      <c r="E185" s="27">
        <v>864.98</v>
      </c>
      <c r="F185" s="28">
        <v>2</v>
      </c>
      <c r="G185" s="29">
        <v>0.05</v>
      </c>
      <c r="H185" s="30">
        <v>45727</v>
      </c>
      <c r="I185" s="31">
        <v>410.87</v>
      </c>
      <c r="K185" s="2">
        <v>864.98</v>
      </c>
      <c r="L185" s="8">
        <f t="shared" si="2"/>
        <v>0.13867372656015159</v>
      </c>
    </row>
    <row r="186" spans="1:12" ht="15.75" customHeight="1" x14ac:dyDescent="0.3">
      <c r="A186" s="25" t="s">
        <v>57</v>
      </c>
      <c r="B186" s="26" t="s">
        <v>55</v>
      </c>
      <c r="C186" s="26" t="s">
        <v>11</v>
      </c>
      <c r="D186" s="26" t="s">
        <v>27</v>
      </c>
      <c r="E186" s="27">
        <v>984.93</v>
      </c>
      <c r="F186" s="28">
        <v>14</v>
      </c>
      <c r="G186" s="29">
        <v>0.2</v>
      </c>
      <c r="H186" s="30">
        <v>45733</v>
      </c>
      <c r="I186" s="31">
        <v>275.77999999999997</v>
      </c>
      <c r="K186" s="2">
        <v>984.93</v>
      </c>
      <c r="L186" s="8">
        <f t="shared" si="2"/>
        <v>0.51634126283086113</v>
      </c>
    </row>
    <row r="187" spans="1:12" ht="15.75" customHeight="1" x14ac:dyDescent="0.3">
      <c r="A187" s="25" t="s">
        <v>25</v>
      </c>
      <c r="B187" s="26" t="s">
        <v>55</v>
      </c>
      <c r="C187" s="26" t="s">
        <v>11</v>
      </c>
      <c r="D187" s="26" t="s">
        <v>15</v>
      </c>
      <c r="E187" s="27">
        <v>1493.49</v>
      </c>
      <c r="F187" s="28">
        <v>18</v>
      </c>
      <c r="G187" s="29">
        <v>0</v>
      </c>
      <c r="H187" s="30">
        <v>45734</v>
      </c>
      <c r="I187" s="31">
        <v>746.74</v>
      </c>
      <c r="K187" s="2">
        <v>1493.49</v>
      </c>
      <c r="L187" s="8">
        <f t="shared" si="2"/>
        <v>-0.53837655424542519</v>
      </c>
    </row>
    <row r="188" spans="1:12" ht="15.75" customHeight="1" x14ac:dyDescent="0.3">
      <c r="A188" s="25" t="s">
        <v>32</v>
      </c>
      <c r="B188" s="26" t="s">
        <v>53</v>
      </c>
      <c r="C188" s="26" t="s">
        <v>20</v>
      </c>
      <c r="D188" s="26" t="s">
        <v>15</v>
      </c>
      <c r="E188" s="27">
        <v>689.43</v>
      </c>
      <c r="F188" s="28">
        <v>9</v>
      </c>
      <c r="G188" s="29">
        <v>0.1</v>
      </c>
      <c r="H188" s="30">
        <v>45736</v>
      </c>
      <c r="I188" s="31">
        <v>310.24</v>
      </c>
      <c r="K188" s="2">
        <v>689.43</v>
      </c>
      <c r="L188" s="8">
        <f t="shared" si="2"/>
        <v>-1.0428905037494657E-2</v>
      </c>
    </row>
    <row r="189" spans="1:12" ht="15.75" customHeight="1" x14ac:dyDescent="0.3">
      <c r="A189" s="25" t="s">
        <v>40</v>
      </c>
      <c r="B189" s="26" t="s">
        <v>59</v>
      </c>
      <c r="C189" s="26" t="s">
        <v>20</v>
      </c>
      <c r="D189" s="26" t="s">
        <v>15</v>
      </c>
      <c r="E189" s="27">
        <v>682.24</v>
      </c>
      <c r="F189" s="28">
        <v>1</v>
      </c>
      <c r="G189" s="29">
        <v>0</v>
      </c>
      <c r="H189" s="30">
        <v>45738</v>
      </c>
      <c r="I189" s="31">
        <v>341.12</v>
      </c>
      <c r="K189" s="2">
        <v>682.24</v>
      </c>
      <c r="L189" s="8">
        <f t="shared" si="2"/>
        <v>-0.32789047842401498</v>
      </c>
    </row>
    <row r="190" spans="1:12" ht="15.75" customHeight="1" x14ac:dyDescent="0.3">
      <c r="A190" s="25" t="s">
        <v>41</v>
      </c>
      <c r="B190" s="26" t="s">
        <v>26</v>
      </c>
      <c r="C190" s="26" t="s">
        <v>24</v>
      </c>
      <c r="D190" s="26" t="s">
        <v>21</v>
      </c>
      <c r="E190" s="27">
        <v>458.54</v>
      </c>
      <c r="F190" s="28">
        <v>15</v>
      </c>
      <c r="G190" s="29">
        <v>0.2</v>
      </c>
      <c r="H190" s="30">
        <v>45741</v>
      </c>
      <c r="I190" s="31">
        <v>91.71</v>
      </c>
      <c r="K190" s="2">
        <v>458.54</v>
      </c>
      <c r="L190" s="8">
        <f t="shared" si="2"/>
        <v>1.5826536398133206</v>
      </c>
    </row>
    <row r="191" spans="1:12" ht="15.75" customHeight="1" x14ac:dyDescent="0.3">
      <c r="A191" s="25" t="s">
        <v>32</v>
      </c>
      <c r="B191" s="26" t="s">
        <v>26</v>
      </c>
      <c r="C191" s="26" t="s">
        <v>20</v>
      </c>
      <c r="D191" s="26" t="s">
        <v>27</v>
      </c>
      <c r="E191" s="27">
        <v>1184.25</v>
      </c>
      <c r="F191" s="28">
        <v>11</v>
      </c>
      <c r="G191" s="29">
        <v>0.2</v>
      </c>
      <c r="H191" s="30">
        <v>45742</v>
      </c>
      <c r="I191" s="31">
        <v>331.59</v>
      </c>
      <c r="K191" s="2">
        <v>1184.25</v>
      </c>
      <c r="L191" s="8">
        <f t="shared" si="2"/>
        <v>-0.35643656322567024</v>
      </c>
    </row>
    <row r="192" spans="1:12" ht="15.75" customHeight="1" x14ac:dyDescent="0.3">
      <c r="A192" s="25" t="s">
        <v>25</v>
      </c>
      <c r="B192" s="26" t="s">
        <v>10</v>
      </c>
      <c r="C192" s="26" t="s">
        <v>20</v>
      </c>
      <c r="D192" s="26" t="s">
        <v>15</v>
      </c>
      <c r="E192" s="27">
        <v>762.14</v>
      </c>
      <c r="F192" s="28">
        <v>9</v>
      </c>
      <c r="G192" s="29">
        <v>0</v>
      </c>
      <c r="H192" s="30">
        <v>45743</v>
      </c>
      <c r="I192" s="31">
        <v>381.07</v>
      </c>
      <c r="K192" s="2">
        <v>762.14</v>
      </c>
      <c r="L192" s="8">
        <f t="shared" si="2"/>
        <v>-1.4997244600729459E-2</v>
      </c>
    </row>
    <row r="193" spans="1:12" ht="15.75" customHeight="1" x14ac:dyDescent="0.3">
      <c r="A193" s="25" t="s">
        <v>22</v>
      </c>
      <c r="B193" s="26" t="s">
        <v>53</v>
      </c>
      <c r="C193" s="26" t="s">
        <v>24</v>
      </c>
      <c r="D193" s="26" t="s">
        <v>12</v>
      </c>
      <c r="E193" s="27">
        <v>750.71</v>
      </c>
      <c r="F193" s="28">
        <v>10</v>
      </c>
      <c r="G193" s="29">
        <v>0.15</v>
      </c>
      <c r="H193" s="30">
        <v>45743</v>
      </c>
      <c r="I193" s="31">
        <v>255.24</v>
      </c>
      <c r="K193" s="2">
        <v>750.71</v>
      </c>
      <c r="L193" s="8">
        <f t="shared" si="2"/>
        <v>0.94074942387872806</v>
      </c>
    </row>
    <row r="194" spans="1:12" ht="15.75" customHeight="1" x14ac:dyDescent="0.3">
      <c r="A194" s="25" t="s">
        <v>75</v>
      </c>
      <c r="B194" s="26" t="s">
        <v>71</v>
      </c>
      <c r="C194" s="26" t="s">
        <v>34</v>
      </c>
      <c r="D194" s="26" t="s">
        <v>15</v>
      </c>
      <c r="E194" s="27">
        <v>1456.94</v>
      </c>
      <c r="F194" s="28">
        <v>14</v>
      </c>
      <c r="G194" s="29">
        <v>0.05</v>
      </c>
      <c r="H194" s="30">
        <v>45745</v>
      </c>
      <c r="I194" s="31">
        <v>692.05</v>
      </c>
      <c r="K194" s="2">
        <v>1456.94</v>
      </c>
      <c r="L194" s="8">
        <f t="shared" si="2"/>
        <v>-0.24953670020728372</v>
      </c>
    </row>
    <row r="195" spans="1:12" ht="15.75" customHeight="1" x14ac:dyDescent="0.3">
      <c r="A195" s="25" t="s">
        <v>44</v>
      </c>
      <c r="B195" s="26" t="s">
        <v>61</v>
      </c>
      <c r="C195" s="26" t="s">
        <v>18</v>
      </c>
      <c r="D195" s="26" t="s">
        <v>27</v>
      </c>
      <c r="E195" s="27">
        <v>1093.3800000000001</v>
      </c>
      <c r="F195" s="28">
        <v>17</v>
      </c>
      <c r="G195" s="29">
        <v>0.1</v>
      </c>
      <c r="H195" s="30">
        <v>45745</v>
      </c>
      <c r="I195" s="31">
        <v>344.41</v>
      </c>
      <c r="K195" s="2">
        <v>1093.3800000000001</v>
      </c>
      <c r="L195" s="8">
        <f t="shared" ref="L195:L201" si="3">(E196-E195)/E195</f>
        <v>-0.14552122775247409</v>
      </c>
    </row>
    <row r="196" spans="1:12" ht="15.75" customHeight="1" x14ac:dyDescent="0.3">
      <c r="A196" s="25" t="s">
        <v>37</v>
      </c>
      <c r="B196" s="26" t="s">
        <v>43</v>
      </c>
      <c r="C196" s="26" t="s">
        <v>11</v>
      </c>
      <c r="D196" s="26" t="s">
        <v>15</v>
      </c>
      <c r="E196" s="27">
        <v>934.27</v>
      </c>
      <c r="F196" s="28">
        <v>8</v>
      </c>
      <c r="G196" s="29">
        <v>0.15</v>
      </c>
      <c r="H196" s="30">
        <v>45746</v>
      </c>
      <c r="I196" s="31">
        <v>397.06</v>
      </c>
      <c r="K196" s="2">
        <v>934.27</v>
      </c>
      <c r="L196" s="8">
        <f t="shared" si="3"/>
        <v>0.56844381174606906</v>
      </c>
    </row>
    <row r="197" spans="1:12" ht="15.75" customHeight="1" x14ac:dyDescent="0.3">
      <c r="A197" s="25" t="s">
        <v>70</v>
      </c>
      <c r="B197" s="26" t="s">
        <v>36</v>
      </c>
      <c r="C197" s="26" t="s">
        <v>34</v>
      </c>
      <c r="D197" s="26" t="s">
        <v>15</v>
      </c>
      <c r="E197" s="27">
        <v>1465.35</v>
      </c>
      <c r="F197" s="28">
        <v>8</v>
      </c>
      <c r="G197" s="29">
        <v>0.2</v>
      </c>
      <c r="H197" s="30">
        <v>45746</v>
      </c>
      <c r="I197" s="31">
        <v>586.14</v>
      </c>
      <c r="K197" s="2">
        <v>1465.35</v>
      </c>
      <c r="L197" s="8">
        <f t="shared" si="3"/>
        <v>-0.49445524959907189</v>
      </c>
    </row>
    <row r="198" spans="1:12" ht="15.75" customHeight="1" x14ac:dyDescent="0.3">
      <c r="A198" s="25" t="s">
        <v>52</v>
      </c>
      <c r="B198" s="26" t="s">
        <v>14</v>
      </c>
      <c r="C198" s="26" t="s">
        <v>20</v>
      </c>
      <c r="D198" s="26" t="s">
        <v>39</v>
      </c>
      <c r="E198" s="27">
        <v>740.8</v>
      </c>
      <c r="F198" s="28">
        <v>3</v>
      </c>
      <c r="G198" s="29">
        <v>0</v>
      </c>
      <c r="H198" s="30">
        <v>45749</v>
      </c>
      <c r="I198" s="31">
        <v>333.36</v>
      </c>
      <c r="K198" s="2">
        <v>740.8</v>
      </c>
      <c r="L198" s="8">
        <f t="shared" si="3"/>
        <v>-0.26371490280777526</v>
      </c>
    </row>
    <row r="199" spans="1:12" ht="15.75" customHeight="1" x14ac:dyDescent="0.3">
      <c r="A199" s="25" t="s">
        <v>58</v>
      </c>
      <c r="B199" s="26" t="s">
        <v>43</v>
      </c>
      <c r="C199" s="26" t="s">
        <v>11</v>
      </c>
      <c r="D199" s="26" t="s">
        <v>39</v>
      </c>
      <c r="E199" s="27">
        <v>545.44000000000005</v>
      </c>
      <c r="F199" s="28">
        <v>17</v>
      </c>
      <c r="G199" s="29">
        <v>0</v>
      </c>
      <c r="H199" s="30">
        <v>45752</v>
      </c>
      <c r="I199" s="31">
        <v>245.45</v>
      </c>
      <c r="K199" s="2">
        <v>545.44000000000005</v>
      </c>
      <c r="L199" s="8">
        <f t="shared" si="3"/>
        <v>0.82900044001173345</v>
      </c>
    </row>
    <row r="200" spans="1:12" ht="15.75" customHeight="1" x14ac:dyDescent="0.3">
      <c r="A200" s="25" t="s">
        <v>35</v>
      </c>
      <c r="B200" s="26" t="s">
        <v>36</v>
      </c>
      <c r="C200" s="26" t="s">
        <v>18</v>
      </c>
      <c r="D200" s="26" t="s">
        <v>12</v>
      </c>
      <c r="E200" s="27">
        <v>997.61</v>
      </c>
      <c r="F200" s="28">
        <v>8</v>
      </c>
      <c r="G200" s="29">
        <v>0.05</v>
      </c>
      <c r="H200" s="30">
        <v>45752</v>
      </c>
      <c r="I200" s="31">
        <v>379.09</v>
      </c>
      <c r="K200" s="2">
        <v>997.61</v>
      </c>
      <c r="L200" s="8">
        <f t="shared" si="3"/>
        <v>-6.9455999839616644E-2</v>
      </c>
    </row>
    <row r="201" spans="1:12" ht="15.75" customHeight="1" x14ac:dyDescent="0.3">
      <c r="A201" s="32" t="s">
        <v>60</v>
      </c>
      <c r="B201" s="33" t="s">
        <v>36</v>
      </c>
      <c r="C201" s="33" t="s">
        <v>20</v>
      </c>
      <c r="D201" s="33" t="s">
        <v>15</v>
      </c>
      <c r="E201" s="34">
        <v>928.32</v>
      </c>
      <c r="F201" s="35">
        <v>2</v>
      </c>
      <c r="G201" s="36">
        <v>0.05</v>
      </c>
      <c r="H201" s="37">
        <v>45754</v>
      </c>
      <c r="I201" s="38">
        <v>440.95</v>
      </c>
      <c r="K201" s="2">
        <v>928.32</v>
      </c>
      <c r="L201" s="8">
        <f t="shared" si="3"/>
        <v>-1</v>
      </c>
    </row>
    <row r="202" spans="1:12" ht="15.75" customHeight="1" x14ac:dyDescent="0.3"/>
    <row r="203" spans="1:12" ht="15.75" customHeight="1" x14ac:dyDescent="0.3"/>
    <row r="204" spans="1:12" ht="15.75" customHeight="1" x14ac:dyDescent="0.3"/>
    <row r="205" spans="1:12" ht="15.75" customHeight="1" x14ac:dyDescent="0.3"/>
    <row r="206" spans="1:12" ht="15.75" customHeight="1" x14ac:dyDescent="0.3"/>
    <row r="207" spans="1:12" ht="15.75" customHeight="1" x14ac:dyDescent="0.3"/>
    <row r="208" spans="1: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K1:L1"/>
  </mergeCells>
  <conditionalFormatting sqref="K2:K201">
    <cfRule type="top10" dxfId="0" priority="2" rank="10"/>
  </conditionalFormatting>
  <conditionalFormatting sqref="L2:L201">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924D-133C-4A84-A209-D26585364781}">
  <dimension ref="A1:I18"/>
  <sheetViews>
    <sheetView workbookViewId="0">
      <selection activeCell="D5" sqref="D5"/>
    </sheetView>
  </sheetViews>
  <sheetFormatPr defaultRowHeight="14.4" x14ac:dyDescent="0.3"/>
  <cols>
    <col min="1" max="1" width="19" customWidth="1"/>
    <col min="2" max="2" width="14.44140625" customWidth="1"/>
    <col min="3" max="3" width="14" customWidth="1"/>
    <col min="4" max="4" width="14.88671875" customWidth="1"/>
    <col min="5" max="5" width="15.44140625" customWidth="1"/>
    <col min="6" max="6" width="14.77734375" customWidth="1"/>
    <col min="7" max="7" width="12.33203125" customWidth="1"/>
    <col min="8" max="8" width="14.21875" customWidth="1"/>
    <col min="9" max="9" width="13.6640625" customWidth="1"/>
  </cols>
  <sheetData>
    <row r="1" spans="1:9" x14ac:dyDescent="0.3">
      <c r="A1" t="s">
        <v>77</v>
      </c>
    </row>
    <row r="2" spans="1:9" ht="15" thickBot="1" x14ac:dyDescent="0.35"/>
    <row r="3" spans="1:9" x14ac:dyDescent="0.3">
      <c r="A3" s="6" t="s">
        <v>78</v>
      </c>
      <c r="B3" s="6"/>
    </row>
    <row r="4" spans="1:9" x14ac:dyDescent="0.3">
      <c r="A4" t="s">
        <v>79</v>
      </c>
      <c r="B4">
        <v>0.77340306414342619</v>
      </c>
    </row>
    <row r="5" spans="1:9" x14ac:dyDescent="0.3">
      <c r="A5" t="s">
        <v>80</v>
      </c>
      <c r="B5">
        <v>0.59815229962644056</v>
      </c>
    </row>
    <row r="6" spans="1:9" x14ac:dyDescent="0.3">
      <c r="A6" t="s">
        <v>81</v>
      </c>
      <c r="B6">
        <v>0.59612276578617007</v>
      </c>
    </row>
    <row r="7" spans="1:9" x14ac:dyDescent="0.3">
      <c r="A7" t="s">
        <v>82</v>
      </c>
      <c r="B7">
        <v>86.281230529665166</v>
      </c>
    </row>
    <row r="8" spans="1:9" ht="15" thickBot="1" x14ac:dyDescent="0.35">
      <c r="A8" s="4" t="s">
        <v>83</v>
      </c>
      <c r="B8" s="4">
        <v>200</v>
      </c>
    </row>
    <row r="10" spans="1:9" ht="15" thickBot="1" x14ac:dyDescent="0.35">
      <c r="A10" t="s">
        <v>84</v>
      </c>
    </row>
    <row r="11" spans="1:9" x14ac:dyDescent="0.3">
      <c r="A11" s="5"/>
      <c r="B11" s="5" t="s">
        <v>89</v>
      </c>
      <c r="C11" s="5" t="s">
        <v>90</v>
      </c>
      <c r="D11" s="5" t="s">
        <v>91</v>
      </c>
      <c r="E11" s="5" t="s">
        <v>92</v>
      </c>
      <c r="F11" s="5" t="s">
        <v>93</v>
      </c>
    </row>
    <row r="12" spans="1:9" x14ac:dyDescent="0.3">
      <c r="A12" t="s">
        <v>85</v>
      </c>
      <c r="B12">
        <v>1</v>
      </c>
      <c r="C12">
        <v>2194058.1833402822</v>
      </c>
      <c r="D12">
        <v>2194058.1833402822</v>
      </c>
      <c r="E12">
        <v>294.72398427548114</v>
      </c>
      <c r="F12">
        <v>4.6269367558910499E-41</v>
      </c>
    </row>
    <row r="13" spans="1:9" x14ac:dyDescent="0.3">
      <c r="A13" t="s">
        <v>86</v>
      </c>
      <c r="B13">
        <v>198</v>
      </c>
      <c r="C13">
        <v>1474001.2468592182</v>
      </c>
      <c r="D13">
        <v>7444.4507417132236</v>
      </c>
    </row>
    <row r="14" spans="1:9" ht="15" thickBot="1" x14ac:dyDescent="0.35">
      <c r="A14" s="4" t="s">
        <v>87</v>
      </c>
      <c r="B14" s="4">
        <v>199</v>
      </c>
      <c r="C14" s="4">
        <v>3668059.4301995002</v>
      </c>
      <c r="D14" s="4"/>
      <c r="E14" s="4"/>
      <c r="F14" s="4"/>
    </row>
    <row r="15" spans="1:9" ht="15" thickBot="1" x14ac:dyDescent="0.35"/>
    <row r="16" spans="1:9" x14ac:dyDescent="0.3">
      <c r="A16" s="5"/>
      <c r="B16" s="5" t="s">
        <v>94</v>
      </c>
      <c r="C16" s="5" t="s">
        <v>82</v>
      </c>
      <c r="D16" s="5" t="s">
        <v>95</v>
      </c>
      <c r="E16" s="5" t="s">
        <v>96</v>
      </c>
      <c r="F16" s="5" t="s">
        <v>97</v>
      </c>
      <c r="G16" s="5" t="s">
        <v>98</v>
      </c>
      <c r="H16" s="5" t="s">
        <v>99</v>
      </c>
      <c r="I16" s="5" t="s">
        <v>100</v>
      </c>
    </row>
    <row r="17" spans="1:9" x14ac:dyDescent="0.3">
      <c r="A17" t="s">
        <v>88</v>
      </c>
      <c r="B17">
        <v>-1.0315504901911368</v>
      </c>
      <c r="C17">
        <v>20.860617005445505</v>
      </c>
      <c r="D17">
        <v>-4.9449663445805959E-2</v>
      </c>
      <c r="E17">
        <v>0.96061079696907459</v>
      </c>
      <c r="F17">
        <v>-42.169051823378965</v>
      </c>
      <c r="G17">
        <v>40.105950842996691</v>
      </c>
      <c r="H17">
        <v>-42.169051823378965</v>
      </c>
      <c r="I17">
        <v>40.105950842996691</v>
      </c>
    </row>
    <row r="18" spans="1:9" ht="15" thickBot="1" x14ac:dyDescent="0.35">
      <c r="A18" s="4" t="s">
        <v>101</v>
      </c>
      <c r="B18" s="4">
        <v>0.35085598819512254</v>
      </c>
      <c r="C18" s="4">
        <v>2.0437188630135626E-2</v>
      </c>
      <c r="D18" s="4">
        <v>17.167527028535048</v>
      </c>
      <c r="E18" s="4">
        <v>4.6269367558907868E-41</v>
      </c>
      <c r="F18" s="4">
        <v>0.31055349501865764</v>
      </c>
      <c r="G18" s="4">
        <v>0.39115848137158743</v>
      </c>
      <c r="H18" s="4">
        <v>0.31055349501865764</v>
      </c>
      <c r="I18" s="4">
        <v>0.39115848137158743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C744-CA78-4227-8D5F-9C77BD6F30AD}">
  <dimension ref="A1:B15"/>
  <sheetViews>
    <sheetView workbookViewId="0"/>
  </sheetViews>
  <sheetFormatPr defaultRowHeight="14.4" x14ac:dyDescent="0.3"/>
  <cols>
    <col min="1" max="1" width="18.5546875" customWidth="1"/>
    <col min="2" max="2" width="16.21875" customWidth="1"/>
  </cols>
  <sheetData>
    <row r="1" spans="1:2" x14ac:dyDescent="0.3">
      <c r="A1" s="6" t="s">
        <v>102</v>
      </c>
      <c r="B1" s="6"/>
    </row>
    <row r="3" spans="1:2" x14ac:dyDescent="0.3">
      <c r="A3" t="s">
        <v>103</v>
      </c>
      <c r="B3">
        <v>976.08879999999965</v>
      </c>
    </row>
    <row r="4" spans="1:2" x14ac:dyDescent="0.3">
      <c r="A4" t="s">
        <v>82</v>
      </c>
      <c r="B4">
        <v>21.161850448978406</v>
      </c>
    </row>
    <row r="5" spans="1:2" x14ac:dyDescent="0.3">
      <c r="A5" t="s">
        <v>104</v>
      </c>
      <c r="B5">
        <v>976.72</v>
      </c>
    </row>
    <row r="6" spans="1:2" x14ac:dyDescent="0.3">
      <c r="A6" t="s">
        <v>105</v>
      </c>
      <c r="B6" t="e">
        <v>#N/A</v>
      </c>
    </row>
    <row r="7" spans="1:2" x14ac:dyDescent="0.3">
      <c r="A7" t="s">
        <v>106</v>
      </c>
      <c r="B7">
        <v>299.27375909856431</v>
      </c>
    </row>
    <row r="8" spans="1:2" x14ac:dyDescent="0.3">
      <c r="A8" t="s">
        <v>107</v>
      </c>
      <c r="B8">
        <v>89564.782884985514</v>
      </c>
    </row>
    <row r="9" spans="1:2" x14ac:dyDescent="0.3">
      <c r="A9" t="s">
        <v>108</v>
      </c>
      <c r="B9">
        <v>-8.8595231919740502E-2</v>
      </c>
    </row>
    <row r="10" spans="1:2" x14ac:dyDescent="0.3">
      <c r="A10" t="s">
        <v>109</v>
      </c>
      <c r="B10">
        <v>0.14685796564193557</v>
      </c>
    </row>
    <row r="11" spans="1:2" x14ac:dyDescent="0.3">
      <c r="A11" t="s">
        <v>110</v>
      </c>
      <c r="B11">
        <v>1665.15</v>
      </c>
    </row>
    <row r="12" spans="1:2" x14ac:dyDescent="0.3">
      <c r="A12" t="s">
        <v>111</v>
      </c>
      <c r="B12">
        <v>258.51</v>
      </c>
    </row>
    <row r="13" spans="1:2" x14ac:dyDescent="0.3">
      <c r="A13" t="s">
        <v>112</v>
      </c>
      <c r="B13">
        <v>1923.66</v>
      </c>
    </row>
    <row r="14" spans="1:2" x14ac:dyDescent="0.3">
      <c r="A14" t="s">
        <v>113</v>
      </c>
      <c r="B14">
        <v>195217.75999999992</v>
      </c>
    </row>
    <row r="15" spans="1:2" ht="15" thickBot="1" x14ac:dyDescent="0.35">
      <c r="A15" s="4" t="s">
        <v>114</v>
      </c>
      <c r="B15" s="4">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2DCE-4180-4640-9728-7F289BA3BF4A}">
  <dimension ref="A3:L19"/>
  <sheetViews>
    <sheetView workbookViewId="0">
      <selection activeCell="B14" sqref="B14"/>
    </sheetView>
  </sheetViews>
  <sheetFormatPr defaultRowHeight="14.4" x14ac:dyDescent="0.3"/>
  <cols>
    <col min="1" max="1" width="18.5546875" bestFit="1" customWidth="1"/>
    <col min="2" max="2" width="11.6640625" bestFit="1" customWidth="1"/>
    <col min="3" max="6" width="18.5546875" bestFit="1" customWidth="1"/>
    <col min="7" max="7" width="10.77734375" bestFit="1" customWidth="1"/>
    <col min="9" max="9" width="12.88671875" bestFit="1" customWidth="1"/>
    <col min="10" max="10" width="18.5546875" bestFit="1" customWidth="1"/>
    <col min="11" max="11" width="12.88671875" bestFit="1" customWidth="1"/>
    <col min="12" max="12" width="11.6640625" bestFit="1" customWidth="1"/>
    <col min="13" max="14" width="18.5546875" bestFit="1" customWidth="1"/>
    <col min="15" max="15" width="10.77734375" bestFit="1" customWidth="1"/>
  </cols>
  <sheetData>
    <row r="3" spans="1:12" x14ac:dyDescent="0.3">
      <c r="A3" s="9" t="s">
        <v>118</v>
      </c>
      <c r="B3" s="9" t="s">
        <v>3</v>
      </c>
      <c r="I3" s="9" t="s">
        <v>119</v>
      </c>
      <c r="J3" s="9" t="s">
        <v>120</v>
      </c>
      <c r="K3" s="9" t="s">
        <v>7</v>
      </c>
      <c r="L3" t="s">
        <v>118</v>
      </c>
    </row>
    <row r="4" spans="1:12" x14ac:dyDescent="0.3">
      <c r="A4" s="9" t="s">
        <v>2</v>
      </c>
      <c r="B4" t="s">
        <v>12</v>
      </c>
      <c r="C4" t="s">
        <v>15</v>
      </c>
      <c r="D4" t="s">
        <v>21</v>
      </c>
      <c r="E4" t="s">
        <v>27</v>
      </c>
      <c r="F4" t="s">
        <v>39</v>
      </c>
      <c r="G4" t="s">
        <v>117</v>
      </c>
      <c r="I4" t="s">
        <v>121</v>
      </c>
      <c r="J4" t="s">
        <v>123</v>
      </c>
      <c r="L4">
        <v>19029.96</v>
      </c>
    </row>
    <row r="5" spans="1:12" x14ac:dyDescent="0.3">
      <c r="A5" t="s">
        <v>34</v>
      </c>
      <c r="B5">
        <v>11297.150000000001</v>
      </c>
      <c r="C5">
        <v>12200.26</v>
      </c>
      <c r="D5">
        <v>6621.24</v>
      </c>
      <c r="E5">
        <v>4876.96</v>
      </c>
      <c r="F5">
        <v>8472.7199999999993</v>
      </c>
      <c r="G5">
        <v>43468.33</v>
      </c>
      <c r="J5" t="s">
        <v>124</v>
      </c>
      <c r="L5">
        <v>18507.339999999997</v>
      </c>
    </row>
    <row r="6" spans="1:12" x14ac:dyDescent="0.3">
      <c r="A6" t="s">
        <v>18</v>
      </c>
      <c r="B6">
        <v>11389.090000000002</v>
      </c>
      <c r="C6">
        <v>2401.4499999999998</v>
      </c>
      <c r="D6">
        <v>2869.54</v>
      </c>
      <c r="E6">
        <v>7592.3399999999992</v>
      </c>
      <c r="F6">
        <v>8189.2200000000012</v>
      </c>
      <c r="G6">
        <v>32441.640000000003</v>
      </c>
      <c r="J6" t="s">
        <v>125</v>
      </c>
      <c r="L6">
        <v>20187.509999999998</v>
      </c>
    </row>
    <row r="7" spans="1:12" x14ac:dyDescent="0.3">
      <c r="A7" t="s">
        <v>24</v>
      </c>
      <c r="B7">
        <v>8037.0100000000011</v>
      </c>
      <c r="C7">
        <v>8422.82</v>
      </c>
      <c r="D7">
        <v>8191.7099999999991</v>
      </c>
      <c r="E7">
        <v>6978.08</v>
      </c>
      <c r="F7">
        <v>3345.8</v>
      </c>
      <c r="G7">
        <v>34975.420000000006</v>
      </c>
      <c r="J7" t="s">
        <v>126</v>
      </c>
      <c r="L7">
        <v>11609.039999999999</v>
      </c>
    </row>
    <row r="8" spans="1:12" x14ac:dyDescent="0.3">
      <c r="A8" t="s">
        <v>20</v>
      </c>
      <c r="B8">
        <v>9588.0400000000009</v>
      </c>
      <c r="C8">
        <v>8393.630000000001</v>
      </c>
      <c r="D8">
        <v>11989.070000000003</v>
      </c>
      <c r="E8">
        <v>7982.73</v>
      </c>
      <c r="F8">
        <v>2295.3199999999997</v>
      </c>
      <c r="G8">
        <v>40248.79</v>
      </c>
      <c r="J8" t="s">
        <v>127</v>
      </c>
      <c r="L8">
        <v>10091.699999999999</v>
      </c>
    </row>
    <row r="9" spans="1:12" x14ac:dyDescent="0.3">
      <c r="A9" t="s">
        <v>11</v>
      </c>
      <c r="B9">
        <v>6691.17</v>
      </c>
      <c r="C9">
        <v>10509.429999999998</v>
      </c>
      <c r="D9">
        <v>11372.44</v>
      </c>
      <c r="E9">
        <v>9182.7800000000007</v>
      </c>
      <c r="F9">
        <v>6327.76</v>
      </c>
      <c r="G9">
        <v>44083.58</v>
      </c>
      <c r="J9" t="s">
        <v>128</v>
      </c>
      <c r="L9">
        <v>20533.499999999996</v>
      </c>
    </row>
    <row r="10" spans="1:12" x14ac:dyDescent="0.3">
      <c r="A10" t="s">
        <v>117</v>
      </c>
      <c r="B10">
        <v>47002.460000000006</v>
      </c>
      <c r="C10">
        <v>41927.589999999997</v>
      </c>
      <c r="D10">
        <v>41044</v>
      </c>
      <c r="E10">
        <v>36612.89</v>
      </c>
      <c r="F10">
        <v>28630.82</v>
      </c>
      <c r="G10">
        <v>195217.76</v>
      </c>
      <c r="J10" t="s">
        <v>129</v>
      </c>
      <c r="L10">
        <v>14215.240000000002</v>
      </c>
    </row>
    <row r="11" spans="1:12" x14ac:dyDescent="0.3">
      <c r="J11" t="s">
        <v>130</v>
      </c>
      <c r="L11">
        <v>20135.030000000002</v>
      </c>
    </row>
    <row r="12" spans="1:12" x14ac:dyDescent="0.3">
      <c r="J12" t="s">
        <v>131</v>
      </c>
      <c r="L12">
        <v>11120.04</v>
      </c>
    </row>
    <row r="13" spans="1:12" x14ac:dyDescent="0.3">
      <c r="A13" s="9" t="s">
        <v>3</v>
      </c>
      <c r="B13" t="s">
        <v>118</v>
      </c>
      <c r="I13" t="s">
        <v>132</v>
      </c>
      <c r="L13">
        <v>145429.36000000002</v>
      </c>
    </row>
    <row r="14" spans="1:12" x14ac:dyDescent="0.3">
      <c r="A14" t="s">
        <v>12</v>
      </c>
      <c r="B14">
        <v>47002.460000000006</v>
      </c>
      <c r="I14" t="s">
        <v>122</v>
      </c>
      <c r="J14" t="s">
        <v>133</v>
      </c>
      <c r="L14">
        <v>14914.650000000001</v>
      </c>
    </row>
    <row r="15" spans="1:12" x14ac:dyDescent="0.3">
      <c r="A15" t="s">
        <v>15</v>
      </c>
      <c r="B15">
        <v>41927.589999999989</v>
      </c>
      <c r="J15" t="s">
        <v>134</v>
      </c>
      <c r="L15">
        <v>14006.359999999999</v>
      </c>
    </row>
    <row r="16" spans="1:12" x14ac:dyDescent="0.3">
      <c r="A16" t="s">
        <v>21</v>
      </c>
      <c r="B16">
        <v>41044.000000000007</v>
      </c>
      <c r="J16" t="s">
        <v>135</v>
      </c>
      <c r="L16">
        <v>17655.219999999998</v>
      </c>
    </row>
    <row r="17" spans="1:12" x14ac:dyDescent="0.3">
      <c r="A17" t="s">
        <v>27</v>
      </c>
      <c r="B17">
        <v>36612.89</v>
      </c>
      <c r="J17" t="s">
        <v>123</v>
      </c>
      <c r="L17">
        <v>3212.17</v>
      </c>
    </row>
    <row r="18" spans="1:12" x14ac:dyDescent="0.3">
      <c r="A18" t="s">
        <v>39</v>
      </c>
      <c r="B18">
        <v>28630.819999999992</v>
      </c>
      <c r="I18" t="s">
        <v>136</v>
      </c>
      <c r="L18">
        <v>49788.399999999994</v>
      </c>
    </row>
    <row r="19" spans="1:12" x14ac:dyDescent="0.3">
      <c r="A19" t="s">
        <v>117</v>
      </c>
      <c r="B19">
        <v>195217.76</v>
      </c>
      <c r="I19" t="s">
        <v>117</v>
      </c>
      <c r="L19">
        <v>195217.76</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Dataset</vt:lpstr>
      <vt:lpstr>Linear Regression</vt:lpstr>
      <vt:lpstr>Descriptive statistics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CHARMI PATEL</cp:lastModifiedBy>
  <dcterms:modified xsi:type="dcterms:W3CDTF">2026-04-09T12:52:37Z</dcterms:modified>
</cp:coreProperties>
</file>