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harnould/GitHub/pierre/docs/assets/"/>
    </mc:Choice>
  </mc:AlternateContent>
  <xr:revisionPtr revIDLastSave="0" documentId="13_ncr:1_{31303879-9131-F740-819C-85C8680347EF}" xr6:coauthVersionLast="47" xr6:coauthVersionMax="47" xr10:uidLastSave="{00000000-0000-0000-0000-000000000000}"/>
  <bookViews>
    <workbookView xWindow="400" yWindow="1200" windowWidth="29820" windowHeight="17440" xr2:uid="{8E21484E-CC3C-1748-9E83-8EBC26DF7D01}"/>
  </bookViews>
  <sheets>
    <sheet name="SIMULATEUR"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 l="1"/>
  <c r="H11" i="1"/>
  <c r="F11" i="1"/>
  <c r="B14" i="1"/>
  <c r="F19" i="1" s="1"/>
  <c r="B10" i="1"/>
  <c r="B11" i="1" s="1"/>
  <c r="H16" i="1" s="1"/>
  <c r="H15" i="1" l="1"/>
  <c r="H19" i="1"/>
  <c r="H12" i="1"/>
  <c r="H23" i="1" s="1"/>
  <c r="H24" i="1" s="1"/>
  <c r="F12" i="1"/>
  <c r="F16" i="1"/>
  <c r="F15" i="1"/>
  <c r="F23" i="1" l="1"/>
  <c r="F24" i="1" s="1"/>
</calcChain>
</file>

<file path=xl/sharedStrings.xml><?xml version="1.0" encoding="utf-8"?>
<sst xmlns="http://schemas.openxmlformats.org/spreadsheetml/2006/main" count="54" uniqueCount="44">
  <si>
    <t>Taille du parc (en nombre de logements)</t>
  </si>
  <si>
    <t>Location d'un serveur</t>
  </si>
  <si>
    <t>par mois</t>
  </si>
  <si>
    <t>Génération de vecteurs</t>
  </si>
  <si>
    <t>Génération de textes (input)</t>
  </si>
  <si>
    <t>Génération de textes (output)</t>
  </si>
  <si>
    <t>par million de tokens</t>
  </si>
  <si>
    <t>Location d'un numéro de téléphone</t>
  </si>
  <si>
    <t>par conversation</t>
  </si>
  <si>
    <t>Nombre de salariés</t>
  </si>
  <si>
    <t>Votre organisme</t>
  </si>
  <si>
    <t>dont par SMS</t>
  </si>
  <si>
    <t>Nombre de tokens (input) par conversation</t>
  </si>
  <si>
    <t>Nombre de tokens (output) par conversation</t>
  </si>
  <si>
    <t>Hypothèses</t>
  </si>
  <si>
    <t>Génération des réponses</t>
  </si>
  <si>
    <t>Nombre de vecteurs par conversation</t>
  </si>
  <si>
    <t>Consommation SMS</t>
  </si>
  <si>
    <t>En direction des locataires et candidats</t>
  </si>
  <si>
    <t>En direction des collaborateurs</t>
  </si>
  <si>
    <r>
      <rPr>
        <sz val="16"/>
        <color theme="1"/>
        <rFont val="Helvetica"/>
        <family val="2"/>
      </rPr>
      <t xml:space="preserve">Vous pouvez modifier les hypothèses en </t>
    </r>
    <r>
      <rPr>
        <sz val="16"/>
        <color theme="5"/>
        <rFont val="Helvetica"/>
        <family val="2"/>
      </rPr>
      <t>orange</t>
    </r>
  </si>
  <si>
    <t>Usage de PIERRE par les locataires et candidats</t>
  </si>
  <si>
    <t>Usage de PIERRE par les collaborateurs</t>
  </si>
  <si>
    <t>question(s) par mois par collaborateur</t>
  </si>
  <si>
    <t>du parc par mois</t>
  </si>
  <si>
    <t>Coût d'infrastructure de PIERRE</t>
  </si>
  <si>
    <t>OPTION A</t>
  </si>
  <si>
    <t>OPTION B</t>
  </si>
  <si>
    <t>Hébergement par :</t>
  </si>
  <si>
    <t>PIERRE</t>
  </si>
  <si>
    <t>NE PAS MODIFIER LES ELEMENTS CI-DESSOUS</t>
  </si>
  <si>
    <t>Bailleur</t>
  </si>
  <si>
    <t>Location d'un nom de domaine</t>
  </si>
  <si>
    <t>par an</t>
  </si>
  <si>
    <t>TOTAL mensuel HT</t>
  </si>
  <si>
    <t>TOTAL mensuel HT par conversation</t>
  </si>
  <si>
    <t>Environ</t>
  </si>
  <si>
    <t>des questions</t>
  </si>
  <si>
    <t>Simulateur du coût de PIERRE</t>
  </si>
  <si>
    <t>Nombre de conversations</t>
  </si>
  <si>
    <t>Coût d'une conversation par SMS</t>
  </si>
  <si>
    <t>par conversation SMS (échanges illimités de SMS par fenêtre de 24h)</t>
  </si>
  <si>
    <t>* Inclus notamment le paramétrage initial, le maintien en conditions opérationnelles, les montées de version et améliorations sitôt leurs publications, la gestion des API, l'assistance, les éventuelles formations, l'intégration des connaissances propres à l'organisme, etc.
Dans l'option B, les frais d'infrastructure sont refacturés au réel.</t>
  </si>
  <si>
    <t>PIERRE* (varie selon la taille du bailleur)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</si>
</sst>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 #,##0.00_)\ &quot;€&quot;_ ;_ * \(#,##0.00\)\ &quot;€&quot;_ ;_ * &quot;-&quot;??_)\ &quot;€&quot;_ ;_ @_ "/>
    <numFmt numFmtId="164" formatCode="#,##0.00\ &quot;€&quot;"/>
    <numFmt numFmtId="165" formatCode="0.0000"/>
  </numFmts>
  <fonts count="15" x14ac:knownFonts="1">
    <font>
      <sz val="12"/>
      <color theme="1"/>
      <name val="Aptos Narrow"/>
      <family val="2"/>
      <scheme val="minor"/>
    </font>
    <font>
      <sz val="12"/>
      <color theme="1"/>
      <name val="Aptos Narrow"/>
      <family val="2"/>
      <scheme val="minor"/>
    </font>
    <font>
      <sz val="14"/>
      <color theme="1"/>
      <name val="Helvetica"/>
      <family val="2"/>
    </font>
    <font>
      <b/>
      <sz val="14"/>
      <color theme="1"/>
      <name val="Helvetica"/>
      <family val="2"/>
    </font>
    <font>
      <b/>
      <sz val="26"/>
      <color theme="1"/>
      <name val="Helvetica"/>
      <family val="2"/>
    </font>
    <font>
      <sz val="16"/>
      <color theme="1"/>
      <name val="Helvetica"/>
      <family val="2"/>
    </font>
    <font>
      <sz val="16"/>
      <color rgb="FF0070C0"/>
      <name val="Helvetica"/>
      <family val="2"/>
    </font>
    <font>
      <sz val="14"/>
      <color theme="5"/>
      <name val="Helvetica"/>
      <family val="2"/>
    </font>
    <font>
      <sz val="16"/>
      <color theme="5"/>
      <name val="Helvetica"/>
      <family val="2"/>
    </font>
    <font>
      <b/>
      <sz val="14"/>
      <color rgb="FF0070C0"/>
      <name val="Helvetica"/>
      <family val="2"/>
    </font>
    <font>
      <b/>
      <sz val="12"/>
      <color rgb="FF7030A0"/>
      <name val="Helvetica"/>
      <family val="2"/>
    </font>
    <font>
      <sz val="11"/>
      <color theme="1"/>
      <name val="Helvetica"/>
      <family val="2"/>
    </font>
    <font>
      <sz val="10"/>
      <color rgb="FFFF0000"/>
      <name val="Helvetica"/>
      <family val="2"/>
    </font>
    <font>
      <sz val="10"/>
      <color theme="1"/>
      <name val="Helvetica"/>
      <family val="2"/>
    </font>
    <font>
      <b/>
      <sz val="10"/>
      <color rgb="FF0070C0"/>
      <name val="Helvetica"/>
      <family val="2"/>
    </font>
  </fonts>
  <fills count="6">
    <fill>
      <patternFill patternType="none"/>
    </fill>
    <fill>
      <patternFill patternType="gray125"/>
    </fill>
    <fill>
      <patternFill patternType="solid">
        <fgColor theme="3" tint="0.89999084444715716"/>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2" fillId="0" borderId="0" xfId="0" applyFont="1" applyAlignment="1">
      <alignment horizontal="left" vertical="center" indent="1"/>
    </xf>
    <xf numFmtId="164" fontId="2" fillId="0" borderId="0" xfId="1" applyNumberFormat="1" applyFont="1" applyAlignment="1">
      <alignment horizontal="left" vertical="center" indent="1"/>
    </xf>
    <xf numFmtId="164" fontId="2" fillId="0" borderId="0" xfId="0" applyNumberFormat="1" applyFont="1" applyAlignment="1">
      <alignment horizontal="left" vertical="center" indent="1"/>
    </xf>
    <xf numFmtId="2" fontId="2" fillId="0" borderId="0" xfId="0" applyNumberFormat="1" applyFont="1" applyAlignment="1">
      <alignment horizontal="left" vertical="center" indent="1"/>
    </xf>
    <xf numFmtId="0" fontId="3" fillId="0" borderId="0" xfId="0" applyFont="1" applyAlignment="1">
      <alignment horizontal="left" vertical="center" indent="1"/>
    </xf>
    <xf numFmtId="1" fontId="2" fillId="0" borderId="0" xfId="0" applyNumberFormat="1" applyFont="1" applyAlignment="1">
      <alignment horizontal="left" vertical="center" indent="1"/>
    </xf>
    <xf numFmtId="44" fontId="2" fillId="0" borderId="0" xfId="1" applyFont="1" applyAlignment="1">
      <alignment horizontal="left" vertical="center" indent="1"/>
    </xf>
    <xf numFmtId="0" fontId="4" fillId="0" borderId="0" xfId="0" applyFont="1" applyAlignment="1">
      <alignment horizontal="left" vertical="center" indent="1"/>
    </xf>
    <xf numFmtId="0" fontId="6" fillId="0" borderId="0" xfId="0" applyFont="1" applyAlignment="1">
      <alignment horizontal="left" vertical="center" indent="1"/>
    </xf>
    <xf numFmtId="9" fontId="7" fillId="0" borderId="0" xfId="0" applyNumberFormat="1" applyFont="1" applyAlignment="1">
      <alignment horizontal="left" vertical="center" indent="1"/>
    </xf>
    <xf numFmtId="0" fontId="7" fillId="0" borderId="0" xfId="0" applyFont="1" applyAlignment="1">
      <alignment horizontal="left" vertical="center" indent="1"/>
    </xf>
    <xf numFmtId="0" fontId="9"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3"/>
    </xf>
    <xf numFmtId="0" fontId="10" fillId="0" borderId="0" xfId="0" applyFont="1" applyAlignment="1">
      <alignment horizontal="left" vertical="center" indent="1"/>
    </xf>
    <xf numFmtId="164" fontId="2" fillId="0" borderId="0" xfId="1" applyNumberFormat="1" applyFont="1" applyAlignment="1">
      <alignment horizontal="left" vertical="center" indent="2"/>
    </xf>
    <xf numFmtId="164" fontId="2" fillId="0" borderId="0" xfId="0" applyNumberFormat="1" applyFont="1" applyAlignment="1">
      <alignment horizontal="left" vertical="center" indent="2"/>
    </xf>
    <xf numFmtId="0" fontId="3" fillId="2" borderId="0" xfId="0" applyFont="1" applyFill="1" applyAlignment="1">
      <alignment horizontal="left" vertical="center" indent="1"/>
    </xf>
    <xf numFmtId="0" fontId="3" fillId="3" borderId="0" xfId="0" applyFont="1" applyFill="1" applyAlignment="1">
      <alignment horizontal="left" vertical="center" indent="1"/>
    </xf>
    <xf numFmtId="0" fontId="3" fillId="0" borderId="0" xfId="0" applyFont="1" applyAlignment="1">
      <alignment horizontal="right" vertical="center" indent="1"/>
    </xf>
    <xf numFmtId="3" fontId="2" fillId="0" borderId="0" xfId="0" applyNumberFormat="1" applyFont="1" applyAlignment="1">
      <alignment horizontal="left" vertical="center" indent="1"/>
    </xf>
    <xf numFmtId="0" fontId="12" fillId="0" borderId="0" xfId="0" applyFont="1" applyAlignment="1">
      <alignment horizontal="left" vertical="center" indent="1"/>
    </xf>
    <xf numFmtId="0" fontId="13" fillId="0" borderId="0" xfId="0" applyFont="1" applyAlignment="1">
      <alignment horizontal="left" vertical="center" indent="1"/>
    </xf>
    <xf numFmtId="0" fontId="14" fillId="0" borderId="0" xfId="0" applyFont="1" applyAlignment="1">
      <alignment horizontal="left" vertical="center" indent="1"/>
    </xf>
    <xf numFmtId="164" fontId="13" fillId="0" borderId="0" xfId="1" applyNumberFormat="1" applyFont="1" applyAlignment="1">
      <alignment horizontal="left" vertical="center" indent="1"/>
    </xf>
    <xf numFmtId="164" fontId="13" fillId="0" borderId="0" xfId="0" applyNumberFormat="1" applyFont="1" applyAlignment="1">
      <alignment horizontal="left" vertical="center" indent="1"/>
    </xf>
    <xf numFmtId="3" fontId="13" fillId="0" borderId="0" xfId="0" applyNumberFormat="1" applyFont="1" applyAlignment="1">
      <alignment horizontal="left" vertical="center" indent="1"/>
    </xf>
    <xf numFmtId="165" fontId="2" fillId="0" borderId="0" xfId="0" applyNumberFormat="1" applyFont="1" applyAlignment="1">
      <alignment horizontal="left" vertical="center" indent="1"/>
    </xf>
    <xf numFmtId="0" fontId="2" fillId="4" borderId="1" xfId="0" applyFont="1" applyFill="1" applyBorder="1" applyAlignment="1">
      <alignment horizontal="left" vertical="center" indent="1"/>
    </xf>
    <xf numFmtId="164" fontId="2" fillId="4" borderId="1" xfId="0" applyNumberFormat="1" applyFont="1" applyFill="1" applyBorder="1" applyAlignment="1">
      <alignment horizontal="left" vertical="center" indent="1"/>
    </xf>
    <xf numFmtId="0" fontId="2" fillId="4" borderId="0" xfId="0" applyFont="1" applyFill="1" applyAlignment="1">
      <alignment horizontal="left" vertical="center" indent="1"/>
    </xf>
    <xf numFmtId="164" fontId="2" fillId="4" borderId="0" xfId="0" applyNumberFormat="1" applyFont="1" applyFill="1" applyAlignment="1">
      <alignment horizontal="left" vertical="center" indent="1"/>
    </xf>
    <xf numFmtId="3" fontId="7" fillId="5" borderId="0" xfId="0" applyNumberFormat="1" applyFont="1" applyFill="1" applyAlignment="1">
      <alignment horizontal="left" vertical="center" indent="1"/>
    </xf>
    <xf numFmtId="9" fontId="7" fillId="5" borderId="0" xfId="0" applyNumberFormat="1" applyFont="1" applyFill="1" applyAlignment="1">
      <alignment horizontal="left" vertical="center" indent="1"/>
    </xf>
    <xf numFmtId="0" fontId="7" fillId="5" borderId="0" xfId="0" applyFont="1" applyFill="1" applyAlignment="1">
      <alignment horizontal="left" vertical="center" indent="1"/>
    </xf>
    <xf numFmtId="0" fontId="11" fillId="0" borderId="0" xfId="0" applyFont="1" applyAlignment="1">
      <alignment horizontal="left" vertical="center" wrapText="1" indent="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538E-1D01-7449-9DE4-7086A5298AED}">
  <dimension ref="A1:H33"/>
  <sheetViews>
    <sheetView tabSelected="1" zoomScaleNormal="100" workbookViewId="0">
      <selection activeCell="C11" sqref="C11"/>
    </sheetView>
  </sheetViews>
  <sheetFormatPr baseColWidth="10" defaultRowHeight="18" x14ac:dyDescent="0.2"/>
  <cols>
    <col min="1" max="1" width="58.33203125" style="1" customWidth="1"/>
    <col min="2" max="2" width="11.5" style="4" customWidth="1"/>
    <col min="3" max="3" width="8.6640625" style="1" customWidth="1"/>
    <col min="4" max="4" width="51.1640625" style="1" customWidth="1"/>
    <col min="5" max="5" width="46.6640625" style="1" customWidth="1"/>
    <col min="6" max="6" width="14.6640625" style="1" customWidth="1"/>
    <col min="7" max="7" width="0.83203125" style="1" customWidth="1"/>
    <col min="8" max="8" width="14.6640625" style="1" customWidth="1"/>
    <col min="9" max="16384" width="10.83203125" style="1"/>
  </cols>
  <sheetData>
    <row r="1" spans="1:8" ht="50" customHeight="1" x14ac:dyDescent="0.2">
      <c r="A1" s="8" t="s">
        <v>38</v>
      </c>
    </row>
    <row r="2" spans="1:8" ht="21" x14ac:dyDescent="0.2">
      <c r="A2" s="9" t="s">
        <v>20</v>
      </c>
    </row>
    <row r="4" spans="1:8" x14ac:dyDescent="0.2">
      <c r="C4" s="5" t="s">
        <v>14</v>
      </c>
    </row>
    <row r="5" spans="1:8" ht="19" customHeight="1" x14ac:dyDescent="0.2">
      <c r="A5" s="12" t="s">
        <v>10</v>
      </c>
    </row>
    <row r="6" spans="1:8" ht="19" customHeight="1" x14ac:dyDescent="0.2">
      <c r="A6" s="13" t="s">
        <v>0</v>
      </c>
      <c r="B6" s="33">
        <v>10000</v>
      </c>
    </row>
    <row r="7" spans="1:8" ht="19" customHeight="1" x14ac:dyDescent="0.2">
      <c r="A7" s="13" t="s">
        <v>9</v>
      </c>
      <c r="B7" s="33">
        <v>170</v>
      </c>
      <c r="F7" s="18" t="s">
        <v>26</v>
      </c>
      <c r="H7" s="18" t="s">
        <v>27</v>
      </c>
    </row>
    <row r="8" spans="1:8" ht="19" customHeight="1" x14ac:dyDescent="0.2">
      <c r="B8" s="6"/>
      <c r="E8" s="20" t="s">
        <v>28</v>
      </c>
      <c r="F8" s="19" t="s">
        <v>31</v>
      </c>
      <c r="H8" s="19" t="s">
        <v>29</v>
      </c>
    </row>
    <row r="9" spans="1:8" ht="19" customHeight="1" x14ac:dyDescent="0.2">
      <c r="A9" s="12" t="s">
        <v>21</v>
      </c>
      <c r="B9" s="6"/>
    </row>
    <row r="10" spans="1:8" ht="19" customHeight="1" x14ac:dyDescent="0.2">
      <c r="A10" s="13" t="s">
        <v>39</v>
      </c>
      <c r="B10" s="21">
        <f>B6*C10</f>
        <v>1000</v>
      </c>
      <c r="C10" s="34">
        <v>0.1</v>
      </c>
      <c r="D10" s="1" t="s">
        <v>24</v>
      </c>
      <c r="E10" s="1" t="s">
        <v>32</v>
      </c>
      <c r="F10" s="3">
        <f>B18/12</f>
        <v>1.6666666666666667</v>
      </c>
      <c r="H10" s="3">
        <v>0</v>
      </c>
    </row>
    <row r="11" spans="1:8" ht="19" customHeight="1" x14ac:dyDescent="0.2">
      <c r="A11" s="14" t="s">
        <v>11</v>
      </c>
      <c r="B11" s="21">
        <f>C11*B10</f>
        <v>0</v>
      </c>
      <c r="C11" s="34">
        <v>0</v>
      </c>
      <c r="D11" s="1" t="s">
        <v>37</v>
      </c>
      <c r="E11" s="1" t="s">
        <v>1</v>
      </c>
      <c r="F11" s="3">
        <f>B19</f>
        <v>10</v>
      </c>
      <c r="H11" s="3">
        <f>B19</f>
        <v>10</v>
      </c>
    </row>
    <row r="12" spans="1:8" ht="19" customHeight="1" x14ac:dyDescent="0.2">
      <c r="A12" s="14"/>
      <c r="B12" s="6"/>
      <c r="C12" s="10"/>
      <c r="E12" s="1" t="s">
        <v>7</v>
      </c>
      <c r="F12" s="2">
        <f>IF(B11=0,0,B23)</f>
        <v>0</v>
      </c>
      <c r="H12" s="2">
        <f>IF(B11=0,0,B23)</f>
        <v>0</v>
      </c>
    </row>
    <row r="13" spans="1:8" ht="19" customHeight="1" x14ac:dyDescent="0.2">
      <c r="A13" s="12" t="s">
        <v>22</v>
      </c>
      <c r="B13" s="6"/>
      <c r="C13" s="11"/>
      <c r="F13" s="7"/>
      <c r="H13" s="7"/>
    </row>
    <row r="14" spans="1:8" ht="19" customHeight="1" x14ac:dyDescent="0.2">
      <c r="A14" s="13" t="s">
        <v>39</v>
      </c>
      <c r="B14" s="21">
        <f>B7*C14</f>
        <v>3400</v>
      </c>
      <c r="C14" s="35">
        <v>20</v>
      </c>
      <c r="D14" s="1" t="s">
        <v>23</v>
      </c>
      <c r="E14" s="15" t="s">
        <v>18</v>
      </c>
    </row>
    <row r="15" spans="1:8" ht="19" customHeight="1" x14ac:dyDescent="0.2">
      <c r="E15" s="1" t="s">
        <v>15</v>
      </c>
      <c r="F15" s="3">
        <f>((B25*B20)+(B26*B21)+(B27*B22))/1000000*B10</f>
        <v>3.9899999999999998</v>
      </c>
      <c r="H15" s="3">
        <f>((B25*B20)+(B26*B21)+(B27*B22))/1000000*B10</f>
        <v>3.9899999999999998</v>
      </c>
    </row>
    <row r="16" spans="1:8" ht="19" customHeight="1" x14ac:dyDescent="0.2">
      <c r="A16" s="22" t="s">
        <v>30</v>
      </c>
      <c r="B16" s="23"/>
      <c r="C16" s="23"/>
      <c r="D16" s="23"/>
      <c r="E16" s="1" t="s">
        <v>17</v>
      </c>
      <c r="F16" s="3">
        <f>B24*B11</f>
        <v>0</v>
      </c>
      <c r="H16" s="3">
        <f>B24*B11</f>
        <v>0</v>
      </c>
    </row>
    <row r="17" spans="1:8" ht="19" customHeight="1" x14ac:dyDescent="0.2">
      <c r="A17" s="24" t="s">
        <v>25</v>
      </c>
      <c r="B17" s="23" t="s">
        <v>36</v>
      </c>
      <c r="C17" s="23"/>
      <c r="D17" s="23"/>
    </row>
    <row r="18" spans="1:8" ht="19" customHeight="1" x14ac:dyDescent="0.2">
      <c r="A18" s="23" t="s">
        <v>32</v>
      </c>
      <c r="B18" s="25">
        <v>20</v>
      </c>
      <c r="C18" s="23" t="s">
        <v>33</v>
      </c>
      <c r="D18" s="23"/>
      <c r="E18" s="15" t="s">
        <v>19</v>
      </c>
    </row>
    <row r="19" spans="1:8" ht="19" customHeight="1" x14ac:dyDescent="0.2">
      <c r="A19" s="23" t="s">
        <v>1</v>
      </c>
      <c r="B19" s="25">
        <v>10</v>
      </c>
      <c r="C19" s="23" t="s">
        <v>2</v>
      </c>
      <c r="D19" s="23"/>
      <c r="E19" s="1" t="s">
        <v>15</v>
      </c>
      <c r="F19" s="3">
        <f>((B25*B20)+(B26*B21)+(B27*B22))/1000000*B14</f>
        <v>13.565999999999999</v>
      </c>
      <c r="H19" s="3">
        <f>((B25*B20)+(B26*B21)+(B27*B22))/1000000*B14</f>
        <v>13.565999999999999</v>
      </c>
    </row>
    <row r="20" spans="1:8" ht="19" customHeight="1" x14ac:dyDescent="0.2">
      <c r="A20" s="23" t="s">
        <v>3</v>
      </c>
      <c r="B20" s="26">
        <v>0.13</v>
      </c>
      <c r="C20" s="23" t="s">
        <v>6</v>
      </c>
      <c r="D20" s="23"/>
      <c r="F20" s="3"/>
      <c r="H20" s="3"/>
    </row>
    <row r="21" spans="1:8" ht="19" customHeight="1" x14ac:dyDescent="0.2">
      <c r="A21" s="23" t="s">
        <v>4</v>
      </c>
      <c r="B21" s="25">
        <v>0.15</v>
      </c>
      <c r="C21" s="23" t="s">
        <v>6</v>
      </c>
      <c r="D21" s="23"/>
      <c r="E21" s="1" t="s">
        <v>43</v>
      </c>
      <c r="F21" s="16">
        <v>0</v>
      </c>
      <c r="G21" s="17"/>
      <c r="H21" s="2">
        <v>500</v>
      </c>
    </row>
    <row r="22" spans="1:8" ht="19" customHeight="1" x14ac:dyDescent="0.2">
      <c r="A22" s="23" t="s">
        <v>5</v>
      </c>
      <c r="B22" s="25">
        <v>0.6</v>
      </c>
      <c r="C22" s="23" t="s">
        <v>6</v>
      </c>
      <c r="D22" s="23"/>
    </row>
    <row r="23" spans="1:8" ht="19" customHeight="1" x14ac:dyDescent="0.2">
      <c r="A23" s="23" t="s">
        <v>7</v>
      </c>
      <c r="B23" s="25">
        <v>10</v>
      </c>
      <c r="C23" s="23" t="s">
        <v>2</v>
      </c>
      <c r="D23" s="23"/>
      <c r="E23" s="29" t="s">
        <v>34</v>
      </c>
      <c r="F23" s="30">
        <f>SUM(F10:F21)</f>
        <v>29.222666666666665</v>
      </c>
      <c r="H23" s="30">
        <f>SUM(H10:H21)</f>
        <v>527.55600000000004</v>
      </c>
    </row>
    <row r="24" spans="1:8" ht="19" customHeight="1" x14ac:dyDescent="0.2">
      <c r="A24" s="23" t="s">
        <v>40</v>
      </c>
      <c r="B24" s="26">
        <v>0.09</v>
      </c>
      <c r="C24" s="23" t="s">
        <v>41</v>
      </c>
      <c r="D24" s="23"/>
      <c r="E24" s="31" t="s">
        <v>35</v>
      </c>
      <c r="F24" s="32">
        <f>F23/(B10+B14)</f>
        <v>6.6415151515151509E-3</v>
      </c>
      <c r="H24" s="32">
        <f>H23/(B10+B14)</f>
        <v>0.11989909090909091</v>
      </c>
    </row>
    <row r="25" spans="1:8" ht="19" customHeight="1" x14ac:dyDescent="0.2">
      <c r="A25" s="23" t="s">
        <v>16</v>
      </c>
      <c r="B25" s="27">
        <v>3000</v>
      </c>
      <c r="C25" s="23" t="s">
        <v>8</v>
      </c>
      <c r="D25" s="23"/>
    </row>
    <row r="26" spans="1:8" ht="19" customHeight="1" x14ac:dyDescent="0.2">
      <c r="A26" s="23" t="s">
        <v>12</v>
      </c>
      <c r="B26" s="27">
        <v>12000</v>
      </c>
      <c r="C26" s="23" t="s">
        <v>8</v>
      </c>
      <c r="D26" s="23"/>
      <c r="E26" s="36" t="s">
        <v>42</v>
      </c>
      <c r="F26" s="36"/>
      <c r="G26" s="36"/>
      <c r="H26" s="36"/>
    </row>
    <row r="27" spans="1:8" ht="19" customHeight="1" x14ac:dyDescent="0.2">
      <c r="A27" s="23" t="s">
        <v>13</v>
      </c>
      <c r="B27" s="27">
        <v>3000</v>
      </c>
      <c r="C27" s="23" t="s">
        <v>8</v>
      </c>
      <c r="D27" s="23"/>
      <c r="E27" s="36"/>
      <c r="F27" s="36"/>
      <c r="G27" s="36"/>
      <c r="H27" s="36"/>
    </row>
    <row r="28" spans="1:8" ht="19" customHeight="1" x14ac:dyDescent="0.2">
      <c r="B28" s="1"/>
      <c r="E28" s="36"/>
      <c r="F28" s="36"/>
      <c r="G28" s="36"/>
      <c r="H28" s="36"/>
    </row>
    <row r="29" spans="1:8" ht="19" customHeight="1" x14ac:dyDescent="0.2">
      <c r="B29" s="1"/>
      <c r="E29" s="36"/>
      <c r="F29" s="36"/>
      <c r="G29" s="36"/>
      <c r="H29" s="36"/>
    </row>
    <row r="31" spans="1:8" x14ac:dyDescent="0.2">
      <c r="B31" s="28"/>
    </row>
    <row r="32" spans="1:8" x14ac:dyDescent="0.2">
      <c r="B32" s="28"/>
    </row>
    <row r="33" spans="2:2" x14ac:dyDescent="0.2">
      <c r="B33" s="28"/>
    </row>
  </sheetData>
  <dataConsolidate/>
  <mergeCells count="1">
    <mergeCell ref="E26:H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SIMULATEUR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Charles-Henri Arnould</dc:creator>
  <cp:lastModifiedBy>Charles-Henri Arnould</cp:lastModifiedBy>
  <dcterms:created xsi:type="dcterms:W3CDTF">2024-11-18T12:48:22Z</dcterms:created>
  <dcterms:modified xsi:type="dcterms:W3CDTF">2024-12-02T12:28:59Z</dcterms:modified>
</cp:coreProperties>
</file>