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3"/>
  <workbookPr/>
  <mc:AlternateContent xmlns:mc="http://schemas.openxmlformats.org/markup-compatibility/2006">
    <mc:Choice Requires="x15">
      <x15ac:absPath xmlns:x15ac="http://schemas.microsoft.com/office/spreadsheetml/2010/11/ac" url="/Users/q515059/Downloads/"/>
    </mc:Choice>
  </mc:AlternateContent>
  <xr:revisionPtr revIDLastSave="0" documentId="13_ncr:1_{AF64B398-E848-5C4D-80DD-270A26EE0435}" xr6:coauthVersionLast="46" xr6:coauthVersionMax="46" xr10:uidLastSave="{00000000-0000-0000-0000-000000000000}"/>
  <bookViews>
    <workbookView xWindow="37040" yWindow="3360" windowWidth="28800" windowHeight="12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8" i="1" l="1"/>
  <c r="J9" i="1"/>
  <c r="J17" i="1"/>
  <c r="N17" i="1" s="1"/>
  <c r="J18" i="1"/>
  <c r="J20" i="1"/>
  <c r="N20" i="1" s="1"/>
  <c r="J21" i="1"/>
  <c r="J23" i="1"/>
  <c r="N23" i="1" s="1"/>
  <c r="J24" i="1"/>
  <c r="L20" i="1"/>
  <c r="L23" i="1"/>
  <c r="L24" i="1"/>
  <c r="L18" i="1"/>
  <c r="L17" i="1"/>
  <c r="J10" i="1"/>
  <c r="J7" i="1"/>
  <c r="N18" i="1" l="1"/>
  <c r="L3" i="1"/>
  <c r="L4" i="1"/>
  <c r="L5" i="1"/>
  <c r="L7" i="1"/>
  <c r="L8" i="1"/>
  <c r="L9" i="1"/>
  <c r="L10" i="1"/>
  <c r="L12" i="1"/>
  <c r="L13" i="1"/>
  <c r="L14" i="1"/>
  <c r="L15" i="1"/>
  <c r="J4" i="1"/>
  <c r="N4" i="1" s="1"/>
  <c r="J5" i="1"/>
  <c r="N5" i="1" s="1"/>
  <c r="N7" i="1"/>
  <c r="N8" i="1"/>
  <c r="N9" i="1"/>
  <c r="N10" i="1"/>
  <c r="J12" i="1"/>
  <c r="N12" i="1" s="1"/>
  <c r="J13" i="1"/>
  <c r="N13" i="1" s="1"/>
  <c r="J14" i="1"/>
  <c r="N14" i="1" s="1"/>
  <c r="J15" i="1"/>
  <c r="N15" i="1" s="1"/>
  <c r="L2" i="1"/>
  <c r="J3" i="1"/>
  <c r="N3" i="1" s="1"/>
  <c r="J2" i="1"/>
  <c r="N2" i="1" s="1"/>
</calcChain>
</file>

<file path=xl/sharedStrings.xml><?xml version="1.0" encoding="utf-8"?>
<sst xmlns="http://schemas.openxmlformats.org/spreadsheetml/2006/main" count="156" uniqueCount="29">
  <si>
    <t>Verifier</t>
  </si>
  <si>
    <t>Contractor</t>
  </si>
  <si>
    <t>Model</t>
  </si>
  <si>
    <t>Multithreading</t>
  </si>
  <si>
    <t>Frames per second</t>
  </si>
  <si>
    <t>Non-blocking
message pattern</t>
  </si>
  <si>
    <t>Merkle Trees
used</t>
  </si>
  <si>
    <t>CPU</t>
  </si>
  <si>
    <t>GPU</t>
  </si>
  <si>
    <t>-</t>
  </si>
  <si>
    <t>Coral USB Accelerator</t>
  </si>
  <si>
    <t>Core i5 4300U</t>
  </si>
  <si>
    <t>Core i7 3770K</t>
  </si>
  <si>
    <t>GTX 970</t>
  </si>
  <si>
    <t>✓</t>
  </si>
  <si>
    <t>Device</t>
  </si>
  <si>
    <t>Notebook</t>
  </si>
  <si>
    <t>Desktop PC</t>
  </si>
  <si>
    <t>Raspberry Pi 
Model 4B</t>
  </si>
  <si>
    <t>Participant</t>
  </si>
  <si>
    <t>Outsourcer</t>
  </si>
  <si>
    <t>X</t>
  </si>
  <si>
    <t>Mobilenet SSD V2 
300*300</t>
  </si>
  <si>
    <t>ms spent on verification scheme</t>
  </si>
  <si>
    <t>Yolov4 tiny
416*416</t>
  </si>
  <si>
    <t>% spent on verification scheme</t>
  </si>
  <si>
    <t>% spent on application processing</t>
  </si>
  <si>
    <t>Milliseconds per frame</t>
  </si>
  <si>
    <t>% spent on network wait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</si>
</sst>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22222"/>
      <name val="Arial"/>
      <family val="2"/>
    </font>
    <font>
      <sz val="11"/>
      <name val="Segoe UI Emoji"/>
      <family val="2"/>
    </font>
    <font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 tint="-0.49998474074526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wrapText="1"/>
    </xf>
    <xf numFmtId="0" fontId="2" fillId="0" borderId="0" xfId="0" applyFont="1"/>
    <xf numFmtId="0" fontId="1" fillId="0" borderId="0" xfId="0" applyFont="1"/>
    <xf numFmtId="0" fontId="3" fillId="0" borderId="0" xfId="0" applyFont="1"/>
    <xf numFmtId="0" fontId="4" fillId="0" borderId="0" xfId="0" applyFont="1"/>
    <xf numFmtId="2" fontId="0" fillId="0" borderId="0" xfId="0" applyNumberFormat="1"/>
    <xf numFmtId="49" fontId="0" fillId="0" borderId="0" xfId="0" applyNumberFormat="1"/>
    <xf numFmtId="2" fontId="0" fillId="0" borderId="0" xfId="0" applyNumberFormat="1" applyAlignment="1">
      <alignment horizontal="left"/>
    </xf>
    <xf numFmtId="2" fontId="0" fillId="2" borderId="0" xfId="0" applyNumberFormat="1" applyFill="1" applyAlignment="1">
      <alignment horizontal="left"/>
    </xf>
    <xf numFmtId="2" fontId="0" fillId="2" borderId="0" xfId="0" applyNumberFormat="1" applyFill="1"/>
    <xf numFmtId="0" fontId="0" fillId="3" borderId="0" xfId="0" applyFill="1"/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1" fillId="0" borderId="3" xfId="0" applyFont="1" applyBorder="1"/>
    <xf numFmtId="0" fontId="3" fillId="0" borderId="2" xfId="0" applyFont="1" applyBorder="1"/>
    <xf numFmtId="0" fontId="4" fillId="0" borderId="2" xfId="0" applyFont="1" applyBorder="1"/>
    <xf numFmtId="2" fontId="0" fillId="0" borderId="0" xfId="0" applyNumberFormat="1" applyFill="1" applyAlignment="1">
      <alignment horizontal="left"/>
    </xf>
    <xf numFmtId="2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1"/>
  <sheetViews>
    <sheetView tabSelected="1" workbookViewId="0">
      <pane xSplit="8" ySplit="1" topLeftCell="L19" activePane="bottomRight" state="frozen"/>
      <selection pane="topRight" activeCell="I1" sqref="I1"/>
      <selection pane="bottomLeft" activeCell="A2" sqref="A2"/>
      <selection pane="bottomRight" activeCell="L29" sqref="L29"/>
    </sheetView>
  </sheetViews>
  <sheetFormatPr baseColWidth="10" defaultColWidth="8.83203125" defaultRowHeight="15" x14ac:dyDescent="0.2"/>
  <cols>
    <col min="1" max="1" width="10.5" bestFit="1" customWidth="1"/>
    <col min="2" max="2" width="13.33203125" bestFit="1" customWidth="1"/>
    <col min="3" max="3" width="20.33203125" bestFit="1" customWidth="1"/>
    <col min="4" max="4" width="21.83203125" bestFit="1" customWidth="1"/>
    <col min="5" max="5" width="12.5" bestFit="1" customWidth="1"/>
    <col min="6" max="6" width="14.5" bestFit="1" customWidth="1"/>
    <col min="7" max="7" width="17.83203125" bestFit="1" customWidth="1"/>
    <col min="8" max="8" width="14.5" bestFit="1" customWidth="1"/>
    <col min="9" max="9" width="21" bestFit="1" customWidth="1"/>
    <col min="10" max="12" width="32.5" bestFit="1" customWidth="1"/>
    <col min="13" max="13" width="30.33203125" bestFit="1" customWidth="1"/>
    <col min="14" max="14" width="31.33203125" bestFit="1" customWidth="1"/>
    <col min="15" max="15" width="11.5" bestFit="1" customWidth="1"/>
    <col min="18" max="18" width="33.83203125" bestFit="1" customWidth="1"/>
  </cols>
  <sheetData>
    <row r="1" spans="1:15" ht="32" x14ac:dyDescent="0.2">
      <c r="A1" s="12" t="s">
        <v>19</v>
      </c>
      <c r="B1" s="12" t="s">
        <v>15</v>
      </c>
      <c r="C1" s="12" t="s">
        <v>7</v>
      </c>
      <c r="D1" s="12" t="s">
        <v>8</v>
      </c>
      <c r="E1" s="12" t="s">
        <v>2</v>
      </c>
      <c r="F1" s="13" t="s">
        <v>5</v>
      </c>
      <c r="G1" s="13" t="s">
        <v>6</v>
      </c>
      <c r="H1" s="14" t="s">
        <v>3</v>
      </c>
      <c r="I1" s="12" t="s">
        <v>4</v>
      </c>
      <c r="J1" s="12" t="s">
        <v>27</v>
      </c>
      <c r="K1" s="12" t="s">
        <v>28</v>
      </c>
      <c r="L1" s="12" t="s">
        <v>26</v>
      </c>
      <c r="M1" s="12" t="s">
        <v>25</v>
      </c>
      <c r="N1" s="12" t="s">
        <v>23</v>
      </c>
      <c r="O1" s="3"/>
    </row>
    <row r="2" spans="1:15" ht="48" x14ac:dyDescent="0.2">
      <c r="A2" t="s">
        <v>20</v>
      </c>
      <c r="B2" s="1" t="s">
        <v>18</v>
      </c>
      <c r="E2" s="1" t="s">
        <v>22</v>
      </c>
      <c r="F2" s="5" t="s">
        <v>14</v>
      </c>
      <c r="G2" s="4" t="s">
        <v>21</v>
      </c>
      <c r="H2" s="15" t="s">
        <v>21</v>
      </c>
      <c r="I2" s="9">
        <v>236</v>
      </c>
      <c r="J2" s="8">
        <f>1000/I2</f>
        <v>4.2372881355932206</v>
      </c>
      <c r="K2" s="8">
        <v>0</v>
      </c>
      <c r="L2" s="8">
        <f>100-M2</f>
        <v>78.7</v>
      </c>
      <c r="M2" s="8">
        <v>21.3</v>
      </c>
      <c r="N2" s="10">
        <f>M2*(J2/100)</f>
        <v>0.90254237288135608</v>
      </c>
      <c r="O2" s="7"/>
    </row>
    <row r="3" spans="1:15" ht="48" x14ac:dyDescent="0.2">
      <c r="A3" t="s">
        <v>20</v>
      </c>
      <c r="B3" s="1" t="s">
        <v>18</v>
      </c>
      <c r="E3" s="1" t="s">
        <v>22</v>
      </c>
      <c r="F3" s="5" t="s">
        <v>14</v>
      </c>
      <c r="G3" s="5" t="s">
        <v>14</v>
      </c>
      <c r="H3" s="15" t="s">
        <v>21</v>
      </c>
      <c r="I3" s="8">
        <v>235.1</v>
      </c>
      <c r="J3" s="8">
        <f>1000/I3</f>
        <v>4.2535091450446618</v>
      </c>
      <c r="K3" s="8">
        <v>0</v>
      </c>
      <c r="L3" s="8">
        <f t="shared" ref="L3:L15" si="0">100-M3</f>
        <v>78.400000000000006</v>
      </c>
      <c r="M3" s="8">
        <v>21.6</v>
      </c>
      <c r="N3" s="6">
        <f>M3*(J3/100)</f>
        <v>0.91875797532964709</v>
      </c>
    </row>
    <row r="4" spans="1:15" ht="32" x14ac:dyDescent="0.2">
      <c r="A4" t="s">
        <v>20</v>
      </c>
      <c r="B4" s="1" t="s">
        <v>18</v>
      </c>
      <c r="E4" s="1" t="s">
        <v>24</v>
      </c>
      <c r="F4" s="5" t="s">
        <v>14</v>
      </c>
      <c r="G4" s="4" t="s">
        <v>21</v>
      </c>
      <c r="H4" s="15" t="s">
        <v>21</v>
      </c>
      <c r="I4" s="8">
        <v>135.6</v>
      </c>
      <c r="J4" s="8">
        <f t="shared" ref="J4:J15" si="1">1000/I4</f>
        <v>7.3746312684365787</v>
      </c>
      <c r="K4" s="8">
        <v>0</v>
      </c>
      <c r="L4" s="8">
        <f t="shared" si="0"/>
        <v>81.099999999999994</v>
      </c>
      <c r="M4" s="8">
        <v>18.899999999999999</v>
      </c>
      <c r="N4" s="6">
        <f t="shared" ref="N4:N15" si="2">M4*(J4/100)</f>
        <v>1.3938053097345131</v>
      </c>
    </row>
    <row r="5" spans="1:15" ht="32" x14ac:dyDescent="0.2">
      <c r="A5" t="s">
        <v>20</v>
      </c>
      <c r="B5" s="1" t="s">
        <v>18</v>
      </c>
      <c r="E5" s="1" t="s">
        <v>24</v>
      </c>
      <c r="F5" s="5" t="s">
        <v>14</v>
      </c>
      <c r="G5" s="5" t="s">
        <v>14</v>
      </c>
      <c r="H5" s="15" t="s">
        <v>21</v>
      </c>
      <c r="I5" s="8">
        <v>146.9</v>
      </c>
      <c r="J5" s="8">
        <f t="shared" si="1"/>
        <v>6.8073519400953026</v>
      </c>
      <c r="K5" s="8">
        <v>0</v>
      </c>
      <c r="L5" s="8">
        <f t="shared" si="0"/>
        <v>85.1</v>
      </c>
      <c r="M5" s="9">
        <v>14.9</v>
      </c>
      <c r="N5" s="18">
        <f t="shared" si="2"/>
        <v>1.0142954390742001</v>
      </c>
    </row>
    <row r="6" spans="1:15" x14ac:dyDescent="0.2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</row>
    <row r="7" spans="1:15" ht="32" x14ac:dyDescent="0.2">
      <c r="A7" t="s">
        <v>1</v>
      </c>
      <c r="B7" t="s">
        <v>17</v>
      </c>
      <c r="C7" t="s">
        <v>12</v>
      </c>
      <c r="D7" t="s">
        <v>13</v>
      </c>
      <c r="E7" s="1" t="s">
        <v>24</v>
      </c>
      <c r="F7" s="5" t="s">
        <v>14</v>
      </c>
      <c r="G7" s="4" t="s">
        <v>21</v>
      </c>
      <c r="H7" s="15" t="s">
        <v>21</v>
      </c>
      <c r="I7" s="8">
        <v>46.620046620046622</v>
      </c>
      <c r="J7" s="8">
        <f t="shared" si="1"/>
        <v>21.45</v>
      </c>
      <c r="K7" s="8">
        <v>0</v>
      </c>
      <c r="L7" s="8">
        <f t="shared" si="0"/>
        <v>98.3</v>
      </c>
      <c r="M7" s="8">
        <v>1.7</v>
      </c>
      <c r="N7" s="6">
        <f t="shared" si="2"/>
        <v>0.36464999999999997</v>
      </c>
    </row>
    <row r="8" spans="1:15" ht="32" x14ac:dyDescent="0.2">
      <c r="A8" t="s">
        <v>1</v>
      </c>
      <c r="B8" t="s">
        <v>17</v>
      </c>
      <c r="C8" t="s">
        <v>12</v>
      </c>
      <c r="D8" t="s">
        <v>13</v>
      </c>
      <c r="E8" s="1" t="s">
        <v>24</v>
      </c>
      <c r="F8" s="5" t="s">
        <v>14</v>
      </c>
      <c r="G8" s="5" t="s">
        <v>14</v>
      </c>
      <c r="H8" s="15" t="s">
        <v>21</v>
      </c>
      <c r="I8" s="8">
        <v>46.216060080878108</v>
      </c>
      <c r="J8" s="8">
        <f t="shared" si="1"/>
        <v>21.637499999999999</v>
      </c>
      <c r="K8" s="8">
        <v>0</v>
      </c>
      <c r="L8" s="8">
        <f t="shared" si="0"/>
        <v>98.6</v>
      </c>
      <c r="M8" s="8">
        <v>1.4</v>
      </c>
      <c r="N8" s="6">
        <f t="shared" si="2"/>
        <v>0.30292499999999994</v>
      </c>
    </row>
    <row r="9" spans="1:15" ht="32" x14ac:dyDescent="0.2">
      <c r="A9" t="s">
        <v>1</v>
      </c>
      <c r="B9" t="s">
        <v>17</v>
      </c>
      <c r="C9" t="s">
        <v>12</v>
      </c>
      <c r="D9" t="s">
        <v>13</v>
      </c>
      <c r="E9" s="1" t="s">
        <v>24</v>
      </c>
      <c r="F9" s="5" t="s">
        <v>14</v>
      </c>
      <c r="G9" s="4" t="s">
        <v>21</v>
      </c>
      <c r="H9" s="16" t="s">
        <v>14</v>
      </c>
      <c r="I9" s="8">
        <v>68.02721088435375</v>
      </c>
      <c r="J9" s="8">
        <f t="shared" si="1"/>
        <v>14.699999999999998</v>
      </c>
      <c r="K9" s="8">
        <v>0</v>
      </c>
      <c r="L9" s="8">
        <f t="shared" si="0"/>
        <v>100</v>
      </c>
      <c r="M9" s="8">
        <v>0</v>
      </c>
      <c r="N9" s="6">
        <f t="shared" si="2"/>
        <v>0</v>
      </c>
    </row>
    <row r="10" spans="1:15" ht="32" x14ac:dyDescent="0.2">
      <c r="A10" t="s">
        <v>1</v>
      </c>
      <c r="B10" t="s">
        <v>17</v>
      </c>
      <c r="C10" t="s">
        <v>12</v>
      </c>
      <c r="D10" t="s">
        <v>13</v>
      </c>
      <c r="E10" s="1" t="s">
        <v>24</v>
      </c>
      <c r="F10" s="5" t="s">
        <v>14</v>
      </c>
      <c r="G10" s="5" t="s">
        <v>14</v>
      </c>
      <c r="H10" s="16" t="s">
        <v>14</v>
      </c>
      <c r="I10" s="9">
        <v>68.061936362089497</v>
      </c>
      <c r="J10" s="8">
        <f t="shared" si="1"/>
        <v>14.692500000000001</v>
      </c>
      <c r="K10" s="8">
        <v>0</v>
      </c>
      <c r="L10" s="8">
        <f t="shared" si="0"/>
        <v>100</v>
      </c>
      <c r="M10" s="9">
        <v>0</v>
      </c>
      <c r="N10" s="10">
        <f t="shared" si="2"/>
        <v>0</v>
      </c>
    </row>
    <row r="11" spans="1:15" x14ac:dyDescent="0.2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</row>
    <row r="12" spans="1:15" ht="48" x14ac:dyDescent="0.2">
      <c r="A12" t="s">
        <v>1</v>
      </c>
      <c r="B12" t="s">
        <v>17</v>
      </c>
      <c r="C12" t="s">
        <v>12</v>
      </c>
      <c r="D12" t="s">
        <v>10</v>
      </c>
      <c r="E12" s="1" t="s">
        <v>22</v>
      </c>
      <c r="F12" s="5" t="s">
        <v>14</v>
      </c>
      <c r="G12" s="4" t="s">
        <v>21</v>
      </c>
      <c r="H12" s="15" t="s">
        <v>21</v>
      </c>
      <c r="I12" s="8">
        <v>57.224606580829757</v>
      </c>
      <c r="J12" s="8">
        <f t="shared" si="1"/>
        <v>17.475000000000001</v>
      </c>
      <c r="K12" s="8">
        <v>0</v>
      </c>
      <c r="L12" s="8">
        <f t="shared" si="0"/>
        <v>98.1</v>
      </c>
      <c r="M12" s="8">
        <v>1.9</v>
      </c>
      <c r="N12" s="6">
        <f t="shared" si="2"/>
        <v>0.33202500000000001</v>
      </c>
    </row>
    <row r="13" spans="1:15" ht="48" x14ac:dyDescent="0.2">
      <c r="A13" t="s">
        <v>1</v>
      </c>
      <c r="B13" t="s">
        <v>17</v>
      </c>
      <c r="C13" t="s">
        <v>12</v>
      </c>
      <c r="D13" t="s">
        <v>10</v>
      </c>
      <c r="E13" s="1" t="s">
        <v>22</v>
      </c>
      <c r="F13" s="5" t="s">
        <v>14</v>
      </c>
      <c r="G13" s="5" t="s">
        <v>14</v>
      </c>
      <c r="H13" s="15" t="s">
        <v>21</v>
      </c>
      <c r="I13" s="8">
        <v>57.728387934766921</v>
      </c>
      <c r="J13" s="8">
        <f t="shared" si="1"/>
        <v>17.322500000000002</v>
      </c>
      <c r="K13" s="8">
        <v>0</v>
      </c>
      <c r="L13" s="8">
        <f t="shared" si="0"/>
        <v>98.5</v>
      </c>
      <c r="M13" s="8">
        <v>1.5</v>
      </c>
      <c r="N13" s="6">
        <f t="shared" si="2"/>
        <v>0.25983750000000005</v>
      </c>
    </row>
    <row r="14" spans="1:15" ht="48" x14ac:dyDescent="0.2">
      <c r="A14" t="s">
        <v>1</v>
      </c>
      <c r="B14" t="s">
        <v>17</v>
      </c>
      <c r="C14" t="s">
        <v>12</v>
      </c>
      <c r="D14" t="s">
        <v>10</v>
      </c>
      <c r="E14" s="1" t="s">
        <v>22</v>
      </c>
      <c r="F14" s="5" t="s">
        <v>14</v>
      </c>
      <c r="G14" s="4" t="s">
        <v>21</v>
      </c>
      <c r="H14" s="16" t="s">
        <v>14</v>
      </c>
      <c r="I14" s="8">
        <v>63.191153238546605</v>
      </c>
      <c r="J14" s="8">
        <f t="shared" si="1"/>
        <v>15.824999999999999</v>
      </c>
      <c r="K14" s="8">
        <v>0</v>
      </c>
      <c r="L14" s="8">
        <f t="shared" si="0"/>
        <v>100</v>
      </c>
      <c r="M14" s="8">
        <v>0</v>
      </c>
      <c r="N14" s="6">
        <f t="shared" si="2"/>
        <v>0</v>
      </c>
    </row>
    <row r="15" spans="1:15" ht="48" x14ac:dyDescent="0.2">
      <c r="A15" t="s">
        <v>1</v>
      </c>
      <c r="B15" t="s">
        <v>17</v>
      </c>
      <c r="C15" t="s">
        <v>12</v>
      </c>
      <c r="D15" t="s">
        <v>10</v>
      </c>
      <c r="E15" s="1" t="s">
        <v>22</v>
      </c>
      <c r="F15" s="5" t="s">
        <v>14</v>
      </c>
      <c r="G15" s="5" t="s">
        <v>14</v>
      </c>
      <c r="H15" s="16" t="s">
        <v>14</v>
      </c>
      <c r="I15" s="9">
        <v>63.593004769475357</v>
      </c>
      <c r="J15" s="8">
        <f t="shared" si="1"/>
        <v>15.725</v>
      </c>
      <c r="K15" s="8">
        <v>0</v>
      </c>
      <c r="L15" s="8">
        <f t="shared" si="0"/>
        <v>100</v>
      </c>
      <c r="M15" s="9">
        <v>0</v>
      </c>
      <c r="N15" s="10">
        <f t="shared" si="2"/>
        <v>0</v>
      </c>
    </row>
    <row r="16" spans="1:15" x14ac:dyDescent="0.2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</row>
    <row r="17" spans="1:14" ht="48" x14ac:dyDescent="0.2">
      <c r="A17" t="s">
        <v>1</v>
      </c>
      <c r="B17" t="s">
        <v>16</v>
      </c>
      <c r="C17" t="s">
        <v>11</v>
      </c>
      <c r="D17" t="s">
        <v>10</v>
      </c>
      <c r="E17" s="1" t="s">
        <v>22</v>
      </c>
      <c r="F17" s="5" t="s">
        <v>14</v>
      </c>
      <c r="G17" s="4" t="s">
        <v>21</v>
      </c>
      <c r="H17" s="16" t="s">
        <v>14</v>
      </c>
      <c r="I17" s="9">
        <v>49.303586835942319</v>
      </c>
      <c r="J17" s="8">
        <f t="shared" ref="J17:J18" si="3">1000/I17</f>
        <v>20.282499999999999</v>
      </c>
      <c r="K17" s="8">
        <v>0</v>
      </c>
      <c r="L17" s="8">
        <f t="shared" ref="L17:L18" si="4">100-M17</f>
        <v>100</v>
      </c>
      <c r="M17" s="8">
        <v>0</v>
      </c>
      <c r="N17" s="6">
        <f t="shared" ref="N17:N18" si="5">M17*(J17/100)</f>
        <v>0</v>
      </c>
    </row>
    <row r="18" spans="1:14" ht="48" x14ac:dyDescent="0.2">
      <c r="A18" t="s">
        <v>1</v>
      </c>
      <c r="B18" t="s">
        <v>16</v>
      </c>
      <c r="C18" t="s">
        <v>11</v>
      </c>
      <c r="D18" t="s">
        <v>10</v>
      </c>
      <c r="E18" s="1" t="s">
        <v>22</v>
      </c>
      <c r="F18" s="5" t="s">
        <v>14</v>
      </c>
      <c r="G18" s="5" t="s">
        <v>14</v>
      </c>
      <c r="H18" s="16" t="s">
        <v>14</v>
      </c>
      <c r="I18" s="17">
        <v>49.26108374384237</v>
      </c>
      <c r="J18" s="8">
        <f t="shared" si="3"/>
        <v>20.299999999999997</v>
      </c>
      <c r="K18" s="8">
        <v>0</v>
      </c>
      <c r="L18" s="8">
        <f t="shared" si="4"/>
        <v>100</v>
      </c>
      <c r="M18" s="9">
        <v>0</v>
      </c>
      <c r="N18" s="10">
        <f t="shared" si="5"/>
        <v>0</v>
      </c>
    </row>
    <row r="19" spans="1:14" x14ac:dyDescent="0.2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</row>
    <row r="20" spans="1:14" ht="32" x14ac:dyDescent="0.2">
      <c r="A20" t="s">
        <v>0</v>
      </c>
      <c r="B20" t="s">
        <v>16</v>
      </c>
      <c r="C20" t="s">
        <v>11</v>
      </c>
      <c r="D20" t="s">
        <v>9</v>
      </c>
      <c r="E20" s="1" t="s">
        <v>24</v>
      </c>
      <c r="F20" s="4" t="s">
        <v>21</v>
      </c>
      <c r="G20" s="5" t="s">
        <v>21</v>
      </c>
      <c r="H20" s="15" t="s">
        <v>21</v>
      </c>
      <c r="I20" s="8">
        <v>6.7340067340067344</v>
      </c>
      <c r="J20" s="8">
        <f t="shared" ref="J20:J21" si="6">1000/I20</f>
        <v>148.5</v>
      </c>
      <c r="K20" s="8">
        <v>10.1</v>
      </c>
      <c r="L20" s="8">
        <f>100-M20-K20</f>
        <v>89.5</v>
      </c>
      <c r="M20" s="9">
        <v>0.4</v>
      </c>
      <c r="N20" s="10">
        <f t="shared" ref="N20" si="7">M20*(J20/100)</f>
        <v>0.59400000000000008</v>
      </c>
    </row>
    <row r="21" spans="1:14" ht="32" x14ac:dyDescent="0.2">
      <c r="A21" t="s">
        <v>0</v>
      </c>
      <c r="B21" t="s">
        <v>16</v>
      </c>
      <c r="C21" t="s">
        <v>11</v>
      </c>
      <c r="D21" t="s">
        <v>9</v>
      </c>
      <c r="E21" s="1" t="s">
        <v>24</v>
      </c>
      <c r="F21" s="4" t="s">
        <v>21</v>
      </c>
      <c r="G21" s="4" t="s">
        <v>21</v>
      </c>
      <c r="H21" s="16" t="s">
        <v>14</v>
      </c>
      <c r="I21" s="9">
        <v>6.7408156386922817</v>
      </c>
      <c r="J21" s="8">
        <f t="shared" si="6"/>
        <v>148.35</v>
      </c>
      <c r="K21" s="8" t="s">
        <v>9</v>
      </c>
      <c r="L21" s="8">
        <v>81.2</v>
      </c>
      <c r="M21" s="17" t="s">
        <v>9</v>
      </c>
      <c r="N21" s="18" t="s">
        <v>9</v>
      </c>
    </row>
    <row r="22" spans="1:14" x14ac:dyDescent="0.2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</row>
    <row r="23" spans="1:14" ht="48" x14ac:dyDescent="0.2">
      <c r="A23" t="s">
        <v>0</v>
      </c>
      <c r="B23" t="s">
        <v>16</v>
      </c>
      <c r="C23" t="s">
        <v>11</v>
      </c>
      <c r="D23" t="s">
        <v>10</v>
      </c>
      <c r="E23" s="1" t="s">
        <v>22</v>
      </c>
      <c r="F23" s="4" t="s">
        <v>21</v>
      </c>
      <c r="G23" s="5" t="s">
        <v>21</v>
      </c>
      <c r="H23" s="15" t="s">
        <v>21</v>
      </c>
      <c r="I23" s="8">
        <v>28.479886080455678</v>
      </c>
      <c r="J23" s="8">
        <f t="shared" ref="J23:J24" si="8">1000/I23</f>
        <v>35.112499999999997</v>
      </c>
      <c r="K23" s="8">
        <v>31.2</v>
      </c>
      <c r="L23" s="8">
        <f>100-M23-K23</f>
        <v>67.5</v>
      </c>
      <c r="M23" s="9">
        <v>1.3</v>
      </c>
      <c r="N23" s="10">
        <f t="shared" ref="N23" si="9">M23*(J23/100)</f>
        <v>0.45646249999999999</v>
      </c>
    </row>
    <row r="24" spans="1:14" ht="48" x14ac:dyDescent="0.2">
      <c r="A24" t="s">
        <v>0</v>
      </c>
      <c r="B24" t="s">
        <v>16</v>
      </c>
      <c r="C24" t="s">
        <v>11</v>
      </c>
      <c r="D24" t="s">
        <v>10</v>
      </c>
      <c r="E24" s="1" t="s">
        <v>22</v>
      </c>
      <c r="F24" s="4" t="s">
        <v>21</v>
      </c>
      <c r="G24" s="4" t="s">
        <v>21</v>
      </c>
      <c r="H24" s="16" t="s">
        <v>14</v>
      </c>
      <c r="I24" s="9">
        <v>28.754223276543744</v>
      </c>
      <c r="J24" s="8">
        <f t="shared" si="8"/>
        <v>34.777499999999996</v>
      </c>
      <c r="K24" s="8" t="s">
        <v>9</v>
      </c>
      <c r="L24" s="8">
        <f>0.637</f>
        <v>0.63700000000000001</v>
      </c>
      <c r="M24" s="8" t="s">
        <v>9</v>
      </c>
      <c r="N24" s="6" t="s">
        <v>9</v>
      </c>
    </row>
    <row r="37" spans="2:6" x14ac:dyDescent="0.2">
      <c r="F37" s="2"/>
    </row>
    <row r="41" spans="2:6" x14ac:dyDescent="0.2">
      <c r="B4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Kitzbi</dc:creator>
  <cp:lastModifiedBy> </cp:lastModifiedBy>
  <dcterms:created xsi:type="dcterms:W3CDTF">2020-10-08T00:40:21Z</dcterms:created>
  <dcterms:modified xsi:type="dcterms:W3CDTF">2020-12-29T23:44:35Z</dcterms:modified>
</cp:coreProperties>
</file>