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tudy 1" sheetId="1" r:id="rId4"/>
    <sheet name="Study 2" sheetId="2" r:id="rId5"/>
    <sheet name="Study 3" sheetId="3" r:id="rId6"/>
    <sheet name="Study 4" sheetId="4" r:id="rId7"/>
  </sheets>
</workbook>
</file>

<file path=xl/sharedStrings.xml><?xml version="1.0" encoding="utf-8"?>
<sst xmlns="http://schemas.openxmlformats.org/spreadsheetml/2006/main" uniqueCount="42">
  <si>
    <t>Low anchor</t>
  </si>
  <si>
    <t>High anchor</t>
  </si>
  <si>
    <t>True answer: 2,906.5 miles</t>
  </si>
  <si>
    <t>The distance from San Francisco to New York City is longer than 1,500 miles. How far do you think it is?</t>
  </si>
  <si>
    <t>The distance from San Francisco to New York City is shorter than 6,000 miles. How far do you think it is?</t>
  </si>
  <si>
    <t>Please make sure the total sample size equals 100</t>
  </si>
  <si>
    <t>n</t>
  </si>
  <si>
    <t>M</t>
  </si>
  <si>
    <t>SD</t>
  </si>
  <si>
    <t>Male</t>
  </si>
  <si>
    <t>Female</t>
  </si>
  <si>
    <t>Gender main effect</t>
  </si>
  <si>
    <t>Condition main effect</t>
  </si>
  <si>
    <t>Gender x condition interaction effect</t>
  </si>
  <si>
    <t>F</t>
  </si>
  <si>
    <t>df1</t>
  </si>
  <si>
    <t>df2</t>
  </si>
  <si>
    <t>p value</t>
  </si>
  <si>
    <t>effect size r</t>
  </si>
  <si>
    <t>Harmonic mean</t>
  </si>
  <si>
    <t>Male average</t>
  </si>
  <si>
    <t>Female average</t>
  </si>
  <si>
    <t>Control average</t>
  </si>
  <si>
    <t>Experimental average</t>
  </si>
  <si>
    <t>SS error</t>
  </si>
  <si>
    <t>Mserror</t>
  </si>
  <si>
    <t>SS gender</t>
  </si>
  <si>
    <t>Msgender</t>
  </si>
  <si>
    <t>SS condition</t>
  </si>
  <si>
    <t>Mscondition</t>
  </si>
  <si>
    <t>SS interaction</t>
  </si>
  <si>
    <t>Msinteraction</t>
  </si>
  <si>
    <t>SS total</t>
  </si>
  <si>
    <t>True answer: 2,719,000 people</t>
  </si>
  <si>
    <t>The population of Chicago is more than 200,000. What do you think the population of Chicago is?</t>
  </si>
  <si>
    <t>The population of Chicago is less than 5,000,000. What do you think the population of Chicago is?</t>
  </si>
  <si>
    <t>True answer: 29,029 feet</t>
  </si>
  <si>
    <t>Mount Everest is taller than 2,000 feet. How tall do you think Mount Everest is?</t>
  </si>
  <si>
    <t>Mount Everest is shorter than 45,500 feet. How tall do you think Mount Everest is?</t>
  </si>
  <si>
    <t>True answer: 10,957 babies</t>
  </si>
  <si>
    <t xml:space="preserve">More than 100 babies are born per day in the United States. How many babies do you think are born in the U.S. each day? </t>
  </si>
  <si>
    <t>Less than 50,000 babies are born per day in the United States. How many babies do you think areborn in the U.S. each day?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</si>
</sst>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"/>
  </numFmts>
  <fonts count="7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sz val="10"/>
      <color indexed="8"/>
      <name val="Arial"/>
    </font>
    <font>
      <b val="1"/>
      <sz val="14"/>
      <color indexed="8"/>
      <name val="Calibri"/>
    </font>
    <font>
      <sz val="16"/>
      <color indexed="1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1" fontId="4" borderId="1" applyNumberFormat="1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horizontal="center" vertical="bottom"/>
    </xf>
    <xf numFmtId="1" fontId="2" borderId="1" applyNumberFormat="1" applyFont="1" applyFill="0" applyBorder="1" applyAlignment="1" applyProtection="0">
      <alignment horizontal="center" vertical="bottom"/>
    </xf>
    <xf numFmtId="0" fontId="2" borderId="1" applyNumberFormat="0" applyFont="1" applyFill="0" applyBorder="1" applyAlignment="1" applyProtection="0">
      <alignment vertical="bottom"/>
    </xf>
    <xf numFmtId="0" fontId="5" borderId="1" applyNumberFormat="1" applyFont="1" applyFill="0" applyBorder="1" applyAlignment="1" applyProtection="0">
      <alignment vertical="bottom" wrapText="1"/>
    </xf>
    <xf numFmtId="0" fontId="2" borderId="1" applyNumberFormat="1" applyFont="1" applyFill="0" applyBorder="1" applyAlignment="1" applyProtection="0">
      <alignment horizontal="center" vertical="bottom" wrapText="1"/>
    </xf>
    <xf numFmtId="1" fontId="2" borderId="1" applyNumberFormat="1" applyFont="1" applyFill="0" applyBorder="1" applyAlignment="1" applyProtection="0">
      <alignment horizontal="center" vertical="bottom" wrapText="1"/>
    </xf>
    <xf numFmtId="0" fontId="6" borderId="1" applyNumberFormat="1" applyFont="1" applyFill="0" applyBorder="1" applyAlignment="1" applyProtection="0">
      <alignment vertical="bottom"/>
    </xf>
    <xf numFmtId="0" fontId="4" borderId="2" applyNumberFormat="1" applyFont="1" applyFill="0" applyBorder="1" applyAlignment="1" applyProtection="0">
      <alignment vertical="bottom"/>
    </xf>
    <xf numFmtId="0" fontId="2" borderId="2" applyNumberFormat="1" applyFont="1" applyFill="0" applyBorder="1" applyAlignment="1" applyProtection="0">
      <alignment vertical="bottom"/>
    </xf>
    <xf numFmtId="0" fontId="2" borderId="3" applyNumberFormat="1" applyFont="1" applyFill="0" applyBorder="1" applyAlignment="1" applyProtection="0">
      <alignment vertical="bottom"/>
    </xf>
    <xf numFmtId="59" fontId="2" fillId="2" borderId="4" applyNumberFormat="1" applyFont="1" applyFill="1" applyBorder="1" applyAlignment="1" applyProtection="0">
      <alignment vertical="bottom"/>
    </xf>
    <xf numFmtId="0" fontId="2" borderId="5" applyNumberFormat="0" applyFont="1" applyFill="0" applyBorder="1" applyAlignment="1" applyProtection="0">
      <alignment vertical="bottom"/>
    </xf>
    <xf numFmtId="0" fontId="2" borderId="6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0" fontId="2" borderId="2" applyNumberFormat="0" applyFont="1" applyFill="0" applyBorder="1" applyAlignment="1" applyProtection="0">
      <alignment vertical="bottom"/>
    </xf>
    <xf numFmtId="0" fontId="2" fillId="3" borderId="4" applyNumberFormat="1" applyFont="1" applyFill="1" applyBorder="1" applyAlignment="1" applyProtection="0">
      <alignment vertical="bottom"/>
    </xf>
    <xf numFmtId="0" fontId="2" borderId="7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0000"/>
      <rgbColor rgb="ffffff00"/>
      <rgbColor rgb="ff92d05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26"/>
  <sheetViews>
    <sheetView workbookViewId="0" showGridLines="0" defaultGridColor="1"/>
  </sheetViews>
  <sheetFormatPr defaultColWidth="6.625" defaultRowHeight="15" customHeight="1" outlineLevelRow="0" outlineLevelCol="0"/>
  <cols>
    <col min="1" max="1" width="13.875" style="1" customWidth="1"/>
    <col min="2" max="2" width="6.625" style="1" customWidth="1"/>
    <col min="3" max="3" width="15.375" style="1" customWidth="1"/>
    <col min="4" max="4" width="6.625" style="1" customWidth="1"/>
    <col min="5" max="5" width="25.875" style="1" customWidth="1"/>
    <col min="6" max="6" width="6.625" style="1" customWidth="1"/>
    <col min="7" max="7" width="6.625" style="1" customWidth="1"/>
    <col min="8" max="8" width="6.625" style="1" customWidth="1"/>
    <col min="9" max="256" width="6.625" style="1" customWidth="1"/>
  </cols>
  <sheetData>
    <row r="1" ht="18" customHeight="1">
      <c r="A1" s="2"/>
      <c r="B1" t="s" s="3">
        <v>0</v>
      </c>
      <c r="C1" s="4"/>
      <c r="D1" s="4"/>
      <c r="E1" t="s" s="3">
        <v>1</v>
      </c>
      <c r="F1" s="4"/>
      <c r="G1" s="4"/>
      <c r="H1" s="5"/>
    </row>
    <row r="2" ht="57" customHeight="1">
      <c r="A2" t="s" s="6">
        <v>2</v>
      </c>
      <c r="B2" t="s" s="7">
        <v>3</v>
      </c>
      <c r="C2" s="8"/>
      <c r="D2" s="8"/>
      <c r="E2" t="s" s="7">
        <v>4</v>
      </c>
      <c r="F2" s="8"/>
      <c r="G2" s="8"/>
      <c r="H2" t="s" s="9">
        <f>IF(B4+E4+E5+B5&lt;&gt;100,"Please make sure the total sample size equals 100","")</f>
        <v>5</v>
      </c>
    </row>
    <row r="3" ht="18" customHeight="1">
      <c r="A3" s="2"/>
      <c r="B3" t="s" s="10">
        <v>6</v>
      </c>
      <c r="C3" t="s" s="11">
        <v>7</v>
      </c>
      <c r="D3" t="s" s="11">
        <v>8</v>
      </c>
      <c r="E3" t="s" s="11">
        <v>6</v>
      </c>
      <c r="F3" t="s" s="11">
        <v>7</v>
      </c>
      <c r="G3" t="s" s="11">
        <v>8</v>
      </c>
      <c r="H3" s="5"/>
    </row>
    <row r="4" ht="18" customHeight="1">
      <c r="A4" t="s" s="12">
        <v>9</v>
      </c>
      <c r="B4" s="13">
        <v>9</v>
      </c>
      <c r="C4" s="13">
        <v>3044.444</v>
      </c>
      <c r="D4" s="13">
        <v>1345.4656</v>
      </c>
      <c r="E4" s="13">
        <v>12</v>
      </c>
      <c r="F4" s="13">
        <v>4233.333</v>
      </c>
      <c r="G4" s="13">
        <v>1131.6387</v>
      </c>
      <c r="H4" s="14"/>
    </row>
    <row r="5" ht="18" customHeight="1">
      <c r="A5" t="s" s="12">
        <v>10</v>
      </c>
      <c r="B5" s="13">
        <v>33</v>
      </c>
      <c r="C5" s="13">
        <v>3068.576</v>
      </c>
      <c r="D5" s="13">
        <v>1011.7939</v>
      </c>
      <c r="E5" s="13">
        <v>37</v>
      </c>
      <c r="F5" s="13">
        <v>4052.838</v>
      </c>
      <c r="G5" s="13">
        <v>974.9112</v>
      </c>
      <c r="H5" s="14"/>
    </row>
    <row r="6" ht="18" customHeight="1">
      <c r="A6" s="5"/>
      <c r="B6" s="15"/>
      <c r="C6" s="15"/>
      <c r="D6" s="15"/>
      <c r="E6" s="15"/>
      <c r="F6" s="15"/>
      <c r="G6" s="15"/>
      <c r="H6" s="5"/>
    </row>
    <row r="7" ht="18" customHeight="1">
      <c r="A7" t="s" s="16">
        <v>11</v>
      </c>
      <c r="B7" s="17"/>
      <c r="C7" t="s" s="16">
        <v>12</v>
      </c>
      <c r="D7" s="17"/>
      <c r="E7" t="s" s="16">
        <v>13</v>
      </c>
      <c r="F7" s="17"/>
      <c r="G7" s="5"/>
      <c r="H7" s="5"/>
    </row>
    <row r="8" ht="18" customHeight="1">
      <c r="A8" t="s" s="12">
        <v>14</v>
      </c>
      <c r="B8" s="18">
        <f>IFERROR(D21/D20,"")</f>
        <v>0.08842400559582987</v>
      </c>
      <c r="C8" t="s" s="19">
        <v>14</v>
      </c>
      <c r="D8" s="18">
        <f>IFERROR(D22/D20,"")</f>
        <v>17.0797694478354</v>
      </c>
      <c r="E8" t="s" s="19">
        <v>14</v>
      </c>
      <c r="F8" s="18">
        <f>IFERROR(D23/D20,"")</f>
        <v>0.1514356305897784</v>
      </c>
      <c r="G8" s="14"/>
      <c r="H8" s="5"/>
    </row>
    <row r="9" ht="18" customHeight="1">
      <c r="A9" t="s" s="12">
        <v>15</v>
      </c>
      <c r="B9" s="18">
        <f t="shared" si="4" ref="B9:D9">2-1</f>
        <v>1</v>
      </c>
      <c r="C9" t="s" s="19">
        <v>15</v>
      </c>
      <c r="D9" s="18">
        <f t="shared" si="4"/>
        <v>1</v>
      </c>
      <c r="E9" t="s" s="19">
        <v>15</v>
      </c>
      <c r="F9" s="18">
        <v>1</v>
      </c>
      <c r="G9" s="14"/>
      <c r="H9" s="5"/>
    </row>
    <row r="10" ht="18" customHeight="1">
      <c r="A10" t="s" s="12">
        <v>16</v>
      </c>
      <c r="B10" s="18">
        <f>IF(B4+B5+E4+E5-4=-4,"",B4+B5+E4+E5-4)</f>
        <v>87</v>
      </c>
      <c r="C10" t="s" s="19">
        <v>16</v>
      </c>
      <c r="D10" s="18">
        <f>IF(B4+E4+B5+E5-4=-4,"",B4+E4+B5+E5-4)</f>
        <v>87</v>
      </c>
      <c r="E10" t="s" s="19">
        <v>16</v>
      </c>
      <c r="F10" s="18">
        <f>IF(B4+E4+B5+E5-4=-4,"",B4+E4+B5+E5-4)</f>
        <v>87</v>
      </c>
      <c r="G10" s="14"/>
      <c r="H10" s="5"/>
    </row>
    <row r="11" ht="18" customHeight="1">
      <c r="A11" t="s" s="12">
        <v>17</v>
      </c>
      <c r="B11" s="18">
        <f>IFERROR(FDIST(B8,B9,B10),"")</f>
        <v>0.7668992183146791</v>
      </c>
      <c r="C11" t="s" s="19">
        <v>17</v>
      </c>
      <c r="D11" s="18">
        <f>IFERROR(FDIST(D8,D9,D10),"")</f>
        <v>8.221424959498069e-05</v>
      </c>
      <c r="E11" t="s" s="19">
        <v>17</v>
      </c>
      <c r="F11" s="18">
        <f>IFERROR(FDIST(F8,F9,F10),"")</f>
        <v>0.6981180358587347</v>
      </c>
      <c r="G11" s="14"/>
      <c r="H11" s="5"/>
    </row>
    <row r="12" ht="18" customHeight="1">
      <c r="A12" t="s" s="12">
        <v>18</v>
      </c>
      <c r="B12" s="18">
        <f>IFERROR(B21/B24,"")</f>
        <v>0.0008476257668114551</v>
      </c>
      <c r="C12" t="s" s="19">
        <v>18</v>
      </c>
      <c r="D12" s="18">
        <f>IFERROR(B22/B24,"")</f>
        <v>0.1637253659527396</v>
      </c>
      <c r="E12" t="s" s="19">
        <v>18</v>
      </c>
      <c r="F12" s="18">
        <f>IFERROR(B23/B24,"")</f>
        <v>0.001451650393310057</v>
      </c>
      <c r="G12" s="14"/>
      <c r="H12" s="5"/>
    </row>
    <row r="13" ht="18" customHeight="1">
      <c r="A13" s="5"/>
      <c r="B13" s="15"/>
      <c r="C13" s="5"/>
      <c r="D13" s="15"/>
      <c r="E13" s="5"/>
      <c r="F13" s="15"/>
      <c r="G13" s="5"/>
      <c r="H13" s="5"/>
    </row>
    <row r="14" ht="15" customHeight="1" hidden="1">
      <c r="A14" s="5"/>
      <c r="B14" s="5"/>
      <c r="C14" s="5"/>
      <c r="D14" s="5"/>
      <c r="E14" s="5"/>
      <c r="F14" s="5"/>
      <c r="G14" s="5"/>
      <c r="H14" s="5"/>
    </row>
    <row r="15" ht="15" customHeight="1" hidden="1">
      <c r="A15" t="s" s="16">
        <v>19</v>
      </c>
      <c r="B15" s="16">
        <f>4^2/(1/B4+1/E4+1/B5+1/E5)</f>
        <v>63.548929249119</v>
      </c>
      <c r="C15" s="5"/>
      <c r="D15" s="5"/>
      <c r="E15" s="5"/>
      <c r="F15" s="5"/>
      <c r="G15" s="5"/>
      <c r="H15" s="5"/>
    </row>
    <row r="16" ht="15" customHeight="1" hidden="1">
      <c r="A16" t="s" s="16">
        <v>20</v>
      </c>
      <c r="B16" s="16">
        <f>AVERAGE(C4,F4)</f>
        <v>3638.8885</v>
      </c>
      <c r="C16" s="5"/>
      <c r="D16" s="5"/>
      <c r="E16" s="5"/>
      <c r="F16" s="5"/>
      <c r="G16" s="5"/>
      <c r="H16" s="5"/>
    </row>
    <row r="17" ht="15" customHeight="1" hidden="1">
      <c r="A17" t="s" s="16">
        <v>21</v>
      </c>
      <c r="B17" s="16">
        <f>AVERAGE(C5,F5)</f>
        <v>3560.707</v>
      </c>
      <c r="C17" s="5"/>
      <c r="D17" s="5"/>
      <c r="E17" s="5"/>
      <c r="F17" s="5"/>
      <c r="G17" s="5"/>
      <c r="H17" s="5"/>
    </row>
    <row r="18" ht="15" customHeight="1" hidden="1">
      <c r="A18" t="s" s="16">
        <v>22</v>
      </c>
      <c r="B18" s="16">
        <f>AVERAGE(C4,C5)</f>
        <v>3056.51</v>
      </c>
      <c r="C18" s="5"/>
      <c r="D18" s="5"/>
      <c r="E18" s="5"/>
      <c r="F18" s="5"/>
      <c r="G18" s="5"/>
      <c r="H18" s="5"/>
    </row>
    <row r="19" ht="15" customHeight="1" hidden="1">
      <c r="A19" t="s" s="16">
        <v>23</v>
      </c>
      <c r="B19" s="16">
        <f>AVERAGE(F4,F5)</f>
        <v>4143.0855</v>
      </c>
      <c r="C19" s="5"/>
      <c r="D19" s="5"/>
      <c r="E19" s="5"/>
      <c r="F19" s="5"/>
      <c r="G19" s="5"/>
      <c r="H19" s="5"/>
    </row>
    <row r="20" ht="15" customHeight="1" hidden="1">
      <c r="A20" t="s" s="16">
        <v>24</v>
      </c>
      <c r="B20" s="16">
        <f>(B4-1)*D4^2+(E4-1)*G4^2+(B5-1)*D5^2+(E5-1)*G5^2</f>
        <v>95544416.26532802</v>
      </c>
      <c r="C20" t="s" s="16">
        <v>25</v>
      </c>
      <c r="D20" s="16">
        <f>B20/(B4+E4+B5+E5-4)</f>
        <v>1098211.681210667</v>
      </c>
      <c r="E20" s="5"/>
      <c r="F20" s="5"/>
      <c r="G20" s="5"/>
      <c r="H20" s="5"/>
    </row>
    <row r="21" ht="15" customHeight="1" hidden="1">
      <c r="A21" t="s" s="16">
        <v>26</v>
      </c>
      <c r="B21" s="16">
        <f>B15*VAR(B16,B17)/2</f>
        <v>97108.275844777745</v>
      </c>
      <c r="C21" t="s" s="16">
        <v>27</v>
      </c>
      <c r="D21" s="16">
        <f>B21/(2-1)</f>
        <v>97108.275844777745</v>
      </c>
      <c r="E21" s="5"/>
      <c r="F21" s="5"/>
      <c r="G21" s="5"/>
      <c r="H21" s="5"/>
    </row>
    <row r="22" ht="15" customHeight="1" hidden="1">
      <c r="A22" t="s" s="16">
        <v>28</v>
      </c>
      <c r="B22" s="16">
        <f>B15*VAR(B18,B19)/2</f>
        <v>18757202.3199979</v>
      </c>
      <c r="C22" t="s" s="16">
        <v>29</v>
      </c>
      <c r="D22" s="16">
        <f>B22/(2-1)</f>
        <v>18757202.3199979</v>
      </c>
      <c r="E22" s="5"/>
      <c r="F22" s="5"/>
      <c r="G22" s="5"/>
      <c r="H22" s="5"/>
    </row>
    <row r="23" ht="15" customHeight="1" hidden="1">
      <c r="A23" t="s" s="16">
        <v>30</v>
      </c>
      <c r="B23" s="16">
        <f>B15*VAR(C4,F4,C5,F5)*3/4-B21-B22</f>
        <v>166308.378465198</v>
      </c>
      <c r="C23" t="s" s="16">
        <v>31</v>
      </c>
      <c r="D23" s="16">
        <f>B23/1</f>
        <v>166308.378465198</v>
      </c>
      <c r="E23" s="5"/>
      <c r="F23" s="5"/>
      <c r="G23" s="5"/>
      <c r="H23" s="5"/>
    </row>
    <row r="24" ht="15" customHeight="1" hidden="1">
      <c r="A24" t="s" s="16">
        <v>32</v>
      </c>
      <c r="B24" s="16">
        <f>SUM(B20:B23)</f>
        <v>114565035.2396359</v>
      </c>
      <c r="C24" s="5"/>
      <c r="D24" s="5"/>
      <c r="E24" s="5"/>
      <c r="F24" s="5"/>
      <c r="G24" s="5"/>
      <c r="H24" s="5"/>
    </row>
    <row r="25" ht="15" customHeight="1" hidden="1">
      <c r="A25" s="5"/>
      <c r="B25" s="5"/>
      <c r="C25" s="5"/>
      <c r="D25" s="5"/>
      <c r="E25" s="5"/>
      <c r="F25" s="5"/>
      <c r="G25" s="5"/>
      <c r="H25" s="5"/>
    </row>
    <row r="26" ht="18" customHeight="1">
      <c r="A26" s="5"/>
      <c r="B26" s="5"/>
      <c r="C26" s="5"/>
      <c r="D26" s="5"/>
      <c r="E26" s="5"/>
      <c r="F26" s="5"/>
      <c r="G26" s="5"/>
      <c r="H26" s="5"/>
    </row>
  </sheetData>
  <mergeCells count="4">
    <mergeCell ref="E1:G1"/>
    <mergeCell ref="B1:D1"/>
    <mergeCell ref="B2:D2"/>
    <mergeCell ref="E2:G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26"/>
  <sheetViews>
    <sheetView workbookViewId="0" showGridLines="0" defaultGridColor="1"/>
  </sheetViews>
  <sheetFormatPr defaultColWidth="6.625" defaultRowHeight="15" customHeight="1" outlineLevelRow="0" outlineLevelCol="0"/>
  <cols>
    <col min="1" max="1" width="13.875" style="20" customWidth="1"/>
    <col min="2" max="2" width="6.625" style="20" customWidth="1"/>
    <col min="3" max="3" width="15.375" style="20" customWidth="1"/>
    <col min="4" max="4" width="6.625" style="20" customWidth="1"/>
    <col min="5" max="5" width="25.875" style="20" customWidth="1"/>
    <col min="6" max="6" width="6.625" style="20" customWidth="1"/>
    <col min="7" max="7" width="6.625" style="20" customWidth="1"/>
    <col min="8" max="8" width="6.625" style="20" customWidth="1"/>
    <col min="9" max="256" width="6.625" style="20" customWidth="1"/>
  </cols>
  <sheetData>
    <row r="1" ht="18" customHeight="1">
      <c r="A1" s="2"/>
      <c r="B1" t="s" s="3">
        <v>0</v>
      </c>
      <c r="C1" s="4"/>
      <c r="D1" s="4"/>
      <c r="E1" t="s" s="3">
        <v>1</v>
      </c>
      <c r="F1" s="4"/>
      <c r="G1" s="4"/>
      <c r="H1" s="5"/>
    </row>
    <row r="2" ht="57" customHeight="1">
      <c r="A2" t="s" s="6">
        <v>33</v>
      </c>
      <c r="B2" t="s" s="7">
        <v>34</v>
      </c>
      <c r="C2" s="8"/>
      <c r="D2" s="8"/>
      <c r="E2" t="s" s="7">
        <v>35</v>
      </c>
      <c r="F2" s="8"/>
      <c r="G2" s="8"/>
      <c r="H2" t="s" s="9">
        <f>IF(B4+E4+E5+B5&lt;&gt;100,"Please make sure the total sample size equals 100","")</f>
        <v>5</v>
      </c>
    </row>
    <row r="3" ht="18" customHeight="1">
      <c r="A3" s="2"/>
      <c r="B3" t="s" s="10">
        <v>6</v>
      </c>
      <c r="C3" t="s" s="11">
        <v>7</v>
      </c>
      <c r="D3" t="s" s="11">
        <v>8</v>
      </c>
      <c r="E3" t="s" s="11">
        <v>6</v>
      </c>
      <c r="F3" t="s" s="11">
        <v>7</v>
      </c>
      <c r="G3" t="s" s="11">
        <v>8</v>
      </c>
      <c r="H3" s="5"/>
    </row>
    <row r="4" ht="18" customHeight="1">
      <c r="A4" t="s" s="12">
        <v>9</v>
      </c>
      <c r="B4" s="13">
        <v>12</v>
      </c>
      <c r="C4" s="13">
        <v>1021000</v>
      </c>
      <c r="D4" s="13">
        <v>1063522</v>
      </c>
      <c r="E4" s="13">
        <v>15</v>
      </c>
      <c r="F4" s="13">
        <v>2947400</v>
      </c>
      <c r="G4" s="13">
        <v>1586109</v>
      </c>
      <c r="H4" s="14"/>
    </row>
    <row r="5" ht="18" customHeight="1">
      <c r="A5" t="s" s="12">
        <v>10</v>
      </c>
      <c r="B5" s="13">
        <v>27</v>
      </c>
      <c r="C5" s="13">
        <v>807851.9</v>
      </c>
      <c r="D5" s="13">
        <v>1130940</v>
      </c>
      <c r="E5" s="13">
        <v>30</v>
      </c>
      <c r="F5" s="13">
        <v>2668900</v>
      </c>
      <c r="G5" s="13">
        <v>1186101</v>
      </c>
      <c r="H5" s="14"/>
    </row>
    <row r="6" ht="18" customHeight="1">
      <c r="A6" s="5"/>
      <c r="B6" s="15"/>
      <c r="C6" s="15"/>
      <c r="D6" s="15"/>
      <c r="E6" s="15"/>
      <c r="F6" s="15"/>
      <c r="G6" s="15"/>
      <c r="H6" s="5"/>
    </row>
    <row r="7" ht="18" customHeight="1">
      <c r="A7" t="s" s="16">
        <v>11</v>
      </c>
      <c r="B7" s="17"/>
      <c r="C7" t="s" s="16">
        <v>12</v>
      </c>
      <c r="D7" s="17"/>
      <c r="E7" t="s" s="16">
        <v>13</v>
      </c>
      <c r="F7" s="17"/>
      <c r="G7" s="5"/>
      <c r="H7" s="5"/>
    </row>
    <row r="8" ht="18" customHeight="1">
      <c r="A8" t="s" s="12">
        <v>14</v>
      </c>
      <c r="B8" s="18">
        <f>IFERROR(D21/D20,"")</f>
        <v>0.7209429523209971</v>
      </c>
      <c r="C8" t="s" s="19">
        <v>14</v>
      </c>
      <c r="D8" s="18">
        <f>IFERROR(D22/D20,"")</f>
        <v>42.78441036057453</v>
      </c>
      <c r="E8" t="s" s="19">
        <v>14</v>
      </c>
      <c r="F8" s="18">
        <f>IFERROR(D23/D20,"")</f>
        <v>0.01273821595648993</v>
      </c>
      <c r="G8" s="14"/>
      <c r="H8" s="5"/>
    </row>
    <row r="9" ht="18" customHeight="1">
      <c r="A9" t="s" s="12">
        <v>15</v>
      </c>
      <c r="B9" s="18">
        <f t="shared" si="4" ref="B9:D9">2-1</f>
        <v>1</v>
      </c>
      <c r="C9" t="s" s="19">
        <v>15</v>
      </c>
      <c r="D9" s="18">
        <f t="shared" si="4"/>
        <v>1</v>
      </c>
      <c r="E9" t="s" s="19">
        <v>15</v>
      </c>
      <c r="F9" s="18">
        <v>1</v>
      </c>
      <c r="G9" s="14"/>
      <c r="H9" s="5"/>
    </row>
    <row r="10" ht="18" customHeight="1">
      <c r="A10" t="s" s="12">
        <v>16</v>
      </c>
      <c r="B10" s="18">
        <f>IF(B4+B5+E4+E5-4=-4,"",B4+B5+E4+E5-4)</f>
        <v>80</v>
      </c>
      <c r="C10" t="s" s="19">
        <v>16</v>
      </c>
      <c r="D10" s="18">
        <f>IF(B4+E4+B5+E5-4=-4,"",B4+E4+B5+E5-4)</f>
        <v>80</v>
      </c>
      <c r="E10" t="s" s="19">
        <v>16</v>
      </c>
      <c r="F10" s="18">
        <f>IF(B4+E4+B5+E5-4=-4,"",B4+E4+B5+E5-4)</f>
        <v>80</v>
      </c>
      <c r="G10" s="14"/>
      <c r="H10" s="5"/>
    </row>
    <row r="11" ht="18" customHeight="1">
      <c r="A11" t="s" s="12">
        <v>17</v>
      </c>
      <c r="B11" s="18">
        <f>IFERROR(FDIST(B8,B9,B10),"")</f>
        <v>0.3983684549664591</v>
      </c>
      <c r="C11" t="s" s="19">
        <v>17</v>
      </c>
      <c r="D11" s="18">
        <f>IFERROR(FDIST(D8,D9,D10),"")</f>
        <v>5.326369345581838e-09</v>
      </c>
      <c r="E11" t="s" s="19">
        <v>17</v>
      </c>
      <c r="F11" s="18">
        <f>IFERROR(FDIST(F8,F9,F10),"")</f>
        <v>0.9104213467191026</v>
      </c>
      <c r="G11" s="14"/>
      <c r="H11" s="5"/>
    </row>
    <row r="12" ht="18" customHeight="1">
      <c r="A12" t="s" s="12">
        <v>18</v>
      </c>
      <c r="B12" s="18">
        <f>IFERROR(B21/B24,"")</f>
        <v>0.005836739730977753</v>
      </c>
      <c r="C12" t="s" s="19">
        <v>18</v>
      </c>
      <c r="D12" s="18">
        <f>IFERROR(B22/B24,"")</f>
        <v>0.346381731056626</v>
      </c>
      <c r="E12" t="s" s="19">
        <v>18</v>
      </c>
      <c r="F12" s="18">
        <f>IFERROR(B23/B24,"")</f>
        <v>0.0001031283417580531</v>
      </c>
      <c r="G12" s="14"/>
      <c r="H12" s="5"/>
    </row>
    <row r="13" ht="18" customHeight="1">
      <c r="A13" s="5"/>
      <c r="B13" s="15"/>
      <c r="C13" s="5"/>
      <c r="D13" s="15"/>
      <c r="E13" s="5"/>
      <c r="F13" s="15"/>
      <c r="G13" s="5"/>
      <c r="H13" s="5"/>
    </row>
    <row r="14" ht="15" customHeight="1" hidden="1">
      <c r="A14" s="5"/>
      <c r="B14" s="5"/>
      <c r="C14" s="5"/>
      <c r="D14" s="5"/>
      <c r="E14" s="5"/>
      <c r="F14" s="5"/>
      <c r="G14" s="5"/>
      <c r="H14" s="5"/>
    </row>
    <row r="15" ht="15" customHeight="1" hidden="1">
      <c r="A15" t="s" s="16">
        <v>19</v>
      </c>
      <c r="B15" s="16">
        <f>4^2/(1/B4+1/E4+1/B5+1/E5)</f>
        <v>72.60504201680672</v>
      </c>
      <c r="C15" s="5"/>
      <c r="D15" s="5"/>
      <c r="E15" s="5"/>
      <c r="F15" s="5"/>
      <c r="G15" s="5"/>
      <c r="H15" s="5"/>
    </row>
    <row r="16" ht="15" customHeight="1" hidden="1">
      <c r="A16" t="s" s="16">
        <v>20</v>
      </c>
      <c r="B16" s="16">
        <f>AVERAGE(C4,F4)</f>
        <v>1984200</v>
      </c>
      <c r="C16" s="5"/>
      <c r="D16" s="5"/>
      <c r="E16" s="5"/>
      <c r="F16" s="5"/>
      <c r="G16" s="5"/>
      <c r="H16" s="5"/>
    </row>
    <row r="17" ht="15" customHeight="1" hidden="1">
      <c r="A17" t="s" s="16">
        <v>21</v>
      </c>
      <c r="B17" s="16">
        <f>AVERAGE(C5,F5)</f>
        <v>1738375.95</v>
      </c>
      <c r="C17" s="5"/>
      <c r="D17" s="5"/>
      <c r="E17" s="5"/>
      <c r="F17" s="5"/>
      <c r="G17" s="5"/>
      <c r="H17" s="5"/>
    </row>
    <row r="18" ht="15" customHeight="1" hidden="1">
      <c r="A18" t="s" s="16">
        <v>22</v>
      </c>
      <c r="B18" s="16">
        <f>AVERAGE(C4,C5)</f>
        <v>914425.95</v>
      </c>
      <c r="C18" s="5"/>
      <c r="D18" s="5"/>
      <c r="E18" s="5"/>
      <c r="F18" s="5"/>
      <c r="G18" s="5"/>
      <c r="H18" s="5"/>
    </row>
    <row r="19" ht="15" customHeight="1" hidden="1">
      <c r="A19" t="s" s="16">
        <v>23</v>
      </c>
      <c r="B19" s="16">
        <f>AVERAGE(F4,F5)</f>
        <v>2808150</v>
      </c>
      <c r="C19" s="5"/>
      <c r="D19" s="5"/>
      <c r="E19" s="5"/>
      <c r="F19" s="5"/>
      <c r="G19" s="5"/>
      <c r="H19" s="5"/>
    </row>
    <row r="20" ht="15" customHeight="1" hidden="1">
      <c r="A20" t="s" s="16">
        <v>24</v>
      </c>
      <c r="B20" s="16">
        <f>(B4-1)*D4^2+(E4-1)*G4^2+(B5-1)*D5^2+(E5-1)*G5^2</f>
        <v>121715143385087</v>
      </c>
      <c r="C20" t="s" s="16">
        <v>25</v>
      </c>
      <c r="D20" s="16">
        <f>B20/(B4+E4+B5+E5-4)</f>
        <v>1521439292313.587</v>
      </c>
      <c r="E20" s="5"/>
      <c r="F20" s="5"/>
      <c r="G20" s="5"/>
      <c r="H20" s="5"/>
    </row>
    <row r="21" ht="15" customHeight="1" hidden="1">
      <c r="A21" t="s" s="16">
        <v>26</v>
      </c>
      <c r="B21" s="16">
        <f>B15*VAR(B16,B17)/2</f>
        <v>1096870935177.726</v>
      </c>
      <c r="C21" t="s" s="16">
        <v>27</v>
      </c>
      <c r="D21" s="16">
        <f>B21/(2-1)</f>
        <v>1096870935177.726</v>
      </c>
      <c r="E21" s="5"/>
      <c r="F21" s="5"/>
      <c r="G21" s="5"/>
      <c r="H21" s="5"/>
    </row>
    <row r="22" ht="15" customHeight="1" hidden="1">
      <c r="A22" t="s" s="16">
        <v>28</v>
      </c>
      <c r="B22" s="16">
        <f>B15*VAR(B18,B19)/2</f>
        <v>65093883021046.62</v>
      </c>
      <c r="C22" t="s" s="16">
        <v>29</v>
      </c>
      <c r="D22" s="16">
        <f>B22/(2-1)</f>
        <v>65093883021046.62</v>
      </c>
      <c r="E22" s="5"/>
      <c r="F22" s="5"/>
      <c r="G22" s="5"/>
      <c r="H22" s="5"/>
    </row>
    <row r="23" ht="15" customHeight="1" hidden="1">
      <c r="A23" t="s" s="16">
        <v>30</v>
      </c>
      <c r="B23" s="16">
        <f>B15*VAR(C4,F4,C5,F5)*3/4-B21-B22</f>
        <v>19380422270.17969</v>
      </c>
      <c r="C23" t="s" s="16">
        <v>31</v>
      </c>
      <c r="D23" s="16">
        <f>B23/1</f>
        <v>19380422270.17969</v>
      </c>
      <c r="E23" s="5"/>
      <c r="F23" s="5"/>
      <c r="G23" s="5"/>
      <c r="H23" s="5"/>
    </row>
    <row r="24" ht="15" customHeight="1" hidden="1">
      <c r="A24" t="s" s="16">
        <v>32</v>
      </c>
      <c r="B24" s="16">
        <f>SUM(B20:B23)</f>
        <v>187925277763581.5</v>
      </c>
      <c r="C24" s="5"/>
      <c r="D24" s="5"/>
      <c r="E24" s="5"/>
      <c r="F24" s="5"/>
      <c r="G24" s="5"/>
      <c r="H24" s="5"/>
    </row>
    <row r="25" ht="15" customHeight="1" hidden="1">
      <c r="A25" s="5"/>
      <c r="B25" s="5"/>
      <c r="C25" s="5"/>
      <c r="D25" s="5"/>
      <c r="E25" s="5"/>
      <c r="F25" s="5"/>
      <c r="G25" s="5"/>
      <c r="H25" s="5"/>
    </row>
    <row r="26" ht="18" customHeight="1">
      <c r="A26" s="5"/>
      <c r="B26" s="5"/>
      <c r="C26" s="5"/>
      <c r="D26" s="5"/>
      <c r="E26" s="5"/>
      <c r="F26" s="5"/>
      <c r="G26" s="5"/>
      <c r="H26" s="5"/>
    </row>
  </sheetData>
  <mergeCells count="4">
    <mergeCell ref="B1:D1"/>
    <mergeCell ref="E1:G1"/>
    <mergeCell ref="B2:D2"/>
    <mergeCell ref="E2:G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26"/>
  <sheetViews>
    <sheetView workbookViewId="0" showGridLines="0" defaultGridColor="1"/>
  </sheetViews>
  <sheetFormatPr defaultColWidth="6.625" defaultRowHeight="15" customHeight="1" outlineLevelRow="0" outlineLevelCol="0"/>
  <cols>
    <col min="1" max="1" width="13.875" style="21" customWidth="1"/>
    <col min="2" max="2" width="6.625" style="21" customWidth="1"/>
    <col min="3" max="3" width="15.375" style="21" customWidth="1"/>
    <col min="4" max="4" width="6.625" style="21" customWidth="1"/>
    <col min="5" max="5" width="25.875" style="21" customWidth="1"/>
    <col min="6" max="6" width="6.625" style="21" customWidth="1"/>
    <col min="7" max="7" width="6.625" style="21" customWidth="1"/>
    <col min="8" max="8" width="6.625" style="21" customWidth="1"/>
    <col min="9" max="256" width="6.625" style="21" customWidth="1"/>
  </cols>
  <sheetData>
    <row r="1" ht="18" customHeight="1">
      <c r="A1" s="2"/>
      <c r="B1" t="s" s="3">
        <v>0</v>
      </c>
      <c r="C1" s="4"/>
      <c r="D1" s="4"/>
      <c r="E1" t="s" s="3">
        <v>1</v>
      </c>
      <c r="F1" s="4"/>
      <c r="G1" s="4"/>
      <c r="H1" s="5"/>
    </row>
    <row r="2" ht="57" customHeight="1">
      <c r="A2" t="s" s="6">
        <v>36</v>
      </c>
      <c r="B2" t="s" s="7">
        <v>37</v>
      </c>
      <c r="C2" s="8"/>
      <c r="D2" s="8"/>
      <c r="E2" t="s" s="7">
        <v>38</v>
      </c>
      <c r="F2" s="8"/>
      <c r="G2" s="8"/>
      <c r="H2" t="s" s="9">
        <f>IF(B4+E4+E5+B5&lt;&gt;100,"Please make sure the total sample size equals 100","")</f>
        <v>5</v>
      </c>
    </row>
    <row r="3" ht="18" customHeight="1">
      <c r="A3" s="2"/>
      <c r="B3" t="s" s="10">
        <v>6</v>
      </c>
      <c r="C3" t="s" s="11">
        <v>7</v>
      </c>
      <c r="D3" t="s" s="11">
        <v>8</v>
      </c>
      <c r="E3" t="s" s="11">
        <v>6</v>
      </c>
      <c r="F3" t="s" s="11">
        <v>7</v>
      </c>
      <c r="G3" t="s" s="11">
        <v>8</v>
      </c>
      <c r="H3" s="5"/>
    </row>
    <row r="4" ht="18" customHeight="1">
      <c r="A4" t="s" s="12">
        <v>9</v>
      </c>
      <c r="B4" s="13">
        <v>15</v>
      </c>
      <c r="C4" s="13">
        <v>15425.07</v>
      </c>
      <c r="D4" s="13">
        <v>14420.187</v>
      </c>
      <c r="E4" s="13">
        <v>15</v>
      </c>
      <c r="F4" s="13">
        <v>32343.2</v>
      </c>
      <c r="G4" s="13">
        <v>8572.491</v>
      </c>
      <c r="H4" s="14"/>
    </row>
    <row r="5" ht="18" customHeight="1">
      <c r="A5" t="s" s="12">
        <v>10</v>
      </c>
      <c r="B5" s="13">
        <v>31</v>
      </c>
      <c r="C5" s="13">
        <v>12195.16</v>
      </c>
      <c r="D5" s="13">
        <v>9842.880999999999</v>
      </c>
      <c r="E5" s="13">
        <v>28</v>
      </c>
      <c r="F5" s="13">
        <v>36478.57</v>
      </c>
      <c r="G5" s="13">
        <v>9937.978999999999</v>
      </c>
      <c r="H5" s="14"/>
    </row>
    <row r="6" ht="18" customHeight="1">
      <c r="A6" s="5"/>
      <c r="B6" s="15"/>
      <c r="C6" s="15"/>
      <c r="D6" s="15"/>
      <c r="E6" s="15"/>
      <c r="F6" s="15"/>
      <c r="G6" s="15"/>
      <c r="H6" s="5"/>
    </row>
    <row r="7" ht="18" customHeight="1">
      <c r="A7" t="s" s="16">
        <v>11</v>
      </c>
      <c r="B7" s="17"/>
      <c r="C7" t="s" s="16">
        <v>12</v>
      </c>
      <c r="D7" s="17"/>
      <c r="E7" t="s" s="16">
        <v>13</v>
      </c>
      <c r="F7" s="17"/>
      <c r="G7" s="5"/>
      <c r="H7" s="5"/>
    </row>
    <row r="8" ht="18" customHeight="1">
      <c r="A8" t="s" s="12">
        <v>14</v>
      </c>
      <c r="B8" s="18">
        <f>IFERROR(D21/D20,"")</f>
        <v>0.03638980049229584</v>
      </c>
      <c r="C8" t="s" s="19">
        <v>14</v>
      </c>
      <c r="D8" s="18">
        <f>IFERROR(D22/D20,"")</f>
        <v>75.3473588713064</v>
      </c>
      <c r="E8" t="s" s="19">
        <v>14</v>
      </c>
      <c r="F8" s="18">
        <f>IFERROR(D23/D20,"")</f>
        <v>2.40779583584425</v>
      </c>
      <c r="G8" s="14"/>
      <c r="H8" s="5"/>
    </row>
    <row r="9" ht="18" customHeight="1">
      <c r="A9" t="s" s="12">
        <v>15</v>
      </c>
      <c r="B9" s="18">
        <f t="shared" si="4" ref="B9:D9">2-1</f>
        <v>1</v>
      </c>
      <c r="C9" t="s" s="19">
        <v>15</v>
      </c>
      <c r="D9" s="18">
        <f t="shared" si="4"/>
        <v>1</v>
      </c>
      <c r="E9" t="s" s="19">
        <v>15</v>
      </c>
      <c r="F9" s="18">
        <v>1</v>
      </c>
      <c r="G9" s="14"/>
      <c r="H9" s="5"/>
    </row>
    <row r="10" ht="18" customHeight="1">
      <c r="A10" t="s" s="12">
        <v>16</v>
      </c>
      <c r="B10" s="18">
        <f>IF(B4+B5+E4+E5-4=-4,"",B4+B5+E4+E5-4)</f>
        <v>85</v>
      </c>
      <c r="C10" t="s" s="19">
        <v>16</v>
      </c>
      <c r="D10" s="18">
        <f>IF(B4+E4+B5+E5-4=-4,"",B4+E4+B5+E5-4)</f>
        <v>85</v>
      </c>
      <c r="E10" t="s" s="19">
        <v>16</v>
      </c>
      <c r="F10" s="18">
        <f>IF(B4+E4+B5+E5-4=-4,"",B4+E4+B5+E5-4)</f>
        <v>85</v>
      </c>
      <c r="G10" s="14"/>
      <c r="H10" s="5"/>
    </row>
    <row r="11" ht="18" customHeight="1">
      <c r="A11" t="s" s="12">
        <v>17</v>
      </c>
      <c r="B11" s="18">
        <f>IFERROR(FDIST(B8,B9,B10),"")</f>
        <v>0.8491676507642889</v>
      </c>
      <c r="C11" t="s" s="19">
        <v>17</v>
      </c>
      <c r="D11" s="18">
        <f>IFERROR(FDIST(D8,D9,D10),"")</f>
        <v>2.396971510165713e-13</v>
      </c>
      <c r="E11" t="s" s="19">
        <v>17</v>
      </c>
      <c r="F11" s="18">
        <f>IFERROR(FDIST(F8,F9,F10),"")</f>
        <v>0.1244478126692655</v>
      </c>
      <c r="G11" s="14"/>
      <c r="H11" s="5"/>
    </row>
    <row r="12" ht="18" customHeight="1">
      <c r="A12" t="s" s="12">
        <v>18</v>
      </c>
      <c r="B12" s="18">
        <f>IFERROR(B21/B24,"")</f>
        <v>0.0002235361830514936</v>
      </c>
      <c r="C12" t="s" s="19">
        <v>18</v>
      </c>
      <c r="D12" s="18">
        <f>IFERROR(B22/B24,"")</f>
        <v>0.4628456539262633</v>
      </c>
      <c r="E12" t="s" s="19">
        <v>18</v>
      </c>
      <c r="F12" s="18">
        <f>IFERROR(B23/B24,"")</f>
        <v>0.01479066890805994</v>
      </c>
      <c r="G12" s="14"/>
      <c r="H12" s="5"/>
    </row>
    <row r="13" ht="18" customHeight="1">
      <c r="A13" s="5"/>
      <c r="B13" s="15"/>
      <c r="C13" s="5"/>
      <c r="D13" s="15"/>
      <c r="E13" s="5"/>
      <c r="F13" s="15"/>
      <c r="G13" s="5"/>
      <c r="H13" s="5"/>
    </row>
    <row r="14" ht="15" customHeight="1" hidden="1">
      <c r="A14" s="5"/>
      <c r="B14" s="5"/>
      <c r="C14" s="5"/>
      <c r="D14" s="5"/>
      <c r="E14" s="5"/>
      <c r="F14" s="5"/>
      <c r="G14" s="5"/>
      <c r="H14" s="5"/>
    </row>
    <row r="15" ht="15" customHeight="1" hidden="1">
      <c r="A15" t="s" s="16">
        <v>19</v>
      </c>
      <c r="B15" s="16">
        <f>4^2/(1/B4+1/E4+1/B5+1/E5)</f>
        <v>79.48111407859597</v>
      </c>
      <c r="C15" s="5"/>
      <c r="D15" s="5"/>
      <c r="E15" s="5"/>
      <c r="F15" s="5"/>
      <c r="G15" s="5"/>
      <c r="H15" s="5"/>
    </row>
    <row r="16" ht="15" customHeight="1" hidden="1">
      <c r="A16" t="s" s="16">
        <v>20</v>
      </c>
      <c r="B16" s="16">
        <f>AVERAGE(C4,F4)</f>
        <v>23884.135</v>
      </c>
      <c r="C16" s="5"/>
      <c r="D16" s="5"/>
      <c r="E16" s="5"/>
      <c r="F16" s="5"/>
      <c r="G16" s="5"/>
      <c r="H16" s="5"/>
    </row>
    <row r="17" ht="15" customHeight="1" hidden="1">
      <c r="A17" t="s" s="16">
        <v>21</v>
      </c>
      <c r="B17" s="16">
        <f>AVERAGE(C5,F5)</f>
        <v>24336.865</v>
      </c>
      <c r="C17" s="5"/>
      <c r="D17" s="5"/>
      <c r="E17" s="5"/>
      <c r="F17" s="5"/>
      <c r="G17" s="5"/>
      <c r="H17" s="5"/>
    </row>
    <row r="18" ht="15" customHeight="1" hidden="1">
      <c r="A18" t="s" s="16">
        <v>22</v>
      </c>
      <c r="B18" s="16">
        <f>AVERAGE(C4,C5)</f>
        <v>13810.115</v>
      </c>
      <c r="C18" s="5"/>
      <c r="D18" s="5"/>
      <c r="E18" s="5"/>
      <c r="F18" s="5"/>
      <c r="G18" s="5"/>
      <c r="H18" s="5"/>
    </row>
    <row r="19" ht="15" customHeight="1" hidden="1">
      <c r="A19" t="s" s="16">
        <v>23</v>
      </c>
      <c r="B19" s="16">
        <f>AVERAGE(F4,F5)</f>
        <v>34410.885</v>
      </c>
      <c r="C19" s="5"/>
      <c r="D19" s="5"/>
      <c r="E19" s="5"/>
      <c r="F19" s="5"/>
      <c r="G19" s="5"/>
      <c r="H19" s="5"/>
    </row>
    <row r="20" ht="15" customHeight="1" hidden="1">
      <c r="A20" t="s" s="16">
        <v>24</v>
      </c>
      <c r="B20" s="16">
        <f>(B4-1)*D4^2+(E4-1)*G4^2+(B5-1)*D5^2+(E5-1)*G5^2</f>
        <v>9513093240.565435</v>
      </c>
      <c r="C20" t="s" s="16">
        <v>25</v>
      </c>
      <c r="D20" s="16">
        <f>B20/(B4+E4+B5+E5-4)</f>
        <v>111918744.0066522</v>
      </c>
      <c r="E20" s="5"/>
      <c r="F20" s="5"/>
      <c r="G20" s="5"/>
      <c r="H20" s="5"/>
    </row>
    <row r="21" ht="15" customHeight="1" hidden="1">
      <c r="A21" t="s" s="16">
        <v>26</v>
      </c>
      <c r="B21" s="16">
        <f>B15*VAR(B16,B17)/2</f>
        <v>4072700.765750404</v>
      </c>
      <c r="C21" t="s" s="16">
        <v>27</v>
      </c>
      <c r="D21" s="16">
        <f>B21/(2-1)</f>
        <v>4072700.765750404</v>
      </c>
      <c r="E21" s="5"/>
      <c r="F21" s="5"/>
      <c r="G21" s="5"/>
      <c r="H21" s="5"/>
    </row>
    <row r="22" ht="15" customHeight="1" hidden="1">
      <c r="A22" t="s" s="16">
        <v>28</v>
      </c>
      <c r="B22" s="16">
        <f>B15*VAR(B18,B19)/2</f>
        <v>8432781769.095094</v>
      </c>
      <c r="C22" t="s" s="16">
        <v>29</v>
      </c>
      <c r="D22" s="16">
        <f>B22/(2-1)</f>
        <v>8432781769.095094</v>
      </c>
      <c r="E22" s="5"/>
      <c r="F22" s="5"/>
      <c r="G22" s="5"/>
      <c r="H22" s="5"/>
    </row>
    <row r="23" ht="15" customHeight="1" hidden="1">
      <c r="A23" t="s" s="16">
        <v>30</v>
      </c>
      <c r="B23" s="16">
        <f>B15*VAR(C4,F4,C5,F5)*3/4-B21-B22</f>
        <v>269477485.7721357</v>
      </c>
      <c r="C23" t="s" s="16">
        <v>31</v>
      </c>
      <c r="D23" s="16">
        <f>B23/1</f>
        <v>269477485.7721357</v>
      </c>
      <c r="E23" s="5"/>
      <c r="F23" s="5"/>
      <c r="G23" s="5"/>
      <c r="H23" s="5"/>
    </row>
    <row r="24" ht="15" customHeight="1" hidden="1">
      <c r="A24" t="s" s="16">
        <v>32</v>
      </c>
      <c r="B24" s="16">
        <f>SUM(B20:B23)</f>
        <v>18219425196.19842</v>
      </c>
      <c r="C24" s="5"/>
      <c r="D24" s="5"/>
      <c r="E24" s="5"/>
      <c r="F24" s="5"/>
      <c r="G24" s="5"/>
      <c r="H24" s="5"/>
    </row>
    <row r="25" ht="15" customHeight="1" hidden="1">
      <c r="A25" s="5"/>
      <c r="B25" s="5"/>
      <c r="C25" s="5"/>
      <c r="D25" s="5"/>
      <c r="E25" s="5"/>
      <c r="F25" s="5"/>
      <c r="G25" s="5"/>
      <c r="H25" s="5"/>
    </row>
    <row r="26" ht="18" customHeight="1">
      <c r="A26" s="5"/>
      <c r="B26" s="5"/>
      <c r="C26" s="5"/>
      <c r="D26" s="5"/>
      <c r="E26" s="5"/>
      <c r="F26" s="5"/>
      <c r="G26" s="5"/>
      <c r="H26" s="5"/>
    </row>
  </sheetData>
  <mergeCells count="4">
    <mergeCell ref="B1:D1"/>
    <mergeCell ref="E1:G1"/>
    <mergeCell ref="B2:D2"/>
    <mergeCell ref="E2:G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H26"/>
  <sheetViews>
    <sheetView workbookViewId="0" showGridLines="0" defaultGridColor="1"/>
  </sheetViews>
  <sheetFormatPr defaultColWidth="6.625" defaultRowHeight="15" customHeight="1" outlineLevelRow="0" outlineLevelCol="0"/>
  <cols>
    <col min="1" max="1" width="13.875" style="22" customWidth="1"/>
    <col min="2" max="2" width="6.875" style="22" customWidth="1"/>
    <col min="3" max="3" width="15.375" style="22" customWidth="1"/>
    <col min="4" max="4" width="6.875" style="22" customWidth="1"/>
    <col min="5" max="5" width="25.875" style="22" customWidth="1"/>
    <col min="6" max="6" width="6.875" style="22" customWidth="1"/>
    <col min="7" max="7" width="6.875" style="22" customWidth="1"/>
    <col min="8" max="8" width="6.875" style="22" customWidth="1"/>
    <col min="9" max="256" width="6.625" style="22" customWidth="1"/>
  </cols>
  <sheetData>
    <row r="1" ht="18" customHeight="1">
      <c r="A1" s="2"/>
      <c r="B1" t="s" s="3">
        <v>0</v>
      </c>
      <c r="C1" s="4"/>
      <c r="D1" s="4"/>
      <c r="E1" t="s" s="3">
        <v>1</v>
      </c>
      <c r="F1" s="4"/>
      <c r="G1" s="4"/>
      <c r="H1" s="5"/>
    </row>
    <row r="2" ht="57" customHeight="1">
      <c r="A2" t="s" s="6">
        <v>39</v>
      </c>
      <c r="B2" t="s" s="7">
        <v>40</v>
      </c>
      <c r="C2" s="8"/>
      <c r="D2" s="8"/>
      <c r="E2" t="s" s="7">
        <v>41</v>
      </c>
      <c r="F2" s="8"/>
      <c r="G2" s="8"/>
      <c r="H2" t="s" s="9">
        <f>IF(B4+E4+E5+B5&lt;&gt;100,"Please make sure the total sample size equals 100","")</f>
        <v>5</v>
      </c>
    </row>
    <row r="3" ht="18" customHeight="1">
      <c r="A3" s="2"/>
      <c r="B3" t="s" s="10">
        <v>6</v>
      </c>
      <c r="C3" t="s" s="11">
        <v>7</v>
      </c>
      <c r="D3" t="s" s="11">
        <v>8</v>
      </c>
      <c r="E3" t="s" s="11">
        <v>6</v>
      </c>
      <c r="F3" t="s" s="11">
        <v>7</v>
      </c>
      <c r="G3" t="s" s="11">
        <v>8</v>
      </c>
      <c r="H3" s="5"/>
    </row>
    <row r="4" ht="18" customHeight="1">
      <c r="A4" t="s" s="12">
        <v>9</v>
      </c>
      <c r="B4" s="13">
        <v>16</v>
      </c>
      <c r="C4" s="13">
        <v>2447.25</v>
      </c>
      <c r="D4" s="13">
        <v>7027.016</v>
      </c>
      <c r="E4" s="13">
        <v>15</v>
      </c>
      <c r="F4" s="13">
        <v>25350.2</v>
      </c>
      <c r="G4" s="13">
        <v>13048.816</v>
      </c>
      <c r="H4" s="14"/>
    </row>
    <row r="5" ht="18" customHeight="1">
      <c r="A5" t="s" s="12">
        <v>10</v>
      </c>
      <c r="B5" s="13">
        <v>23</v>
      </c>
      <c r="C5" s="13">
        <v>5066.043</v>
      </c>
      <c r="D5" s="13">
        <v>5168.956</v>
      </c>
      <c r="E5" s="13">
        <v>33</v>
      </c>
      <c r="F5" s="13">
        <v>29685.152</v>
      </c>
      <c r="G5" s="13">
        <v>13919.524</v>
      </c>
      <c r="H5" s="14"/>
    </row>
    <row r="6" ht="18" customHeight="1">
      <c r="A6" s="5"/>
      <c r="B6" s="15"/>
      <c r="C6" s="15"/>
      <c r="D6" s="15"/>
      <c r="E6" s="15"/>
      <c r="F6" s="15"/>
      <c r="G6" s="15"/>
      <c r="H6" s="5"/>
    </row>
    <row r="7" ht="18" customHeight="1">
      <c r="A7" t="s" s="16">
        <v>11</v>
      </c>
      <c r="B7" s="17"/>
      <c r="C7" t="s" s="16">
        <v>12</v>
      </c>
      <c r="D7" s="17"/>
      <c r="E7" t="s" s="16">
        <v>13</v>
      </c>
      <c r="F7" s="17"/>
      <c r="G7" s="5"/>
      <c r="H7" s="5"/>
    </row>
    <row r="8" ht="18" customHeight="1">
      <c r="A8" t="s" s="12">
        <v>14</v>
      </c>
      <c r="B8" s="18">
        <f>IFERROR(D21/D20,"")</f>
        <v>1.995045166425425</v>
      </c>
      <c r="C8" t="s" s="19">
        <v>14</v>
      </c>
      <c r="D8" s="18">
        <f>IFERROR(D22/D20,"")</f>
        <v>93.17635330885443</v>
      </c>
      <c r="E8" t="s" s="19">
        <v>14</v>
      </c>
      <c r="F8" s="18">
        <f>IFERROR(D23/D20,"")</f>
        <v>0.1215151018806808</v>
      </c>
      <c r="G8" s="14"/>
      <c r="H8" s="5"/>
    </row>
    <row r="9" ht="18" customHeight="1">
      <c r="A9" t="s" s="12">
        <v>15</v>
      </c>
      <c r="B9" s="18">
        <f t="shared" si="4" ref="B9:D9">2-1</f>
        <v>1</v>
      </c>
      <c r="C9" t="s" s="19">
        <v>15</v>
      </c>
      <c r="D9" s="18">
        <f t="shared" si="4"/>
        <v>1</v>
      </c>
      <c r="E9" t="s" s="19">
        <v>15</v>
      </c>
      <c r="F9" s="18">
        <v>1</v>
      </c>
      <c r="G9" s="14"/>
      <c r="H9" s="5"/>
    </row>
    <row r="10" ht="18" customHeight="1">
      <c r="A10" t="s" s="12">
        <v>16</v>
      </c>
      <c r="B10" s="18">
        <f>IF(B4+B5+E4+E5-4=-4,"",B4+B5+E4+E5-4)</f>
        <v>83</v>
      </c>
      <c r="C10" t="s" s="19">
        <v>16</v>
      </c>
      <c r="D10" s="18">
        <f>IF(B4+E4+B5+E5-4=-4,"",B4+E4+B5+E5-4)</f>
        <v>83</v>
      </c>
      <c r="E10" t="s" s="19">
        <v>16</v>
      </c>
      <c r="F10" s="18">
        <f>IF(B4+E4+B5+E5-4=-4,"",B4+E4+B5+E5-4)</f>
        <v>83</v>
      </c>
      <c r="G10" s="14"/>
      <c r="H10" s="5"/>
    </row>
    <row r="11" ht="18" customHeight="1">
      <c r="A11" t="s" s="12">
        <v>17</v>
      </c>
      <c r="B11" s="18">
        <f>IFERROR(FDIST(B8,B9,B10),"")</f>
        <v>0.1615530269894151</v>
      </c>
      <c r="C11" t="s" s="19">
        <v>17</v>
      </c>
      <c r="D11" s="18">
        <f>IFERROR(FDIST(D8,D9,D10),"")</f>
        <v>3.219646771412954e-15</v>
      </c>
      <c r="E11" t="s" s="19">
        <v>17</v>
      </c>
      <c r="F11" s="18">
        <f>IFERROR(FDIST(F8,F9,F10),"")</f>
        <v>0.7282796985937772</v>
      </c>
      <c r="G11" s="14"/>
      <c r="H11" s="5"/>
    </row>
    <row r="12" ht="18" customHeight="1">
      <c r="A12" t="s" s="12">
        <v>18</v>
      </c>
      <c r="B12" s="18">
        <f>IFERROR(B21/B24,"")</f>
        <v>0.01118970533600048</v>
      </c>
      <c r="C12" t="s" s="19">
        <v>18</v>
      </c>
      <c r="D12" s="18">
        <f>IFERROR(B22/B24,"")</f>
        <v>0.5226026735410891</v>
      </c>
      <c r="E12" t="s" s="19">
        <v>18</v>
      </c>
      <c r="F12" s="18">
        <f>IFERROR(B23/B24,"")</f>
        <v>0.0006815475693490881</v>
      </c>
      <c r="G12" s="14"/>
      <c r="H12" s="5"/>
    </row>
    <row r="13" ht="18" customHeight="1">
      <c r="A13" s="5"/>
      <c r="B13" s="15"/>
      <c r="C13" s="5"/>
      <c r="D13" s="15"/>
      <c r="E13" s="5"/>
      <c r="F13" s="15"/>
      <c r="G13" s="5"/>
      <c r="H13" s="5"/>
    </row>
    <row r="14" ht="15" customHeight="1" hidden="1">
      <c r="A14" s="5"/>
      <c r="B14" s="5"/>
      <c r="C14" s="5"/>
      <c r="D14" s="5"/>
      <c r="E14" s="5"/>
      <c r="F14" s="5"/>
      <c r="G14" s="5"/>
      <c r="H14" s="5"/>
    </row>
    <row r="15" ht="15" customHeight="1" hidden="1">
      <c r="A15" t="s" s="16">
        <v>19</v>
      </c>
      <c r="B15" s="16">
        <f>4^2/(1/B4+1/E4+1/B5+1/E5)</f>
        <v>78.83794530552626</v>
      </c>
      <c r="C15" s="5"/>
      <c r="D15" s="5"/>
      <c r="E15" s="5"/>
      <c r="F15" s="5"/>
      <c r="G15" s="5"/>
      <c r="H15" s="5"/>
    </row>
    <row r="16" ht="15" customHeight="1" hidden="1">
      <c r="A16" t="s" s="16">
        <v>20</v>
      </c>
      <c r="B16" s="16">
        <f>AVERAGE(C4,F4)</f>
        <v>13898.725</v>
      </c>
      <c r="C16" s="5"/>
      <c r="D16" s="5"/>
      <c r="E16" s="5"/>
      <c r="F16" s="5"/>
      <c r="G16" s="5"/>
      <c r="H16" s="5"/>
    </row>
    <row r="17" ht="15" customHeight="1" hidden="1">
      <c r="A17" t="s" s="16">
        <v>21</v>
      </c>
      <c r="B17" s="16">
        <f>AVERAGE(C5,F5)</f>
        <v>17375.5975</v>
      </c>
      <c r="C17" s="5"/>
      <c r="D17" s="5"/>
      <c r="E17" s="5"/>
      <c r="F17" s="5"/>
      <c r="G17" s="5"/>
      <c r="H17" s="5"/>
    </row>
    <row r="18" ht="15" customHeight="1" hidden="1">
      <c r="A18" t="s" s="16">
        <v>22</v>
      </c>
      <c r="B18" s="16">
        <f>AVERAGE(C4,C5)</f>
        <v>3756.6465</v>
      </c>
      <c r="C18" s="5"/>
      <c r="D18" s="5"/>
      <c r="E18" s="5"/>
      <c r="F18" s="5"/>
      <c r="G18" s="5"/>
      <c r="H18" s="5"/>
    </row>
    <row r="19" ht="15" customHeight="1" hidden="1">
      <c r="A19" t="s" s="16">
        <v>23</v>
      </c>
      <c r="B19" s="16">
        <f>AVERAGE(F4,F5)</f>
        <v>27517.676</v>
      </c>
      <c r="C19" s="5"/>
      <c r="D19" s="5"/>
      <c r="E19" s="5"/>
      <c r="F19" s="5"/>
      <c r="G19" s="5"/>
      <c r="H19" s="5"/>
    </row>
    <row r="20" ht="15" customHeight="1" hidden="1">
      <c r="A20" t="s" s="16">
        <v>24</v>
      </c>
      <c r="B20" s="16">
        <f>(B4-1)*D4^2+(E4-1)*G4^2+(B5-1)*D5^2+(E5-1)*G5^2</f>
        <v>9912385777.218849</v>
      </c>
      <c r="C20" t="s" s="16">
        <v>25</v>
      </c>
      <c r="D20" s="16">
        <f>B20/(B4+E4+B5+E5-4)</f>
        <v>119426334.6652873</v>
      </c>
      <c r="E20" s="5"/>
      <c r="F20" s="5"/>
      <c r="G20" s="5"/>
      <c r="H20" s="5"/>
    </row>
    <row r="21" ht="15" customHeight="1" hidden="1">
      <c r="A21" t="s" s="16">
        <v>26</v>
      </c>
      <c r="B21" s="16">
        <f>B15*VAR(B16,B17)/2</f>
        <v>238260931.7178867</v>
      </c>
      <c r="C21" t="s" s="16">
        <v>27</v>
      </c>
      <c r="D21" s="16">
        <f>B21/(2-1)</f>
        <v>238260931.7178867</v>
      </c>
      <c r="E21" s="5"/>
      <c r="F21" s="5"/>
      <c r="G21" s="5"/>
      <c r="H21" s="5"/>
    </row>
    <row r="22" ht="15" customHeight="1" hidden="1">
      <c r="A22" t="s" s="16">
        <v>28</v>
      </c>
      <c r="B22" s="16">
        <f>B15*VAR(B18,B19)/2</f>
        <v>11127710353.1543</v>
      </c>
      <c r="C22" t="s" s="16">
        <v>29</v>
      </c>
      <c r="D22" s="16">
        <f>B22/(2-1)</f>
        <v>11127710353.1543</v>
      </c>
      <c r="E22" s="5"/>
      <c r="F22" s="5"/>
      <c r="G22" s="5"/>
      <c r="H22" s="5"/>
    </row>
    <row r="23" ht="15" customHeight="1" hidden="1">
      <c r="A23" t="s" s="16">
        <v>30</v>
      </c>
      <c r="B23" s="16">
        <f>B15*VAR(C4,F4,C5,F5)*3/4-B21-B22</f>
        <v>14512103.22408867</v>
      </c>
      <c r="C23" t="s" s="16">
        <v>31</v>
      </c>
      <c r="D23" s="16">
        <f>B23/1</f>
        <v>14512103.22408867</v>
      </c>
      <c r="E23" s="5"/>
      <c r="F23" s="5"/>
      <c r="G23" s="5"/>
      <c r="H23" s="5"/>
    </row>
    <row r="24" ht="15" customHeight="1" hidden="1">
      <c r="A24" t="s" s="16">
        <v>32</v>
      </c>
      <c r="B24" s="16">
        <f>SUM(B20:B23)</f>
        <v>21292869165.31512</v>
      </c>
      <c r="C24" s="5"/>
      <c r="D24" s="5"/>
      <c r="E24" s="5"/>
      <c r="F24" s="5"/>
      <c r="G24" s="5"/>
      <c r="H24" s="5"/>
    </row>
    <row r="25" ht="15" customHeight="1" hidden="1">
      <c r="A25" s="5"/>
      <c r="B25" s="5"/>
      <c r="C25" s="5"/>
      <c r="D25" s="5"/>
      <c r="E25" s="5"/>
      <c r="F25" s="5"/>
      <c r="G25" s="5"/>
      <c r="H25" s="5"/>
    </row>
    <row r="26" ht="18" customHeight="1">
      <c r="A26" s="5"/>
      <c r="B26" s="5"/>
      <c r="C26" s="5"/>
      <c r="D26" s="5"/>
      <c r="E26" s="5"/>
      <c r="F26" s="5"/>
      <c r="G26" s="5"/>
      <c r="H26" s="5"/>
    </row>
  </sheetData>
  <mergeCells count="4">
    <mergeCell ref="B1:D1"/>
    <mergeCell ref="E1:G1"/>
    <mergeCell ref="B2:D2"/>
    <mergeCell ref="E2:G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