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<sst xmlns="http://schemas.openxmlformats.org/spreadsheetml/2006/main" count="24" uniqueCount="14">
  <si>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>Stroop Task</t>
  </si>
  <si>
    <t>Test of condition effect</t>
  </si>
  <si>
    <t>Mean difference</t>
  </si>
  <si>
    <t>SD</t>
  </si>
  <si>
    <t>t</t>
  </si>
  <si>
    <t>df</t>
  </si>
  <si>
    <t>p</t>
  </si>
  <si>
    <t>Supported?</t>
  </si>
  <si>
    <t>Test of equal sds</t>
  </si>
  <si>
    <t>Congruent (milliseconds)</t>
  </si>
  <si>
    <t>Incongruent (milliseconds)</t>
  </si>
  <si>
    <t>id</t>
  </si>
  <si>
    <t>Mean</t>
  </si>
  <si>
    <t>SD difference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</si>
</sst>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2.83673469387755"/>
    <col collapsed="false" hidden="false" max="2" min="2" style="0" width="15.9285714285714"/>
    <col collapsed="false" hidden="false" max="3" min="3" style="0" width="12.9591836734694"/>
    <col collapsed="false" hidden="false" max="4" min="4" style="0" width="17.6836734693878"/>
    <col collapsed="false" hidden="false" max="5" min="5" style="0" width="14.5816326530612"/>
    <col collapsed="false" hidden="false" max="6" min="6" style="0" width="16.6377551020408"/>
    <col collapsed="false" hidden="false" max="8" min="7" style="0" width="14.0408163265306"/>
    <col collapsed="false" hidden="false" max="9" min="9" style="0" width="15.6581632653061"/>
    <col collapsed="false" hidden="false" max="10" min="10" style="0" width="5.39795918367347"/>
    <col collapsed="false" hidden="false" max="1025" min="11" style="0" width="8.77551020408163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I1" s="2"/>
    </row>
    <row r="2" customFormat="false" ht="13.8" hidden="false" customHeight="false" outlineLevel="0" collapsed="false">
      <c r="I2" s="2"/>
    </row>
    <row r="3" customFormat="false" ht="18.7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3"/>
    </row>
    <row r="4" customFormat="false" ht="15" hidden="false" customHeight="false" outlineLevel="0" collapsed="false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3"/>
    </row>
    <row r="5" customFormat="false" ht="13.8" hidden="false" customHeight="false" outlineLevel="0" collapsed="false">
      <c r="B5" s="6" t="n">
        <f aca="false">AVERAGE(F13:F37)</f>
        <v>-1055.1400238495</v>
      </c>
      <c r="C5" s="6" t="n">
        <f aca="false">_xlfn.STDEV.S(F13:F37)</f>
        <v>171.104649250978</v>
      </c>
      <c r="D5" s="6" t="n">
        <f aca="false">IFERROR(B5/(C5/SQRT(25)), "")</f>
        <v>-30.8331780716786</v>
      </c>
      <c r="E5" s="4" t="n">
        <f aca="false">MAX(A:A)-1</f>
        <v>24</v>
      </c>
      <c r="F5" s="7" t="str">
        <f aca="false">IFERROR(IF(_xlfn.T.DIST.2T(ABS(D5),E5) &lt; 0.001, "&lt;.001", _xlfn.T.DIST.2T(ABS(D5),E5)), "")</f>
        <v>&lt;.001</v>
      </c>
      <c r="G5" s="7" t="str">
        <f aca="false">IFERROR(IF(_xlfn.T.DIST.2T(ABS(D5),E5)&lt;=0.05,"✓", ""), "")</f>
        <v>✓</v>
      </c>
      <c r="H5" s="3"/>
    </row>
    <row r="6" customFormat="false" ht="15" hidden="false" customHeight="false" outlineLevel="0" collapsed="false">
      <c r="H6" s="3"/>
    </row>
    <row r="7" customFormat="false" ht="18.75" hidden="false" customHeight="false" outlineLevel="0" collapsed="false">
      <c r="A7" s="1" t="s">
        <v>8</v>
      </c>
      <c r="B7" s="1"/>
      <c r="C7" s="1"/>
      <c r="D7" s="1"/>
      <c r="E7" s="1"/>
      <c r="F7" s="1"/>
      <c r="G7" s="1"/>
      <c r="H7" s="3"/>
    </row>
    <row r="8" customFormat="false" ht="17.35" hidden="false" customHeight="false" outlineLevel="0" collapsed="false">
      <c r="A8" s="8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5" t="s">
        <v>7</v>
      </c>
      <c r="H8" s="3"/>
    </row>
    <row r="9" customFormat="false" ht="18.75" hidden="false" customHeight="false" outlineLevel="0" collapsed="false">
      <c r="A9" s="1"/>
      <c r="B9" s="6" t="n">
        <f aca="false">AVERAGE(G13:G37)</f>
        <v>-384.36</v>
      </c>
      <c r="C9" s="6" t="n">
        <f aca="false">_xlfn.STDEV.S(F13:G37)</f>
        <v>806.28538509702</v>
      </c>
      <c r="D9" s="6" t="n">
        <f aca="false">IFERROR(B9/(C9/SQRT(25)), "")</f>
        <v>-2.38352329773254</v>
      </c>
      <c r="E9" s="9" t="n">
        <f aca="false">MAX(A:A)-1</f>
        <v>24</v>
      </c>
      <c r="F9" s="7" t="n">
        <f aca="false">IFERROR(IF(_xlfn.T.DIST.2T(ABS(D9),E9) &lt; 0.001, "&lt;.001", _xlfn.T.DIST.2T(ABS(D9),E9)), "")</f>
        <v>0.0254088494587846</v>
      </c>
      <c r="G9" s="7" t="str">
        <f aca="false">IFERROR(IF(F9&lt;=0.05,"✓", ""), "")</f>
        <v>✓</v>
      </c>
      <c r="H9" s="3"/>
      <c r="I9" s="2"/>
    </row>
    <row r="10" customFormat="false" ht="15" hidden="false" customHeight="false" outlineLevel="0" collapsed="false">
      <c r="H10" s="3"/>
    </row>
    <row r="11" customFormat="false" ht="13.8" hidden="false" customHeight="false" outlineLevel="0" collapsed="false">
      <c r="B11" s="10" t="s">
        <v>9</v>
      </c>
      <c r="C11" s="10"/>
      <c r="D11" s="10" t="s">
        <v>10</v>
      </c>
      <c r="E11" s="10"/>
      <c r="H11" s="3"/>
    </row>
    <row r="12" customFormat="false" ht="15" hidden="false" customHeight="false" outlineLevel="0" collapsed="false">
      <c r="A12" s="11" t="s">
        <v>11</v>
      </c>
      <c r="B12" s="4" t="s">
        <v>12</v>
      </c>
      <c r="C12" s="4" t="s">
        <v>3</v>
      </c>
      <c r="D12" s="4" t="s">
        <v>12</v>
      </c>
      <c r="E12" s="4" t="s">
        <v>3</v>
      </c>
      <c r="F12" s="4" t="s">
        <v>2</v>
      </c>
      <c r="G12" s="4" t="s">
        <v>13</v>
      </c>
      <c r="H12" s="3"/>
    </row>
    <row r="13" customFormat="false" ht="13.8" hidden="false" customHeight="false" outlineLevel="0" collapsed="false">
      <c r="A13" s="4" t="n">
        <v>1</v>
      </c>
      <c r="B13" s="12" t="n">
        <v>100</v>
      </c>
      <c r="C13" s="12" t="n">
        <v>1</v>
      </c>
      <c r="D13" s="12" t="n">
        <v>500</v>
      </c>
      <c r="E13" s="12" t="n">
        <f aca="false">C13*2</f>
        <v>2</v>
      </c>
      <c r="F13" s="6" t="n">
        <f aca="false">B13-D13</f>
        <v>-400</v>
      </c>
      <c r="G13" s="6" t="n">
        <f aca="false">C13-E13</f>
        <v>-1</v>
      </c>
      <c r="H13" s="3"/>
    </row>
    <row r="14" customFormat="false" ht="13.8" hidden="false" customHeight="false" outlineLevel="0" collapsed="false">
      <c r="A14" s="4" t="n">
        <v>2</v>
      </c>
      <c r="B14" s="12" t="n">
        <v>101</v>
      </c>
      <c r="C14" s="12" t="n">
        <v>2</v>
      </c>
      <c r="D14" s="12" t="n">
        <f aca="false">B14^1.5</f>
        <v>1015.03743773321</v>
      </c>
      <c r="E14" s="12" t="n">
        <f aca="false">C14*2</f>
        <v>4</v>
      </c>
      <c r="F14" s="6" t="n">
        <f aca="false">B14-D14</f>
        <v>-914.03743773321</v>
      </c>
      <c r="G14" s="6" t="n">
        <f aca="false">C14-E14</f>
        <v>-2</v>
      </c>
      <c r="H14" s="3"/>
    </row>
    <row r="15" customFormat="false" ht="13.8" hidden="false" customHeight="false" outlineLevel="0" collapsed="false">
      <c r="A15" s="4" t="n">
        <v>3</v>
      </c>
      <c r="B15" s="12" t="n">
        <v>102</v>
      </c>
      <c r="C15" s="12" t="n">
        <v>2</v>
      </c>
      <c r="D15" s="12" t="n">
        <f aca="false">B15^1.5</f>
        <v>1030.14950371293</v>
      </c>
      <c r="E15" s="12" t="n">
        <f aca="false">C15*2</f>
        <v>4</v>
      </c>
      <c r="F15" s="6" t="n">
        <f aca="false">B15-D15</f>
        <v>-928.149503712932</v>
      </c>
      <c r="G15" s="6" t="n">
        <f aca="false">C15-E15</f>
        <v>-2</v>
      </c>
      <c r="H15" s="3"/>
    </row>
    <row r="16" customFormat="false" ht="13.8" hidden="false" customHeight="false" outlineLevel="0" collapsed="false">
      <c r="A16" s="4" t="n">
        <v>4</v>
      </c>
      <c r="B16" s="12" t="n">
        <v>103</v>
      </c>
      <c r="C16" s="12" t="n">
        <v>2</v>
      </c>
      <c r="D16" s="12" t="n">
        <f aca="false">B16^1.5</f>
        <v>1045.3358312045</v>
      </c>
      <c r="E16" s="12" t="n">
        <f aca="false">C16*2</f>
        <v>4</v>
      </c>
      <c r="F16" s="6" t="n">
        <f aca="false">B16-D16</f>
        <v>-942.335831204499</v>
      </c>
      <c r="G16" s="6" t="n">
        <f aca="false">C16-E16</f>
        <v>-2</v>
      </c>
      <c r="H16" s="3"/>
    </row>
    <row r="17" customFormat="false" ht="13.8" hidden="false" customHeight="false" outlineLevel="0" collapsed="false">
      <c r="A17" s="4" t="n">
        <v>5</v>
      </c>
      <c r="B17" s="12" t="n">
        <v>104</v>
      </c>
      <c r="C17" s="12" t="n">
        <v>2</v>
      </c>
      <c r="D17" s="12" t="n">
        <f aca="false">B17^1.5</f>
        <v>1060.5960588273</v>
      </c>
      <c r="E17" s="12" t="n">
        <f aca="false">C17*2</f>
        <v>4</v>
      </c>
      <c r="F17" s="6" t="n">
        <f aca="false">B17-D17</f>
        <v>-956.596058827299</v>
      </c>
      <c r="G17" s="6" t="n">
        <f aca="false">C17-E17</f>
        <v>-2</v>
      </c>
      <c r="H17" s="3"/>
    </row>
    <row r="18" customFormat="false" ht="13.8" hidden="false" customHeight="false" outlineLevel="0" collapsed="false">
      <c r="A18" s="4" t="n">
        <v>6</v>
      </c>
      <c r="B18" s="12" t="n">
        <v>105</v>
      </c>
      <c r="C18" s="12" t="n">
        <v>22</v>
      </c>
      <c r="D18" s="12" t="n">
        <f aca="false">B18^1.5</f>
        <v>1075.92983042576</v>
      </c>
      <c r="E18" s="12" t="n">
        <f aca="false">C18*2</f>
        <v>44</v>
      </c>
      <c r="F18" s="6" t="n">
        <f aca="false">B18-D18</f>
        <v>-970.929830425758</v>
      </c>
      <c r="G18" s="6" t="n">
        <f aca="false">C18-E18</f>
        <v>-22</v>
      </c>
      <c r="H18" s="3"/>
    </row>
    <row r="19" customFormat="false" ht="13.8" hidden="false" customHeight="false" outlineLevel="0" collapsed="false">
      <c r="A19" s="4" t="n">
        <v>7</v>
      </c>
      <c r="B19" s="12" t="n">
        <v>106</v>
      </c>
      <c r="C19" s="12" t="n">
        <v>2</v>
      </c>
      <c r="D19" s="12" t="n">
        <f aca="false">B19^1.5</f>
        <v>1091.33679494462</v>
      </c>
      <c r="E19" s="12" t="n">
        <f aca="false">C19*2</f>
        <v>4</v>
      </c>
      <c r="F19" s="6" t="n">
        <f aca="false">B19-D19</f>
        <v>-985.336794944622</v>
      </c>
      <c r="G19" s="6" t="n">
        <f aca="false">C19-E19</f>
        <v>-2</v>
      </c>
      <c r="H19" s="3"/>
    </row>
    <row r="20" customFormat="false" ht="13.8" hidden="false" customHeight="false" outlineLevel="0" collapsed="false">
      <c r="A20" s="4" t="n">
        <v>8</v>
      </c>
      <c r="B20" s="12" t="n">
        <v>107</v>
      </c>
      <c r="C20" s="12" t="n">
        <v>2</v>
      </c>
      <c r="D20" s="12" t="n">
        <f aca="false">B20^1.5</f>
        <v>1106.81660630838</v>
      </c>
      <c r="E20" s="12" t="n">
        <f aca="false">C20*2</f>
        <v>4</v>
      </c>
      <c r="F20" s="6" t="n">
        <f aca="false">B20-D20</f>
        <v>-999.81660630838</v>
      </c>
      <c r="G20" s="6" t="n">
        <f aca="false">C20-E20</f>
        <v>-2</v>
      </c>
      <c r="H20" s="3"/>
    </row>
    <row r="21" customFormat="false" ht="13.8" hidden="false" customHeight="false" outlineLevel="0" collapsed="false">
      <c r="A21" s="4" t="n">
        <v>9</v>
      </c>
      <c r="B21" s="12" t="n">
        <v>108</v>
      </c>
      <c r="C21" s="12" t="n">
        <v>2</v>
      </c>
      <c r="D21" s="12" t="n">
        <f aca="false">B21^1.5</f>
        <v>1122.36892330463</v>
      </c>
      <c r="E21" s="12" t="n">
        <f aca="false">C21*2</f>
        <v>4</v>
      </c>
      <c r="F21" s="6" t="n">
        <f aca="false">B21-D21</f>
        <v>-1014.36892330463</v>
      </c>
      <c r="G21" s="6" t="n">
        <f aca="false">C21-E21</f>
        <v>-2</v>
      </c>
      <c r="H21" s="3"/>
    </row>
    <row r="22" customFormat="false" ht="13.8" hidden="false" customHeight="false" outlineLevel="0" collapsed="false">
      <c r="A22" s="4" t="n">
        <v>10</v>
      </c>
      <c r="B22" s="12" t="n">
        <v>109</v>
      </c>
      <c r="C22" s="12" t="n">
        <v>22</v>
      </c>
      <c r="D22" s="12" t="n">
        <f aca="false">B22^1.5</f>
        <v>1137.99340947125</v>
      </c>
      <c r="E22" s="12" t="n">
        <f aca="false">C22*2</f>
        <v>44</v>
      </c>
      <c r="F22" s="6" t="n">
        <f aca="false">B22-D22</f>
        <v>-1028.99340947125</v>
      </c>
      <c r="G22" s="6" t="n">
        <f aca="false">C22-E22</f>
        <v>-22</v>
      </c>
      <c r="H22" s="3"/>
    </row>
    <row r="23" customFormat="false" ht="13.8" hidden="false" customHeight="false" outlineLevel="0" collapsed="false">
      <c r="A23" s="4" t="n">
        <v>11</v>
      </c>
      <c r="B23" s="12" t="n">
        <v>110</v>
      </c>
      <c r="C23" s="12" t="n">
        <v>23</v>
      </c>
      <c r="D23" s="12" t="n">
        <f aca="false">B23^1.5</f>
        <v>1153.68973298717</v>
      </c>
      <c r="E23" s="12" t="n">
        <f aca="false">C23*2</f>
        <v>46</v>
      </c>
      <c r="F23" s="6" t="n">
        <f aca="false">B23-D23</f>
        <v>-1043.68973298717</v>
      </c>
      <c r="G23" s="6" t="n">
        <f aca="false">C23-E23</f>
        <v>-23</v>
      </c>
      <c r="H23" s="3"/>
    </row>
    <row r="24" customFormat="false" ht="13.8" hidden="false" customHeight="false" outlineLevel="0" collapsed="false">
      <c r="A24" s="4" t="n">
        <v>12</v>
      </c>
      <c r="B24" s="12" t="n">
        <v>111</v>
      </c>
      <c r="C24" s="12" t="n">
        <v>123</v>
      </c>
      <c r="D24" s="12" t="n">
        <f aca="false">B24^1.5</f>
        <v>1169.45756656665</v>
      </c>
      <c r="E24" s="12" t="n">
        <f aca="false">C24*2</f>
        <v>246</v>
      </c>
      <c r="F24" s="6" t="n">
        <f aca="false">B24-D24</f>
        <v>-1058.45756656665</v>
      </c>
      <c r="G24" s="6" t="n">
        <f aca="false">C24-E24</f>
        <v>-123</v>
      </c>
      <c r="H24" s="3"/>
    </row>
    <row r="25" customFormat="false" ht="13.8" hidden="false" customHeight="false" outlineLevel="0" collapsed="false">
      <c r="A25" s="4" t="n">
        <v>13</v>
      </c>
      <c r="B25" s="12" t="n">
        <v>112</v>
      </c>
      <c r="C25" s="12" t="n">
        <v>12</v>
      </c>
      <c r="D25" s="12" t="n">
        <f aca="false">B25^1.5</f>
        <v>1185.29658735694</v>
      </c>
      <c r="E25" s="12" t="n">
        <f aca="false">C25*2</f>
        <v>24</v>
      </c>
      <c r="F25" s="6" t="n">
        <f aca="false">B25-D25</f>
        <v>-1073.29658735694</v>
      </c>
      <c r="G25" s="6" t="n">
        <f aca="false">C25-E25</f>
        <v>-12</v>
      </c>
      <c r="H25" s="3"/>
    </row>
    <row r="26" customFormat="false" ht="13.8" hidden="false" customHeight="false" outlineLevel="0" collapsed="false">
      <c r="A26" s="4" t="n">
        <v>14</v>
      </c>
      <c r="B26" s="12" t="n">
        <v>113</v>
      </c>
      <c r="C26" s="12" t="n">
        <v>31</v>
      </c>
      <c r="D26" s="12" t="n">
        <f aca="false">B26^1.5</f>
        <v>1201.20647683902</v>
      </c>
      <c r="E26" s="12" t="n">
        <f aca="false">C26*2</f>
        <v>62</v>
      </c>
      <c r="F26" s="6" t="n">
        <f aca="false">B26-D26</f>
        <v>-1088.20647683902</v>
      </c>
      <c r="G26" s="6" t="n">
        <f aca="false">C26-E26</f>
        <v>-31</v>
      </c>
      <c r="H26" s="3"/>
    </row>
    <row r="27" customFormat="false" ht="13.8" hidden="false" customHeight="false" outlineLevel="0" collapsed="false">
      <c r="A27" s="4" t="n">
        <v>15</v>
      </c>
      <c r="B27" s="12" t="n">
        <v>114</v>
      </c>
      <c r="C27" s="12" t="n">
        <v>23</v>
      </c>
      <c r="D27" s="12" t="n">
        <f aca="false">B27^1.5</f>
        <v>1217.18692073157</v>
      </c>
      <c r="E27" s="12" t="n">
        <f aca="false">C27*2</f>
        <v>46</v>
      </c>
      <c r="F27" s="6" t="n">
        <f aca="false">B27-D27</f>
        <v>-1103.18692073157</v>
      </c>
      <c r="G27" s="6" t="n">
        <f aca="false">C27-E27</f>
        <v>-23</v>
      </c>
      <c r="H27" s="3"/>
    </row>
    <row r="28" customFormat="false" ht="13.8" hidden="false" customHeight="false" outlineLevel="0" collapsed="false">
      <c r="A28" s="4" t="n">
        <v>16</v>
      </c>
      <c r="B28" s="12" t="n">
        <v>115</v>
      </c>
      <c r="C28" s="12" t="n">
        <v>1</v>
      </c>
      <c r="D28" s="12" t="n">
        <f aca="false">B28^1.5</f>
        <v>1233.23760889782</v>
      </c>
      <c r="E28" s="12" t="n">
        <f aca="false">C28*2</f>
        <v>2</v>
      </c>
      <c r="F28" s="6" t="n">
        <f aca="false">B28-D28</f>
        <v>-1118.23760889782</v>
      </c>
      <c r="G28" s="6" t="n">
        <f aca="false">C28-E28</f>
        <v>-1</v>
      </c>
    </row>
    <row r="29" customFormat="false" ht="13.8" hidden="false" customHeight="false" outlineLevel="0" collapsed="false">
      <c r="A29" s="4" t="n">
        <v>17</v>
      </c>
      <c r="B29" s="12" t="n">
        <v>116</v>
      </c>
      <c r="C29" s="12" t="n">
        <v>32</v>
      </c>
      <c r="D29" s="12" t="n">
        <f aca="false">B29^1.5</f>
        <v>1249.35823525521</v>
      </c>
      <c r="E29" s="12" t="n">
        <f aca="false">C29*2</f>
        <v>64</v>
      </c>
      <c r="F29" s="6" t="n">
        <f aca="false">B29-D29</f>
        <v>-1133.35823525521</v>
      </c>
      <c r="G29" s="6" t="n">
        <f aca="false">C29-E29</f>
        <v>-32</v>
      </c>
    </row>
    <row r="30" customFormat="false" ht="13.8" hidden="false" customHeight="false" outlineLevel="0" collapsed="false">
      <c r="A30" s="4" t="n">
        <v>18</v>
      </c>
      <c r="B30" s="12" t="n">
        <v>117</v>
      </c>
      <c r="C30" s="12" t="n">
        <v>14</v>
      </c>
      <c r="D30" s="12" t="n">
        <f aca="false">B30^1.5</f>
        <v>1265.54849768786</v>
      </c>
      <c r="E30" s="12" t="n">
        <f aca="false">C30*2</f>
        <v>28</v>
      </c>
      <c r="F30" s="6" t="n">
        <f aca="false">B30-D30</f>
        <v>-1148.54849768786</v>
      </c>
      <c r="G30" s="6" t="n">
        <f aca="false">C30-E30</f>
        <v>-14</v>
      </c>
    </row>
    <row r="31" customFormat="false" ht="13.8" hidden="false" customHeight="false" outlineLevel="0" collapsed="false">
      <c r="A31" s="4" t="n">
        <v>19</v>
      </c>
      <c r="B31" s="12" t="n">
        <v>118</v>
      </c>
      <c r="C31" s="12" t="n">
        <v>3342</v>
      </c>
      <c r="D31" s="12" t="n">
        <f aca="false">B31^1.5</f>
        <v>1281.80809796163</v>
      </c>
      <c r="E31" s="12" t="n">
        <f aca="false">C31*2</f>
        <v>6684</v>
      </c>
      <c r="F31" s="6" t="n">
        <f aca="false">B31-D31</f>
        <v>-1163.80809796163</v>
      </c>
      <c r="G31" s="6" t="n">
        <f aca="false">C31-E31</f>
        <v>-3342</v>
      </c>
    </row>
    <row r="32" customFormat="false" ht="13.8" hidden="false" customHeight="false" outlineLevel="0" collapsed="false">
      <c r="A32" s="4" t="n">
        <v>20</v>
      </c>
      <c r="B32" s="12" t="n">
        <v>119</v>
      </c>
      <c r="C32" s="12" t="n">
        <v>4</v>
      </c>
      <c r="D32" s="12" t="n">
        <f aca="false">B32^1.5</f>
        <v>1298.13674164165</v>
      </c>
      <c r="E32" s="12" t="n">
        <f aca="false">C32*2</f>
        <v>8</v>
      </c>
      <c r="F32" s="6" t="n">
        <f aca="false">B32-D32</f>
        <v>-1179.13674164165</v>
      </c>
      <c r="G32" s="6" t="n">
        <f aca="false">C32-E32</f>
        <v>-4</v>
      </c>
    </row>
    <row r="33" customFormat="false" ht="13.8" hidden="false" customHeight="false" outlineLevel="0" collapsed="false">
      <c r="A33" s="4" t="n">
        <v>21</v>
      </c>
      <c r="B33" s="12" t="n">
        <v>120</v>
      </c>
      <c r="C33" s="12" t="n">
        <v>2354</v>
      </c>
      <c r="D33" s="12" t="n">
        <f aca="false">B33^1.5</f>
        <v>1314.5341380124</v>
      </c>
      <c r="E33" s="12" t="n">
        <f aca="false">C33*2</f>
        <v>4708</v>
      </c>
      <c r="F33" s="6" t="n">
        <f aca="false">B33-D33</f>
        <v>-1194.5341380124</v>
      </c>
      <c r="G33" s="6" t="n">
        <f aca="false">C33-E33</f>
        <v>-2354</v>
      </c>
    </row>
    <row r="34" customFormat="false" ht="13.8" hidden="false" customHeight="false" outlineLevel="0" collapsed="false">
      <c r="A34" s="4" t="n">
        <v>22</v>
      </c>
      <c r="B34" s="12" t="n">
        <v>121</v>
      </c>
      <c r="C34" s="12" t="n">
        <v>3534</v>
      </c>
      <c r="D34" s="12" t="n">
        <f aca="false">B34^1.5</f>
        <v>1331</v>
      </c>
      <c r="E34" s="12" t="n">
        <f aca="false">C34*2</f>
        <v>7068</v>
      </c>
      <c r="F34" s="6" t="n">
        <f aca="false">B34-D34</f>
        <v>-1210</v>
      </c>
      <c r="G34" s="6" t="n">
        <f aca="false">C34-E34</f>
        <v>-3534</v>
      </c>
    </row>
    <row r="35" customFormat="false" ht="13.8" hidden="false" customHeight="false" outlineLevel="0" collapsed="false">
      <c r="A35" s="4" t="n">
        <v>23</v>
      </c>
      <c r="B35" s="12" t="n">
        <v>122</v>
      </c>
      <c r="C35" s="12" t="n">
        <v>6</v>
      </c>
      <c r="D35" s="12" t="n">
        <f aca="false">B35^1.5</f>
        <v>1347.53404409685</v>
      </c>
      <c r="E35" s="12" t="n">
        <f aca="false">C35*2</f>
        <v>12</v>
      </c>
      <c r="F35" s="6" t="n">
        <f aca="false">B35-D35</f>
        <v>-1225.53404409685</v>
      </c>
      <c r="G35" s="6" t="n">
        <f aca="false">C35-E35</f>
        <v>-6</v>
      </c>
    </row>
    <row r="36" customFormat="false" ht="13.8" hidden="false" customHeight="false" outlineLevel="0" collapsed="false">
      <c r="A36" s="4" t="n">
        <v>24</v>
      </c>
      <c r="B36" s="12" t="n">
        <v>123</v>
      </c>
      <c r="C36" s="12" t="n">
        <v>6</v>
      </c>
      <c r="D36" s="12" t="n">
        <f aca="false">B36^1.5</f>
        <v>1364.13599028836</v>
      </c>
      <c r="E36" s="12" t="n">
        <f aca="false">C36*2</f>
        <v>12</v>
      </c>
      <c r="F36" s="6" t="n">
        <f aca="false">B36-D36</f>
        <v>-1241.13599028836</v>
      </c>
      <c r="G36" s="6" t="n">
        <f aca="false">C36-E36</f>
        <v>-6</v>
      </c>
    </row>
    <row r="37" customFormat="false" ht="13.8" hidden="false" customHeight="false" outlineLevel="0" collapsed="false">
      <c r="A37" s="4" t="n">
        <v>25</v>
      </c>
      <c r="B37" s="12" t="n">
        <v>124</v>
      </c>
      <c r="C37" s="12" t="n">
        <v>45</v>
      </c>
      <c r="D37" s="12" t="n">
        <f aca="false">B37^1.5</f>
        <v>1380.80556198185</v>
      </c>
      <c r="E37" s="12" t="n">
        <f aca="false">C37*2</f>
        <v>90</v>
      </c>
      <c r="F37" s="6" t="n">
        <f aca="false">B37-D37</f>
        <v>-1256.80556198185</v>
      </c>
      <c r="G37" s="6" t="n">
        <f aca="false">C37-E37</f>
        <v>-45</v>
      </c>
    </row>
  </sheetData>
  <mergeCells count="5">
    <mergeCell ref="A1:G1"/>
    <mergeCell ref="A3:G3"/>
    <mergeCell ref="A7:G7"/>
    <mergeCell ref="B11:C11"/>
    <mergeCell ref="D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7551020408163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7551020408163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LibreOffice/5.0.6.2$Linux_X86_64 LibreOffice_project/00$Build-2</Application>
  <Company>Tilburg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2010-03-08T12:35:39Z</dcterms:created>
  <dc:creator>C.H.J. Hartgerink</dc:creator>
  <dc:language>en-US</dc:language>
  <cp:lastModifiedBy>gary_host </cp:lastModifiedBy>
  <dcterms:modified xsi:type="dcterms:W3CDTF">2016-10-02T12:02:59Z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Tilburg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