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6380" windowHeight="8190" tabRatio="992"/>
  </bookViews>
  <sheets>
    <sheet name="Sheet1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6" i="1" l="1"/>
  <c r="D26" i="1"/>
  <c r="E25" i="1"/>
  <c r="D25" i="1"/>
  <c r="E24" i="1"/>
  <c r="D24" i="1"/>
  <c r="E23" i="1"/>
  <c r="D23" i="1"/>
  <c r="B20" i="1"/>
  <c r="B25" i="1" s="1"/>
  <c r="B19" i="1"/>
  <c r="F18" i="1"/>
  <c r="E18" i="1"/>
  <c r="D18" i="1"/>
  <c r="B18" i="1"/>
  <c r="F17" i="1"/>
  <c r="E17" i="1"/>
  <c r="D17" i="1"/>
  <c r="B17" i="1"/>
  <c r="B16" i="1"/>
  <c r="B15" i="1"/>
  <c r="D22" i="1" l="1"/>
  <c r="B21" i="1"/>
  <c r="B22" i="1"/>
  <c r="B27" i="1" s="1"/>
  <c r="E16" i="1" s="1"/>
  <c r="E19" i="1" s="1"/>
  <c r="C4" i="1"/>
  <c r="C6" i="1" l="1"/>
  <c r="E6" i="1"/>
  <c r="B23" i="1"/>
  <c r="B24" i="1" s="1"/>
  <c r="C5" i="1"/>
  <c r="E4" i="1"/>
  <c r="E5" i="1"/>
  <c r="B26" i="1"/>
  <c r="D16" i="1" s="1"/>
  <c r="D19" i="1" s="1"/>
  <c r="B28" i="1"/>
  <c r="F16" i="1" s="1"/>
  <c r="F19" i="1" s="1"/>
</calcChain>
</file>

<file path=xl/sharedStrings.xml><?xml version="1.0" encoding="utf-8"?>
<sst xmlns="http://schemas.openxmlformats.org/spreadsheetml/2006/main" count="39" uniqueCount="37">
  <si>
    <t>Anchoring study - distance from San Francisco to New York</t>
  </si>
  <si>
    <t>Expectations</t>
  </si>
  <si>
    <t>Current result</t>
  </si>
  <si>
    <t>Supported</t>
  </si>
  <si>
    <t>Main effect of condition</t>
  </si>
  <si>
    <t>No main effect of gender</t>
  </si>
  <si>
    <t>No interaction effect of gender * condition</t>
  </si>
  <si>
    <t>Mean (true distance: 2,906.5 miles)</t>
  </si>
  <si>
    <t>Standard Deviation</t>
  </si>
  <si>
    <t>Low anchor</t>
  </si>
  <si>
    <t>The distance from San Francisco to New York City is longer than 1,500 miles. How far do you think it is?</t>
  </si>
  <si>
    <t>Female</t>
  </si>
  <si>
    <t>Male</t>
  </si>
  <si>
    <t>High anchor</t>
  </si>
  <si>
    <t>The distance from San Francisco to New York City is shorter than 6,000 miles. How far do you think it is?</t>
  </si>
  <si>
    <t>Harmonic mean</t>
  </si>
  <si>
    <t>Gender</t>
  </si>
  <si>
    <t>Condition</t>
  </si>
  <si>
    <t>Interaction</t>
  </si>
  <si>
    <t>Male average</t>
  </si>
  <si>
    <t>F</t>
  </si>
  <si>
    <t>Female average</t>
  </si>
  <si>
    <t>df1</t>
  </si>
  <si>
    <t>Control average</t>
  </si>
  <si>
    <t>df2</t>
  </si>
  <si>
    <t>Experimental average</t>
  </si>
  <si>
    <t>p</t>
  </si>
  <si>
    <t>SS error</t>
  </si>
  <si>
    <t>SS gender</t>
  </si>
  <si>
    <t>Show results?</t>
  </si>
  <si>
    <t>SS condition</t>
  </si>
  <si>
    <t>SS interaction</t>
  </si>
  <si>
    <t>SS total</t>
  </si>
  <si>
    <t>Mserror</t>
  </si>
  <si>
    <t>Msgender</t>
  </si>
  <si>
    <t>Mscondition</t>
  </si>
  <si>
    <t>Msinteraction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</si>
</sst>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vertical="center"/>
    </xf>
    <xf numFmtId="2" fontId="2" fillId="2" borderId="1" xfId="0" applyNumberFormat="1" applyFont="1" applyFill="1" applyBorder="1" applyAlignment="1" applyProtection="1">
      <alignment horizontal="center" vertical="center"/>
      <protection locked="0"/>
    </xf>
    <xf numFmtId="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0" fillId="0" borderId="0" xfId="0" applyNumberFormat="1"/>
    <xf numFmtId="1" fontId="0" fillId="0" borderId="0" xfId="0" applyNumberFormat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zoomScale="80" zoomScaleNormal="80" workbookViewId="0">
      <selection activeCell="D9" sqref="D9"/>
    </sheetView>
  </sheetViews>
  <sheetFormatPr defaultRowHeight="15" x14ac:dyDescent="0.25"/>
  <cols>
    <col min="1" max="1" width="14.140625"/>
    <col min="2" max="2" width="58.5703125"/>
    <col min="3" max="3" width="8.7109375"/>
    <col min="4" max="4" width="40.28515625"/>
    <col min="5" max="5" width="30.85546875"/>
    <col min="6" max="6" width="17.42578125"/>
    <col min="7" max="7" width="5.7109375"/>
    <col min="8" max="8" width="17.42578125"/>
    <col min="9" max="1025" width="8.7109375"/>
  </cols>
  <sheetData>
    <row r="1" spans="1:10" ht="18.75" x14ac:dyDescent="0.3">
      <c r="A1" s="15" t="s">
        <v>0</v>
      </c>
      <c r="B1" s="15"/>
      <c r="C1" s="15"/>
      <c r="D1" s="15"/>
      <c r="E1" s="15"/>
    </row>
    <row r="2" spans="1:10" ht="18.600000000000001" customHeight="1" x14ac:dyDescent="0.25">
      <c r="A2" s="11"/>
      <c r="B2" s="11"/>
      <c r="C2" s="11"/>
      <c r="D2" s="11"/>
      <c r="E2" s="11"/>
      <c r="I2" s="1"/>
      <c r="J2" s="1"/>
    </row>
    <row r="3" spans="1:10" ht="18.75" x14ac:dyDescent="0.3">
      <c r="A3" s="15" t="s">
        <v>1</v>
      </c>
      <c r="B3" s="15"/>
      <c r="C3" s="15" t="s">
        <v>2</v>
      </c>
      <c r="D3" s="15"/>
      <c r="E3" s="2" t="s">
        <v>3</v>
      </c>
      <c r="I3" s="1"/>
      <c r="J3" s="1"/>
    </row>
    <row r="4" spans="1:10" ht="18.75" x14ac:dyDescent="0.3">
      <c r="A4" s="12" t="s">
        <v>4</v>
      </c>
      <c r="B4" s="12"/>
      <c r="C4" s="13" t="str">
        <f>IF(D22=8,IFERROR(CONCATENATE("F(",E17,", ",E18,") = ",ROUND(E16, 2),", p ",IF(E19 &lt; 0.001, "&lt; .001", CONCATENATE("= ", ROUND(E19, 3)))), ""), "")</f>
        <v/>
      </c>
      <c r="D4" s="13"/>
      <c r="E4" s="3" t="str">
        <f>IF(D22=8,IFERROR(IF(E19&lt;0.05,"✓", ""),""),"")</f>
        <v/>
      </c>
    </row>
    <row r="5" spans="1:10" ht="18.75" x14ac:dyDescent="0.3">
      <c r="A5" s="12" t="s">
        <v>5</v>
      </c>
      <c r="B5" s="12"/>
      <c r="C5" s="13" t="str">
        <f>IF(D22=8,IFERROR(CONCATENATE("F(",D17,", ",D18,") = ",ROUND(D16,2),", p ",IF(D19 &lt; 0.001, "&lt; .001", CONCATENATE("= ", ROUND(D19, 3)))),""), "")</f>
        <v/>
      </c>
      <c r="D5" s="13"/>
      <c r="E5" s="3" t="str">
        <f>IF(D22=8,IFERROR(IF(D19&gt;0.05,"✓", ""),""),"")</f>
        <v/>
      </c>
      <c r="I5" s="1"/>
      <c r="J5" s="1"/>
    </row>
    <row r="6" spans="1:10" ht="18.75" x14ac:dyDescent="0.3">
      <c r="A6" s="12" t="s">
        <v>6</v>
      </c>
      <c r="B6" s="12"/>
      <c r="C6" s="13" t="str">
        <f>IF(D22=8,IFERROR(CONCATENATE("F(",F17,", ",F18,") = ",ROUND(F16,2),", p ",IF(F19 &lt; 0.001, "&lt; .001", CONCATENATE("= ", ROUND(F19, 3)))),""),"")</f>
        <v/>
      </c>
      <c r="D6" s="13"/>
      <c r="E6" s="3" t="str">
        <f>IF(D22=8,IFERROR(IF(F19&gt;0.05,"✓", ""),""),"")</f>
        <v/>
      </c>
    </row>
    <row r="7" spans="1:10" ht="18.75" x14ac:dyDescent="0.3">
      <c r="A7" s="14"/>
      <c r="B7" s="14"/>
      <c r="C7" s="14"/>
      <c r="D7" s="14"/>
      <c r="E7" s="3"/>
    </row>
    <row r="8" spans="1:10" ht="18.75" x14ac:dyDescent="0.3">
      <c r="A8" s="4"/>
      <c r="B8" s="4"/>
      <c r="C8" s="4"/>
      <c r="D8" s="2" t="s">
        <v>7</v>
      </c>
      <c r="E8" s="2" t="s">
        <v>8</v>
      </c>
    </row>
    <row r="9" spans="1:10" ht="18.75" customHeight="1" x14ac:dyDescent="0.25">
      <c r="A9" s="10" t="s">
        <v>9</v>
      </c>
      <c r="B9" s="11" t="s">
        <v>10</v>
      </c>
      <c r="C9" s="5" t="s">
        <v>11</v>
      </c>
      <c r="D9" s="6"/>
      <c r="E9" s="7"/>
    </row>
    <row r="10" spans="1:10" ht="18.75" x14ac:dyDescent="0.25">
      <c r="A10" s="10"/>
      <c r="B10" s="11"/>
      <c r="C10" s="5" t="s">
        <v>12</v>
      </c>
      <c r="D10" s="6"/>
      <c r="E10" s="7"/>
    </row>
    <row r="11" spans="1:10" ht="18.75" customHeight="1" x14ac:dyDescent="0.25">
      <c r="A11" s="10" t="s">
        <v>13</v>
      </c>
      <c r="B11" s="11" t="s">
        <v>14</v>
      </c>
      <c r="C11" s="5" t="s">
        <v>11</v>
      </c>
      <c r="D11" s="6"/>
      <c r="E11" s="7"/>
    </row>
    <row r="12" spans="1:10" ht="18.75" x14ac:dyDescent="0.25">
      <c r="A12" s="10"/>
      <c r="B12" s="11"/>
      <c r="C12" s="5" t="s">
        <v>12</v>
      </c>
      <c r="D12" s="6"/>
      <c r="E12" s="6"/>
    </row>
    <row r="15" spans="1:10" hidden="1" x14ac:dyDescent="0.25">
      <c r="A15" t="s">
        <v>15</v>
      </c>
      <c r="B15">
        <f>4^2/(1/25+1/25+1/25+1/25)</f>
        <v>100</v>
      </c>
      <c r="D15" t="s">
        <v>16</v>
      </c>
      <c r="E15" t="s">
        <v>17</v>
      </c>
      <c r="F15" t="s">
        <v>18</v>
      </c>
    </row>
    <row r="16" spans="1:10" hidden="1" x14ac:dyDescent="0.25">
      <c r="A16" t="s">
        <v>19</v>
      </c>
      <c r="B16" s="8" t="e">
        <f>AVERAGE(D10,D12)</f>
        <v>#DIV/0!</v>
      </c>
      <c r="C16" t="s">
        <v>20</v>
      </c>
      <c r="D16" t="e">
        <f>B26/B25</f>
        <v>#DIV/0!</v>
      </c>
      <c r="E16" t="e">
        <f>B27/B25</f>
        <v>#DIV/0!</v>
      </c>
      <c r="F16" t="e">
        <f>B28/B25</f>
        <v>#DIV/0!</v>
      </c>
    </row>
    <row r="17" spans="1:6" hidden="1" x14ac:dyDescent="0.25">
      <c r="A17" t="s">
        <v>21</v>
      </c>
      <c r="B17" s="8" t="e">
        <f>AVERAGE(D9,D11)</f>
        <v>#DIV/0!</v>
      </c>
      <c r="C17" t="s">
        <v>22</v>
      </c>
      <c r="D17">
        <f>2-1</f>
        <v>1</v>
      </c>
      <c r="E17">
        <f>2-1</f>
        <v>1</v>
      </c>
      <c r="F17">
        <f>1</f>
        <v>1</v>
      </c>
    </row>
    <row r="18" spans="1:6" hidden="1" x14ac:dyDescent="0.25">
      <c r="A18" t="s">
        <v>23</v>
      </c>
      <c r="B18" s="8" t="e">
        <f>AVERAGE(D9,D10)</f>
        <v>#DIV/0!</v>
      </c>
      <c r="C18" t="s">
        <v>24</v>
      </c>
      <c r="D18" s="9">
        <f>25+25+25+25-4</f>
        <v>96</v>
      </c>
      <c r="E18" s="9">
        <f>25+25+25+25-4</f>
        <v>96</v>
      </c>
      <c r="F18" s="9">
        <f>25+25+25+25-4</f>
        <v>96</v>
      </c>
    </row>
    <row r="19" spans="1:6" hidden="1" x14ac:dyDescent="0.25">
      <c r="A19" t="s">
        <v>25</v>
      </c>
      <c r="B19" s="8" t="e">
        <f>AVERAGE(D11,D12)</f>
        <v>#DIV/0!</v>
      </c>
      <c r="C19" t="s">
        <v>26</v>
      </c>
      <c r="D19" t="e">
        <f>_xlfn.F.DIST.RT(D16,D17,D18)</f>
        <v>#DIV/0!</v>
      </c>
      <c r="E19" t="e">
        <f>_xlfn.F.DIST.RT(E16,E17,E18)</f>
        <v>#DIV/0!</v>
      </c>
      <c r="F19" t="e">
        <f>_xlfn.F.DIST.RT(F16,F17,F18)</f>
        <v>#DIV/0!</v>
      </c>
    </row>
    <row r="20" spans="1:6" hidden="1" x14ac:dyDescent="0.25">
      <c r="A20" t="s">
        <v>27</v>
      </c>
      <c r="B20">
        <f>(25-1)*E9^2+(25-1)*E10^2+(25-1)*E11^2+(25-1)*E12^2</f>
        <v>0</v>
      </c>
    </row>
    <row r="21" spans="1:6" hidden="1" x14ac:dyDescent="0.25">
      <c r="A21" t="s">
        <v>28</v>
      </c>
      <c r="B21" t="e">
        <f>(B15*_xlfn.VAR.S(B16,B17))/2</f>
        <v>#DIV/0!</v>
      </c>
      <c r="D21" t="s">
        <v>29</v>
      </c>
    </row>
    <row r="22" spans="1:6" hidden="1" x14ac:dyDescent="0.25">
      <c r="A22" t="s">
        <v>30</v>
      </c>
      <c r="B22" t="e">
        <f>(B15*_xlfn.VAR.S(B18,B19))/2</f>
        <v>#DIV/0!</v>
      </c>
      <c r="D22">
        <f>SUM(D23:E26)</f>
        <v>0</v>
      </c>
    </row>
    <row r="23" spans="1:6" hidden="1" x14ac:dyDescent="0.25">
      <c r="A23" t="s">
        <v>31</v>
      </c>
      <c r="B23" t="e">
        <f>B15*_xlfn.VAR.S(D9,D10,D11,D12)*3/4-B21-B22</f>
        <v>#DIV/0!</v>
      </c>
      <c r="D23">
        <f>IF(D9="",0,1)</f>
        <v>0</v>
      </c>
      <c r="E23">
        <f>IF(E9="",0,1)</f>
        <v>0</v>
      </c>
    </row>
    <row r="24" spans="1:6" hidden="1" x14ac:dyDescent="0.25">
      <c r="A24" t="s">
        <v>32</v>
      </c>
      <c r="B24" t="e">
        <f>SUM(B20:B23)</f>
        <v>#DIV/0!</v>
      </c>
      <c r="D24">
        <f>IF(D10="",0,1)</f>
        <v>0</v>
      </c>
      <c r="E24">
        <f>IF(E10="",0,1)</f>
        <v>0</v>
      </c>
    </row>
    <row r="25" spans="1:6" hidden="1" x14ac:dyDescent="0.25">
      <c r="A25" t="s">
        <v>33</v>
      </c>
      <c r="B25">
        <f>B20/(25+25+25+25-4)</f>
        <v>0</v>
      </c>
      <c r="D25">
        <f>IF(D11="",0,1)</f>
        <v>0</v>
      </c>
      <c r="E25">
        <f>IF(E11="",0,1)</f>
        <v>0</v>
      </c>
    </row>
    <row r="26" spans="1:6" hidden="1" x14ac:dyDescent="0.25">
      <c r="A26" t="s">
        <v>34</v>
      </c>
      <c r="B26" t="e">
        <f>B21/(2-1)</f>
        <v>#DIV/0!</v>
      </c>
      <c r="D26">
        <f>IF(D12="",0,1)</f>
        <v>0</v>
      </c>
      <c r="E26">
        <f>IF(E12="",0,1)</f>
        <v>0</v>
      </c>
    </row>
    <row r="27" spans="1:6" hidden="1" x14ac:dyDescent="0.25">
      <c r="A27" t="s">
        <v>35</v>
      </c>
      <c r="B27" t="e">
        <f>B22/(2-1)</f>
        <v>#DIV/0!</v>
      </c>
    </row>
    <row r="28" spans="1:6" hidden="1" x14ac:dyDescent="0.25">
      <c r="A28" t="s">
        <v>36</v>
      </c>
      <c r="B28" t="e">
        <f>B23/1</f>
        <v>#DIV/0!</v>
      </c>
    </row>
  </sheetData>
  <sheetProtection sheet="1" objects="1" scenarios="1"/>
  <mergeCells count="16">
    <mergeCell ref="A1:E1"/>
    <mergeCell ref="A2:E2"/>
    <mergeCell ref="A3:B3"/>
    <mergeCell ref="C3:D3"/>
    <mergeCell ref="A4:B4"/>
    <mergeCell ref="C4:D4"/>
    <mergeCell ref="C5:D5"/>
    <mergeCell ref="A6:B6"/>
    <mergeCell ref="C6:D6"/>
    <mergeCell ref="A7:B7"/>
    <mergeCell ref="C7:D7"/>
    <mergeCell ref="A9:A10"/>
    <mergeCell ref="B9:B10"/>
    <mergeCell ref="A11:A12"/>
    <mergeCell ref="B11:B12"/>
    <mergeCell ref="A5:B5"/>
  </mergeCells>
  <conditionalFormatting sqref="E4:E6">
    <cfRule type="containsText" dxfId="0" priority="1" operator="containsText" text="✓">
      <formula>NOT(ISERROR(SEARCH("✓",E4)))</formula>
    </cfRule>
  </conditionalFormatting>
  <pageMargins left="0.7" right="0.7" top="0.75" bottom="0.75" header="0.51180555555555496" footer="0.51180555555555496"/>
  <pageSetup paperSize="9" firstPageNumber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C.H.J. Hartgerink</dc:creator>
  <cp:lastModifiedBy>C.H.J. Hartgerink</cp:lastModifiedBy>
  <cp:revision>7</cp:revision>
  <cp:lastPrinted>2015-09-19T16:34:12Z</cp:lastPrinted>
  <dcterms:created xsi:type="dcterms:W3CDTF">2010-03-08T12:35:39Z</dcterms:created>
  <dcterms:modified xsi:type="dcterms:W3CDTF">2016-04-07T08:16:50Z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