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yank\Downloads\"/>
    </mc:Choice>
  </mc:AlternateContent>
  <xr:revisionPtr revIDLastSave="0" documentId="8_{4C2F05A3-2CDF-4793-9606-AD62D2C871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3" sheetId="3" r:id="rId2"/>
    <sheet name="Sheet4" sheetId="4" r:id="rId3"/>
    <sheet name="Sheet5" sheetId="5" r:id="rId4"/>
    <sheet name="Sheet6" sheetId="6" r:id="rId5"/>
    <sheet name="Sheet7" sheetId="10" r:id="rId6"/>
  </sheets>
  <calcPr calcId="191029" iterateCount="2" iterateDelta="2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0" roundtripDataChecksum="GJwS0+B45xNQM+LKEkjyJlcr0UGtKlsJIMlgA/KehTo=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2" i="1"/>
  <c r="L3" i="1"/>
  <c r="N3" i="1" s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L34" i="1"/>
  <c r="N34" i="1" s="1"/>
  <c r="L35" i="1"/>
  <c r="N35" i="1" s="1"/>
  <c r="L36" i="1"/>
  <c r="N36" i="1" s="1"/>
  <c r="L2" i="1"/>
  <c r="N2" i="1" s="1"/>
</calcChain>
</file>

<file path=xl/sharedStrings.xml><?xml version="1.0" encoding="utf-8"?>
<sst xmlns="http://schemas.openxmlformats.org/spreadsheetml/2006/main" count="314" uniqueCount="124">
  <si>
    <t>Full_Name</t>
  </si>
  <si>
    <t>Age</t>
  </si>
  <si>
    <t>Gender</t>
  </si>
  <si>
    <t>Membership_Type</t>
  </si>
  <si>
    <t>Start_Date</t>
  </si>
  <si>
    <t>End_Date</t>
  </si>
  <si>
    <t>Monthly_Fee</t>
  </si>
  <si>
    <t>Attendance</t>
  </si>
  <si>
    <t>City</t>
  </si>
  <si>
    <t>Referred_By</t>
  </si>
  <si>
    <t>M001</t>
  </si>
  <si>
    <t>Anay Shanker</t>
  </si>
  <si>
    <t>Male</t>
  </si>
  <si>
    <t>Basic</t>
  </si>
  <si>
    <t>Bengaluru</t>
  </si>
  <si>
    <t>Hiran Shan</t>
  </si>
  <si>
    <t>M002</t>
  </si>
  <si>
    <t>Parinaaz Shanker</t>
  </si>
  <si>
    <t>Pune</t>
  </si>
  <si>
    <t>Kiara Kakar</t>
  </si>
  <si>
    <t>M003</t>
  </si>
  <si>
    <t>Aniruddh Batra</t>
  </si>
  <si>
    <t>Standard</t>
  </si>
  <si>
    <t>Hyderabad</t>
  </si>
  <si>
    <t>Jhanvi Chaudhary</t>
  </si>
  <si>
    <t>M004</t>
  </si>
  <si>
    <t>Madhup Kapur</t>
  </si>
  <si>
    <t>Female</t>
  </si>
  <si>
    <t>Tara Swaminathan</t>
  </si>
  <si>
    <t>M005</t>
  </si>
  <si>
    <t>Rasha Kakar</t>
  </si>
  <si>
    <t>Family</t>
  </si>
  <si>
    <t>Madhav Singh</t>
  </si>
  <si>
    <t>M006</t>
  </si>
  <si>
    <t>Ehsaan Batra</t>
  </si>
  <si>
    <t>Mumbai</t>
  </si>
  <si>
    <t>Shray Ramakrishnan</t>
  </si>
  <si>
    <t>M007</t>
  </si>
  <si>
    <t>Zara Bains</t>
  </si>
  <si>
    <t>M008</t>
  </si>
  <si>
    <t>Uthkarsh Baral</t>
  </si>
  <si>
    <t>Premium</t>
  </si>
  <si>
    <t>Kolkata</t>
  </si>
  <si>
    <t>M009</t>
  </si>
  <si>
    <t>Kashvi Char</t>
  </si>
  <si>
    <t>Nitara Comar</t>
  </si>
  <si>
    <t>M010</t>
  </si>
  <si>
    <t>Dhanush Varma</t>
  </si>
  <si>
    <t>Ranbir Karan</t>
  </si>
  <si>
    <t>M011</t>
  </si>
  <si>
    <t>Ishaan Goyal</t>
  </si>
  <si>
    <t>Rati Sanghvi</t>
  </si>
  <si>
    <t>M012</t>
  </si>
  <si>
    <t>Mahika Ravi</t>
  </si>
  <si>
    <t>Ishaan Kashyap</t>
  </si>
  <si>
    <t>M013</t>
  </si>
  <si>
    <t>Purab Reddy</t>
  </si>
  <si>
    <t>M014</t>
  </si>
  <si>
    <t>Tiya Soni</t>
  </si>
  <si>
    <t>M015</t>
  </si>
  <si>
    <t>Zara Dugar</t>
  </si>
  <si>
    <t>M016</t>
  </si>
  <si>
    <t>Lakshit Mander</t>
  </si>
  <si>
    <t>M017</t>
  </si>
  <si>
    <t>Neysa Krish</t>
  </si>
  <si>
    <t>M018</t>
  </si>
  <si>
    <t>Prerak Boase</t>
  </si>
  <si>
    <t>Delhi</t>
  </si>
  <si>
    <t>M019</t>
  </si>
  <si>
    <t>Siya Master</t>
  </si>
  <si>
    <t>M020</t>
  </si>
  <si>
    <t>Madhup Biswas</t>
  </si>
  <si>
    <t>Tanya Bajwa</t>
  </si>
  <si>
    <t>M021</t>
  </si>
  <si>
    <t>Indrans Ratti</t>
  </si>
  <si>
    <t>M022</t>
  </si>
  <si>
    <t>Kimaya Balay</t>
  </si>
  <si>
    <t>M023</t>
  </si>
  <si>
    <t>Eva Dass</t>
  </si>
  <si>
    <t>M024</t>
  </si>
  <si>
    <t>Pihu Wali</t>
  </si>
  <si>
    <t>M025</t>
  </si>
  <si>
    <t>Tiya Rege</t>
  </si>
  <si>
    <t>Adira Brar</t>
  </si>
  <si>
    <t>M026</t>
  </si>
  <si>
    <t>Aarav Sen</t>
  </si>
  <si>
    <t>M027</t>
  </si>
  <si>
    <t>Dishani Bera</t>
  </si>
  <si>
    <t>M028</t>
  </si>
  <si>
    <t>Indrans Grover</t>
  </si>
  <si>
    <t>M029</t>
  </si>
  <si>
    <t>Kismat Edwin</t>
  </si>
  <si>
    <t>M030</t>
  </si>
  <si>
    <t>Taran Vyas</t>
  </si>
  <si>
    <t>Nakul Balakrishnan</t>
  </si>
  <si>
    <t>M031</t>
  </si>
  <si>
    <t>Jiya Baral</t>
  </si>
  <si>
    <t>Darshit Sidhu</t>
  </si>
  <si>
    <t>M032</t>
  </si>
  <si>
    <t>Gokul Sahni</t>
  </si>
  <si>
    <t>M033</t>
  </si>
  <si>
    <t>Prerak Lalla</t>
  </si>
  <si>
    <t>M034</t>
  </si>
  <si>
    <t>Hrishita Shroff</t>
  </si>
  <si>
    <t>Riya Dugal</t>
  </si>
  <si>
    <t>M035</t>
  </si>
  <si>
    <t>Oorja Sachar</t>
  </si>
  <si>
    <t>Referred</t>
  </si>
  <si>
    <t>Membership_Duration_Months</t>
  </si>
  <si>
    <t>Total_Revenue</t>
  </si>
  <si>
    <t>Row Labels</t>
  </si>
  <si>
    <t>NO</t>
  </si>
  <si>
    <t>YES</t>
  </si>
  <si>
    <t>Grand Total</t>
  </si>
  <si>
    <t>Sum of Monthly_Fee</t>
  </si>
  <si>
    <t>Column Labels</t>
  </si>
  <si>
    <t>Sum of Total_Revenue</t>
  </si>
  <si>
    <t>Average of Total_Revenue</t>
  </si>
  <si>
    <t>PowerFit must focus its marketing strategies and refral program where they are lowest such as Pune</t>
  </si>
  <si>
    <t>Count of Full_Name</t>
  </si>
  <si>
    <t>Age Group</t>
  </si>
  <si>
    <t>Adult</t>
  </si>
  <si>
    <t>Seniors</t>
  </si>
  <si>
    <t>Youth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</si>
</sst>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164" fontId="4" fillId="0" borderId="0" xfId="0" applyNumberFormat="1" applyFont="1"/>
    <xf numFmtId="0" fontId="2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5" fillId="0" borderId="0" xfId="0" pivotButton="1" applyFont="1"/>
    <xf numFmtId="0" fontId="6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ont>
        <u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[Advanced_Fitness_Members_India_assignment_1(1).xlsx]Sheet4!PivotTable3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412784940343994"/>
          <c:y val="0.14423755854047657"/>
          <c:w val="0.7663117110361205"/>
          <c:h val="0.40157960647075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Sheet4!$A$4:$A$46</c:f>
              <c:multiLvlStrCache>
                <c:ptCount val="30"/>
                <c:lvl>
                  <c:pt idx="0">
                    <c:v>Hyderabad</c:v>
                  </c:pt>
                  <c:pt idx="1">
                    <c:v>Mumbai</c:v>
                  </c:pt>
                  <c:pt idx="2">
                    <c:v>Pune</c:v>
                  </c:pt>
                  <c:pt idx="3">
                    <c:v>Bengaluru</c:v>
                  </c:pt>
                  <c:pt idx="4">
                    <c:v>Delhi</c:v>
                  </c:pt>
                  <c:pt idx="5">
                    <c:v>Kolkata</c:v>
                  </c:pt>
                  <c:pt idx="6">
                    <c:v>Mumbai</c:v>
                  </c:pt>
                  <c:pt idx="7">
                    <c:v>Pune</c:v>
                  </c:pt>
                  <c:pt idx="8">
                    <c:v>Delhi</c:v>
                  </c:pt>
                  <c:pt idx="9">
                    <c:v>Hyderabad</c:v>
                  </c:pt>
                  <c:pt idx="10">
                    <c:v>Kolkata</c:v>
                  </c:pt>
                  <c:pt idx="11">
                    <c:v>Mumbai</c:v>
                  </c:pt>
                  <c:pt idx="12">
                    <c:v>Bengaluru</c:v>
                  </c:pt>
                  <c:pt idx="13">
                    <c:v>Kolkata</c:v>
                  </c:pt>
                  <c:pt idx="14">
                    <c:v>Mumbai</c:v>
                  </c:pt>
                  <c:pt idx="15">
                    <c:v>Bengaluru</c:v>
                  </c:pt>
                  <c:pt idx="16">
                    <c:v>Delhi</c:v>
                  </c:pt>
                  <c:pt idx="17">
                    <c:v>Kolkata</c:v>
                  </c:pt>
                  <c:pt idx="18">
                    <c:v>Mumbai</c:v>
                  </c:pt>
                  <c:pt idx="19">
                    <c:v>Mumbai</c:v>
                  </c:pt>
                  <c:pt idx="20">
                    <c:v>Pune</c:v>
                  </c:pt>
                  <c:pt idx="21">
                    <c:v>Bengaluru</c:v>
                  </c:pt>
                  <c:pt idx="22">
                    <c:v>Delhi</c:v>
                  </c:pt>
                  <c:pt idx="23">
                    <c:v>Hyderabad</c:v>
                  </c:pt>
                  <c:pt idx="24">
                    <c:v>Mumbai</c:v>
                  </c:pt>
                  <c:pt idx="25">
                    <c:v>Pune</c:v>
                  </c:pt>
                  <c:pt idx="26">
                    <c:v>Bengaluru</c:v>
                  </c:pt>
                  <c:pt idx="27">
                    <c:v>Hyderabad</c:v>
                  </c:pt>
                  <c:pt idx="28">
                    <c:v>Kolkata</c:v>
                  </c:pt>
                  <c:pt idx="29">
                    <c:v>Mumbai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  <c:pt idx="8">
                    <c:v>NO</c:v>
                  </c:pt>
                  <c:pt idx="12">
                    <c:v>YES</c:v>
                  </c:pt>
                  <c:pt idx="15">
                    <c:v>NO</c:v>
                  </c:pt>
                  <c:pt idx="19">
                    <c:v>YES</c:v>
                  </c:pt>
                  <c:pt idx="21">
                    <c:v>NO</c:v>
                  </c:pt>
                  <c:pt idx="26">
                    <c:v>YES</c:v>
                  </c:pt>
                </c:lvl>
                <c:lvl>
                  <c:pt idx="0">
                    <c:v>Basic</c:v>
                  </c:pt>
                  <c:pt idx="8">
                    <c:v>Family</c:v>
                  </c:pt>
                  <c:pt idx="15">
                    <c:v>Premium</c:v>
                  </c:pt>
                  <c:pt idx="21">
                    <c:v>Standard</c:v>
                  </c:pt>
                </c:lvl>
              </c:multiLvlStrCache>
            </c:multiLvlStrRef>
          </c:cat>
          <c:val>
            <c:numRef>
              <c:f>Sheet4!$B$4:$B$46</c:f>
              <c:numCache>
                <c:formatCode>General</c:formatCode>
                <c:ptCount val="30"/>
                <c:pt idx="0">
                  <c:v>4800</c:v>
                </c:pt>
                <c:pt idx="1">
                  <c:v>8800</c:v>
                </c:pt>
                <c:pt idx="2">
                  <c:v>1600</c:v>
                </c:pt>
                <c:pt idx="3">
                  <c:v>4800</c:v>
                </c:pt>
                <c:pt idx="4">
                  <c:v>14400</c:v>
                </c:pt>
                <c:pt idx="5">
                  <c:v>0</c:v>
                </c:pt>
                <c:pt idx="6">
                  <c:v>1600</c:v>
                </c:pt>
                <c:pt idx="7">
                  <c:v>0</c:v>
                </c:pt>
                <c:pt idx="8">
                  <c:v>35000</c:v>
                </c:pt>
                <c:pt idx="9">
                  <c:v>0</c:v>
                </c:pt>
                <c:pt idx="10">
                  <c:v>2500</c:v>
                </c:pt>
                <c:pt idx="11">
                  <c:v>0</c:v>
                </c:pt>
                <c:pt idx="12">
                  <c:v>17500</c:v>
                </c:pt>
                <c:pt idx="13">
                  <c:v>5000</c:v>
                </c:pt>
                <c:pt idx="14">
                  <c:v>15000</c:v>
                </c:pt>
                <c:pt idx="15">
                  <c:v>16200</c:v>
                </c:pt>
                <c:pt idx="16">
                  <c:v>0</c:v>
                </c:pt>
                <c:pt idx="17">
                  <c:v>9000</c:v>
                </c:pt>
                <c:pt idx="18">
                  <c:v>30600</c:v>
                </c:pt>
                <c:pt idx="19">
                  <c:v>3600</c:v>
                </c:pt>
                <c:pt idx="20">
                  <c:v>7200</c:v>
                </c:pt>
                <c:pt idx="21">
                  <c:v>10800</c:v>
                </c:pt>
                <c:pt idx="22">
                  <c:v>0</c:v>
                </c:pt>
                <c:pt idx="23">
                  <c:v>13200</c:v>
                </c:pt>
                <c:pt idx="24">
                  <c:v>14400</c:v>
                </c:pt>
                <c:pt idx="25">
                  <c:v>14400</c:v>
                </c:pt>
                <c:pt idx="26">
                  <c:v>6000</c:v>
                </c:pt>
                <c:pt idx="27">
                  <c:v>10800</c:v>
                </c:pt>
                <c:pt idx="28">
                  <c:v>15600</c:v>
                </c:pt>
                <c:pt idx="29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D-47A5-BDA2-67B6B5107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044096"/>
        <c:axId val="109045632"/>
      </c:barChart>
      <c:catAx>
        <c:axId val="10904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045632"/>
        <c:crosses val="autoZero"/>
        <c:auto val="1"/>
        <c:lblAlgn val="ctr"/>
        <c:lblOffset val="100"/>
        <c:noMultiLvlLbl val="0"/>
      </c:catAx>
      <c:valAx>
        <c:axId val="10904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04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[Advanced_Fitness_Members_India_assignment_1(1).xlsx]Sheet5!PivotTable4</c:name>
    <c:fmtId val="1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071587205445474"/>
          <c:y val="0.11755913208796115"/>
          <c:w val="0.6675824584426947"/>
          <c:h val="0.631223388743073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Bengaluru</c:v>
                </c:pt>
              </c:strCache>
            </c:strRef>
          </c:tx>
          <c:invertIfNegative val="0"/>
          <c:cat>
            <c:multiLvlStrRef>
              <c:f>Sheet5!$A$5:$A$15</c:f>
              <c:multiLvlStrCache>
                <c:ptCount val="8"/>
                <c:lvl>
                  <c:pt idx="0">
                    <c:v>Basic</c:v>
                  </c:pt>
                  <c:pt idx="1">
                    <c:v>Family</c:v>
                  </c:pt>
                  <c:pt idx="2">
                    <c:v>Premium</c:v>
                  </c:pt>
                  <c:pt idx="3">
                    <c:v>Standard</c:v>
                  </c:pt>
                  <c:pt idx="4">
                    <c:v>Basic</c:v>
                  </c:pt>
                  <c:pt idx="5">
                    <c:v>Family</c:v>
                  </c:pt>
                  <c:pt idx="6">
                    <c:v>Premium</c:v>
                  </c:pt>
                  <c:pt idx="7">
                    <c:v>Standard</c:v>
                  </c:pt>
                </c:lvl>
                <c:lvl>
                  <c:pt idx="0">
                    <c:v>NO</c:v>
                  </c:pt>
                  <c:pt idx="4">
                    <c:v>YES</c:v>
                  </c:pt>
                </c:lvl>
              </c:multiLvlStrCache>
            </c:multiLvlStrRef>
          </c:cat>
          <c:val>
            <c:numRef>
              <c:f>Sheet5!$B$5:$B$15</c:f>
              <c:numCache>
                <c:formatCode>General</c:formatCode>
                <c:ptCount val="8"/>
                <c:pt idx="2">
                  <c:v>16200</c:v>
                </c:pt>
                <c:pt idx="3">
                  <c:v>10800</c:v>
                </c:pt>
                <c:pt idx="4">
                  <c:v>4800</c:v>
                </c:pt>
                <c:pt idx="5">
                  <c:v>17500</c:v>
                </c:pt>
                <c:pt idx="7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4-4F46-9CFA-EF2E1B4104EA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Delhi</c:v>
                </c:pt>
              </c:strCache>
            </c:strRef>
          </c:tx>
          <c:invertIfNegative val="0"/>
          <c:cat>
            <c:multiLvlStrRef>
              <c:f>Sheet5!$A$5:$A$15</c:f>
              <c:multiLvlStrCache>
                <c:ptCount val="8"/>
                <c:lvl>
                  <c:pt idx="0">
                    <c:v>Basic</c:v>
                  </c:pt>
                  <c:pt idx="1">
                    <c:v>Family</c:v>
                  </c:pt>
                  <c:pt idx="2">
                    <c:v>Premium</c:v>
                  </c:pt>
                  <c:pt idx="3">
                    <c:v>Standard</c:v>
                  </c:pt>
                  <c:pt idx="4">
                    <c:v>Basic</c:v>
                  </c:pt>
                  <c:pt idx="5">
                    <c:v>Family</c:v>
                  </c:pt>
                  <c:pt idx="6">
                    <c:v>Premium</c:v>
                  </c:pt>
                  <c:pt idx="7">
                    <c:v>Standard</c:v>
                  </c:pt>
                </c:lvl>
                <c:lvl>
                  <c:pt idx="0">
                    <c:v>NO</c:v>
                  </c:pt>
                  <c:pt idx="4">
                    <c:v>YES</c:v>
                  </c:pt>
                </c:lvl>
              </c:multiLvlStrCache>
            </c:multiLvlStrRef>
          </c:cat>
          <c:val>
            <c:numRef>
              <c:f>Sheet5!$C$5:$C$15</c:f>
              <c:numCache>
                <c:formatCode>General</c:formatCode>
                <c:ptCount val="8"/>
                <c:pt idx="1">
                  <c:v>35000</c:v>
                </c:pt>
                <c:pt idx="2">
                  <c:v>0</c:v>
                </c:pt>
                <c:pt idx="3">
                  <c:v>0</c:v>
                </c:pt>
                <c:pt idx="4">
                  <c:v>14400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D4-4F46-9CFA-EF2E1B4104EA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Hyderabad</c:v>
                </c:pt>
              </c:strCache>
            </c:strRef>
          </c:tx>
          <c:invertIfNegative val="0"/>
          <c:cat>
            <c:multiLvlStrRef>
              <c:f>Sheet5!$A$5:$A$15</c:f>
              <c:multiLvlStrCache>
                <c:ptCount val="8"/>
                <c:lvl>
                  <c:pt idx="0">
                    <c:v>Basic</c:v>
                  </c:pt>
                  <c:pt idx="1">
                    <c:v>Family</c:v>
                  </c:pt>
                  <c:pt idx="2">
                    <c:v>Premium</c:v>
                  </c:pt>
                  <c:pt idx="3">
                    <c:v>Standard</c:v>
                  </c:pt>
                  <c:pt idx="4">
                    <c:v>Basic</c:v>
                  </c:pt>
                  <c:pt idx="5">
                    <c:v>Family</c:v>
                  </c:pt>
                  <c:pt idx="6">
                    <c:v>Premium</c:v>
                  </c:pt>
                  <c:pt idx="7">
                    <c:v>Standard</c:v>
                  </c:pt>
                </c:lvl>
                <c:lvl>
                  <c:pt idx="0">
                    <c:v>NO</c:v>
                  </c:pt>
                  <c:pt idx="4">
                    <c:v>YES</c:v>
                  </c:pt>
                </c:lvl>
              </c:multiLvlStrCache>
            </c:multiLvlStrRef>
          </c:cat>
          <c:val>
            <c:numRef>
              <c:f>Sheet5!$D$5:$D$15</c:f>
              <c:numCache>
                <c:formatCode>General</c:formatCode>
                <c:ptCount val="8"/>
                <c:pt idx="0">
                  <c:v>4800</c:v>
                </c:pt>
                <c:pt idx="1">
                  <c:v>0</c:v>
                </c:pt>
                <c:pt idx="3">
                  <c:v>13200</c:v>
                </c:pt>
                <c:pt idx="7">
                  <c:v>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D4-4F46-9CFA-EF2E1B4104EA}"/>
            </c:ext>
          </c:extLst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Kolkata</c:v>
                </c:pt>
              </c:strCache>
            </c:strRef>
          </c:tx>
          <c:invertIfNegative val="0"/>
          <c:cat>
            <c:multiLvlStrRef>
              <c:f>Sheet5!$A$5:$A$15</c:f>
              <c:multiLvlStrCache>
                <c:ptCount val="8"/>
                <c:lvl>
                  <c:pt idx="0">
                    <c:v>Basic</c:v>
                  </c:pt>
                  <c:pt idx="1">
                    <c:v>Family</c:v>
                  </c:pt>
                  <c:pt idx="2">
                    <c:v>Premium</c:v>
                  </c:pt>
                  <c:pt idx="3">
                    <c:v>Standard</c:v>
                  </c:pt>
                  <c:pt idx="4">
                    <c:v>Basic</c:v>
                  </c:pt>
                  <c:pt idx="5">
                    <c:v>Family</c:v>
                  </c:pt>
                  <c:pt idx="6">
                    <c:v>Premium</c:v>
                  </c:pt>
                  <c:pt idx="7">
                    <c:v>Standard</c:v>
                  </c:pt>
                </c:lvl>
                <c:lvl>
                  <c:pt idx="0">
                    <c:v>NO</c:v>
                  </c:pt>
                  <c:pt idx="4">
                    <c:v>YES</c:v>
                  </c:pt>
                </c:lvl>
              </c:multiLvlStrCache>
            </c:multiLvlStrRef>
          </c:cat>
          <c:val>
            <c:numRef>
              <c:f>Sheet5!$E$5:$E$15</c:f>
              <c:numCache>
                <c:formatCode>General</c:formatCode>
                <c:ptCount val="8"/>
                <c:pt idx="1">
                  <c:v>2500</c:v>
                </c:pt>
                <c:pt idx="2">
                  <c:v>4500</c:v>
                </c:pt>
                <c:pt idx="4">
                  <c:v>0</c:v>
                </c:pt>
                <c:pt idx="5">
                  <c:v>5000</c:v>
                </c:pt>
                <c:pt idx="7">
                  <c:v>15600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D4-4F46-9CFA-EF2E1B4104EA}"/>
            </c:ext>
          </c:extLst>
        </c:ser>
        <c:ser>
          <c:idx val="4"/>
          <c:order val="4"/>
          <c:tx>
            <c:strRef>
              <c:f>Sheet5!$F$3:$F$4</c:f>
              <c:strCache>
                <c:ptCount val="1"/>
                <c:pt idx="0">
                  <c:v>Mumbai</c:v>
                </c:pt>
              </c:strCache>
            </c:strRef>
          </c:tx>
          <c:invertIfNegative val="0"/>
          <c:cat>
            <c:multiLvlStrRef>
              <c:f>Sheet5!$A$5:$A$15</c:f>
              <c:multiLvlStrCache>
                <c:ptCount val="8"/>
                <c:lvl>
                  <c:pt idx="0">
                    <c:v>Basic</c:v>
                  </c:pt>
                  <c:pt idx="1">
                    <c:v>Family</c:v>
                  </c:pt>
                  <c:pt idx="2">
                    <c:v>Premium</c:v>
                  </c:pt>
                  <c:pt idx="3">
                    <c:v>Standard</c:v>
                  </c:pt>
                  <c:pt idx="4">
                    <c:v>Basic</c:v>
                  </c:pt>
                  <c:pt idx="5">
                    <c:v>Family</c:v>
                  </c:pt>
                  <c:pt idx="6">
                    <c:v>Premium</c:v>
                  </c:pt>
                  <c:pt idx="7">
                    <c:v>Standard</c:v>
                  </c:pt>
                </c:lvl>
                <c:lvl>
                  <c:pt idx="0">
                    <c:v>NO</c:v>
                  </c:pt>
                  <c:pt idx="4">
                    <c:v>YES</c:v>
                  </c:pt>
                </c:lvl>
              </c:multiLvlStrCache>
            </c:multiLvlStrRef>
          </c:cat>
          <c:val>
            <c:numRef>
              <c:f>Sheet5!$F$5:$F$15</c:f>
              <c:numCache>
                <c:formatCode>General</c:formatCode>
                <c:ptCount val="8"/>
                <c:pt idx="0">
                  <c:v>4400</c:v>
                </c:pt>
                <c:pt idx="1">
                  <c:v>0</c:v>
                </c:pt>
                <c:pt idx="2">
                  <c:v>30600</c:v>
                </c:pt>
                <c:pt idx="3">
                  <c:v>7200</c:v>
                </c:pt>
                <c:pt idx="4">
                  <c:v>1600</c:v>
                </c:pt>
                <c:pt idx="5">
                  <c:v>15000</c:v>
                </c:pt>
                <c:pt idx="6">
                  <c:v>3600</c:v>
                </c:pt>
                <c:pt idx="7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D4-4F46-9CFA-EF2E1B4104EA}"/>
            </c:ext>
          </c:extLst>
        </c:ser>
        <c:ser>
          <c:idx val="5"/>
          <c:order val="5"/>
          <c:tx>
            <c:strRef>
              <c:f>Sheet5!$G$3:$G$4</c:f>
              <c:strCache>
                <c:ptCount val="1"/>
                <c:pt idx="0">
                  <c:v>Pune</c:v>
                </c:pt>
              </c:strCache>
            </c:strRef>
          </c:tx>
          <c:invertIfNegative val="0"/>
          <c:cat>
            <c:multiLvlStrRef>
              <c:f>Sheet5!$A$5:$A$15</c:f>
              <c:multiLvlStrCache>
                <c:ptCount val="8"/>
                <c:lvl>
                  <c:pt idx="0">
                    <c:v>Basic</c:v>
                  </c:pt>
                  <c:pt idx="1">
                    <c:v>Family</c:v>
                  </c:pt>
                  <c:pt idx="2">
                    <c:v>Premium</c:v>
                  </c:pt>
                  <c:pt idx="3">
                    <c:v>Standard</c:v>
                  </c:pt>
                  <c:pt idx="4">
                    <c:v>Basic</c:v>
                  </c:pt>
                  <c:pt idx="5">
                    <c:v>Family</c:v>
                  </c:pt>
                  <c:pt idx="6">
                    <c:v>Premium</c:v>
                  </c:pt>
                  <c:pt idx="7">
                    <c:v>Standard</c:v>
                  </c:pt>
                </c:lvl>
                <c:lvl>
                  <c:pt idx="0">
                    <c:v>NO</c:v>
                  </c:pt>
                  <c:pt idx="4">
                    <c:v>YES</c:v>
                  </c:pt>
                </c:lvl>
              </c:multiLvlStrCache>
            </c:multiLvlStrRef>
          </c:cat>
          <c:val>
            <c:numRef>
              <c:f>Sheet5!$G$5:$G$15</c:f>
              <c:numCache>
                <c:formatCode>General</c:formatCode>
                <c:ptCount val="8"/>
                <c:pt idx="0">
                  <c:v>1600</c:v>
                </c:pt>
                <c:pt idx="3">
                  <c:v>7200</c:v>
                </c:pt>
                <c:pt idx="4">
                  <c:v>0</c:v>
                </c:pt>
                <c:pt idx="6">
                  <c:v>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D4-4F46-9CFA-EF2E1B410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240512"/>
        <c:axId val="110243200"/>
      </c:barChart>
      <c:catAx>
        <c:axId val="11024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243200"/>
        <c:crosses val="autoZero"/>
        <c:auto val="1"/>
        <c:lblAlgn val="ctr"/>
        <c:lblOffset val="100"/>
        <c:noMultiLvlLbl val="0"/>
      </c:catAx>
      <c:valAx>
        <c:axId val="11024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24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[Advanced_Fitness_Members_India_assignment_1(1).xlsx]Sheet7!PivotTable8</c:name>
    <c:fmtId val="1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623840769903762"/>
          <c:y val="3.1196046303460623E-2"/>
          <c:w val="0.76494356955380582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Adult</c:v>
                </c:pt>
              </c:strCache>
            </c:strRef>
          </c:tx>
          <c:invertIfNegative val="0"/>
          <c:cat>
            <c:strRef>
              <c:f>Sheet7!$A$5:$A$9</c:f>
              <c:strCache>
                <c:ptCount val="4"/>
                <c:pt idx="0">
                  <c:v>Basic</c:v>
                </c:pt>
                <c:pt idx="1">
                  <c:v>Family</c:v>
                </c:pt>
                <c:pt idx="2">
                  <c:v>Premium</c:v>
                </c:pt>
                <c:pt idx="3">
                  <c:v>Standard</c:v>
                </c:pt>
              </c:strCache>
            </c:strRef>
          </c:cat>
          <c:val>
            <c:numRef>
              <c:f>Sheet7!$B$5:$B$9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7-484C-A4A4-7DBFE5EB3AF9}"/>
            </c:ext>
          </c:extLst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Seniors</c:v>
                </c:pt>
              </c:strCache>
            </c:strRef>
          </c:tx>
          <c:invertIfNegative val="0"/>
          <c:cat>
            <c:strRef>
              <c:f>Sheet7!$A$5:$A$9</c:f>
              <c:strCache>
                <c:ptCount val="4"/>
                <c:pt idx="0">
                  <c:v>Basic</c:v>
                </c:pt>
                <c:pt idx="1">
                  <c:v>Family</c:v>
                </c:pt>
                <c:pt idx="2">
                  <c:v>Premium</c:v>
                </c:pt>
                <c:pt idx="3">
                  <c:v>Standard</c:v>
                </c:pt>
              </c:strCache>
            </c:strRef>
          </c:cat>
          <c:val>
            <c:numRef>
              <c:f>Sheet7!$C$5:$C$9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7-484C-A4A4-7DBFE5EB3AF9}"/>
            </c:ext>
          </c:extLst>
        </c:ser>
        <c:ser>
          <c:idx val="2"/>
          <c:order val="2"/>
          <c:tx>
            <c:strRef>
              <c:f>Sheet7!$D$3:$D$4</c:f>
              <c:strCache>
                <c:ptCount val="1"/>
                <c:pt idx="0">
                  <c:v>Youth</c:v>
                </c:pt>
              </c:strCache>
            </c:strRef>
          </c:tx>
          <c:invertIfNegative val="0"/>
          <c:cat>
            <c:strRef>
              <c:f>Sheet7!$A$5:$A$9</c:f>
              <c:strCache>
                <c:ptCount val="4"/>
                <c:pt idx="0">
                  <c:v>Basic</c:v>
                </c:pt>
                <c:pt idx="1">
                  <c:v>Family</c:v>
                </c:pt>
                <c:pt idx="2">
                  <c:v>Premium</c:v>
                </c:pt>
                <c:pt idx="3">
                  <c:v>Standard</c:v>
                </c:pt>
              </c:strCache>
            </c:strRef>
          </c:cat>
          <c:val>
            <c:numRef>
              <c:f>Sheet7!$D$5:$D$9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57-484C-A4A4-7DBFE5EB3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583104"/>
        <c:axId val="183585792"/>
      </c:barChart>
      <c:catAx>
        <c:axId val="18358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585792"/>
        <c:crosses val="autoZero"/>
        <c:auto val="1"/>
        <c:lblAlgn val="ctr"/>
        <c:lblOffset val="100"/>
        <c:noMultiLvlLbl val="0"/>
      </c:catAx>
      <c:valAx>
        <c:axId val="18358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58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</xdr:colOff>
      <xdr:row>6</xdr:row>
      <xdr:rowOff>72390</xdr:rowOff>
    </xdr:from>
    <xdr:to>
      <xdr:col>13</xdr:col>
      <xdr:colOff>7620</xdr:colOff>
      <xdr:row>21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18</xdr:row>
      <xdr:rowOff>190499</xdr:rowOff>
    </xdr:from>
    <xdr:to>
      <xdr:col>11</xdr:col>
      <xdr:colOff>238125</xdr:colOff>
      <xdr:row>36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</xdr:colOff>
      <xdr:row>1</xdr:row>
      <xdr:rowOff>49530</xdr:rowOff>
    </xdr:from>
    <xdr:to>
      <xdr:col>13</xdr:col>
      <xdr:colOff>363855</xdr:colOff>
      <xdr:row>15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yank/AppData/Local/Microsoft/Windows/INetCache/IE/FXEK5J6L/Advanced_Fitness_Members_India_assignment_1%5b1%5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yank/AppData/Local/Microsoft/Windows/INetCache/IE/FXEK5J6L/Advanced_Fitness_Members_India_assignment_1%5b1%5d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manyu" refreshedDate="45897.621590972223" createdVersion="3" refreshedVersion="3" minRefreshableVersion="3" recordCount="35" xr:uid="{00000000-000A-0000-FFFF-FFFF17000000}">
  <cacheSource type="worksheet">
    <worksheetSource ref="B1:N36" sheet=".xlsx]Sheet1" r:id="rId2"/>
  </cacheSource>
  <cacheFields count="13">
    <cacheField name="Full_Name" numFmtId="0">
      <sharedItems/>
    </cacheField>
    <cacheField name="Age" numFmtId="0">
      <sharedItems containsSemiMixedTypes="0" containsString="0" containsNumber="1" containsInteger="1" minValue="19" maxValue="59" count="26">
        <n v="59"/>
        <n v="27"/>
        <n v="24"/>
        <n v="31"/>
        <n v="19"/>
        <n v="40"/>
        <n v="41"/>
        <n v="43"/>
        <n v="42"/>
        <n v="37"/>
        <n v="48"/>
        <n v="36"/>
        <n v="39"/>
        <n v="44"/>
        <n v="35"/>
        <n v="56"/>
        <n v="28"/>
        <n v="57"/>
        <n v="26"/>
        <n v="25"/>
        <n v="53"/>
        <n v="29"/>
        <n v="52"/>
        <n v="20"/>
        <n v="22"/>
        <n v="23"/>
      </sharedItems>
    </cacheField>
    <cacheField name="Gender" numFmtId="0">
      <sharedItems count="2">
        <s v="Male"/>
        <s v="Female"/>
      </sharedItems>
    </cacheField>
    <cacheField name="Membership_Type" numFmtId="0">
      <sharedItems count="4">
        <s v="Basic"/>
        <s v="Standard"/>
        <s v="Family"/>
        <s v="Premium"/>
      </sharedItems>
    </cacheField>
    <cacheField name="Start_Date" numFmtId="164">
      <sharedItems containsSemiMixedTypes="0" containsNonDate="0" containsDate="1" containsString="0" minDate="2023-05-19T00:00:00" maxDate="2025-02-27T00:00:00"/>
    </cacheField>
    <cacheField name="End_Date" numFmtId="164">
      <sharedItems containsSemiMixedTypes="0" containsNonDate="0" containsDate="1" containsString="0" minDate="2023-11-12T00:00:00" maxDate="2025-03-30T00:00:00"/>
    </cacheField>
    <cacheField name="Monthly_Fee" numFmtId="0">
      <sharedItems containsSemiMixedTypes="0" containsString="0" containsNumber="1" containsInteger="1" minValue="800" maxValue="2500"/>
    </cacheField>
    <cacheField name="Attendance" numFmtId="0">
      <sharedItems containsSemiMixedTypes="0" containsString="0" containsNumber="1" containsInteger="1" minValue="2" maxValue="30"/>
    </cacheField>
    <cacheField name="City" numFmtId="0">
      <sharedItems count="6">
        <s v="Bengaluru"/>
        <s v="Pune"/>
        <s v="Hyderabad"/>
        <s v="Mumbai"/>
        <s v="Kolkata"/>
        <s v="Delhi"/>
      </sharedItems>
    </cacheField>
    <cacheField name="Referred_By" numFmtId="0">
      <sharedItems containsBlank="1"/>
    </cacheField>
    <cacheField name="Membership_Duration_Months" numFmtId="0">
      <sharedItems containsSemiMixedTypes="0" containsString="0" containsNumber="1" containsInteger="1" minValue="0" maxValue="18"/>
    </cacheField>
    <cacheField name="Referred" numFmtId="0">
      <sharedItems count="2">
        <s v="YES"/>
        <s v="NO"/>
      </sharedItems>
    </cacheField>
    <cacheField name="Total_Revenue" numFmtId="0">
      <sharedItems containsSemiMixedTypes="0" containsString="0" containsNumber="1" containsInteger="1" minValue="0" maxValue="35000" count="23">
        <n v="4800"/>
        <n v="0"/>
        <n v="7200"/>
        <n v="3600"/>
        <n v="17500"/>
        <n v="1600"/>
        <n v="5400"/>
        <n v="2400"/>
        <n v="6000"/>
        <n v="15600"/>
        <n v="2500"/>
        <n v="13200"/>
        <n v="35000"/>
        <n v="8000"/>
        <n v="15000"/>
        <n v="30600"/>
        <n v="16200"/>
        <n v="10800"/>
        <n v="1200"/>
        <n v="5000"/>
        <n v="14400"/>
        <n v="8400"/>
        <n v="8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manyu" refreshedDate="45897.69917777778" createdVersion="3" refreshedVersion="3" minRefreshableVersion="3" recordCount="35" xr:uid="{00000000-000A-0000-FFFF-FFFF1C000000}">
  <cacheSource type="worksheet">
    <worksheetSource ref="B1:O36" sheet=".xlsx]Sheet1" r:id="rId2"/>
  </cacheSource>
  <cacheFields count="14">
    <cacheField name="Full_Name" numFmtId="0">
      <sharedItems count="35">
        <s v="Anay Shanker"/>
        <s v="Parinaaz Shanker"/>
        <s v="Aniruddh Batra"/>
        <s v="Madhup Kapur"/>
        <s v="Rasha Kakar"/>
        <s v="Ehsaan Batra"/>
        <s v="Zara Bains"/>
        <s v="Uthkarsh Baral"/>
        <s v="Kashvi Char"/>
        <s v="Dhanush Varma"/>
        <s v="Ishaan Goyal"/>
        <s v="Mahika Ravi"/>
        <s v="Purab Reddy"/>
        <s v="Tiya Soni"/>
        <s v="Zara Dugar"/>
        <s v="Lakshit Mander"/>
        <s v="Neysa Krish"/>
        <s v="Prerak Boase"/>
        <s v="Siya Master"/>
        <s v="Madhup Biswas"/>
        <s v="Indrans Ratti"/>
        <s v="Kimaya Balay"/>
        <s v="Eva Dass"/>
        <s v="Pihu Wali"/>
        <s v="Tiya Rege"/>
        <s v="Aarav Sen"/>
        <s v="Dishani Bera"/>
        <s v="Indrans Grover"/>
        <s v="Kismat Edwin"/>
        <s v="Taran Vyas"/>
        <s v="Jiya Baral"/>
        <s v="Gokul Sahni"/>
        <s v="Prerak Lalla"/>
        <s v="Hrishita Shroff"/>
        <s v="Oorja Sachar"/>
      </sharedItems>
    </cacheField>
    <cacheField name="Age" numFmtId="0">
      <sharedItems containsSemiMixedTypes="0" containsString="0" containsNumber="1" containsInteger="1" minValue="19" maxValue="59"/>
    </cacheField>
    <cacheField name="Gender" numFmtId="0">
      <sharedItems/>
    </cacheField>
    <cacheField name="Membership_Type" numFmtId="0">
      <sharedItems count="4">
        <s v="Basic"/>
        <s v="Standard"/>
        <s v="Family"/>
        <s v="Premium"/>
      </sharedItems>
    </cacheField>
    <cacheField name="Start_Date" numFmtId="164">
      <sharedItems containsSemiMixedTypes="0" containsNonDate="0" containsDate="1" containsString="0" minDate="2023-05-19T00:00:00" maxDate="2025-02-27T00:00:00"/>
    </cacheField>
    <cacheField name="End_Date" numFmtId="164">
      <sharedItems containsSemiMixedTypes="0" containsNonDate="0" containsDate="1" containsString="0" minDate="2023-11-12T00:00:00" maxDate="2025-03-30T00:00:00"/>
    </cacheField>
    <cacheField name="Monthly_Fee" numFmtId="0">
      <sharedItems containsSemiMixedTypes="0" containsString="0" containsNumber="1" containsInteger="1" minValue="800" maxValue="2500"/>
    </cacheField>
    <cacheField name="Attendance" numFmtId="0">
      <sharedItems containsSemiMixedTypes="0" containsString="0" containsNumber="1" containsInteger="1" minValue="2" maxValue="30"/>
    </cacheField>
    <cacheField name="City" numFmtId="0">
      <sharedItems/>
    </cacheField>
    <cacheField name="Referred_By" numFmtId="0">
      <sharedItems containsBlank="1"/>
    </cacheField>
    <cacheField name="Membership_Duration_Months" numFmtId="0">
      <sharedItems containsSemiMixedTypes="0" containsString="0" containsNumber="1" containsInteger="1" minValue="0" maxValue="18"/>
    </cacheField>
    <cacheField name="Referred" numFmtId="0">
      <sharedItems/>
    </cacheField>
    <cacheField name="Total_Revenue" numFmtId="0">
      <sharedItems containsSemiMixedTypes="0" containsString="0" containsNumber="1" containsInteger="1" minValue="0" maxValue="35000"/>
    </cacheField>
    <cacheField name="Age Group" numFmtId="0">
      <sharedItems count="3">
        <s v="Seniors"/>
        <s v="Youth"/>
        <s v="Adul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s v="Anay Shanker"/>
    <x v="0"/>
    <x v="0"/>
    <x v="0"/>
    <d v="2023-11-05T00:00:00"/>
    <d v="2024-05-13T00:00:00"/>
    <n v="800"/>
    <n v="25"/>
    <x v="0"/>
    <s v="Hiran Shan"/>
    <n v="6"/>
    <x v="0"/>
    <x v="0"/>
  </r>
  <r>
    <s v="Parinaaz Shanker"/>
    <x v="1"/>
    <x v="0"/>
    <x v="0"/>
    <d v="2025-02-26T00:00:00"/>
    <d v="2025-03-24T00:00:00"/>
    <n v="800"/>
    <n v="20"/>
    <x v="1"/>
    <s v="Kiara Kakar"/>
    <n v="0"/>
    <x v="0"/>
    <x v="1"/>
  </r>
  <r>
    <s v="Aniruddh Batra"/>
    <x v="2"/>
    <x v="0"/>
    <x v="1"/>
    <d v="2023-09-22T00:00:00"/>
    <d v="2024-03-20T00:00:00"/>
    <n v="1200"/>
    <n v="18"/>
    <x v="2"/>
    <s v="Jhanvi Chaudhary"/>
    <n v="6"/>
    <x v="0"/>
    <x v="2"/>
  </r>
  <r>
    <s v="Madhup Kapur"/>
    <x v="3"/>
    <x v="1"/>
    <x v="1"/>
    <d v="2024-07-06T00:00:00"/>
    <d v="2024-10-22T00:00:00"/>
    <n v="1200"/>
    <n v="16"/>
    <x v="2"/>
    <s v="Tara Swaminathan"/>
    <n v="3"/>
    <x v="0"/>
    <x v="3"/>
  </r>
  <r>
    <s v="Rasha Kakar"/>
    <x v="4"/>
    <x v="0"/>
    <x v="2"/>
    <d v="2023-12-26T00:00:00"/>
    <d v="2024-07-28T00:00:00"/>
    <n v="2500"/>
    <n v="12"/>
    <x v="0"/>
    <s v="Madhav Singh"/>
    <n v="7"/>
    <x v="0"/>
    <x v="4"/>
  </r>
  <r>
    <s v="Ehsaan Batra"/>
    <x v="5"/>
    <x v="0"/>
    <x v="0"/>
    <d v="2024-01-26T00:00:00"/>
    <d v="2024-04-10T00:00:00"/>
    <n v="800"/>
    <n v="14"/>
    <x v="3"/>
    <s v="Shray Ramakrishnan"/>
    <n v="2"/>
    <x v="0"/>
    <x v="5"/>
  </r>
  <r>
    <s v="Zara Bains"/>
    <x v="6"/>
    <x v="1"/>
    <x v="0"/>
    <d v="2024-10-23T00:00:00"/>
    <d v="2025-01-20T00:00:00"/>
    <n v="800"/>
    <n v="25"/>
    <x v="1"/>
    <m/>
    <n v="2"/>
    <x v="1"/>
    <x v="5"/>
  </r>
  <r>
    <s v="Uthkarsh Baral"/>
    <x v="7"/>
    <x v="0"/>
    <x v="3"/>
    <d v="2024-06-07T00:00:00"/>
    <d v="2024-09-28T00:00:00"/>
    <n v="1800"/>
    <n v="28"/>
    <x v="4"/>
    <m/>
    <n v="3"/>
    <x v="1"/>
    <x v="6"/>
  </r>
  <r>
    <s v="Kashvi Char"/>
    <x v="8"/>
    <x v="0"/>
    <x v="0"/>
    <d v="2024-10-04T00:00:00"/>
    <d v="2024-10-17T00:00:00"/>
    <n v="800"/>
    <n v="3"/>
    <x v="4"/>
    <s v="Nitara Comar"/>
    <n v="0"/>
    <x v="0"/>
    <x v="1"/>
  </r>
  <r>
    <s v="Dhanush Varma"/>
    <x v="9"/>
    <x v="0"/>
    <x v="1"/>
    <d v="2023-10-03T00:00:00"/>
    <d v="2023-12-20T00:00:00"/>
    <n v="1200"/>
    <n v="29"/>
    <x v="3"/>
    <s v="Ranbir Karan"/>
    <n v="2"/>
    <x v="0"/>
    <x v="7"/>
  </r>
  <r>
    <s v="Ishaan Goyal"/>
    <x v="10"/>
    <x v="1"/>
    <x v="1"/>
    <d v="2024-01-06T00:00:00"/>
    <d v="2024-06-16T00:00:00"/>
    <n v="1200"/>
    <n v="13"/>
    <x v="0"/>
    <s v="Rati Sanghvi"/>
    <n v="5"/>
    <x v="0"/>
    <x v="8"/>
  </r>
  <r>
    <s v="Mahika Ravi"/>
    <x v="11"/>
    <x v="0"/>
    <x v="1"/>
    <d v="2023-08-16T00:00:00"/>
    <d v="2024-10-03T00:00:00"/>
    <n v="1200"/>
    <n v="19"/>
    <x v="4"/>
    <s v="Ishaan Kashyap"/>
    <n v="13"/>
    <x v="0"/>
    <x v="9"/>
  </r>
  <r>
    <s v="Purab Reddy"/>
    <x v="10"/>
    <x v="1"/>
    <x v="3"/>
    <d v="2024-09-21T00:00:00"/>
    <d v="2024-12-15T00:00:00"/>
    <n v="1800"/>
    <n v="22"/>
    <x v="4"/>
    <m/>
    <n v="2"/>
    <x v="1"/>
    <x v="3"/>
  </r>
  <r>
    <s v="Tiya Soni"/>
    <x v="12"/>
    <x v="0"/>
    <x v="1"/>
    <d v="2023-05-19T00:00:00"/>
    <d v="2023-11-12T00:00:00"/>
    <n v="1200"/>
    <n v="28"/>
    <x v="3"/>
    <m/>
    <n v="5"/>
    <x v="1"/>
    <x v="8"/>
  </r>
  <r>
    <s v="Zara Dugar"/>
    <x v="13"/>
    <x v="1"/>
    <x v="0"/>
    <d v="2024-02-11T00:00:00"/>
    <d v="2024-09-05T00:00:00"/>
    <n v="800"/>
    <n v="8"/>
    <x v="2"/>
    <m/>
    <n v="6"/>
    <x v="1"/>
    <x v="0"/>
  </r>
  <r>
    <s v="Lakshit Mander"/>
    <x v="12"/>
    <x v="0"/>
    <x v="2"/>
    <d v="2025-02-14T00:00:00"/>
    <d v="2025-03-16T00:00:00"/>
    <n v="2500"/>
    <n v="14"/>
    <x v="4"/>
    <m/>
    <n v="1"/>
    <x v="1"/>
    <x v="10"/>
  </r>
  <r>
    <s v="Neysa Krish"/>
    <x v="14"/>
    <x v="0"/>
    <x v="1"/>
    <d v="2024-02-07T00:00:00"/>
    <d v="2025-01-28T00:00:00"/>
    <n v="1200"/>
    <n v="25"/>
    <x v="2"/>
    <m/>
    <n v="11"/>
    <x v="1"/>
    <x v="11"/>
  </r>
  <r>
    <s v="Prerak Boase"/>
    <x v="15"/>
    <x v="1"/>
    <x v="2"/>
    <d v="2023-10-14T00:00:00"/>
    <d v="2024-12-23T00:00:00"/>
    <n v="2500"/>
    <n v="13"/>
    <x v="5"/>
    <m/>
    <n v="14"/>
    <x v="1"/>
    <x v="12"/>
  </r>
  <r>
    <s v="Siya Master"/>
    <x v="1"/>
    <x v="1"/>
    <x v="0"/>
    <d v="2024-03-03T00:00:00"/>
    <d v="2025-01-07T00:00:00"/>
    <n v="800"/>
    <n v="26"/>
    <x v="3"/>
    <m/>
    <n v="10"/>
    <x v="1"/>
    <x v="13"/>
  </r>
  <r>
    <s v="Madhup Biswas"/>
    <x v="16"/>
    <x v="0"/>
    <x v="2"/>
    <d v="2024-05-05T00:00:00"/>
    <d v="2024-11-12T00:00:00"/>
    <n v="2500"/>
    <n v="21"/>
    <x v="3"/>
    <s v="Tanya Bajwa"/>
    <n v="6"/>
    <x v="0"/>
    <x v="14"/>
  </r>
  <r>
    <s v="Indrans Ratti"/>
    <x v="17"/>
    <x v="1"/>
    <x v="3"/>
    <d v="2023-08-08T00:00:00"/>
    <d v="2025-01-17T00:00:00"/>
    <n v="1800"/>
    <n v="19"/>
    <x v="3"/>
    <m/>
    <n v="17"/>
    <x v="1"/>
    <x v="15"/>
  </r>
  <r>
    <s v="Kimaya Balay"/>
    <x v="18"/>
    <x v="1"/>
    <x v="3"/>
    <d v="2024-01-29T00:00:00"/>
    <d v="2024-11-20T00:00:00"/>
    <n v="1800"/>
    <n v="5"/>
    <x v="0"/>
    <m/>
    <n v="9"/>
    <x v="1"/>
    <x v="16"/>
  </r>
  <r>
    <s v="Eva Dass"/>
    <x v="10"/>
    <x v="0"/>
    <x v="3"/>
    <d v="2024-06-08T00:00:00"/>
    <d v="2024-06-12T00:00:00"/>
    <n v="1800"/>
    <n v="18"/>
    <x v="5"/>
    <m/>
    <n v="0"/>
    <x v="1"/>
    <x v="1"/>
  </r>
  <r>
    <s v="Pihu Wali"/>
    <x v="19"/>
    <x v="1"/>
    <x v="1"/>
    <d v="2024-05-27T00:00:00"/>
    <d v="2025-03-14T00:00:00"/>
    <n v="1200"/>
    <n v="6"/>
    <x v="0"/>
    <m/>
    <n v="9"/>
    <x v="1"/>
    <x v="17"/>
  </r>
  <r>
    <s v="Tiya Rege"/>
    <x v="20"/>
    <x v="0"/>
    <x v="3"/>
    <d v="2023-12-26T00:00:00"/>
    <d v="2024-03-21T00:00:00"/>
    <n v="1800"/>
    <n v="17"/>
    <x v="3"/>
    <s v="Adira Brar"/>
    <n v="2"/>
    <x v="0"/>
    <x v="3"/>
  </r>
  <r>
    <s v="Aarav Sen"/>
    <x v="8"/>
    <x v="1"/>
    <x v="1"/>
    <d v="2025-02-14T00:00:00"/>
    <d v="2025-03-11T00:00:00"/>
    <n v="1200"/>
    <n v="3"/>
    <x v="5"/>
    <m/>
    <n v="0"/>
    <x v="1"/>
    <x v="1"/>
  </r>
  <r>
    <s v="Dishani Bera"/>
    <x v="2"/>
    <x v="0"/>
    <x v="2"/>
    <d v="2025-02-10T00:00:00"/>
    <d v="2025-03-10T00:00:00"/>
    <n v="2500"/>
    <n v="28"/>
    <x v="3"/>
    <m/>
    <n v="0"/>
    <x v="1"/>
    <x v="1"/>
  </r>
  <r>
    <s v="Indrans Grover"/>
    <x v="20"/>
    <x v="0"/>
    <x v="1"/>
    <d v="2024-11-18T00:00:00"/>
    <d v="2024-12-19T00:00:00"/>
    <n v="1200"/>
    <n v="23"/>
    <x v="1"/>
    <m/>
    <n v="1"/>
    <x v="1"/>
    <x v="18"/>
  </r>
  <r>
    <s v="Kismat Edwin"/>
    <x v="21"/>
    <x v="1"/>
    <x v="2"/>
    <d v="2024-04-19T00:00:00"/>
    <d v="2024-04-26T00:00:00"/>
    <n v="2500"/>
    <n v="8"/>
    <x v="2"/>
    <m/>
    <n v="0"/>
    <x v="1"/>
    <x v="1"/>
  </r>
  <r>
    <s v="Taran Vyas"/>
    <x v="3"/>
    <x v="1"/>
    <x v="2"/>
    <d v="2025-01-10T00:00:00"/>
    <d v="2025-03-29T00:00:00"/>
    <n v="2500"/>
    <n v="23"/>
    <x v="4"/>
    <s v="Nakul Balakrishnan"/>
    <n v="2"/>
    <x v="0"/>
    <x v="19"/>
  </r>
  <r>
    <s v="Jiya Baral"/>
    <x v="22"/>
    <x v="1"/>
    <x v="0"/>
    <d v="2023-06-11T00:00:00"/>
    <d v="2024-12-30T00:00:00"/>
    <n v="800"/>
    <n v="9"/>
    <x v="5"/>
    <s v="Darshit Sidhu"/>
    <n v="18"/>
    <x v="0"/>
    <x v="20"/>
  </r>
  <r>
    <s v="Gokul Sahni"/>
    <x v="23"/>
    <x v="0"/>
    <x v="1"/>
    <d v="2024-04-09T00:00:00"/>
    <d v="2024-11-08T00:00:00"/>
    <n v="1200"/>
    <n v="2"/>
    <x v="3"/>
    <m/>
    <n v="7"/>
    <x v="1"/>
    <x v="21"/>
  </r>
  <r>
    <s v="Prerak Lalla"/>
    <x v="24"/>
    <x v="0"/>
    <x v="0"/>
    <d v="2025-02-11T00:00:00"/>
    <d v="2025-03-24T00:00:00"/>
    <n v="800"/>
    <n v="30"/>
    <x v="3"/>
    <m/>
    <n v="1"/>
    <x v="1"/>
    <x v="22"/>
  </r>
  <r>
    <s v="Hrishita Shroff"/>
    <x v="25"/>
    <x v="0"/>
    <x v="3"/>
    <d v="2024-10-23T00:00:00"/>
    <d v="2025-03-05T00:00:00"/>
    <n v="1800"/>
    <n v="23"/>
    <x v="1"/>
    <s v="Riya Dugal"/>
    <n v="4"/>
    <x v="0"/>
    <x v="2"/>
  </r>
  <r>
    <s v="Oorja Sachar"/>
    <x v="1"/>
    <x v="1"/>
    <x v="1"/>
    <d v="2024-01-21T00:00:00"/>
    <d v="2024-12-26T00:00:00"/>
    <n v="1200"/>
    <n v="27"/>
    <x v="1"/>
    <m/>
    <n v="11"/>
    <x v="1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">
  <r>
    <x v="0"/>
    <n v="59"/>
    <s v="Male"/>
    <x v="0"/>
    <d v="2023-11-05T00:00:00"/>
    <d v="2024-05-13T00:00:00"/>
    <n v="800"/>
    <n v="25"/>
    <s v="Bengaluru"/>
    <s v="Hiran Shan"/>
    <n v="6"/>
    <s v="YES"/>
    <n v="4800"/>
    <x v="0"/>
  </r>
  <r>
    <x v="1"/>
    <n v="27"/>
    <s v="Male"/>
    <x v="0"/>
    <d v="2025-02-26T00:00:00"/>
    <d v="2025-03-24T00:00:00"/>
    <n v="800"/>
    <n v="20"/>
    <s v="Pune"/>
    <s v="Kiara Kakar"/>
    <n v="0"/>
    <s v="YES"/>
    <n v="0"/>
    <x v="1"/>
  </r>
  <r>
    <x v="2"/>
    <n v="24"/>
    <s v="Male"/>
    <x v="1"/>
    <d v="2023-09-22T00:00:00"/>
    <d v="2024-03-20T00:00:00"/>
    <n v="1200"/>
    <n v="18"/>
    <s v="Hyderabad"/>
    <s v="Jhanvi Chaudhary"/>
    <n v="6"/>
    <s v="YES"/>
    <n v="7200"/>
    <x v="1"/>
  </r>
  <r>
    <x v="3"/>
    <n v="31"/>
    <s v="Female"/>
    <x v="1"/>
    <d v="2024-07-06T00:00:00"/>
    <d v="2024-10-22T00:00:00"/>
    <n v="1200"/>
    <n v="16"/>
    <s v="Hyderabad"/>
    <s v="Tara Swaminathan"/>
    <n v="3"/>
    <s v="YES"/>
    <n v="3600"/>
    <x v="2"/>
  </r>
  <r>
    <x v="4"/>
    <n v="19"/>
    <s v="Male"/>
    <x v="2"/>
    <d v="2023-12-26T00:00:00"/>
    <d v="2024-07-28T00:00:00"/>
    <n v="2500"/>
    <n v="12"/>
    <s v="Bengaluru"/>
    <s v="Madhav Singh"/>
    <n v="7"/>
    <s v="YES"/>
    <n v="17500"/>
    <x v="1"/>
  </r>
  <r>
    <x v="5"/>
    <n v="40"/>
    <s v="Male"/>
    <x v="0"/>
    <d v="2024-01-26T00:00:00"/>
    <d v="2024-04-10T00:00:00"/>
    <n v="800"/>
    <n v="14"/>
    <s v="Mumbai"/>
    <s v="Shray Ramakrishnan"/>
    <n v="2"/>
    <s v="YES"/>
    <n v="1600"/>
    <x v="2"/>
  </r>
  <r>
    <x v="6"/>
    <n v="41"/>
    <s v="Female"/>
    <x v="0"/>
    <d v="2024-10-23T00:00:00"/>
    <d v="2025-01-20T00:00:00"/>
    <n v="800"/>
    <n v="25"/>
    <s v="Pune"/>
    <m/>
    <n v="2"/>
    <s v="NO"/>
    <n v="1600"/>
    <x v="2"/>
  </r>
  <r>
    <x v="7"/>
    <n v="43"/>
    <s v="Male"/>
    <x v="3"/>
    <d v="2024-06-07T00:00:00"/>
    <d v="2024-09-28T00:00:00"/>
    <n v="1800"/>
    <n v="28"/>
    <s v="Kolkata"/>
    <m/>
    <n v="3"/>
    <s v="NO"/>
    <n v="5400"/>
    <x v="2"/>
  </r>
  <r>
    <x v="8"/>
    <n v="42"/>
    <s v="Male"/>
    <x v="0"/>
    <d v="2024-10-04T00:00:00"/>
    <d v="2024-10-17T00:00:00"/>
    <n v="800"/>
    <n v="3"/>
    <s v="Kolkata"/>
    <s v="Nitara Comar"/>
    <n v="0"/>
    <s v="YES"/>
    <n v="0"/>
    <x v="2"/>
  </r>
  <r>
    <x v="9"/>
    <n v="37"/>
    <s v="Male"/>
    <x v="1"/>
    <d v="2023-10-03T00:00:00"/>
    <d v="2023-12-20T00:00:00"/>
    <n v="1200"/>
    <n v="29"/>
    <s v="Mumbai"/>
    <s v="Ranbir Karan"/>
    <n v="2"/>
    <s v="YES"/>
    <n v="2400"/>
    <x v="2"/>
  </r>
  <r>
    <x v="10"/>
    <n v="48"/>
    <s v="Female"/>
    <x v="1"/>
    <d v="2024-01-06T00:00:00"/>
    <d v="2024-06-16T00:00:00"/>
    <n v="1200"/>
    <n v="13"/>
    <s v="Bengaluru"/>
    <s v="Rati Sanghvi"/>
    <n v="5"/>
    <s v="YES"/>
    <n v="6000"/>
    <x v="0"/>
  </r>
  <r>
    <x v="11"/>
    <n v="36"/>
    <s v="Male"/>
    <x v="1"/>
    <d v="2023-08-16T00:00:00"/>
    <d v="2024-10-03T00:00:00"/>
    <n v="1200"/>
    <n v="19"/>
    <s v="Kolkata"/>
    <s v="Ishaan Kashyap"/>
    <n v="13"/>
    <s v="YES"/>
    <n v="15600"/>
    <x v="2"/>
  </r>
  <r>
    <x v="12"/>
    <n v="48"/>
    <s v="Female"/>
    <x v="3"/>
    <d v="2024-09-21T00:00:00"/>
    <d v="2024-12-15T00:00:00"/>
    <n v="1800"/>
    <n v="22"/>
    <s v="Kolkata"/>
    <m/>
    <n v="2"/>
    <s v="NO"/>
    <n v="3600"/>
    <x v="0"/>
  </r>
  <r>
    <x v="13"/>
    <n v="39"/>
    <s v="Male"/>
    <x v="1"/>
    <d v="2023-05-19T00:00:00"/>
    <d v="2023-11-12T00:00:00"/>
    <n v="1200"/>
    <n v="28"/>
    <s v="Mumbai"/>
    <m/>
    <n v="5"/>
    <s v="NO"/>
    <n v="6000"/>
    <x v="2"/>
  </r>
  <r>
    <x v="14"/>
    <n v="44"/>
    <s v="Female"/>
    <x v="0"/>
    <d v="2024-02-11T00:00:00"/>
    <d v="2024-09-05T00:00:00"/>
    <n v="800"/>
    <n v="8"/>
    <s v="Hyderabad"/>
    <m/>
    <n v="6"/>
    <s v="NO"/>
    <n v="4800"/>
    <x v="2"/>
  </r>
  <r>
    <x v="15"/>
    <n v="39"/>
    <s v="Male"/>
    <x v="2"/>
    <d v="2025-02-14T00:00:00"/>
    <d v="2025-03-16T00:00:00"/>
    <n v="2500"/>
    <n v="14"/>
    <s v="Kolkata"/>
    <m/>
    <n v="1"/>
    <s v="NO"/>
    <n v="2500"/>
    <x v="2"/>
  </r>
  <r>
    <x v="16"/>
    <n v="35"/>
    <s v="Male"/>
    <x v="1"/>
    <d v="2024-02-07T00:00:00"/>
    <d v="2025-01-28T00:00:00"/>
    <n v="1200"/>
    <n v="25"/>
    <s v="Hyderabad"/>
    <m/>
    <n v="11"/>
    <s v="NO"/>
    <n v="13200"/>
    <x v="2"/>
  </r>
  <r>
    <x v="17"/>
    <n v="56"/>
    <s v="Female"/>
    <x v="2"/>
    <d v="2023-10-14T00:00:00"/>
    <d v="2024-12-23T00:00:00"/>
    <n v="2500"/>
    <n v="13"/>
    <s v="Delhi"/>
    <m/>
    <n v="14"/>
    <s v="NO"/>
    <n v="35000"/>
    <x v="0"/>
  </r>
  <r>
    <x v="18"/>
    <n v="27"/>
    <s v="Female"/>
    <x v="0"/>
    <d v="2024-03-03T00:00:00"/>
    <d v="2025-01-07T00:00:00"/>
    <n v="800"/>
    <n v="26"/>
    <s v="Mumbai"/>
    <m/>
    <n v="10"/>
    <s v="NO"/>
    <n v="8000"/>
    <x v="1"/>
  </r>
  <r>
    <x v="19"/>
    <n v="28"/>
    <s v="Male"/>
    <x v="2"/>
    <d v="2024-05-05T00:00:00"/>
    <d v="2024-11-12T00:00:00"/>
    <n v="2500"/>
    <n v="21"/>
    <s v="Mumbai"/>
    <s v="Tanya Bajwa"/>
    <n v="6"/>
    <s v="YES"/>
    <n v="15000"/>
    <x v="1"/>
  </r>
  <r>
    <x v="20"/>
    <n v="57"/>
    <s v="Female"/>
    <x v="3"/>
    <d v="2023-08-08T00:00:00"/>
    <d v="2025-01-17T00:00:00"/>
    <n v="1800"/>
    <n v="19"/>
    <s v="Mumbai"/>
    <m/>
    <n v="17"/>
    <s v="NO"/>
    <n v="30600"/>
    <x v="0"/>
  </r>
  <r>
    <x v="21"/>
    <n v="26"/>
    <s v="Female"/>
    <x v="3"/>
    <d v="2024-01-29T00:00:00"/>
    <d v="2024-11-20T00:00:00"/>
    <n v="1800"/>
    <n v="5"/>
    <s v="Bengaluru"/>
    <m/>
    <n v="9"/>
    <s v="NO"/>
    <n v="16200"/>
    <x v="1"/>
  </r>
  <r>
    <x v="22"/>
    <n v="48"/>
    <s v="Male"/>
    <x v="3"/>
    <d v="2024-06-08T00:00:00"/>
    <d v="2024-06-12T00:00:00"/>
    <n v="1800"/>
    <n v="18"/>
    <s v="Delhi"/>
    <m/>
    <n v="0"/>
    <s v="NO"/>
    <n v="0"/>
    <x v="0"/>
  </r>
  <r>
    <x v="23"/>
    <n v="25"/>
    <s v="Female"/>
    <x v="1"/>
    <d v="2024-05-27T00:00:00"/>
    <d v="2025-03-14T00:00:00"/>
    <n v="1200"/>
    <n v="6"/>
    <s v="Bengaluru"/>
    <m/>
    <n v="9"/>
    <s v="NO"/>
    <n v="10800"/>
    <x v="1"/>
  </r>
  <r>
    <x v="24"/>
    <n v="53"/>
    <s v="Male"/>
    <x v="3"/>
    <d v="2023-12-26T00:00:00"/>
    <d v="2024-03-21T00:00:00"/>
    <n v="1800"/>
    <n v="17"/>
    <s v="Mumbai"/>
    <s v="Adira Brar"/>
    <n v="2"/>
    <s v="YES"/>
    <n v="3600"/>
    <x v="0"/>
  </r>
  <r>
    <x v="25"/>
    <n v="42"/>
    <s v="Female"/>
    <x v="1"/>
    <d v="2025-02-14T00:00:00"/>
    <d v="2025-03-11T00:00:00"/>
    <n v="1200"/>
    <n v="3"/>
    <s v="Delhi"/>
    <m/>
    <n v="0"/>
    <s v="NO"/>
    <n v="0"/>
    <x v="2"/>
  </r>
  <r>
    <x v="26"/>
    <n v="24"/>
    <s v="Male"/>
    <x v="2"/>
    <d v="2025-02-10T00:00:00"/>
    <d v="2025-03-10T00:00:00"/>
    <n v="2500"/>
    <n v="28"/>
    <s v="Mumbai"/>
    <m/>
    <n v="0"/>
    <s v="NO"/>
    <n v="0"/>
    <x v="1"/>
  </r>
  <r>
    <x v="27"/>
    <n v="53"/>
    <s v="Male"/>
    <x v="1"/>
    <d v="2024-11-18T00:00:00"/>
    <d v="2024-12-19T00:00:00"/>
    <n v="1200"/>
    <n v="23"/>
    <s v="Pune"/>
    <m/>
    <n v="1"/>
    <s v="NO"/>
    <n v="1200"/>
    <x v="0"/>
  </r>
  <r>
    <x v="28"/>
    <n v="29"/>
    <s v="Female"/>
    <x v="2"/>
    <d v="2024-04-19T00:00:00"/>
    <d v="2024-04-26T00:00:00"/>
    <n v="2500"/>
    <n v="8"/>
    <s v="Hyderabad"/>
    <m/>
    <n v="0"/>
    <s v="NO"/>
    <n v="0"/>
    <x v="1"/>
  </r>
  <r>
    <x v="29"/>
    <n v="31"/>
    <s v="Female"/>
    <x v="2"/>
    <d v="2025-01-10T00:00:00"/>
    <d v="2025-03-29T00:00:00"/>
    <n v="2500"/>
    <n v="23"/>
    <s v="Kolkata"/>
    <s v="Nakul Balakrishnan"/>
    <n v="2"/>
    <s v="YES"/>
    <n v="5000"/>
    <x v="2"/>
  </r>
  <r>
    <x v="30"/>
    <n v="52"/>
    <s v="Female"/>
    <x v="0"/>
    <d v="2023-06-11T00:00:00"/>
    <d v="2024-12-30T00:00:00"/>
    <n v="800"/>
    <n v="9"/>
    <s v="Delhi"/>
    <s v="Darshit Sidhu"/>
    <n v="18"/>
    <s v="YES"/>
    <n v="14400"/>
    <x v="0"/>
  </r>
  <r>
    <x v="31"/>
    <n v="20"/>
    <s v="Male"/>
    <x v="1"/>
    <d v="2024-04-09T00:00:00"/>
    <d v="2024-11-08T00:00:00"/>
    <n v="1200"/>
    <n v="2"/>
    <s v="Mumbai"/>
    <m/>
    <n v="7"/>
    <s v="NO"/>
    <n v="8400"/>
    <x v="1"/>
  </r>
  <r>
    <x v="32"/>
    <n v="22"/>
    <s v="Male"/>
    <x v="0"/>
    <d v="2025-02-11T00:00:00"/>
    <d v="2025-03-24T00:00:00"/>
    <n v="800"/>
    <n v="30"/>
    <s v="Mumbai"/>
    <m/>
    <n v="1"/>
    <s v="NO"/>
    <n v="800"/>
    <x v="1"/>
  </r>
  <r>
    <x v="33"/>
    <n v="23"/>
    <s v="Male"/>
    <x v="3"/>
    <d v="2024-10-23T00:00:00"/>
    <d v="2025-03-05T00:00:00"/>
    <n v="1800"/>
    <n v="23"/>
    <s v="Pune"/>
    <s v="Riya Dugal"/>
    <n v="4"/>
    <s v="YES"/>
    <n v="7200"/>
    <x v="1"/>
  </r>
  <r>
    <x v="34"/>
    <n v="27"/>
    <s v="Female"/>
    <x v="1"/>
    <d v="2024-01-21T00:00:00"/>
    <d v="2024-12-26T00:00:00"/>
    <n v="1200"/>
    <n v="27"/>
    <s v="Pune"/>
    <m/>
    <n v="11"/>
    <s v="NO"/>
    <n v="132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Q4:R7" firstHeaderRow="1" firstDataRow="1" firstDataCol="1"/>
  <pivotFields count="13">
    <pivotField showAll="0"/>
    <pivotField showAll="0"/>
    <pivotField showAll="0"/>
    <pivotField showAll="0"/>
    <pivotField numFmtId="164" showAll="0"/>
    <pivotField numFmtId="164" showAll="0"/>
    <pivotField dataField="1"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Sum of Monthly_Fee" fld="6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H7" firstHeaderRow="1" firstDataRow="2" firstDataCol="1"/>
  <pivotFields count="13">
    <pivotField showAll="0"/>
    <pivotField showAll="0"/>
    <pivotField showAll="0"/>
    <pivotField axis="axisRow" showAll="0">
      <items count="5">
        <item h="1" x="0"/>
        <item x="2"/>
        <item x="3"/>
        <item h="1" x="1"/>
        <item t="default"/>
      </items>
    </pivotField>
    <pivotField numFmtId="164" showAll="0"/>
    <pivotField numFmtId="164" showAll="0"/>
    <pivotField dataField="1" showAll="0"/>
    <pivotField showAll="0"/>
    <pivotField axis="axisCol" showAll="0">
      <items count="7">
        <item x="0"/>
        <item x="5"/>
        <item x="2"/>
        <item x="4"/>
        <item x="3"/>
        <item x="1"/>
        <item t="default"/>
      </items>
    </pivotField>
    <pivotField showAll="0"/>
    <pivotField showAll="0"/>
    <pivotField showAll="0"/>
    <pivotField showAll="0"/>
  </pivotFields>
  <rowFields count="1">
    <field x="3"/>
  </rowFields>
  <rowItems count="3">
    <i>
      <x v="1"/>
    </i>
    <i>
      <x v="2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Monthly_Fee" fld="6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46" firstHeaderRow="1" firstDataRow="1" firstDataCol="1"/>
  <pivotFields count="13"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numFmtId="164" showAll="0"/>
    <pivotField numFmtId="164" showAll="0"/>
    <pivotField showAll="0"/>
    <pivotField showAll="0"/>
    <pivotField axis="axisRow" showAll="0">
      <items count="7">
        <item x="0"/>
        <item x="5"/>
        <item x="2"/>
        <item x="4"/>
        <item x="3"/>
        <item x="1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</pivotFields>
  <rowFields count="3">
    <field x="3"/>
    <field x="11"/>
    <field x="8"/>
  </rowFields>
  <rowItems count="43">
    <i>
      <x/>
    </i>
    <i r="1">
      <x/>
    </i>
    <i r="2">
      <x v="2"/>
    </i>
    <i r="2">
      <x v="4"/>
    </i>
    <i r="2">
      <x v="5"/>
    </i>
    <i r="1">
      <x v="1"/>
    </i>
    <i r="2">
      <x/>
    </i>
    <i r="2">
      <x v="1"/>
    </i>
    <i r="2">
      <x v="3"/>
    </i>
    <i r="2">
      <x v="4"/>
    </i>
    <i r="2">
      <x v="5"/>
    </i>
    <i>
      <x v="1"/>
    </i>
    <i r="1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3"/>
    </i>
    <i r="2">
      <x v="4"/>
    </i>
    <i>
      <x v="2"/>
    </i>
    <i r="1">
      <x/>
    </i>
    <i r="2">
      <x/>
    </i>
    <i r="2">
      <x v="1"/>
    </i>
    <i r="2">
      <x v="3"/>
    </i>
    <i r="2">
      <x v="4"/>
    </i>
    <i r="1">
      <x v="1"/>
    </i>
    <i r="2">
      <x v="4"/>
    </i>
    <i r="2">
      <x v="5"/>
    </i>
    <i>
      <x v="3"/>
    </i>
    <i r="1">
      <x/>
    </i>
    <i r="2">
      <x/>
    </i>
    <i r="2">
      <x v="1"/>
    </i>
    <i r="2">
      <x v="2"/>
    </i>
    <i r="2">
      <x v="4"/>
    </i>
    <i r="2">
      <x v="5"/>
    </i>
    <i r="1">
      <x v="1"/>
    </i>
    <i r="2">
      <x/>
    </i>
    <i r="2">
      <x v="2"/>
    </i>
    <i r="2">
      <x v="3"/>
    </i>
    <i r="2">
      <x v="4"/>
    </i>
    <i t="grand">
      <x/>
    </i>
  </rowItems>
  <colItems count="1">
    <i/>
  </colItems>
  <dataFields count="1">
    <dataField name="Sum of Total_Revenue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3:H15" firstHeaderRow="1" firstDataRow="2" firstDataCol="1"/>
  <pivotFields count="13"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numFmtId="164" showAll="0"/>
    <pivotField numFmtId="164" showAll="0"/>
    <pivotField showAll="0"/>
    <pivotField showAll="0"/>
    <pivotField axis="axisCol" showAll="0">
      <items count="7">
        <item x="0"/>
        <item x="5"/>
        <item x="2"/>
        <item x="4"/>
        <item x="3"/>
        <item x="1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dataField="1" showAll="0">
      <items count="24">
        <item x="1"/>
        <item x="22"/>
        <item x="18"/>
        <item x="5"/>
        <item x="7"/>
        <item x="10"/>
        <item x="3"/>
        <item x="0"/>
        <item x="19"/>
        <item x="6"/>
        <item x="8"/>
        <item x="2"/>
        <item x="13"/>
        <item x="21"/>
        <item x="17"/>
        <item x="11"/>
        <item x="20"/>
        <item x="14"/>
        <item x="9"/>
        <item x="16"/>
        <item x="4"/>
        <item x="15"/>
        <item x="12"/>
        <item t="default"/>
      </items>
    </pivotField>
  </pivotFields>
  <rowFields count="2">
    <field x="11"/>
    <field x="3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Total_Revenue" fld="12" subtotal="average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4000000}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H7" firstHeaderRow="1" firstDataRow="2" firstDataCol="1"/>
  <pivotFields count="13">
    <pivotField dataField="1" showAll="0"/>
    <pivotField showAll="0"/>
    <pivotField axis="axisRow" showAll="0">
      <items count="3">
        <item x="1"/>
        <item x="0"/>
        <item t="default"/>
      </items>
    </pivotField>
    <pivotField showAll="0"/>
    <pivotField numFmtId="164" showAll="0"/>
    <pivotField numFmtId="164" showAll="0"/>
    <pivotField showAll="0"/>
    <pivotField showAll="0"/>
    <pivotField axis="axisCol" showAll="0">
      <items count="7">
        <item x="0"/>
        <item x="5"/>
        <item x="2"/>
        <item x="4"/>
        <item x="3"/>
        <item x="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Full_Name" fld="0" subtotal="count" baseField="0" baseItem="0"/>
  </dataFields>
  <formats count="1">
    <format dxfId="1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5000000}" name="PivotTable8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3:E9" firstHeaderRow="1" firstDataRow="2" firstDataCol="1"/>
  <pivotFields count="14">
    <pivotField dataField="1" showAll="0">
      <items count="36">
        <item x="25"/>
        <item x="0"/>
        <item x="2"/>
        <item x="9"/>
        <item x="26"/>
        <item x="5"/>
        <item x="22"/>
        <item x="31"/>
        <item x="33"/>
        <item x="27"/>
        <item x="20"/>
        <item x="10"/>
        <item x="30"/>
        <item x="8"/>
        <item x="21"/>
        <item x="28"/>
        <item x="15"/>
        <item x="19"/>
        <item x="3"/>
        <item x="11"/>
        <item x="16"/>
        <item x="34"/>
        <item x="1"/>
        <item x="23"/>
        <item x="17"/>
        <item x="32"/>
        <item x="12"/>
        <item x="4"/>
        <item x="18"/>
        <item x="29"/>
        <item x="24"/>
        <item x="13"/>
        <item x="7"/>
        <item x="6"/>
        <item x="14"/>
        <item t="default"/>
      </items>
    </pivotField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0"/>
        <item x="1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Count of Full_Name" fld="0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000"/>
  <sheetViews>
    <sheetView tabSelected="1" zoomScale="120" zoomScaleNormal="105" workbookViewId="0">
      <selection activeCell="K7" sqref="K7"/>
    </sheetView>
  </sheetViews>
  <sheetFormatPr defaultColWidth="14.44140625" defaultRowHeight="15" customHeight="1" x14ac:dyDescent="0.3"/>
  <cols>
    <col min="1" max="1" width="10" customWidth="1"/>
    <col min="2" max="2" width="16.109375" bestFit="1" customWidth="1"/>
    <col min="3" max="3" width="10.77734375" customWidth="1"/>
    <col min="4" max="4" width="12.5546875" customWidth="1"/>
    <col min="5" max="5" width="18" bestFit="1" customWidth="1"/>
    <col min="6" max="6" width="14.109375" customWidth="1"/>
    <col min="7" max="7" width="15.33203125" customWidth="1"/>
    <col min="8" max="8" width="15.5546875" customWidth="1"/>
    <col min="9" max="9" width="11.33203125" bestFit="1" customWidth="1"/>
    <col min="10" max="10" width="13.77734375" customWidth="1"/>
    <col min="11" max="11" width="22.44140625" customWidth="1"/>
    <col min="12" max="12" width="30.77734375" customWidth="1"/>
    <col min="13" max="13" width="12.33203125" customWidth="1"/>
    <col min="14" max="14" width="17" customWidth="1"/>
    <col min="15" max="15" width="14" customWidth="1"/>
    <col min="16" max="16" width="8.6640625" customWidth="1"/>
    <col min="17" max="18" width="12.5546875" bestFit="1" customWidth="1"/>
    <col min="19" max="19" width="18.77734375" bestFit="1" customWidth="1"/>
    <col min="20" max="26" width="8.6640625" customWidth="1"/>
  </cols>
  <sheetData>
    <row r="1" spans="1:18" ht="14.4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4" t="s">
        <v>108</v>
      </c>
      <c r="M1" s="4" t="s">
        <v>107</v>
      </c>
      <c r="N1" s="4" t="s">
        <v>109</v>
      </c>
      <c r="O1" s="11" t="s">
        <v>120</v>
      </c>
    </row>
    <row r="2" spans="1:18" ht="14.4" x14ac:dyDescent="0.3">
      <c r="A2" s="2" t="s">
        <v>10</v>
      </c>
      <c r="B2" s="2" t="s">
        <v>11</v>
      </c>
      <c r="C2" s="2">
        <v>59</v>
      </c>
      <c r="D2" s="2" t="s">
        <v>12</v>
      </c>
      <c r="E2" s="2" t="s">
        <v>13</v>
      </c>
      <c r="F2" s="3">
        <v>45235</v>
      </c>
      <c r="G2" s="3">
        <v>45425</v>
      </c>
      <c r="H2" s="2">
        <v>800</v>
      </c>
      <c r="I2" s="2">
        <v>25</v>
      </c>
      <c r="J2" s="2" t="s">
        <v>14</v>
      </c>
      <c r="K2" s="2" t="s">
        <v>15</v>
      </c>
      <c r="L2">
        <f>INT((G2-F2)/30)</f>
        <v>6</v>
      </c>
      <c r="M2" t="str">
        <f>IF(K2&lt;&gt;"","YES","NO")</f>
        <v>YES</v>
      </c>
      <c r="N2">
        <f>H2*L2</f>
        <v>4800</v>
      </c>
      <c r="O2" t="str">
        <f>IF(C2&lt;30,"Youth",IF(C2&gt;45,"Seniors","Adult"))</f>
        <v>Seniors</v>
      </c>
    </row>
    <row r="3" spans="1:18" ht="14.4" x14ac:dyDescent="0.3">
      <c r="A3" s="2" t="s">
        <v>16</v>
      </c>
      <c r="B3" s="2" t="s">
        <v>17</v>
      </c>
      <c r="C3" s="2">
        <v>27</v>
      </c>
      <c r="D3" s="2" t="s">
        <v>12</v>
      </c>
      <c r="E3" s="2" t="s">
        <v>13</v>
      </c>
      <c r="F3" s="3">
        <v>45714</v>
      </c>
      <c r="G3" s="3">
        <v>45740</v>
      </c>
      <c r="H3" s="2">
        <v>800</v>
      </c>
      <c r="I3" s="2">
        <v>20</v>
      </c>
      <c r="J3" s="2" t="s">
        <v>18</v>
      </c>
      <c r="K3" s="2" t="s">
        <v>19</v>
      </c>
      <c r="L3">
        <f t="shared" ref="L3:L36" si="0">INT((G3-F3)/30)</f>
        <v>0</v>
      </c>
      <c r="M3" t="str">
        <f t="shared" ref="M3:M36" si="1">IF(K3&lt;&gt;"","YES","NO")</f>
        <v>YES</v>
      </c>
      <c r="N3">
        <f t="shared" ref="N3:N36" si="2">H3*L3</f>
        <v>0</v>
      </c>
      <c r="O3" t="str">
        <f t="shared" ref="O3:O36" si="3">IF(C3&lt;30,"Youth",IF(C3&gt;45,"Seniors","Adult"))</f>
        <v>Youth</v>
      </c>
    </row>
    <row r="4" spans="1:18" ht="14.4" x14ac:dyDescent="0.3">
      <c r="A4" s="2" t="s">
        <v>20</v>
      </c>
      <c r="B4" s="2" t="s">
        <v>21</v>
      </c>
      <c r="C4" s="2">
        <v>24</v>
      </c>
      <c r="D4" s="2" t="s">
        <v>12</v>
      </c>
      <c r="E4" s="2" t="s">
        <v>22</v>
      </c>
      <c r="F4" s="3">
        <v>45191</v>
      </c>
      <c r="G4" s="3">
        <v>45371</v>
      </c>
      <c r="H4" s="2">
        <v>1200</v>
      </c>
      <c r="I4" s="2">
        <v>18</v>
      </c>
      <c r="J4" s="2" t="s">
        <v>23</v>
      </c>
      <c r="K4" s="2" t="s">
        <v>24</v>
      </c>
      <c r="L4">
        <f t="shared" si="0"/>
        <v>6</v>
      </c>
      <c r="M4" t="str">
        <f t="shared" si="1"/>
        <v>YES</v>
      </c>
      <c r="N4">
        <f t="shared" si="2"/>
        <v>7200</v>
      </c>
      <c r="O4" t="str">
        <f t="shared" si="3"/>
        <v>Youth</v>
      </c>
      <c r="Q4" s="5" t="s">
        <v>110</v>
      </c>
      <c r="R4" t="s">
        <v>114</v>
      </c>
    </row>
    <row r="5" spans="1:18" ht="14.4" x14ac:dyDescent="0.3">
      <c r="A5" s="2" t="s">
        <v>25</v>
      </c>
      <c r="B5" s="2" t="s">
        <v>26</v>
      </c>
      <c r="C5" s="2">
        <v>31</v>
      </c>
      <c r="D5" s="2" t="s">
        <v>27</v>
      </c>
      <c r="E5" s="2" t="s">
        <v>22</v>
      </c>
      <c r="F5" s="3">
        <v>45479</v>
      </c>
      <c r="G5" s="3">
        <v>45587</v>
      </c>
      <c r="H5" s="2">
        <v>1200</v>
      </c>
      <c r="I5" s="2">
        <v>16</v>
      </c>
      <c r="J5" s="2" t="s">
        <v>23</v>
      </c>
      <c r="K5" s="2" t="s">
        <v>28</v>
      </c>
      <c r="L5">
        <f t="shared" si="0"/>
        <v>3</v>
      </c>
      <c r="M5" t="str">
        <f t="shared" si="1"/>
        <v>YES</v>
      </c>
      <c r="N5">
        <f t="shared" si="2"/>
        <v>3600</v>
      </c>
      <c r="O5" t="str">
        <f t="shared" si="3"/>
        <v>Adult</v>
      </c>
      <c r="Q5" s="6" t="s">
        <v>111</v>
      </c>
      <c r="R5">
        <v>30600</v>
      </c>
    </row>
    <row r="6" spans="1:18" ht="14.4" x14ac:dyDescent="0.3">
      <c r="A6" s="2" t="s">
        <v>29</v>
      </c>
      <c r="B6" s="2" t="s">
        <v>30</v>
      </c>
      <c r="C6" s="2">
        <v>19</v>
      </c>
      <c r="D6" s="2" t="s">
        <v>12</v>
      </c>
      <c r="E6" s="2" t="s">
        <v>31</v>
      </c>
      <c r="F6" s="3">
        <v>45286</v>
      </c>
      <c r="G6" s="3">
        <v>45501</v>
      </c>
      <c r="H6" s="2">
        <v>2500</v>
      </c>
      <c r="I6" s="2">
        <v>12</v>
      </c>
      <c r="J6" s="2" t="s">
        <v>14</v>
      </c>
      <c r="K6" s="2" t="s">
        <v>32</v>
      </c>
      <c r="L6">
        <f t="shared" si="0"/>
        <v>7</v>
      </c>
      <c r="M6" t="str">
        <f t="shared" si="1"/>
        <v>YES</v>
      </c>
      <c r="N6">
        <f t="shared" si="2"/>
        <v>17500</v>
      </c>
      <c r="O6" t="str">
        <f t="shared" si="3"/>
        <v>Youth</v>
      </c>
      <c r="Q6" s="6" t="s">
        <v>112</v>
      </c>
      <c r="R6">
        <v>21100</v>
      </c>
    </row>
    <row r="7" spans="1:18" ht="14.4" x14ac:dyDescent="0.3">
      <c r="A7" s="2" t="s">
        <v>33</v>
      </c>
      <c r="B7" s="2" t="s">
        <v>34</v>
      </c>
      <c r="C7" s="2">
        <v>40</v>
      </c>
      <c r="D7" s="2" t="s">
        <v>12</v>
      </c>
      <c r="E7" s="2" t="s">
        <v>13</v>
      </c>
      <c r="F7" s="3">
        <v>45317</v>
      </c>
      <c r="G7" s="3">
        <v>45392</v>
      </c>
      <c r="H7" s="2">
        <v>800</v>
      </c>
      <c r="I7" s="2">
        <v>14</v>
      </c>
      <c r="J7" s="2" t="s">
        <v>35</v>
      </c>
      <c r="K7" s="2" t="s">
        <v>36</v>
      </c>
      <c r="L7">
        <f t="shared" si="0"/>
        <v>2</v>
      </c>
      <c r="M7" t="str">
        <f t="shared" si="1"/>
        <v>YES</v>
      </c>
      <c r="N7">
        <f t="shared" si="2"/>
        <v>1600</v>
      </c>
      <c r="O7" t="str">
        <f t="shared" si="3"/>
        <v>Adult</v>
      </c>
      <c r="Q7" s="6" t="s">
        <v>113</v>
      </c>
      <c r="R7">
        <v>51700</v>
      </c>
    </row>
    <row r="8" spans="1:18" ht="14.4" x14ac:dyDescent="0.3">
      <c r="A8" s="2" t="s">
        <v>37</v>
      </c>
      <c r="B8" s="2" t="s">
        <v>38</v>
      </c>
      <c r="C8" s="2">
        <v>41</v>
      </c>
      <c r="D8" s="2" t="s">
        <v>27</v>
      </c>
      <c r="E8" s="2" t="s">
        <v>13</v>
      </c>
      <c r="F8" s="3">
        <v>45588</v>
      </c>
      <c r="G8" s="3">
        <v>45677</v>
      </c>
      <c r="H8" s="2">
        <v>800</v>
      </c>
      <c r="I8" s="2">
        <v>25</v>
      </c>
      <c r="J8" s="2" t="s">
        <v>18</v>
      </c>
      <c r="L8">
        <f t="shared" si="0"/>
        <v>2</v>
      </c>
      <c r="M8" t="str">
        <f t="shared" si="1"/>
        <v>NO</v>
      </c>
      <c r="N8">
        <f t="shared" si="2"/>
        <v>1600</v>
      </c>
      <c r="O8" t="str">
        <f t="shared" si="3"/>
        <v>Adult</v>
      </c>
    </row>
    <row r="9" spans="1:18" ht="14.4" x14ac:dyDescent="0.3">
      <c r="A9" s="2" t="s">
        <v>39</v>
      </c>
      <c r="B9" s="2" t="s">
        <v>40</v>
      </c>
      <c r="C9" s="2">
        <v>43</v>
      </c>
      <c r="D9" s="2" t="s">
        <v>12</v>
      </c>
      <c r="E9" s="2" t="s">
        <v>41</v>
      </c>
      <c r="F9" s="3">
        <v>45450</v>
      </c>
      <c r="G9" s="3">
        <v>45563</v>
      </c>
      <c r="H9" s="2">
        <v>1800</v>
      </c>
      <c r="I9" s="2">
        <v>28</v>
      </c>
      <c r="J9" s="2" t="s">
        <v>42</v>
      </c>
      <c r="L9">
        <f t="shared" si="0"/>
        <v>3</v>
      </c>
      <c r="M9" t="str">
        <f t="shared" si="1"/>
        <v>NO</v>
      </c>
      <c r="N9">
        <f t="shared" si="2"/>
        <v>5400</v>
      </c>
      <c r="O9" t="str">
        <f t="shared" si="3"/>
        <v>Adult</v>
      </c>
    </row>
    <row r="10" spans="1:18" ht="14.4" x14ac:dyDescent="0.3">
      <c r="A10" s="2" t="s">
        <v>43</v>
      </c>
      <c r="B10" s="2" t="s">
        <v>44</v>
      </c>
      <c r="C10" s="2">
        <v>42</v>
      </c>
      <c r="D10" s="2" t="s">
        <v>12</v>
      </c>
      <c r="E10" s="2" t="s">
        <v>13</v>
      </c>
      <c r="F10" s="3">
        <v>45569</v>
      </c>
      <c r="G10" s="3">
        <v>45582</v>
      </c>
      <c r="H10" s="2">
        <v>800</v>
      </c>
      <c r="I10" s="2">
        <v>3</v>
      </c>
      <c r="J10" s="2" t="s">
        <v>42</v>
      </c>
      <c r="K10" s="2" t="s">
        <v>45</v>
      </c>
      <c r="L10">
        <f t="shared" si="0"/>
        <v>0</v>
      </c>
      <c r="M10" t="str">
        <f t="shared" si="1"/>
        <v>YES</v>
      </c>
      <c r="N10">
        <f t="shared" si="2"/>
        <v>0</v>
      </c>
      <c r="O10" t="str">
        <f t="shared" si="3"/>
        <v>Adult</v>
      </c>
    </row>
    <row r="11" spans="1:18" ht="14.4" x14ac:dyDescent="0.3">
      <c r="A11" s="2" t="s">
        <v>46</v>
      </c>
      <c r="B11" s="2" t="s">
        <v>47</v>
      </c>
      <c r="C11" s="2">
        <v>37</v>
      </c>
      <c r="D11" s="2" t="s">
        <v>12</v>
      </c>
      <c r="E11" s="2" t="s">
        <v>22</v>
      </c>
      <c r="F11" s="3">
        <v>45202</v>
      </c>
      <c r="G11" s="3">
        <v>45280</v>
      </c>
      <c r="H11" s="2">
        <v>1200</v>
      </c>
      <c r="I11" s="2">
        <v>29</v>
      </c>
      <c r="J11" s="2" t="s">
        <v>35</v>
      </c>
      <c r="K11" s="2" t="s">
        <v>48</v>
      </c>
      <c r="L11">
        <f t="shared" si="0"/>
        <v>2</v>
      </c>
      <c r="M11" t="str">
        <f t="shared" si="1"/>
        <v>YES</v>
      </c>
      <c r="N11">
        <f t="shared" si="2"/>
        <v>2400</v>
      </c>
      <c r="O11" t="str">
        <f t="shared" si="3"/>
        <v>Adult</v>
      </c>
    </row>
    <row r="12" spans="1:18" ht="14.4" x14ac:dyDescent="0.3">
      <c r="A12" s="2" t="s">
        <v>49</v>
      </c>
      <c r="B12" s="2" t="s">
        <v>50</v>
      </c>
      <c r="C12" s="2">
        <v>48</v>
      </c>
      <c r="D12" s="2" t="s">
        <v>27</v>
      </c>
      <c r="E12" s="2" t="s">
        <v>22</v>
      </c>
      <c r="F12" s="3">
        <v>45297</v>
      </c>
      <c r="G12" s="3">
        <v>45459</v>
      </c>
      <c r="H12" s="2">
        <v>1200</v>
      </c>
      <c r="I12" s="2">
        <v>13</v>
      </c>
      <c r="J12" s="2" t="s">
        <v>14</v>
      </c>
      <c r="K12" s="2" t="s">
        <v>51</v>
      </c>
      <c r="L12">
        <f t="shared" si="0"/>
        <v>5</v>
      </c>
      <c r="M12" t="str">
        <f t="shared" si="1"/>
        <v>YES</v>
      </c>
      <c r="N12">
        <f t="shared" si="2"/>
        <v>6000</v>
      </c>
      <c r="O12" t="str">
        <f t="shared" si="3"/>
        <v>Seniors</v>
      </c>
    </row>
    <row r="13" spans="1:18" ht="14.4" x14ac:dyDescent="0.3">
      <c r="A13" s="2" t="s">
        <v>52</v>
      </c>
      <c r="B13" s="2" t="s">
        <v>53</v>
      </c>
      <c r="C13" s="2">
        <v>36</v>
      </c>
      <c r="D13" s="2" t="s">
        <v>12</v>
      </c>
      <c r="E13" s="2" t="s">
        <v>22</v>
      </c>
      <c r="F13" s="3">
        <v>45154</v>
      </c>
      <c r="G13" s="3">
        <v>45568</v>
      </c>
      <c r="H13" s="2">
        <v>1200</v>
      </c>
      <c r="I13" s="2">
        <v>19</v>
      </c>
      <c r="J13" s="2" t="s">
        <v>42</v>
      </c>
      <c r="K13" s="2" t="s">
        <v>54</v>
      </c>
      <c r="L13">
        <f t="shared" si="0"/>
        <v>13</v>
      </c>
      <c r="M13" t="str">
        <f t="shared" si="1"/>
        <v>YES</v>
      </c>
      <c r="N13">
        <f t="shared" si="2"/>
        <v>15600</v>
      </c>
      <c r="O13" t="str">
        <f t="shared" si="3"/>
        <v>Adult</v>
      </c>
    </row>
    <row r="14" spans="1:18" ht="14.4" x14ac:dyDescent="0.3">
      <c r="A14" s="2" t="s">
        <v>55</v>
      </c>
      <c r="B14" s="2" t="s">
        <v>56</v>
      </c>
      <c r="C14" s="2">
        <v>48</v>
      </c>
      <c r="D14" s="2" t="s">
        <v>27</v>
      </c>
      <c r="E14" s="2" t="s">
        <v>41</v>
      </c>
      <c r="F14" s="3">
        <v>45556</v>
      </c>
      <c r="G14" s="3">
        <v>45641</v>
      </c>
      <c r="H14" s="2">
        <v>1800</v>
      </c>
      <c r="I14" s="2">
        <v>22</v>
      </c>
      <c r="J14" s="2" t="s">
        <v>42</v>
      </c>
      <c r="L14">
        <f t="shared" si="0"/>
        <v>2</v>
      </c>
      <c r="M14" t="str">
        <f t="shared" si="1"/>
        <v>NO</v>
      </c>
      <c r="N14">
        <f t="shared" si="2"/>
        <v>3600</v>
      </c>
      <c r="O14" t="str">
        <f t="shared" si="3"/>
        <v>Seniors</v>
      </c>
    </row>
    <row r="15" spans="1:18" ht="14.4" x14ac:dyDescent="0.3">
      <c r="A15" s="2" t="s">
        <v>57</v>
      </c>
      <c r="B15" s="2" t="s">
        <v>58</v>
      </c>
      <c r="C15" s="2">
        <v>39</v>
      </c>
      <c r="D15" s="2" t="s">
        <v>12</v>
      </c>
      <c r="E15" s="2" t="s">
        <v>22</v>
      </c>
      <c r="F15" s="3">
        <v>45065</v>
      </c>
      <c r="G15" s="3">
        <v>45242</v>
      </c>
      <c r="H15" s="2">
        <v>1200</v>
      </c>
      <c r="I15" s="2">
        <v>28</v>
      </c>
      <c r="J15" s="2" t="s">
        <v>35</v>
      </c>
      <c r="L15">
        <f t="shared" si="0"/>
        <v>5</v>
      </c>
      <c r="M15" t="str">
        <f t="shared" si="1"/>
        <v>NO</v>
      </c>
      <c r="N15">
        <f t="shared" si="2"/>
        <v>6000</v>
      </c>
      <c r="O15" t="str">
        <f t="shared" si="3"/>
        <v>Adult</v>
      </c>
    </row>
    <row r="16" spans="1:18" ht="14.4" x14ac:dyDescent="0.3">
      <c r="A16" s="2" t="s">
        <v>59</v>
      </c>
      <c r="B16" s="2" t="s">
        <v>60</v>
      </c>
      <c r="C16" s="2">
        <v>44</v>
      </c>
      <c r="D16" s="2" t="s">
        <v>27</v>
      </c>
      <c r="E16" s="2" t="s">
        <v>13</v>
      </c>
      <c r="F16" s="3">
        <v>45333</v>
      </c>
      <c r="G16" s="3">
        <v>45540</v>
      </c>
      <c r="H16" s="2">
        <v>800</v>
      </c>
      <c r="I16" s="2">
        <v>8</v>
      </c>
      <c r="J16" s="2" t="s">
        <v>23</v>
      </c>
      <c r="L16">
        <f t="shared" si="0"/>
        <v>6</v>
      </c>
      <c r="M16" t="str">
        <f t="shared" si="1"/>
        <v>NO</v>
      </c>
      <c r="N16">
        <f t="shared" si="2"/>
        <v>4800</v>
      </c>
      <c r="O16" t="str">
        <f t="shared" si="3"/>
        <v>Adult</v>
      </c>
    </row>
    <row r="17" spans="1:15" ht="14.4" x14ac:dyDescent="0.3">
      <c r="A17" s="2" t="s">
        <v>61</v>
      </c>
      <c r="B17" s="2" t="s">
        <v>62</v>
      </c>
      <c r="C17" s="2">
        <v>39</v>
      </c>
      <c r="D17" s="2" t="s">
        <v>12</v>
      </c>
      <c r="E17" s="2" t="s">
        <v>31</v>
      </c>
      <c r="F17" s="3">
        <v>45702</v>
      </c>
      <c r="G17" s="3">
        <v>45732</v>
      </c>
      <c r="H17" s="2">
        <v>2500</v>
      </c>
      <c r="I17" s="2">
        <v>14</v>
      </c>
      <c r="J17" s="2" t="s">
        <v>42</v>
      </c>
      <c r="L17">
        <f t="shared" si="0"/>
        <v>1</v>
      </c>
      <c r="M17" t="str">
        <f t="shared" si="1"/>
        <v>NO</v>
      </c>
      <c r="N17">
        <f t="shared" si="2"/>
        <v>2500</v>
      </c>
      <c r="O17" t="str">
        <f t="shared" si="3"/>
        <v>Adult</v>
      </c>
    </row>
    <row r="18" spans="1:15" ht="14.4" x14ac:dyDescent="0.3">
      <c r="A18" s="2" t="s">
        <v>63</v>
      </c>
      <c r="B18" s="2" t="s">
        <v>64</v>
      </c>
      <c r="C18" s="2">
        <v>35</v>
      </c>
      <c r="D18" s="2" t="s">
        <v>12</v>
      </c>
      <c r="E18" s="2" t="s">
        <v>22</v>
      </c>
      <c r="F18" s="3">
        <v>45329</v>
      </c>
      <c r="G18" s="3">
        <v>45685</v>
      </c>
      <c r="H18" s="2">
        <v>1200</v>
      </c>
      <c r="I18" s="2">
        <v>25</v>
      </c>
      <c r="J18" s="2" t="s">
        <v>23</v>
      </c>
      <c r="L18">
        <f t="shared" si="0"/>
        <v>11</v>
      </c>
      <c r="M18" t="str">
        <f t="shared" si="1"/>
        <v>NO</v>
      </c>
      <c r="N18">
        <f t="shared" si="2"/>
        <v>13200</v>
      </c>
      <c r="O18" t="str">
        <f t="shared" si="3"/>
        <v>Adult</v>
      </c>
    </row>
    <row r="19" spans="1:15" ht="14.4" x14ac:dyDescent="0.3">
      <c r="A19" s="2" t="s">
        <v>65</v>
      </c>
      <c r="B19" s="2" t="s">
        <v>66</v>
      </c>
      <c r="C19" s="2">
        <v>56</v>
      </c>
      <c r="D19" s="2" t="s">
        <v>27</v>
      </c>
      <c r="E19" s="2" t="s">
        <v>31</v>
      </c>
      <c r="F19" s="3">
        <v>45213</v>
      </c>
      <c r="G19" s="3">
        <v>45649</v>
      </c>
      <c r="H19" s="2">
        <v>2500</v>
      </c>
      <c r="I19" s="2">
        <v>13</v>
      </c>
      <c r="J19" s="2" t="s">
        <v>67</v>
      </c>
      <c r="L19">
        <f t="shared" si="0"/>
        <v>14</v>
      </c>
      <c r="M19" t="str">
        <f t="shared" si="1"/>
        <v>NO</v>
      </c>
      <c r="N19">
        <f t="shared" si="2"/>
        <v>35000</v>
      </c>
      <c r="O19" t="str">
        <f t="shared" si="3"/>
        <v>Seniors</v>
      </c>
    </row>
    <row r="20" spans="1:15" ht="14.4" x14ac:dyDescent="0.3">
      <c r="A20" s="2" t="s">
        <v>68</v>
      </c>
      <c r="B20" s="2" t="s">
        <v>69</v>
      </c>
      <c r="C20" s="2">
        <v>27</v>
      </c>
      <c r="D20" s="2" t="s">
        <v>27</v>
      </c>
      <c r="E20" s="2" t="s">
        <v>13</v>
      </c>
      <c r="F20" s="3">
        <v>45354</v>
      </c>
      <c r="G20" s="3">
        <v>45664</v>
      </c>
      <c r="H20" s="2">
        <v>800</v>
      </c>
      <c r="I20" s="2">
        <v>26</v>
      </c>
      <c r="J20" s="2" t="s">
        <v>35</v>
      </c>
      <c r="L20">
        <f t="shared" si="0"/>
        <v>10</v>
      </c>
      <c r="M20" t="str">
        <f t="shared" si="1"/>
        <v>NO</v>
      </c>
      <c r="N20">
        <f t="shared" si="2"/>
        <v>8000</v>
      </c>
      <c r="O20" t="str">
        <f t="shared" si="3"/>
        <v>Youth</v>
      </c>
    </row>
    <row r="21" spans="1:15" ht="15.75" customHeight="1" x14ac:dyDescent="0.3">
      <c r="A21" s="2" t="s">
        <v>70</v>
      </c>
      <c r="B21" s="2" t="s">
        <v>71</v>
      </c>
      <c r="C21" s="2">
        <v>28</v>
      </c>
      <c r="D21" s="2" t="s">
        <v>12</v>
      </c>
      <c r="E21" s="2" t="s">
        <v>31</v>
      </c>
      <c r="F21" s="3">
        <v>45417</v>
      </c>
      <c r="G21" s="3">
        <v>45608</v>
      </c>
      <c r="H21" s="2">
        <v>2500</v>
      </c>
      <c r="I21" s="2">
        <v>21</v>
      </c>
      <c r="J21" s="2" t="s">
        <v>35</v>
      </c>
      <c r="K21" s="2" t="s">
        <v>72</v>
      </c>
      <c r="L21">
        <f t="shared" si="0"/>
        <v>6</v>
      </c>
      <c r="M21" t="str">
        <f t="shared" si="1"/>
        <v>YES</v>
      </c>
      <c r="N21">
        <f t="shared" si="2"/>
        <v>15000</v>
      </c>
      <c r="O21" t="str">
        <f t="shared" si="3"/>
        <v>Youth</v>
      </c>
    </row>
    <row r="22" spans="1:15" ht="15.75" customHeight="1" x14ac:dyDescent="0.3">
      <c r="A22" s="2" t="s">
        <v>73</v>
      </c>
      <c r="B22" s="2" t="s">
        <v>74</v>
      </c>
      <c r="C22" s="2">
        <v>57</v>
      </c>
      <c r="D22" s="2" t="s">
        <v>27</v>
      </c>
      <c r="E22" s="2" t="s">
        <v>41</v>
      </c>
      <c r="F22" s="3">
        <v>45146</v>
      </c>
      <c r="G22" s="3">
        <v>45674</v>
      </c>
      <c r="H22" s="2">
        <v>1800</v>
      </c>
      <c r="I22" s="2">
        <v>19</v>
      </c>
      <c r="J22" s="2" t="s">
        <v>35</v>
      </c>
      <c r="L22">
        <f t="shared" si="0"/>
        <v>17</v>
      </c>
      <c r="M22" t="str">
        <f t="shared" si="1"/>
        <v>NO</v>
      </c>
      <c r="N22">
        <f t="shared" si="2"/>
        <v>30600</v>
      </c>
      <c r="O22" t="str">
        <f t="shared" si="3"/>
        <v>Seniors</v>
      </c>
    </row>
    <row r="23" spans="1:15" ht="15.75" customHeight="1" x14ac:dyDescent="0.3">
      <c r="A23" s="2" t="s">
        <v>75</v>
      </c>
      <c r="B23" s="2" t="s">
        <v>76</v>
      </c>
      <c r="C23" s="2">
        <v>26</v>
      </c>
      <c r="D23" s="2" t="s">
        <v>27</v>
      </c>
      <c r="E23" s="2" t="s">
        <v>41</v>
      </c>
      <c r="F23" s="3">
        <v>45320</v>
      </c>
      <c r="G23" s="3">
        <v>45616</v>
      </c>
      <c r="H23" s="2">
        <v>1800</v>
      </c>
      <c r="I23" s="2">
        <v>5</v>
      </c>
      <c r="J23" s="2" t="s">
        <v>14</v>
      </c>
      <c r="L23">
        <f t="shared" si="0"/>
        <v>9</v>
      </c>
      <c r="M23" t="str">
        <f t="shared" si="1"/>
        <v>NO</v>
      </c>
      <c r="N23">
        <f t="shared" si="2"/>
        <v>16200</v>
      </c>
      <c r="O23" t="str">
        <f t="shared" si="3"/>
        <v>Youth</v>
      </c>
    </row>
    <row r="24" spans="1:15" ht="15.75" customHeight="1" x14ac:dyDescent="0.3">
      <c r="A24" s="2" t="s">
        <v>77</v>
      </c>
      <c r="B24" s="2" t="s">
        <v>78</v>
      </c>
      <c r="C24" s="2">
        <v>48</v>
      </c>
      <c r="D24" s="2" t="s">
        <v>12</v>
      </c>
      <c r="E24" s="2" t="s">
        <v>41</v>
      </c>
      <c r="F24" s="3">
        <v>45451</v>
      </c>
      <c r="G24" s="3">
        <v>45455</v>
      </c>
      <c r="H24" s="2">
        <v>1800</v>
      </c>
      <c r="I24" s="2">
        <v>18</v>
      </c>
      <c r="J24" s="2" t="s">
        <v>67</v>
      </c>
      <c r="L24">
        <f t="shared" si="0"/>
        <v>0</v>
      </c>
      <c r="M24" t="str">
        <f t="shared" si="1"/>
        <v>NO</v>
      </c>
      <c r="N24">
        <f t="shared" si="2"/>
        <v>0</v>
      </c>
      <c r="O24" t="str">
        <f t="shared" si="3"/>
        <v>Seniors</v>
      </c>
    </row>
    <row r="25" spans="1:15" ht="15.75" customHeight="1" x14ac:dyDescent="0.3">
      <c r="A25" s="2" t="s">
        <v>79</v>
      </c>
      <c r="B25" s="2" t="s">
        <v>80</v>
      </c>
      <c r="C25" s="2">
        <v>25</v>
      </c>
      <c r="D25" s="2" t="s">
        <v>27</v>
      </c>
      <c r="E25" s="2" t="s">
        <v>22</v>
      </c>
      <c r="F25" s="3">
        <v>45439</v>
      </c>
      <c r="G25" s="3">
        <v>45730</v>
      </c>
      <c r="H25" s="2">
        <v>1200</v>
      </c>
      <c r="I25" s="2">
        <v>6</v>
      </c>
      <c r="J25" s="2" t="s">
        <v>14</v>
      </c>
      <c r="L25">
        <f t="shared" si="0"/>
        <v>9</v>
      </c>
      <c r="M25" t="str">
        <f t="shared" si="1"/>
        <v>NO</v>
      </c>
      <c r="N25">
        <f t="shared" si="2"/>
        <v>10800</v>
      </c>
      <c r="O25" t="str">
        <f t="shared" si="3"/>
        <v>Youth</v>
      </c>
    </row>
    <row r="26" spans="1:15" ht="15.75" customHeight="1" x14ac:dyDescent="0.3">
      <c r="A26" s="2" t="s">
        <v>81</v>
      </c>
      <c r="B26" s="2" t="s">
        <v>82</v>
      </c>
      <c r="C26" s="2">
        <v>53</v>
      </c>
      <c r="D26" s="2" t="s">
        <v>12</v>
      </c>
      <c r="E26" s="2" t="s">
        <v>41</v>
      </c>
      <c r="F26" s="3">
        <v>45286</v>
      </c>
      <c r="G26" s="3">
        <v>45372</v>
      </c>
      <c r="H26" s="2">
        <v>1800</v>
      </c>
      <c r="I26" s="2">
        <v>17</v>
      </c>
      <c r="J26" s="2" t="s">
        <v>35</v>
      </c>
      <c r="K26" s="2" t="s">
        <v>83</v>
      </c>
      <c r="L26">
        <f t="shared" si="0"/>
        <v>2</v>
      </c>
      <c r="M26" t="str">
        <f t="shared" si="1"/>
        <v>YES</v>
      </c>
      <c r="N26">
        <f t="shared" si="2"/>
        <v>3600</v>
      </c>
      <c r="O26" t="str">
        <f t="shared" si="3"/>
        <v>Seniors</v>
      </c>
    </row>
    <row r="27" spans="1:15" ht="15.75" customHeight="1" x14ac:dyDescent="0.3">
      <c r="A27" s="2" t="s">
        <v>84</v>
      </c>
      <c r="B27" s="2" t="s">
        <v>85</v>
      </c>
      <c r="C27" s="2">
        <v>42</v>
      </c>
      <c r="D27" s="2" t="s">
        <v>27</v>
      </c>
      <c r="E27" s="2" t="s">
        <v>22</v>
      </c>
      <c r="F27" s="3">
        <v>45702</v>
      </c>
      <c r="G27" s="3">
        <v>45727</v>
      </c>
      <c r="H27" s="2">
        <v>1200</v>
      </c>
      <c r="I27" s="2">
        <v>3</v>
      </c>
      <c r="J27" s="2" t="s">
        <v>67</v>
      </c>
      <c r="L27">
        <f t="shared" si="0"/>
        <v>0</v>
      </c>
      <c r="M27" t="str">
        <f t="shared" si="1"/>
        <v>NO</v>
      </c>
      <c r="N27">
        <f t="shared" si="2"/>
        <v>0</v>
      </c>
      <c r="O27" t="str">
        <f t="shared" si="3"/>
        <v>Adult</v>
      </c>
    </row>
    <row r="28" spans="1:15" ht="15.75" customHeight="1" x14ac:dyDescent="0.3">
      <c r="A28" s="2" t="s">
        <v>86</v>
      </c>
      <c r="B28" s="2" t="s">
        <v>87</v>
      </c>
      <c r="C28" s="2">
        <v>24</v>
      </c>
      <c r="D28" s="2" t="s">
        <v>12</v>
      </c>
      <c r="E28" s="2" t="s">
        <v>31</v>
      </c>
      <c r="F28" s="3">
        <v>45698</v>
      </c>
      <c r="G28" s="3">
        <v>45726</v>
      </c>
      <c r="H28" s="2">
        <v>2500</v>
      </c>
      <c r="I28" s="2">
        <v>28</v>
      </c>
      <c r="J28" s="2" t="s">
        <v>35</v>
      </c>
      <c r="L28">
        <f t="shared" si="0"/>
        <v>0</v>
      </c>
      <c r="M28" t="str">
        <f t="shared" si="1"/>
        <v>NO</v>
      </c>
      <c r="N28">
        <f t="shared" si="2"/>
        <v>0</v>
      </c>
      <c r="O28" t="str">
        <f t="shared" si="3"/>
        <v>Youth</v>
      </c>
    </row>
    <row r="29" spans="1:15" ht="15.75" customHeight="1" x14ac:dyDescent="0.3">
      <c r="A29" s="2" t="s">
        <v>88</v>
      </c>
      <c r="B29" s="2" t="s">
        <v>89</v>
      </c>
      <c r="C29" s="2">
        <v>53</v>
      </c>
      <c r="D29" s="2" t="s">
        <v>12</v>
      </c>
      <c r="E29" s="2" t="s">
        <v>22</v>
      </c>
      <c r="F29" s="3">
        <v>45614</v>
      </c>
      <c r="G29" s="3">
        <v>45645</v>
      </c>
      <c r="H29" s="2">
        <v>1200</v>
      </c>
      <c r="I29" s="2">
        <v>23</v>
      </c>
      <c r="J29" s="2" t="s">
        <v>18</v>
      </c>
      <c r="L29">
        <f t="shared" si="0"/>
        <v>1</v>
      </c>
      <c r="M29" t="str">
        <f t="shared" si="1"/>
        <v>NO</v>
      </c>
      <c r="N29">
        <f t="shared" si="2"/>
        <v>1200</v>
      </c>
      <c r="O29" t="str">
        <f t="shared" si="3"/>
        <v>Seniors</v>
      </c>
    </row>
    <row r="30" spans="1:15" ht="15.75" customHeight="1" x14ac:dyDescent="0.3">
      <c r="A30" s="2" t="s">
        <v>90</v>
      </c>
      <c r="B30" s="2" t="s">
        <v>91</v>
      </c>
      <c r="C30" s="2">
        <v>29</v>
      </c>
      <c r="D30" s="2" t="s">
        <v>27</v>
      </c>
      <c r="E30" s="2" t="s">
        <v>31</v>
      </c>
      <c r="F30" s="3">
        <v>45401</v>
      </c>
      <c r="G30" s="3">
        <v>45408</v>
      </c>
      <c r="H30" s="2">
        <v>2500</v>
      </c>
      <c r="I30" s="2">
        <v>8</v>
      </c>
      <c r="J30" s="2" t="s">
        <v>23</v>
      </c>
      <c r="L30">
        <f t="shared" si="0"/>
        <v>0</v>
      </c>
      <c r="M30" t="str">
        <f t="shared" si="1"/>
        <v>NO</v>
      </c>
      <c r="N30">
        <f t="shared" si="2"/>
        <v>0</v>
      </c>
      <c r="O30" t="str">
        <f t="shared" si="3"/>
        <v>Youth</v>
      </c>
    </row>
    <row r="31" spans="1:15" ht="15.75" customHeight="1" x14ac:dyDescent="0.3">
      <c r="A31" s="2" t="s">
        <v>92</v>
      </c>
      <c r="B31" s="2" t="s">
        <v>93</v>
      </c>
      <c r="C31" s="2">
        <v>31</v>
      </c>
      <c r="D31" s="2" t="s">
        <v>27</v>
      </c>
      <c r="E31" s="2" t="s">
        <v>31</v>
      </c>
      <c r="F31" s="3">
        <v>45667</v>
      </c>
      <c r="G31" s="3">
        <v>45745</v>
      </c>
      <c r="H31" s="2">
        <v>2500</v>
      </c>
      <c r="I31" s="2">
        <v>23</v>
      </c>
      <c r="J31" s="2" t="s">
        <v>42</v>
      </c>
      <c r="K31" s="2" t="s">
        <v>94</v>
      </c>
      <c r="L31">
        <f t="shared" si="0"/>
        <v>2</v>
      </c>
      <c r="M31" t="str">
        <f t="shared" si="1"/>
        <v>YES</v>
      </c>
      <c r="N31">
        <f t="shared" si="2"/>
        <v>5000</v>
      </c>
      <c r="O31" t="str">
        <f t="shared" si="3"/>
        <v>Adult</v>
      </c>
    </row>
    <row r="32" spans="1:15" ht="15.75" customHeight="1" x14ac:dyDescent="0.3">
      <c r="A32" s="2" t="s">
        <v>95</v>
      </c>
      <c r="B32" s="2" t="s">
        <v>96</v>
      </c>
      <c r="C32" s="2">
        <v>52</v>
      </c>
      <c r="D32" s="2" t="s">
        <v>27</v>
      </c>
      <c r="E32" s="2" t="s">
        <v>13</v>
      </c>
      <c r="F32" s="3">
        <v>45088</v>
      </c>
      <c r="G32" s="3">
        <v>45656</v>
      </c>
      <c r="H32" s="2">
        <v>800</v>
      </c>
      <c r="I32" s="2">
        <v>9</v>
      </c>
      <c r="J32" s="2" t="s">
        <v>67</v>
      </c>
      <c r="K32" s="2" t="s">
        <v>97</v>
      </c>
      <c r="L32">
        <f t="shared" si="0"/>
        <v>18</v>
      </c>
      <c r="M32" t="str">
        <f t="shared" si="1"/>
        <v>YES</v>
      </c>
      <c r="N32">
        <f t="shared" si="2"/>
        <v>14400</v>
      </c>
      <c r="O32" t="str">
        <f t="shared" si="3"/>
        <v>Seniors</v>
      </c>
    </row>
    <row r="33" spans="1:15" ht="15.75" customHeight="1" x14ac:dyDescent="0.3">
      <c r="A33" s="2" t="s">
        <v>98</v>
      </c>
      <c r="B33" s="2" t="s">
        <v>99</v>
      </c>
      <c r="C33" s="2">
        <v>20</v>
      </c>
      <c r="D33" s="2" t="s">
        <v>12</v>
      </c>
      <c r="E33" s="2" t="s">
        <v>22</v>
      </c>
      <c r="F33" s="3">
        <v>45391</v>
      </c>
      <c r="G33" s="3">
        <v>45604</v>
      </c>
      <c r="H33" s="2">
        <v>1200</v>
      </c>
      <c r="I33" s="2">
        <v>2</v>
      </c>
      <c r="J33" s="2" t="s">
        <v>35</v>
      </c>
      <c r="L33">
        <f t="shared" si="0"/>
        <v>7</v>
      </c>
      <c r="M33" t="str">
        <f t="shared" si="1"/>
        <v>NO</v>
      </c>
      <c r="N33">
        <f t="shared" si="2"/>
        <v>8400</v>
      </c>
      <c r="O33" t="str">
        <f t="shared" si="3"/>
        <v>Youth</v>
      </c>
    </row>
    <row r="34" spans="1:15" ht="15.75" customHeight="1" x14ac:dyDescent="0.3">
      <c r="A34" s="2" t="s">
        <v>100</v>
      </c>
      <c r="B34" s="2" t="s">
        <v>101</v>
      </c>
      <c r="C34" s="2">
        <v>22</v>
      </c>
      <c r="D34" s="2" t="s">
        <v>12</v>
      </c>
      <c r="E34" s="2" t="s">
        <v>13</v>
      </c>
      <c r="F34" s="3">
        <v>45699</v>
      </c>
      <c r="G34" s="3">
        <v>45740</v>
      </c>
      <c r="H34" s="2">
        <v>800</v>
      </c>
      <c r="I34" s="2">
        <v>30</v>
      </c>
      <c r="J34" s="2" t="s">
        <v>35</v>
      </c>
      <c r="L34">
        <f t="shared" si="0"/>
        <v>1</v>
      </c>
      <c r="M34" t="str">
        <f t="shared" si="1"/>
        <v>NO</v>
      </c>
      <c r="N34">
        <f t="shared" si="2"/>
        <v>800</v>
      </c>
      <c r="O34" t="str">
        <f t="shared" si="3"/>
        <v>Youth</v>
      </c>
    </row>
    <row r="35" spans="1:15" ht="15.75" customHeight="1" x14ac:dyDescent="0.3">
      <c r="A35" s="2" t="s">
        <v>102</v>
      </c>
      <c r="B35" s="2" t="s">
        <v>103</v>
      </c>
      <c r="C35" s="2">
        <v>23</v>
      </c>
      <c r="D35" s="2" t="s">
        <v>12</v>
      </c>
      <c r="E35" s="2" t="s">
        <v>41</v>
      </c>
      <c r="F35" s="3">
        <v>45588</v>
      </c>
      <c r="G35" s="3">
        <v>45721</v>
      </c>
      <c r="H35" s="2">
        <v>1800</v>
      </c>
      <c r="I35" s="2">
        <v>23</v>
      </c>
      <c r="J35" s="2" t="s">
        <v>18</v>
      </c>
      <c r="K35" s="2" t="s">
        <v>104</v>
      </c>
      <c r="L35">
        <f t="shared" si="0"/>
        <v>4</v>
      </c>
      <c r="M35" t="str">
        <f t="shared" si="1"/>
        <v>YES</v>
      </c>
      <c r="N35">
        <f t="shared" si="2"/>
        <v>7200</v>
      </c>
      <c r="O35" t="str">
        <f t="shared" si="3"/>
        <v>Youth</v>
      </c>
    </row>
    <row r="36" spans="1:15" ht="15.75" customHeight="1" x14ac:dyDescent="0.3">
      <c r="A36" s="2" t="s">
        <v>105</v>
      </c>
      <c r="B36" s="2" t="s">
        <v>106</v>
      </c>
      <c r="C36" s="2">
        <v>27</v>
      </c>
      <c r="D36" s="2" t="s">
        <v>27</v>
      </c>
      <c r="E36" s="2" t="s">
        <v>22</v>
      </c>
      <c r="F36" s="3">
        <v>45312</v>
      </c>
      <c r="G36" s="3">
        <v>45652</v>
      </c>
      <c r="H36" s="2">
        <v>1200</v>
      </c>
      <c r="I36" s="2">
        <v>27</v>
      </c>
      <c r="J36" s="2" t="s">
        <v>18</v>
      </c>
      <c r="L36">
        <f t="shared" si="0"/>
        <v>11</v>
      </c>
      <c r="M36" t="str">
        <f t="shared" si="1"/>
        <v>NO</v>
      </c>
      <c r="N36">
        <f t="shared" si="2"/>
        <v>13200</v>
      </c>
      <c r="O36" t="str">
        <f t="shared" si="3"/>
        <v>Youth</v>
      </c>
    </row>
    <row r="37" spans="1:15" ht="15.75" customHeight="1" x14ac:dyDescent="0.3"/>
    <row r="38" spans="1:15" ht="15.75" customHeight="1" x14ac:dyDescent="0.3"/>
    <row r="39" spans="1:15" ht="15.75" customHeight="1" x14ac:dyDescent="0.3"/>
    <row r="40" spans="1:15" ht="15.75" customHeight="1" x14ac:dyDescent="0.3"/>
    <row r="41" spans="1:15" ht="15.75" customHeight="1" x14ac:dyDescent="0.3"/>
    <row r="42" spans="1:15" ht="15.75" customHeight="1" x14ac:dyDescent="0.3"/>
    <row r="43" spans="1:15" ht="15.75" customHeight="1" x14ac:dyDescent="0.3"/>
    <row r="44" spans="1:15" ht="15.75" customHeight="1" x14ac:dyDescent="0.3"/>
    <row r="45" spans="1:15" ht="15.75" customHeight="1" x14ac:dyDescent="0.3"/>
    <row r="46" spans="1:15" ht="15.75" customHeight="1" x14ac:dyDescent="0.3"/>
    <row r="47" spans="1:15" ht="15.75" customHeight="1" x14ac:dyDescent="0.3"/>
    <row r="48" spans="1:15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conditionalFormatting sqref="I1:I36">
    <cfRule type="expression" dxfId="0" priority="1">
      <formula>AND($I2&lt;8, $L2&gt;=6)</formula>
    </cfRule>
    <cfRule type="expression" priority="2">
      <formula>AND($I2&lt;8, $L2&gt;=6)</formula>
    </cfRule>
  </conditionalFormatting>
  <pageMargins left="0.7" right="0.7" top="0.75" bottom="0.75" header="0" footer="0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7"/>
  <sheetViews>
    <sheetView workbookViewId="0">
      <selection activeCell="A3" sqref="A3"/>
    </sheetView>
  </sheetViews>
  <sheetFormatPr defaultRowHeight="14.4" x14ac:dyDescent="0.3"/>
  <cols>
    <col min="1" max="1" width="19.6640625" customWidth="1"/>
    <col min="2" max="2" width="16.33203125" customWidth="1"/>
    <col min="3" max="3" width="5.6640625" customWidth="1"/>
    <col min="4" max="4" width="10.5546875" bestFit="1" customWidth="1"/>
    <col min="5" max="5" width="7.5546875" customWidth="1"/>
    <col min="6" max="6" width="8.44140625" customWidth="1"/>
    <col min="7" max="7" width="5.5546875" customWidth="1"/>
    <col min="8" max="8" width="11.33203125" bestFit="1" customWidth="1"/>
  </cols>
  <sheetData>
    <row r="3" spans="1:8" x14ac:dyDescent="0.3">
      <c r="A3" s="5" t="s">
        <v>114</v>
      </c>
      <c r="B3" s="5" t="s">
        <v>115</v>
      </c>
    </row>
    <row r="4" spans="1:8" x14ac:dyDescent="0.3">
      <c r="A4" s="5" t="s">
        <v>110</v>
      </c>
      <c r="B4" t="s">
        <v>14</v>
      </c>
      <c r="C4" t="s">
        <v>67</v>
      </c>
      <c r="D4" t="s">
        <v>23</v>
      </c>
      <c r="E4" t="s">
        <v>42</v>
      </c>
      <c r="F4" t="s">
        <v>35</v>
      </c>
      <c r="G4" t="s">
        <v>18</v>
      </c>
      <c r="H4" t="s">
        <v>113</v>
      </c>
    </row>
    <row r="5" spans="1:8" x14ac:dyDescent="0.3">
      <c r="A5" s="6" t="s">
        <v>31</v>
      </c>
      <c r="B5">
        <v>2500</v>
      </c>
      <c r="C5">
        <v>2500</v>
      </c>
      <c r="D5">
        <v>2500</v>
      </c>
      <c r="E5">
        <v>5000</v>
      </c>
      <c r="F5">
        <v>5000</v>
      </c>
      <c r="H5">
        <v>17500</v>
      </c>
    </row>
    <row r="6" spans="1:8" x14ac:dyDescent="0.3">
      <c r="A6" s="6" t="s">
        <v>41</v>
      </c>
      <c r="B6">
        <v>1800</v>
      </c>
      <c r="C6">
        <v>1800</v>
      </c>
      <c r="E6">
        <v>3600</v>
      </c>
      <c r="F6">
        <v>3600</v>
      </c>
      <c r="G6">
        <v>1800</v>
      </c>
      <c r="H6">
        <v>12600</v>
      </c>
    </row>
    <row r="7" spans="1:8" x14ac:dyDescent="0.3">
      <c r="A7" s="6" t="s">
        <v>113</v>
      </c>
      <c r="B7">
        <v>4300</v>
      </c>
      <c r="C7">
        <v>4300</v>
      </c>
      <c r="D7">
        <v>2500</v>
      </c>
      <c r="E7">
        <v>8600</v>
      </c>
      <c r="F7">
        <v>8600</v>
      </c>
      <c r="G7">
        <v>1800</v>
      </c>
      <c r="H7">
        <v>30100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46"/>
  <sheetViews>
    <sheetView workbookViewId="0">
      <selection activeCell="O4" sqref="O4"/>
    </sheetView>
  </sheetViews>
  <sheetFormatPr defaultRowHeight="14.4" x14ac:dyDescent="0.3"/>
  <cols>
    <col min="1" max="1" width="16.33203125" bestFit="1" customWidth="1"/>
    <col min="2" max="2" width="21.109375" bestFit="1" customWidth="1"/>
    <col min="3" max="3" width="6" customWidth="1"/>
    <col min="4" max="4" width="10.5546875" customWidth="1"/>
    <col min="5" max="5" width="7.5546875" customWidth="1"/>
    <col min="6" max="6" width="8.44140625" customWidth="1"/>
    <col min="7" max="7" width="6" customWidth="1"/>
    <col min="8" max="8" width="11.33203125" bestFit="1" customWidth="1"/>
  </cols>
  <sheetData>
    <row r="3" spans="1:2" x14ac:dyDescent="0.3">
      <c r="A3" s="5" t="s">
        <v>110</v>
      </c>
      <c r="B3" t="s">
        <v>116</v>
      </c>
    </row>
    <row r="4" spans="1:2" x14ac:dyDescent="0.3">
      <c r="A4" s="6" t="s">
        <v>13</v>
      </c>
      <c r="B4">
        <v>36000</v>
      </c>
    </row>
    <row r="5" spans="1:2" x14ac:dyDescent="0.3">
      <c r="A5" s="7" t="s">
        <v>111</v>
      </c>
      <c r="B5">
        <v>15200</v>
      </c>
    </row>
    <row r="6" spans="1:2" x14ac:dyDescent="0.3">
      <c r="A6" s="8" t="s">
        <v>23</v>
      </c>
      <c r="B6">
        <v>4800</v>
      </c>
    </row>
    <row r="7" spans="1:2" x14ac:dyDescent="0.3">
      <c r="A7" s="8" t="s">
        <v>35</v>
      </c>
      <c r="B7">
        <v>8800</v>
      </c>
    </row>
    <row r="8" spans="1:2" x14ac:dyDescent="0.3">
      <c r="A8" s="8" t="s">
        <v>18</v>
      </c>
      <c r="B8">
        <v>1600</v>
      </c>
    </row>
    <row r="9" spans="1:2" x14ac:dyDescent="0.3">
      <c r="A9" s="7" t="s">
        <v>112</v>
      </c>
      <c r="B9">
        <v>20800</v>
      </c>
    </row>
    <row r="10" spans="1:2" x14ac:dyDescent="0.3">
      <c r="A10" s="8" t="s">
        <v>14</v>
      </c>
      <c r="B10">
        <v>4800</v>
      </c>
    </row>
    <row r="11" spans="1:2" x14ac:dyDescent="0.3">
      <c r="A11" s="8" t="s">
        <v>67</v>
      </c>
      <c r="B11">
        <v>14400</v>
      </c>
    </row>
    <row r="12" spans="1:2" x14ac:dyDescent="0.3">
      <c r="A12" s="8" t="s">
        <v>42</v>
      </c>
      <c r="B12">
        <v>0</v>
      </c>
    </row>
    <row r="13" spans="1:2" x14ac:dyDescent="0.3">
      <c r="A13" s="8" t="s">
        <v>35</v>
      </c>
      <c r="B13">
        <v>1600</v>
      </c>
    </row>
    <row r="14" spans="1:2" x14ac:dyDescent="0.3">
      <c r="A14" s="8" t="s">
        <v>18</v>
      </c>
      <c r="B14">
        <v>0</v>
      </c>
    </row>
    <row r="15" spans="1:2" x14ac:dyDescent="0.3">
      <c r="A15" s="6" t="s">
        <v>31</v>
      </c>
      <c r="B15">
        <v>75000</v>
      </c>
    </row>
    <row r="16" spans="1:2" x14ac:dyDescent="0.3">
      <c r="A16" s="7" t="s">
        <v>111</v>
      </c>
      <c r="B16">
        <v>37500</v>
      </c>
    </row>
    <row r="17" spans="1:2" x14ac:dyDescent="0.3">
      <c r="A17" s="8" t="s">
        <v>67</v>
      </c>
      <c r="B17">
        <v>35000</v>
      </c>
    </row>
    <row r="18" spans="1:2" x14ac:dyDescent="0.3">
      <c r="A18" s="8" t="s">
        <v>23</v>
      </c>
      <c r="B18">
        <v>0</v>
      </c>
    </row>
    <row r="19" spans="1:2" x14ac:dyDescent="0.3">
      <c r="A19" s="8" t="s">
        <v>42</v>
      </c>
      <c r="B19">
        <v>2500</v>
      </c>
    </row>
    <row r="20" spans="1:2" x14ac:dyDescent="0.3">
      <c r="A20" s="8" t="s">
        <v>35</v>
      </c>
      <c r="B20">
        <v>0</v>
      </c>
    </row>
    <row r="21" spans="1:2" x14ac:dyDescent="0.3">
      <c r="A21" s="7" t="s">
        <v>112</v>
      </c>
      <c r="B21">
        <v>37500</v>
      </c>
    </row>
    <row r="22" spans="1:2" x14ac:dyDescent="0.3">
      <c r="A22" s="8" t="s">
        <v>14</v>
      </c>
      <c r="B22">
        <v>17500</v>
      </c>
    </row>
    <row r="23" spans="1:2" x14ac:dyDescent="0.3">
      <c r="A23" s="8" t="s">
        <v>42</v>
      </c>
      <c r="B23">
        <v>5000</v>
      </c>
    </row>
    <row r="24" spans="1:2" x14ac:dyDescent="0.3">
      <c r="A24" s="8" t="s">
        <v>35</v>
      </c>
      <c r="B24">
        <v>15000</v>
      </c>
    </row>
    <row r="25" spans="1:2" x14ac:dyDescent="0.3">
      <c r="A25" s="6" t="s">
        <v>41</v>
      </c>
      <c r="B25">
        <v>66600</v>
      </c>
    </row>
    <row r="26" spans="1:2" x14ac:dyDescent="0.3">
      <c r="A26" s="7" t="s">
        <v>111</v>
      </c>
      <c r="B26">
        <v>55800</v>
      </c>
    </row>
    <row r="27" spans="1:2" x14ac:dyDescent="0.3">
      <c r="A27" s="8" t="s">
        <v>14</v>
      </c>
      <c r="B27">
        <v>16200</v>
      </c>
    </row>
    <row r="28" spans="1:2" x14ac:dyDescent="0.3">
      <c r="A28" s="8" t="s">
        <v>67</v>
      </c>
      <c r="B28">
        <v>0</v>
      </c>
    </row>
    <row r="29" spans="1:2" x14ac:dyDescent="0.3">
      <c r="A29" s="8" t="s">
        <v>42</v>
      </c>
      <c r="B29">
        <v>9000</v>
      </c>
    </row>
    <row r="30" spans="1:2" x14ac:dyDescent="0.3">
      <c r="A30" s="8" t="s">
        <v>35</v>
      </c>
      <c r="B30">
        <v>30600</v>
      </c>
    </row>
    <row r="31" spans="1:2" x14ac:dyDescent="0.3">
      <c r="A31" s="7" t="s">
        <v>112</v>
      </c>
      <c r="B31">
        <v>10800</v>
      </c>
    </row>
    <row r="32" spans="1:2" x14ac:dyDescent="0.3">
      <c r="A32" s="8" t="s">
        <v>35</v>
      </c>
      <c r="B32">
        <v>3600</v>
      </c>
    </row>
    <row r="33" spans="1:2" x14ac:dyDescent="0.3">
      <c r="A33" s="8" t="s">
        <v>18</v>
      </c>
      <c r="B33">
        <v>7200</v>
      </c>
    </row>
    <row r="34" spans="1:2" x14ac:dyDescent="0.3">
      <c r="A34" s="6" t="s">
        <v>22</v>
      </c>
      <c r="B34">
        <v>87600</v>
      </c>
    </row>
    <row r="35" spans="1:2" x14ac:dyDescent="0.3">
      <c r="A35" s="7" t="s">
        <v>111</v>
      </c>
      <c r="B35">
        <v>52800</v>
      </c>
    </row>
    <row r="36" spans="1:2" x14ac:dyDescent="0.3">
      <c r="A36" s="8" t="s">
        <v>14</v>
      </c>
      <c r="B36">
        <v>10800</v>
      </c>
    </row>
    <row r="37" spans="1:2" x14ac:dyDescent="0.3">
      <c r="A37" s="8" t="s">
        <v>67</v>
      </c>
      <c r="B37">
        <v>0</v>
      </c>
    </row>
    <row r="38" spans="1:2" x14ac:dyDescent="0.3">
      <c r="A38" s="8" t="s">
        <v>23</v>
      </c>
      <c r="B38">
        <v>13200</v>
      </c>
    </row>
    <row r="39" spans="1:2" x14ac:dyDescent="0.3">
      <c r="A39" s="8" t="s">
        <v>35</v>
      </c>
      <c r="B39">
        <v>14400</v>
      </c>
    </row>
    <row r="40" spans="1:2" x14ac:dyDescent="0.3">
      <c r="A40" s="8" t="s">
        <v>18</v>
      </c>
      <c r="B40">
        <v>14400</v>
      </c>
    </row>
    <row r="41" spans="1:2" x14ac:dyDescent="0.3">
      <c r="A41" s="7" t="s">
        <v>112</v>
      </c>
      <c r="B41">
        <v>34800</v>
      </c>
    </row>
    <row r="42" spans="1:2" x14ac:dyDescent="0.3">
      <c r="A42" s="8" t="s">
        <v>14</v>
      </c>
      <c r="B42">
        <v>6000</v>
      </c>
    </row>
    <row r="43" spans="1:2" x14ac:dyDescent="0.3">
      <c r="A43" s="8" t="s">
        <v>23</v>
      </c>
      <c r="B43">
        <v>10800</v>
      </c>
    </row>
    <row r="44" spans="1:2" x14ac:dyDescent="0.3">
      <c r="A44" s="8" t="s">
        <v>42</v>
      </c>
      <c r="B44">
        <v>15600</v>
      </c>
    </row>
    <row r="45" spans="1:2" x14ac:dyDescent="0.3">
      <c r="A45" s="8" t="s">
        <v>35</v>
      </c>
      <c r="B45">
        <v>2400</v>
      </c>
    </row>
    <row r="46" spans="1:2" x14ac:dyDescent="0.3">
      <c r="A46" s="6" t="s">
        <v>113</v>
      </c>
      <c r="B46">
        <v>265200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20"/>
  <sheetViews>
    <sheetView workbookViewId="0">
      <selection activeCell="A25" sqref="A25"/>
    </sheetView>
  </sheetViews>
  <sheetFormatPr defaultRowHeight="14.4" x14ac:dyDescent="0.3"/>
  <cols>
    <col min="1" max="1" width="95.6640625" customWidth="1"/>
    <col min="2" max="2" width="16.33203125" bestFit="1" customWidth="1"/>
    <col min="3" max="3" width="12" customWidth="1"/>
    <col min="4" max="4" width="10.5546875" bestFit="1" customWidth="1"/>
    <col min="5" max="8" width="12" customWidth="1"/>
    <col min="9" max="9" width="9.109375" bestFit="1" customWidth="1"/>
    <col min="10" max="10" width="8.88671875" customWidth="1"/>
    <col min="11" max="11" width="12" customWidth="1"/>
    <col min="12" max="12" width="12.44140625" bestFit="1" customWidth="1"/>
    <col min="13" max="13" width="6.88671875" customWidth="1"/>
    <col min="14" max="14" width="8.88671875" bestFit="1" customWidth="1"/>
    <col min="15" max="15" width="15.5546875" bestFit="1" customWidth="1"/>
    <col min="16" max="16" width="9.44140625" customWidth="1"/>
    <col min="17" max="17" width="6.88671875" customWidth="1"/>
    <col min="18" max="18" width="9.109375" customWidth="1"/>
    <col min="19" max="19" width="8.88671875" customWidth="1"/>
    <col min="20" max="20" width="12.44140625" bestFit="1" customWidth="1"/>
    <col min="21" max="21" width="12" customWidth="1"/>
    <col min="22" max="22" width="6.88671875" customWidth="1"/>
    <col min="23" max="23" width="9.109375" bestFit="1" customWidth="1"/>
    <col min="24" max="24" width="8.88671875" customWidth="1"/>
    <col min="25" max="25" width="13.44140625" bestFit="1" customWidth="1"/>
    <col min="26" max="26" width="7.44140625" customWidth="1"/>
    <col min="27" max="27" width="9.109375" customWidth="1"/>
    <col min="28" max="28" width="8.88671875" customWidth="1"/>
    <col min="29" max="30" width="12" bestFit="1" customWidth="1"/>
    <col min="31" max="31" width="8.6640625" customWidth="1"/>
    <col min="32" max="32" width="5" bestFit="1" customWidth="1"/>
    <col min="33" max="33" width="11.6640625" bestFit="1" customWidth="1"/>
    <col min="34" max="34" width="11" bestFit="1" customWidth="1"/>
    <col min="35" max="35" width="14.109375" bestFit="1" customWidth="1"/>
    <col min="36" max="36" width="10.6640625" bestFit="1" customWidth="1"/>
    <col min="37" max="37" width="13.88671875" bestFit="1" customWidth="1"/>
    <col min="38" max="38" width="12.44140625" bestFit="1" customWidth="1"/>
    <col min="39" max="39" width="10.33203125" bestFit="1" customWidth="1"/>
    <col min="40" max="40" width="5" bestFit="1" customWidth="1"/>
    <col min="41" max="41" width="12" bestFit="1" customWidth="1"/>
    <col min="42" max="42" width="8.6640625" customWidth="1"/>
    <col min="43" max="43" width="6" bestFit="1" customWidth="1"/>
    <col min="44" max="44" width="11.6640625" bestFit="1" customWidth="1"/>
    <col min="45" max="45" width="11" bestFit="1" customWidth="1"/>
    <col min="46" max="46" width="5" bestFit="1" customWidth="1"/>
    <col min="47" max="47" width="14.109375" bestFit="1" customWidth="1"/>
    <col min="48" max="48" width="10.6640625" bestFit="1" customWidth="1"/>
    <col min="49" max="49" width="5" bestFit="1" customWidth="1"/>
    <col min="50" max="50" width="13.88671875" bestFit="1" customWidth="1"/>
    <col min="51" max="51" width="13.44140625" bestFit="1" customWidth="1"/>
    <col min="52" max="52" width="7.44140625" customWidth="1"/>
    <col min="53" max="53" width="4.109375" bestFit="1" customWidth="1"/>
    <col min="54" max="54" width="10.33203125" bestFit="1" customWidth="1"/>
    <col min="55" max="55" width="11" bestFit="1" customWidth="1"/>
    <col min="56" max="56" width="14.109375" bestFit="1" customWidth="1"/>
    <col min="57" max="57" width="10.6640625" bestFit="1" customWidth="1"/>
    <col min="58" max="58" width="13.88671875" bestFit="1" customWidth="1"/>
    <col min="59" max="59" width="10.44140625" bestFit="1" customWidth="1"/>
    <col min="60" max="60" width="12" bestFit="1" customWidth="1"/>
  </cols>
  <sheetData>
    <row r="3" spans="1:8" x14ac:dyDescent="0.3">
      <c r="A3" s="5" t="s">
        <v>117</v>
      </c>
      <c r="B3" s="5" t="s">
        <v>115</v>
      </c>
    </row>
    <row r="4" spans="1:8" x14ac:dyDescent="0.3">
      <c r="A4" s="5" t="s">
        <v>110</v>
      </c>
      <c r="B4" t="s">
        <v>14</v>
      </c>
      <c r="C4" t="s">
        <v>67</v>
      </c>
      <c r="D4" t="s">
        <v>23</v>
      </c>
      <c r="E4" t="s">
        <v>42</v>
      </c>
      <c r="F4" t="s">
        <v>35</v>
      </c>
      <c r="G4" t="s">
        <v>18</v>
      </c>
      <c r="H4" t="s">
        <v>113</v>
      </c>
    </row>
    <row r="5" spans="1:8" x14ac:dyDescent="0.3">
      <c r="A5" s="6" t="s">
        <v>111</v>
      </c>
      <c r="B5">
        <v>13500</v>
      </c>
      <c r="C5">
        <v>11666.666666666666</v>
      </c>
      <c r="D5">
        <v>6000</v>
      </c>
      <c r="E5">
        <v>3833.3333333333335</v>
      </c>
      <c r="F5">
        <v>8966.6666666666661</v>
      </c>
      <c r="G5">
        <v>5333.333333333333</v>
      </c>
      <c r="H5">
        <v>8065</v>
      </c>
    </row>
    <row r="6" spans="1:8" x14ac:dyDescent="0.3">
      <c r="A6" s="7" t="s">
        <v>13</v>
      </c>
      <c r="D6">
        <v>4800</v>
      </c>
      <c r="F6">
        <v>4400</v>
      </c>
      <c r="G6">
        <v>1600</v>
      </c>
      <c r="H6">
        <v>3800</v>
      </c>
    </row>
    <row r="7" spans="1:8" x14ac:dyDescent="0.3">
      <c r="A7" s="7" t="s">
        <v>31</v>
      </c>
      <c r="C7">
        <v>35000</v>
      </c>
      <c r="D7">
        <v>0</v>
      </c>
      <c r="E7">
        <v>2500</v>
      </c>
      <c r="F7">
        <v>0</v>
      </c>
      <c r="H7">
        <v>9375</v>
      </c>
    </row>
    <row r="8" spans="1:8" x14ac:dyDescent="0.3">
      <c r="A8" s="7" t="s">
        <v>41</v>
      </c>
      <c r="B8">
        <v>16200</v>
      </c>
      <c r="C8">
        <v>0</v>
      </c>
      <c r="E8">
        <v>4500</v>
      </c>
      <c r="F8">
        <v>30600</v>
      </c>
      <c r="H8">
        <v>11160</v>
      </c>
    </row>
    <row r="9" spans="1:8" x14ac:dyDescent="0.3">
      <c r="A9" s="7" t="s">
        <v>22</v>
      </c>
      <c r="B9">
        <v>10800</v>
      </c>
      <c r="C9">
        <v>0</v>
      </c>
      <c r="D9">
        <v>13200</v>
      </c>
      <c r="F9">
        <v>7200</v>
      </c>
      <c r="G9">
        <v>7200</v>
      </c>
      <c r="H9">
        <v>7542.8571428571431</v>
      </c>
    </row>
    <row r="10" spans="1:8" x14ac:dyDescent="0.3">
      <c r="A10" s="6" t="s">
        <v>112</v>
      </c>
      <c r="B10">
        <v>9433.3333333333339</v>
      </c>
      <c r="C10">
        <v>14400</v>
      </c>
      <c r="D10">
        <v>5400</v>
      </c>
      <c r="E10">
        <v>6866.666666666667</v>
      </c>
      <c r="F10">
        <v>5650</v>
      </c>
      <c r="G10">
        <v>3600</v>
      </c>
      <c r="H10">
        <v>6926.666666666667</v>
      </c>
    </row>
    <row r="11" spans="1:8" x14ac:dyDescent="0.3">
      <c r="A11" s="7" t="s">
        <v>13</v>
      </c>
      <c r="B11">
        <v>4800</v>
      </c>
      <c r="C11">
        <v>14400</v>
      </c>
      <c r="E11">
        <v>0</v>
      </c>
      <c r="F11">
        <v>1600</v>
      </c>
      <c r="G11">
        <v>0</v>
      </c>
      <c r="H11">
        <v>4160</v>
      </c>
    </row>
    <row r="12" spans="1:8" x14ac:dyDescent="0.3">
      <c r="A12" s="7" t="s">
        <v>31</v>
      </c>
      <c r="B12">
        <v>17500</v>
      </c>
      <c r="E12">
        <v>5000</v>
      </c>
      <c r="F12">
        <v>15000</v>
      </c>
      <c r="H12">
        <v>12500</v>
      </c>
    </row>
    <row r="13" spans="1:8" x14ac:dyDescent="0.3">
      <c r="A13" s="7" t="s">
        <v>41</v>
      </c>
      <c r="F13">
        <v>3600</v>
      </c>
      <c r="G13">
        <v>7200</v>
      </c>
      <c r="H13">
        <v>5400</v>
      </c>
    </row>
    <row r="14" spans="1:8" x14ac:dyDescent="0.3">
      <c r="A14" s="7" t="s">
        <v>22</v>
      </c>
      <c r="B14">
        <v>6000</v>
      </c>
      <c r="D14">
        <v>5400</v>
      </c>
      <c r="E14">
        <v>15600</v>
      </c>
      <c r="F14">
        <v>2400</v>
      </c>
      <c r="H14">
        <v>6960</v>
      </c>
    </row>
    <row r="15" spans="1:8" x14ac:dyDescent="0.3">
      <c r="A15" s="6" t="s">
        <v>113</v>
      </c>
      <c r="B15">
        <v>11060</v>
      </c>
      <c r="C15">
        <v>12350</v>
      </c>
      <c r="D15">
        <v>5760</v>
      </c>
      <c r="E15">
        <v>5350</v>
      </c>
      <c r="F15">
        <v>7640</v>
      </c>
      <c r="G15">
        <v>4640</v>
      </c>
      <c r="H15">
        <v>7577.1428571428569</v>
      </c>
    </row>
    <row r="20" spans="1:2" x14ac:dyDescent="0.3">
      <c r="A20" s="9" t="s">
        <v>118</v>
      </c>
      <c r="B20" s="9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7"/>
  <sheetViews>
    <sheetView workbookViewId="0">
      <selection activeCell="A3" sqref="A3"/>
    </sheetView>
  </sheetViews>
  <sheetFormatPr defaultRowHeight="14.4" x14ac:dyDescent="0.3"/>
  <cols>
    <col min="1" max="1" width="18.88671875" bestFit="1" customWidth="1"/>
    <col min="2" max="2" width="16.33203125" bestFit="1" customWidth="1"/>
    <col min="3" max="3" width="5.6640625" customWidth="1"/>
    <col min="4" max="4" width="10.5546875" bestFit="1" customWidth="1"/>
    <col min="5" max="5" width="7.5546875" customWidth="1"/>
    <col min="6" max="6" width="8.44140625" customWidth="1"/>
    <col min="7" max="7" width="5.5546875" customWidth="1"/>
    <col min="8" max="8" width="11.33203125" bestFit="1" customWidth="1"/>
  </cols>
  <sheetData>
    <row r="3" spans="1:8" x14ac:dyDescent="0.3">
      <c r="A3" s="10" t="s">
        <v>119</v>
      </c>
      <c r="B3" s="5" t="s">
        <v>115</v>
      </c>
    </row>
    <row r="4" spans="1:8" x14ac:dyDescent="0.3">
      <c r="A4" s="5" t="s">
        <v>110</v>
      </c>
      <c r="B4" t="s">
        <v>14</v>
      </c>
      <c r="C4" t="s">
        <v>67</v>
      </c>
      <c r="D4" t="s">
        <v>23</v>
      </c>
      <c r="E4" t="s">
        <v>42</v>
      </c>
      <c r="F4" t="s">
        <v>35</v>
      </c>
      <c r="G4" t="s">
        <v>18</v>
      </c>
      <c r="H4" t="s">
        <v>113</v>
      </c>
    </row>
    <row r="5" spans="1:8" x14ac:dyDescent="0.3">
      <c r="A5" s="6" t="s">
        <v>27</v>
      </c>
      <c r="B5">
        <v>3</v>
      </c>
      <c r="C5">
        <v>3</v>
      </c>
      <c r="D5">
        <v>3</v>
      </c>
      <c r="E5">
        <v>2</v>
      </c>
      <c r="F5">
        <v>2</v>
      </c>
      <c r="G5">
        <v>2</v>
      </c>
      <c r="H5">
        <v>15</v>
      </c>
    </row>
    <row r="6" spans="1:8" x14ac:dyDescent="0.3">
      <c r="A6" s="6" t="s">
        <v>12</v>
      </c>
      <c r="B6">
        <v>2</v>
      </c>
      <c r="C6">
        <v>1</v>
      </c>
      <c r="D6">
        <v>2</v>
      </c>
      <c r="E6">
        <v>4</v>
      </c>
      <c r="F6">
        <v>8</v>
      </c>
      <c r="G6">
        <v>3</v>
      </c>
      <c r="H6">
        <v>20</v>
      </c>
    </row>
    <row r="7" spans="1:8" x14ac:dyDescent="0.3">
      <c r="A7" s="6" t="s">
        <v>113</v>
      </c>
      <c r="B7">
        <v>5</v>
      </c>
      <c r="C7">
        <v>4</v>
      </c>
      <c r="D7">
        <v>5</v>
      </c>
      <c r="E7">
        <v>6</v>
      </c>
      <c r="F7">
        <v>10</v>
      </c>
      <c r="G7">
        <v>5</v>
      </c>
      <c r="H7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E9"/>
  <sheetViews>
    <sheetView workbookViewId="0">
      <selection activeCell="N21" sqref="N21"/>
    </sheetView>
  </sheetViews>
  <sheetFormatPr defaultRowHeight="14.4" x14ac:dyDescent="0.3"/>
  <cols>
    <col min="1" max="1" width="18.88671875" bestFit="1" customWidth="1"/>
    <col min="2" max="2" width="16.33203125" bestFit="1" customWidth="1"/>
    <col min="3" max="3" width="7.5546875" customWidth="1"/>
    <col min="4" max="4" width="6.33203125" customWidth="1"/>
    <col min="5" max="5" width="11.33203125" bestFit="1" customWidth="1"/>
  </cols>
  <sheetData>
    <row r="3" spans="1:5" x14ac:dyDescent="0.3">
      <c r="A3" s="5" t="s">
        <v>119</v>
      </c>
      <c r="B3" s="5" t="s">
        <v>115</v>
      </c>
    </row>
    <row r="4" spans="1:5" x14ac:dyDescent="0.3">
      <c r="A4" s="5" t="s">
        <v>110</v>
      </c>
      <c r="B4" t="s">
        <v>121</v>
      </c>
      <c r="C4" t="s">
        <v>122</v>
      </c>
      <c r="D4" t="s">
        <v>123</v>
      </c>
      <c r="E4" t="s">
        <v>113</v>
      </c>
    </row>
    <row r="5" spans="1:5" x14ac:dyDescent="0.3">
      <c r="A5" s="6" t="s">
        <v>13</v>
      </c>
      <c r="B5">
        <v>4</v>
      </c>
      <c r="C5">
        <v>2</v>
      </c>
      <c r="D5">
        <v>3</v>
      </c>
      <c r="E5">
        <v>9</v>
      </c>
    </row>
    <row r="6" spans="1:5" x14ac:dyDescent="0.3">
      <c r="A6" s="6" t="s">
        <v>31</v>
      </c>
      <c r="B6">
        <v>2</v>
      </c>
      <c r="C6">
        <v>1</v>
      </c>
      <c r="D6">
        <v>4</v>
      </c>
      <c r="E6">
        <v>7</v>
      </c>
    </row>
    <row r="7" spans="1:5" x14ac:dyDescent="0.3">
      <c r="A7" s="6" t="s">
        <v>41</v>
      </c>
      <c r="B7">
        <v>1</v>
      </c>
      <c r="C7">
        <v>4</v>
      </c>
      <c r="D7">
        <v>2</v>
      </c>
      <c r="E7">
        <v>7</v>
      </c>
    </row>
    <row r="8" spans="1:5" x14ac:dyDescent="0.3">
      <c r="A8" s="6" t="s">
        <v>22</v>
      </c>
      <c r="B8">
        <v>6</v>
      </c>
      <c r="C8">
        <v>2</v>
      </c>
      <c r="D8">
        <v>4</v>
      </c>
      <c r="E8">
        <v>12</v>
      </c>
    </row>
    <row r="9" spans="1:5" x14ac:dyDescent="0.3">
      <c r="A9" s="6" t="s">
        <v>113</v>
      </c>
      <c r="B9">
        <v>13</v>
      </c>
      <c r="C9">
        <v>9</v>
      </c>
      <c r="D9">
        <v>13</v>
      </c>
      <c r="E9">
        <v>35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</dc:creator>
  <cp:lastModifiedBy>Mayank Kumar</cp:lastModifiedBy>
  <dcterms:created xsi:type="dcterms:W3CDTF">2025-04-06T20:54:03Z</dcterms:created>
  <dcterms:modified xsi:type="dcterms:W3CDTF">2025-10-02T05:52:22Z</dcterms:modified>
</cp:coreProperties>
</file>