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/>
  </bookViews>
  <sheets>
    <sheet name="_Exam Chapters 5_6_7_8_9" sheetId="12" r:id="rId1"/>
    <sheet name="_Exam Solution" sheetId="10" r:id="rId2"/>
  </sheets>
  <definedNames>
    <definedName name="_xlnm.Print_Area" localSheetId="0">'_Exam Chapters 5_6_7_8_9'!$A$1:$I$114</definedName>
    <definedName name="_xlnm.Print_Area" localSheetId="1">'_Exam Solution'!$A$1:$I$114</definedName>
  </definedNames>
  <calcPr calcId="125725"/>
</workbook>
</file>

<file path=xl/calcChain.xml><?xml version="1.0" encoding="utf-8"?>
<calcChain xmlns="http://schemas.openxmlformats.org/spreadsheetml/2006/main">
  <c r="M108" i="12"/>
  <c r="J22"/>
  <c r="J21"/>
  <c r="J20"/>
  <c r="J19"/>
  <c r="J18"/>
  <c r="J23"/>
  <c r="E101" i="10"/>
  <c r="G101"/>
  <c r="E100"/>
  <c r="G100"/>
  <c r="E99"/>
  <c r="G99"/>
  <c r="G102"/>
  <c r="D23"/>
  <c r="J22"/>
  <c r="D32"/>
  <c r="D56"/>
  <c r="M108"/>
  <c r="D94"/>
  <c r="E94"/>
  <c r="E83"/>
  <c r="E84"/>
  <c r="E82"/>
  <c r="D73"/>
  <c r="D50"/>
  <c r="E51"/>
  <c r="E52"/>
  <c r="E53"/>
  <c r="E54"/>
  <c r="D42"/>
  <c r="J21"/>
  <c r="D31"/>
  <c r="J20"/>
  <c r="D30"/>
  <c r="J19"/>
  <c r="D29"/>
  <c r="J18"/>
  <c r="D28"/>
  <c r="D12"/>
  <c r="D13"/>
  <c r="J33" i="12"/>
  <c r="K33"/>
  <c r="E85" i="10"/>
  <c r="F85"/>
  <c r="D51"/>
  <c r="J23"/>
  <c r="D52"/>
  <c r="D53"/>
  <c r="D54"/>
  <c r="E29"/>
  <c r="E30"/>
  <c r="E31"/>
  <c r="E32"/>
  <c r="E33"/>
  <c r="J33"/>
  <c r="K33"/>
</calcChain>
</file>

<file path=xl/sharedStrings.xml><?xml version="1.0" encoding="utf-8"?>
<sst xmlns="http://schemas.openxmlformats.org/spreadsheetml/2006/main" count="170" uniqueCount="86">
  <si>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</si>
  <si>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</si>
  <si>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</si>
  <si>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</si>
  <si>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</si>
  <si>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</si>
  <si>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</si>
  <si>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</si>
  <si>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</si>
  <si>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</si>
  <si>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</si>
  <si>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FINA 365    Spring 2015</t>
  </si>
  <si>
    <t>a.</t>
  </si>
  <si>
    <t>b.</t>
  </si>
  <si>
    <t>c.</t>
  </si>
  <si>
    <t>d.</t>
  </si>
  <si>
    <t>chapter 5</t>
  </si>
  <si>
    <t>div</t>
  </si>
  <si>
    <t>curr value</t>
  </si>
  <si>
    <t>cost</t>
  </si>
  <si>
    <t>return</t>
  </si>
  <si>
    <t>% return</t>
  </si>
  <si>
    <t>average</t>
  </si>
  <si>
    <t>average excess return</t>
  </si>
  <si>
    <t>variance</t>
  </si>
  <si>
    <t>standard deviation</t>
  </si>
  <si>
    <t>Calculate the Sharpe ratio:</t>
  </si>
  <si>
    <t>had invested $1,000 in the fund five years ago, your investment value today would be:</t>
  </si>
  <si>
    <t>questions</t>
  </si>
  <si>
    <t>The purpose of diversification is to reduce risk.  SPY has the following correlation coefficients with other investments:</t>
  </si>
  <si>
    <t>covariance</t>
  </si>
  <si>
    <t>std dev stocks</t>
  </si>
  <si>
    <t>std dev bonds</t>
  </si>
  <si>
    <t>corr coeff</t>
  </si>
  <si>
    <t>chapter 6</t>
  </si>
  <si>
    <t>chapter 7</t>
  </si>
  <si>
    <t>risk free</t>
  </si>
  <si>
    <t>market</t>
  </si>
  <si>
    <t>beta</t>
  </si>
  <si>
    <t>$ invested</t>
  </si>
  <si>
    <t>stock</t>
  </si>
  <si>
    <t>Wells Fargo</t>
  </si>
  <si>
    <t>Exxon Mobil</t>
  </si>
  <si>
    <t>What is the beta for the portfolio?</t>
  </si>
  <si>
    <t>technical analysts</t>
  </si>
  <si>
    <t>the two ETFs are .2365 and .0596 respectively.  Calculate the correlation coefficient:</t>
  </si>
  <si>
    <t xml:space="preserve">     1000*((1.0925)^5)</t>
  </si>
  <si>
    <t>Which investment will provide the most effective benefit of diversification with SPY?</t>
  </si>
  <si>
    <t>(provide the exponential formula as your answer if your calculator is limited)</t>
  </si>
  <si>
    <t>Robert purchases a stock for $51.50 per share on April 20th.  During the next 12 months, he receives dividends</t>
  </si>
  <si>
    <t>of $1.10 per share and the stock price grows to $54.20.  Calculate his holding period return:</t>
  </si>
  <si>
    <t>The arithmetic average of 13%, 8%, 9%, -5%, and 14% is:</t>
  </si>
  <si>
    <t>or (1.4406^.2) - 1</t>
  </si>
  <si>
    <t>The geometric average of 13%, 8%, 9%, -5%, and 14% is:</t>
  </si>
  <si>
    <t>The VTI exchange traded fund has the following statistics for the past 10 years:</t>
  </si>
  <si>
    <t>A mutual fund advertises that their fund returned 6.85% annually for the past five years.  If you</t>
  </si>
  <si>
    <t>portfolio?</t>
  </si>
  <si>
    <t>You decide to place 65% of your funds in a stock fund, 25% in a bond fund and 10% in a money market fund.</t>
  </si>
  <si>
    <t>The risk free rate is 1.30%, and the expected return for the market is 10.20%.  What is the expected return for a stock</t>
  </si>
  <si>
    <t>Warren has a $250,000 portfolio composed of the following:</t>
  </si>
  <si>
    <t>% invested</t>
  </si>
  <si>
    <t>General Electric</t>
  </si>
  <si>
    <t>Please match the following:</t>
  </si>
  <si>
    <t>___</t>
  </si>
  <si>
    <t>e.</t>
  </si>
  <si>
    <t>f.</t>
  </si>
  <si>
    <t>the measure of the sensitivity of a security's return as compared</t>
  </si>
  <si>
    <t>risk free rate</t>
  </si>
  <si>
    <t>the beta of the market</t>
  </si>
  <si>
    <t xml:space="preserve">      to a market index</t>
  </si>
  <si>
    <t>fundamental analysts</t>
  </si>
  <si>
    <t>support level</t>
  </si>
  <si>
    <t>use stock charts, moving averages and other indicators</t>
  </si>
  <si>
    <t>the price on a stock chart which reflects where prices normally bounce up</t>
  </si>
  <si>
    <t>use financial statements, dividend ratios, profitability ratios, etc.</t>
  </si>
  <si>
    <t>Final Exam Section #2</t>
  </si>
  <si>
    <t>The covariance for IWM (a stock ETF) and TIP (a bond ETF) is -.0036248 (negative).  The standard deviations for</t>
  </si>
  <si>
    <t>a</t>
  </si>
  <si>
    <t>b</t>
  </si>
  <si>
    <t>c</t>
  </si>
  <si>
    <t>d</t>
  </si>
  <si>
    <t>e</t>
  </si>
  <si>
    <t>f</t>
  </si>
  <si>
    <t>The expected annual returns are 14.4%, 5.3% and 1.2% respectively.  What is the expected annual return for this</t>
  </si>
  <si>
    <t>is normally associated with a 52 week Treasury Bill</t>
  </si>
  <si>
    <t>with a beta of 1.27?  (Note: use the same formula for required rate of return or market cap rate)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</si>
</sst>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"/>
    <numFmt numFmtId="170" formatCode="0.0000"/>
    <numFmt numFmtId="172" formatCode="[$-409]mmmm\ d\,\ yyyy;@"/>
    <numFmt numFmtId="173" formatCode="0.000"/>
    <numFmt numFmtId="177" formatCode="0.0000_);[Red]\(0.0000\)"/>
    <numFmt numFmtId="180" formatCode="0.00000000"/>
    <numFmt numFmtId="183" formatCode="0.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0" quotePrefix="1" applyFont="1"/>
    <xf numFmtId="168" fontId="0" fillId="0" borderId="0" xfId="0" applyNumberFormat="1"/>
    <xf numFmtId="10" fontId="0" fillId="0" borderId="0" xfId="0" applyNumberFormat="1"/>
    <xf numFmtId="44" fontId="0" fillId="0" borderId="0" xfId="0" applyNumberFormat="1"/>
    <xf numFmtId="44" fontId="1" fillId="0" borderId="0" xfId="0" applyNumberFormat="1" applyFont="1"/>
    <xf numFmtId="0" fontId="1" fillId="0" borderId="0" xfId="0" applyFont="1" applyAlignment="1">
      <alignment horizontal="right"/>
    </xf>
    <xf numFmtId="172" fontId="3" fillId="0" borderId="0" xfId="0" quotePrefix="1" applyNumberFormat="1" applyFont="1"/>
    <xf numFmtId="173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Fill="1" applyAlignment="1">
      <alignment horizontal="right"/>
    </xf>
    <xf numFmtId="43" fontId="0" fillId="0" borderId="0" xfId="0" applyNumberFormat="1"/>
    <xf numFmtId="0" fontId="0" fillId="0" borderId="0" xfId="0" applyAlignment="1">
      <alignment horizontal="right"/>
    </xf>
    <xf numFmtId="177" fontId="0" fillId="0" borderId="0" xfId="0" applyNumberFormat="1"/>
    <xf numFmtId="170" fontId="0" fillId="0" borderId="0" xfId="0" applyNumberFormat="1"/>
    <xf numFmtId="40" fontId="0" fillId="0" borderId="0" xfId="0" applyNumberFormat="1"/>
    <xf numFmtId="44" fontId="0" fillId="0" borderId="0" xfId="0" applyNumberFormat="1" applyAlignment="1">
      <alignment horizontal="right"/>
    </xf>
    <xf numFmtId="180" fontId="0" fillId="0" borderId="0" xfId="0" applyNumberFormat="1"/>
    <xf numFmtId="44" fontId="0" fillId="0" borderId="0" xfId="0" applyNumberFormat="1" applyFont="1" applyAlignment="1">
      <alignment horizontal="right"/>
    </xf>
    <xf numFmtId="177" fontId="0" fillId="0" borderId="0" xfId="0" applyNumberFormat="1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170" fontId="1" fillId="2" borderId="0" xfId="0" applyNumberFormat="1" applyFont="1" applyFill="1"/>
    <xf numFmtId="4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77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left"/>
    </xf>
    <xf numFmtId="2" fontId="1" fillId="2" borderId="0" xfId="0" applyNumberFormat="1" applyFont="1" applyFill="1"/>
    <xf numFmtId="10" fontId="0" fillId="0" borderId="0" xfId="0" applyNumberFormat="1" applyFill="1"/>
    <xf numFmtId="183" fontId="0" fillId="0" borderId="0" xfId="0" applyNumberFormat="1"/>
    <xf numFmtId="170" fontId="1" fillId="0" borderId="0" xfId="0" applyNumberFormat="1" applyFont="1" applyFill="1"/>
    <xf numFmtId="40" fontId="1" fillId="2" borderId="0" xfId="0" applyNumberFormat="1" applyFont="1" applyFill="1"/>
    <xf numFmtId="170" fontId="0" fillId="0" borderId="0" xfId="0" applyNumberFormat="1" applyFont="1" applyFill="1"/>
    <xf numFmtId="0" fontId="1" fillId="0" borderId="0" xfId="0" applyFont="1" applyFill="1" applyAlignment="1">
      <alignment horizontal="right"/>
    </xf>
    <xf numFmtId="177" fontId="0" fillId="0" borderId="0" xfId="0" applyNumberFormat="1" applyFont="1" applyFill="1"/>
    <xf numFmtId="0" fontId="1" fillId="0" borderId="0" xfId="0" quotePrefix="1" applyFont="1" applyAlignment="1">
      <alignment horizontal="right"/>
    </xf>
    <xf numFmtId="2" fontId="0" fillId="0" borderId="0" xfId="0" applyNumberFormat="1" applyAlignment="1">
      <alignment horizontal="left"/>
    </xf>
    <xf numFmtId="0" fontId="1" fillId="0" borderId="0" xfId="0" applyFont="1" applyFill="1"/>
    <xf numFmtId="2" fontId="1" fillId="0" borderId="0" xfId="0" applyNumberFormat="1" applyFont="1" applyFill="1"/>
    <xf numFmtId="0" fontId="0" fillId="0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15"/>
  <sheetViews>
    <sheetView tabSelected="1" workbookViewId="0">
      <selection activeCell="E1" sqref="E1"/>
    </sheetView>
  </sheetViews>
  <sheetFormatPr defaultRowHeight="14.4"/>
  <cols>
    <col min="1" max="1" width="4.5546875" customWidth="1"/>
    <col min="2" max="2" width="11.109375" customWidth="1"/>
    <col min="3" max="7" width="14.6640625" customWidth="1"/>
    <col min="8" max="8" width="21.33203125" customWidth="1"/>
    <col min="9" max="9" width="2.33203125" customWidth="1"/>
    <col min="10" max="11" width="14.6640625" customWidth="1"/>
    <col min="12" max="12" width="11.6640625" customWidth="1"/>
    <col min="13" max="13" width="4.109375" customWidth="1"/>
    <col min="14" max="15" width="14.6640625" customWidth="1"/>
  </cols>
  <sheetData>
    <row r="1" spans="1:14" ht="15.6">
      <c r="A1" s="2" t="s">
        <v>11</v>
      </c>
      <c r="D1" s="15"/>
      <c r="E1" s="15"/>
      <c r="F1" s="15"/>
      <c r="G1" s="15"/>
      <c r="H1" s="15"/>
    </row>
    <row r="2" spans="1:14" ht="15.6">
      <c r="A2" s="2" t="s">
        <v>75</v>
      </c>
    </row>
    <row r="3" spans="1:14" ht="15.6">
      <c r="A3" s="12"/>
      <c r="F3" s="15"/>
      <c r="G3" s="15"/>
      <c r="H3" s="15"/>
    </row>
    <row r="4" spans="1:14" ht="15.6">
      <c r="A4" s="2"/>
      <c r="F4" s="15"/>
      <c r="G4" s="15"/>
      <c r="H4" s="15"/>
    </row>
    <row r="5" spans="1:14" ht="15.6">
      <c r="A5" s="3"/>
    </row>
    <row r="6" spans="1:14" ht="15.6">
      <c r="A6" s="6" t="s">
        <v>0</v>
      </c>
      <c r="B6" t="s">
        <v>49</v>
      </c>
      <c r="L6" t="s">
        <v>16</v>
      </c>
      <c r="M6">
        <v>6</v>
      </c>
      <c r="N6" t="s">
        <v>28</v>
      </c>
    </row>
    <row r="7" spans="1:14" ht="15.6">
      <c r="A7" s="1"/>
      <c r="B7" t="s">
        <v>50</v>
      </c>
    </row>
    <row r="8" spans="1:14" ht="15.6">
      <c r="A8" s="1"/>
    </row>
    <row r="9" spans="1:14" ht="15.6">
      <c r="A9" s="14"/>
    </row>
    <row r="10" spans="1:14" ht="15.6">
      <c r="A10" s="14"/>
      <c r="E10" s="9"/>
    </row>
    <row r="11" spans="1:14" ht="15.6">
      <c r="A11" s="14"/>
      <c r="E11" s="13"/>
    </row>
    <row r="12" spans="1:14" ht="15.6">
      <c r="A12" s="14"/>
      <c r="E12" s="10"/>
    </row>
    <row r="13" spans="1:14" ht="15.6">
      <c r="A13" s="14"/>
    </row>
    <row r="14" spans="1:14" ht="15.6">
      <c r="A14" s="1"/>
    </row>
    <row r="15" spans="1:14" ht="15.6">
      <c r="A15" s="1"/>
    </row>
    <row r="16" spans="1:14" ht="15.6">
      <c r="A16" s="4" t="s">
        <v>1</v>
      </c>
      <c r="B16" t="s">
        <v>51</v>
      </c>
    </row>
    <row r="17" spans="1:10" ht="15.6">
      <c r="A17" s="1"/>
    </row>
    <row r="18" spans="1:10" ht="15.6">
      <c r="A18" s="1"/>
      <c r="J18" s="19">
        <f>D18</f>
        <v>0</v>
      </c>
    </row>
    <row r="19" spans="1:10" ht="15.6">
      <c r="A19" s="14"/>
      <c r="J19" s="19">
        <f>D19</f>
        <v>0</v>
      </c>
    </row>
    <row r="20" spans="1:10" ht="15.6">
      <c r="A20" s="14"/>
      <c r="J20" s="19">
        <f>D20</f>
        <v>0</v>
      </c>
    </row>
    <row r="21" spans="1:10" ht="15.6">
      <c r="A21" s="14"/>
      <c r="J21" s="19">
        <f>D21</f>
        <v>0</v>
      </c>
    </row>
    <row r="22" spans="1:10" ht="15.6">
      <c r="A22" s="14"/>
      <c r="E22" s="9"/>
      <c r="F22" s="10"/>
      <c r="J22" s="19">
        <f>D22</f>
        <v>0</v>
      </c>
    </row>
    <row r="23" spans="1:10" ht="15.6">
      <c r="A23" s="1"/>
      <c r="J23" s="37">
        <f>AVERAGE(J18:J22)</f>
        <v>0</v>
      </c>
    </row>
    <row r="24" spans="1:10" ht="15.6">
      <c r="A24" s="1"/>
    </row>
    <row r="25" spans="1:10" ht="15.6">
      <c r="A25" s="1"/>
    </row>
    <row r="26" spans="1:10" ht="15.6">
      <c r="A26" s="4" t="s">
        <v>2</v>
      </c>
      <c r="B26" t="s">
        <v>53</v>
      </c>
    </row>
    <row r="27" spans="1:10" ht="15.6">
      <c r="A27" s="1"/>
      <c r="B27" t="s">
        <v>48</v>
      </c>
    </row>
    <row r="28" spans="1:10" ht="15.6">
      <c r="A28" s="14"/>
      <c r="E28" s="20"/>
      <c r="F28" s="20"/>
    </row>
    <row r="29" spans="1:10" ht="15.6">
      <c r="A29" s="14"/>
    </row>
    <row r="30" spans="1:10" ht="15.6">
      <c r="A30" s="14"/>
    </row>
    <row r="31" spans="1:10" ht="15.6">
      <c r="A31" s="14"/>
    </row>
    <row r="32" spans="1:10" ht="15.6">
      <c r="A32" s="14"/>
    </row>
    <row r="33" spans="1:11" ht="15.6">
      <c r="A33" s="1"/>
      <c r="J33" s="20">
        <f>(1+E33)^5</f>
        <v>1</v>
      </c>
      <c r="K33" s="38">
        <f>J33^0.2</f>
        <v>1</v>
      </c>
    </row>
    <row r="34" spans="1:11" ht="15.6">
      <c r="A34" s="1"/>
      <c r="D34" s="20"/>
      <c r="J34" s="20"/>
    </row>
    <row r="35" spans="1:11" ht="15.6">
      <c r="A35" s="1"/>
      <c r="D35" s="20"/>
      <c r="E35" s="20"/>
      <c r="F35" s="20"/>
    </row>
    <row r="36" spans="1:11" ht="15.6">
      <c r="A36" s="1"/>
    </row>
    <row r="37" spans="1:11" ht="15.6">
      <c r="A37" s="4" t="s">
        <v>3</v>
      </c>
      <c r="B37" t="s">
        <v>54</v>
      </c>
    </row>
    <row r="38" spans="1:11" ht="15.6">
      <c r="A38" s="1"/>
      <c r="C38" s="18" t="s">
        <v>23</v>
      </c>
      <c r="D38" s="19">
        <v>9.7699999999999995E-2</v>
      </c>
      <c r="E38" s="19"/>
      <c r="F38" s="19"/>
    </row>
    <row r="39" spans="1:11" ht="15.6">
      <c r="A39" s="14"/>
      <c r="C39" s="18" t="s">
        <v>24</v>
      </c>
      <c r="D39" s="19">
        <v>3.78E-2</v>
      </c>
      <c r="E39" s="19"/>
      <c r="F39" s="19"/>
    </row>
    <row r="40" spans="1:11" ht="15.6">
      <c r="A40" s="14"/>
      <c r="C40" s="18" t="s">
        <v>25</v>
      </c>
      <c r="D40" s="19">
        <v>0.19439999999999999</v>
      </c>
      <c r="E40" s="19"/>
      <c r="F40" s="19"/>
    </row>
    <row r="41" spans="1:11" ht="15.6">
      <c r="A41" s="14"/>
      <c r="E41" s="19"/>
      <c r="F41" s="19"/>
    </row>
    <row r="42" spans="1:11" ht="15.6">
      <c r="A42" s="14"/>
      <c r="C42" s="18" t="s">
        <v>26</v>
      </c>
      <c r="D42" s="19"/>
      <c r="E42" s="19"/>
      <c r="F42" s="19"/>
    </row>
    <row r="43" spans="1:11" ht="15.6">
      <c r="A43" s="14"/>
      <c r="D43" s="19"/>
      <c r="E43" s="19"/>
      <c r="F43" s="19"/>
    </row>
    <row r="44" spans="1:11" ht="15.6">
      <c r="A44" s="14"/>
      <c r="D44" s="19"/>
      <c r="E44" s="19"/>
      <c r="F44" s="19"/>
    </row>
    <row r="45" spans="1:11" ht="15.6">
      <c r="A45" s="1"/>
      <c r="D45" s="19"/>
      <c r="E45" s="19"/>
      <c r="F45" s="19"/>
    </row>
    <row r="46" spans="1:11" ht="15.6">
      <c r="A46" s="1"/>
      <c r="D46" s="19"/>
      <c r="E46" s="19"/>
      <c r="F46" s="19"/>
    </row>
    <row r="47" spans="1:11" ht="15.6">
      <c r="A47" s="4" t="s">
        <v>4</v>
      </c>
      <c r="B47" t="s">
        <v>55</v>
      </c>
    </row>
    <row r="48" spans="1:11" ht="15.6">
      <c r="A48" s="1"/>
      <c r="B48" t="s">
        <v>27</v>
      </c>
    </row>
    <row r="49" spans="1:14" ht="15.6">
      <c r="A49" s="14"/>
    </row>
    <row r="50" spans="1:14" ht="15.6">
      <c r="A50" s="14"/>
    </row>
    <row r="51" spans="1:14" ht="15.6">
      <c r="A51" s="14"/>
    </row>
    <row r="52" spans="1:14" ht="15.6">
      <c r="A52" s="14"/>
    </row>
    <row r="53" spans="1:14" ht="15.6">
      <c r="A53" s="4"/>
    </row>
    <row r="54" spans="1:14" ht="15.6">
      <c r="A54" s="4"/>
    </row>
    <row r="55" spans="1:14" ht="15.6">
      <c r="A55" s="4"/>
    </row>
    <row r="56" spans="1:14" ht="15.6">
      <c r="A56" s="4"/>
    </row>
    <row r="57" spans="1:14" ht="15.6">
      <c r="A57" s="4"/>
    </row>
    <row r="58" spans="1:14" ht="15.6">
      <c r="A58" s="1"/>
      <c r="E58" s="7"/>
    </row>
    <row r="59" spans="1:14" ht="15.6">
      <c r="A59" s="4" t="s">
        <v>5</v>
      </c>
      <c r="B59" t="s">
        <v>29</v>
      </c>
      <c r="E59" s="7"/>
      <c r="L59" t="s">
        <v>34</v>
      </c>
      <c r="M59">
        <v>6</v>
      </c>
      <c r="N59" t="s">
        <v>28</v>
      </c>
    </row>
    <row r="60" spans="1:14" ht="15.6">
      <c r="A60" s="16" t="s">
        <v>12</v>
      </c>
      <c r="B60" s="41">
        <v>-0.4486</v>
      </c>
      <c r="C60" s="11"/>
      <c r="D60" s="11"/>
      <c r="E60" s="7"/>
    </row>
    <row r="61" spans="1:14" ht="15.6">
      <c r="A61" s="14" t="s">
        <v>13</v>
      </c>
      <c r="B61" s="20">
        <v>-0.26569999999999999</v>
      </c>
      <c r="C61" s="9"/>
      <c r="D61" s="9"/>
      <c r="E61" s="7"/>
    </row>
    <row r="62" spans="1:14" ht="15.6">
      <c r="A62" s="14" t="s">
        <v>14</v>
      </c>
      <c r="B62" s="20">
        <v>0.15440000000000001</v>
      </c>
      <c r="C62" s="9"/>
      <c r="D62" s="9"/>
      <c r="E62" s="7"/>
    </row>
    <row r="63" spans="1:14" ht="15.6">
      <c r="A63" s="16" t="s">
        <v>15</v>
      </c>
      <c r="B63" s="41">
        <v>0.64410000000000001</v>
      </c>
      <c r="C63" s="9"/>
      <c r="D63" s="9"/>
      <c r="E63" s="7"/>
    </row>
    <row r="64" spans="1:14">
      <c r="B64" t="s">
        <v>47</v>
      </c>
      <c r="C64" s="10"/>
      <c r="D64" s="10"/>
      <c r="E64" s="7"/>
    </row>
    <row r="65" spans="1:6" ht="15.6">
      <c r="A65" s="1"/>
      <c r="C65" s="9"/>
      <c r="D65" s="9"/>
      <c r="E65" s="7"/>
    </row>
    <row r="66" spans="1:6" ht="15.6">
      <c r="A66" s="5"/>
      <c r="C66" s="9"/>
      <c r="D66" s="9"/>
      <c r="E66" s="7"/>
    </row>
    <row r="67" spans="1:6" ht="15.6">
      <c r="A67" s="4" t="s">
        <v>6</v>
      </c>
      <c r="B67" t="s">
        <v>76</v>
      </c>
      <c r="E67" s="7"/>
    </row>
    <row r="68" spans="1:6" ht="15.6">
      <c r="A68" s="1"/>
      <c r="B68" t="s">
        <v>45</v>
      </c>
      <c r="C68" s="11"/>
      <c r="D68" s="11"/>
      <c r="E68" s="7"/>
    </row>
    <row r="69" spans="1:6" ht="15.6">
      <c r="A69" s="14"/>
      <c r="C69" s="9"/>
      <c r="D69" s="9"/>
      <c r="E69" s="7"/>
    </row>
    <row r="70" spans="1:6" ht="15.6">
      <c r="A70" s="14"/>
      <c r="F70" s="19"/>
    </row>
    <row r="71" spans="1:6" ht="15.6">
      <c r="A71" s="14"/>
      <c r="F71" s="19"/>
    </row>
    <row r="72" spans="1:6">
      <c r="F72" s="19"/>
    </row>
    <row r="73" spans="1:6">
      <c r="F73" s="19"/>
    </row>
    <row r="74" spans="1:6">
      <c r="F74" s="19"/>
    </row>
    <row r="75" spans="1:6">
      <c r="C75" s="22"/>
      <c r="D75" s="20"/>
      <c r="E75" s="19"/>
      <c r="F75" s="19"/>
    </row>
    <row r="76" spans="1:6">
      <c r="C76" s="9"/>
      <c r="D76" s="19"/>
      <c r="E76" s="19"/>
      <c r="F76" s="19"/>
    </row>
    <row r="77" spans="1:6" ht="15.6">
      <c r="A77" s="4" t="s">
        <v>7</v>
      </c>
      <c r="B77" t="s">
        <v>57</v>
      </c>
      <c r="E77" s="7"/>
    </row>
    <row r="78" spans="1:6" ht="15.6">
      <c r="A78" s="1"/>
      <c r="B78" t="s">
        <v>83</v>
      </c>
      <c r="C78" s="11"/>
      <c r="D78" s="11"/>
      <c r="E78" s="7"/>
    </row>
    <row r="79" spans="1:6" ht="15.6">
      <c r="A79" s="14"/>
      <c r="B79" t="s">
        <v>56</v>
      </c>
      <c r="C79" s="9"/>
      <c r="D79" s="9"/>
      <c r="E79" s="7"/>
    </row>
    <row r="80" spans="1:6" ht="15.6">
      <c r="A80" s="14"/>
      <c r="C80" s="9"/>
      <c r="D80" s="9"/>
      <c r="E80" s="7"/>
    </row>
    <row r="88" spans="1:14" ht="15.6">
      <c r="A88" s="4" t="s">
        <v>8</v>
      </c>
      <c r="B88" t="s">
        <v>58</v>
      </c>
      <c r="E88" s="7"/>
      <c r="L88" t="s">
        <v>35</v>
      </c>
      <c r="M88">
        <v>5</v>
      </c>
      <c r="N88" t="s">
        <v>28</v>
      </c>
    </row>
    <row r="89" spans="1:14" ht="15.6">
      <c r="A89" s="1"/>
      <c r="B89" t="s">
        <v>85</v>
      </c>
      <c r="C89" s="11"/>
      <c r="D89" s="11"/>
      <c r="E89" s="7"/>
    </row>
    <row r="90" spans="1:14" ht="15.6">
      <c r="A90" s="14"/>
      <c r="C90" s="9"/>
      <c r="D90" s="9"/>
      <c r="E90" s="7"/>
    </row>
    <row r="91" spans="1:14" ht="15.6">
      <c r="A91" s="14"/>
      <c r="G91" s="19"/>
    </row>
    <row r="92" spans="1:14" ht="15.6">
      <c r="A92" s="14"/>
      <c r="G92" s="19"/>
    </row>
    <row r="93" spans="1:14" ht="15.6">
      <c r="A93" s="14"/>
      <c r="G93" s="19"/>
    </row>
    <row r="94" spans="1:14">
      <c r="G94" s="19"/>
    </row>
    <row r="95" spans="1:14">
      <c r="G95" s="19"/>
    </row>
    <row r="96" spans="1:14">
      <c r="C96" s="18"/>
      <c r="D96" s="19"/>
      <c r="E96" s="19"/>
      <c r="F96" s="19"/>
      <c r="G96" s="19"/>
    </row>
    <row r="97" spans="1:13" ht="15.6">
      <c r="A97" s="4" t="s">
        <v>9</v>
      </c>
      <c r="B97" t="s">
        <v>59</v>
      </c>
    </row>
    <row r="98" spans="1:13" ht="15.6">
      <c r="A98" s="1"/>
      <c r="C98" s="18" t="s">
        <v>40</v>
      </c>
      <c r="D98" s="18" t="s">
        <v>39</v>
      </c>
      <c r="E98" s="18" t="s">
        <v>38</v>
      </c>
    </row>
    <row r="99" spans="1:13" ht="15.6">
      <c r="A99" s="14"/>
      <c r="C99" s="18" t="s">
        <v>41</v>
      </c>
      <c r="D99" s="27">
        <v>100000</v>
      </c>
      <c r="E99" s="26">
        <v>0.83</v>
      </c>
      <c r="G99" s="20"/>
    </row>
    <row r="100" spans="1:13" ht="15.6">
      <c r="A100" s="14"/>
      <c r="C100" s="18" t="s">
        <v>61</v>
      </c>
      <c r="D100" s="27">
        <v>90000</v>
      </c>
      <c r="E100" s="26">
        <v>1.34</v>
      </c>
      <c r="G100" s="20"/>
    </row>
    <row r="101" spans="1:13" ht="15.6">
      <c r="A101" s="14"/>
      <c r="C101" s="18" t="s">
        <v>42</v>
      </c>
      <c r="D101" s="27">
        <v>60000</v>
      </c>
      <c r="E101" s="26">
        <v>1.1200000000000001</v>
      </c>
      <c r="G101" s="20"/>
      <c r="K101" s="27">
        <v>250000</v>
      </c>
    </row>
    <row r="102" spans="1:13" ht="15.6">
      <c r="A102" s="14"/>
      <c r="B102" s="48" t="s">
        <v>43</v>
      </c>
      <c r="C102" s="46"/>
      <c r="D102" s="47"/>
      <c r="E102" s="47"/>
      <c r="F102" s="47"/>
      <c r="G102" s="39"/>
    </row>
    <row r="103" spans="1:13">
      <c r="D103" s="26"/>
      <c r="E103" s="26"/>
      <c r="F103" s="26"/>
    </row>
    <row r="104" spans="1:13">
      <c r="D104" s="26"/>
      <c r="E104" s="26"/>
      <c r="F104" s="26"/>
    </row>
    <row r="105" spans="1:13" ht="15.6">
      <c r="A105" s="14"/>
    </row>
    <row r="106" spans="1:13" ht="15.6">
      <c r="A106" s="4" t="s">
        <v>10</v>
      </c>
      <c r="B106" t="s">
        <v>62</v>
      </c>
    </row>
    <row r="108" spans="1:13" ht="15.6">
      <c r="A108" s="14" t="s">
        <v>12</v>
      </c>
      <c r="B108" t="s">
        <v>38</v>
      </c>
      <c r="D108" s="44" t="s">
        <v>63</v>
      </c>
      <c r="E108" t="s">
        <v>72</v>
      </c>
      <c r="M108">
        <f>SUM(M5:M104)</f>
        <v>17</v>
      </c>
    </row>
    <row r="109" spans="1:13" ht="15.6">
      <c r="A109" s="14" t="s">
        <v>13</v>
      </c>
      <c r="B109" t="s">
        <v>67</v>
      </c>
      <c r="D109" s="44" t="s">
        <v>63</v>
      </c>
      <c r="E109" t="s">
        <v>84</v>
      </c>
    </row>
    <row r="110" spans="1:13" ht="15.6">
      <c r="A110" s="14" t="s">
        <v>14</v>
      </c>
      <c r="B110" s="45">
        <v>1</v>
      </c>
      <c r="D110" s="44" t="s">
        <v>63</v>
      </c>
      <c r="E110" t="s">
        <v>73</v>
      </c>
    </row>
    <row r="111" spans="1:13" ht="15.6">
      <c r="A111" s="14" t="s">
        <v>15</v>
      </c>
      <c r="B111" t="s">
        <v>44</v>
      </c>
      <c r="D111" s="44" t="s">
        <v>63</v>
      </c>
      <c r="E111" t="s">
        <v>74</v>
      </c>
    </row>
    <row r="112" spans="1:13" ht="15.6">
      <c r="A112" s="14" t="s">
        <v>64</v>
      </c>
      <c r="B112" t="s">
        <v>70</v>
      </c>
      <c r="D112" s="44" t="s">
        <v>63</v>
      </c>
      <c r="E112" t="s">
        <v>68</v>
      </c>
    </row>
    <row r="113" spans="1:5" ht="15.6">
      <c r="A113" s="14" t="s">
        <v>65</v>
      </c>
      <c r="B113" t="s">
        <v>71</v>
      </c>
      <c r="D113" s="44" t="s">
        <v>63</v>
      </c>
      <c r="E113" t="s">
        <v>66</v>
      </c>
    </row>
    <row r="114" spans="1:5" ht="15.6">
      <c r="A114" s="14"/>
      <c r="D114" s="44"/>
      <c r="E114" t="s">
        <v>69</v>
      </c>
    </row>
    <row r="115" spans="1:5" ht="15.6">
      <c r="A115" s="14"/>
      <c r="D115" s="44"/>
    </row>
  </sheetData>
  <pageMargins left="0.7" right="0.45" top="0.5" bottom="0.5" header="0.3" footer="0.3"/>
  <pageSetup scale="82" fitToHeight="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15"/>
  <sheetViews>
    <sheetView workbookViewId="0">
      <selection activeCell="E1" sqref="E1"/>
    </sheetView>
  </sheetViews>
  <sheetFormatPr defaultRowHeight="14.4"/>
  <cols>
    <col min="1" max="1" width="4.5546875" customWidth="1"/>
    <col min="2" max="2" width="11.109375" customWidth="1"/>
    <col min="3" max="7" width="14.6640625" customWidth="1"/>
    <col min="8" max="8" width="21.33203125" customWidth="1"/>
    <col min="9" max="9" width="2.33203125" customWidth="1"/>
    <col min="10" max="11" width="14.6640625" customWidth="1"/>
    <col min="12" max="12" width="11.6640625" customWidth="1"/>
    <col min="13" max="13" width="4.109375" customWidth="1"/>
    <col min="14" max="15" width="14.6640625" customWidth="1"/>
  </cols>
  <sheetData>
    <row r="1" spans="1:14" ht="15.6">
      <c r="A1" s="2" t="s">
        <v>11</v>
      </c>
      <c r="D1" s="15"/>
      <c r="E1" s="15"/>
      <c r="F1" s="15"/>
      <c r="G1" s="15"/>
      <c r="H1" s="15"/>
    </row>
    <row r="2" spans="1:14" ht="15.6">
      <c r="A2" s="2" t="s">
        <v>75</v>
      </c>
    </row>
    <row r="3" spans="1:14" ht="15.6">
      <c r="A3" s="12"/>
      <c r="F3" s="15"/>
      <c r="G3" s="15"/>
      <c r="H3" s="15"/>
    </row>
    <row r="4" spans="1:14" ht="15.6">
      <c r="A4" s="2"/>
      <c r="F4" s="15"/>
      <c r="G4" s="15"/>
      <c r="H4" s="15"/>
    </row>
    <row r="5" spans="1:14" ht="15.6">
      <c r="A5" s="3"/>
    </row>
    <row r="6" spans="1:14" ht="15.6">
      <c r="A6" s="6" t="s">
        <v>0</v>
      </c>
      <c r="B6" t="s">
        <v>49</v>
      </c>
      <c r="L6" t="s">
        <v>16</v>
      </c>
      <c r="M6">
        <v>6</v>
      </c>
      <c r="N6" t="s">
        <v>28</v>
      </c>
    </row>
    <row r="7" spans="1:14" ht="15.6">
      <c r="A7" s="1"/>
      <c r="B7" t="s">
        <v>50</v>
      </c>
    </row>
    <row r="8" spans="1:14" ht="15.6">
      <c r="A8" s="1"/>
    </row>
    <row r="9" spans="1:14" ht="15.6">
      <c r="A9" s="14"/>
      <c r="C9" s="18" t="s">
        <v>17</v>
      </c>
      <c r="D9" s="17">
        <v>1.1000000000000001</v>
      </c>
    </row>
    <row r="10" spans="1:14" ht="15.6">
      <c r="A10" s="14"/>
      <c r="C10" s="18" t="s">
        <v>18</v>
      </c>
      <c r="D10" s="17">
        <v>54.2</v>
      </c>
      <c r="E10" s="9"/>
    </row>
    <row r="11" spans="1:14" ht="15.6">
      <c r="A11" s="14"/>
      <c r="C11" s="18" t="s">
        <v>19</v>
      </c>
      <c r="D11" s="17">
        <v>51.5</v>
      </c>
      <c r="E11" s="13"/>
    </row>
    <row r="12" spans="1:14" ht="15.6">
      <c r="A12" s="14"/>
      <c r="C12" s="18" t="s">
        <v>20</v>
      </c>
      <c r="D12" s="17">
        <f>D9+D10-D11</f>
        <v>3.8000000000000043</v>
      </c>
      <c r="E12" s="10"/>
    </row>
    <row r="13" spans="1:14" ht="15.6">
      <c r="A13" s="14"/>
      <c r="C13" s="32" t="s">
        <v>21</v>
      </c>
      <c r="D13" s="34">
        <f>D12/D11</f>
        <v>7.3786407766990372E-2</v>
      </c>
    </row>
    <row r="14" spans="1:14" ht="15.6">
      <c r="A14" s="1"/>
    </row>
    <row r="15" spans="1:14" ht="15.6">
      <c r="A15" s="1"/>
    </row>
    <row r="16" spans="1:14" ht="15.6">
      <c r="A16" s="4" t="s">
        <v>1</v>
      </c>
      <c r="B16" t="s">
        <v>51</v>
      </c>
    </row>
    <row r="17" spans="1:10" ht="15.6">
      <c r="A17" s="1"/>
    </row>
    <row r="18" spans="1:10" ht="15.6">
      <c r="A18" s="1"/>
      <c r="D18" s="8">
        <v>0.13</v>
      </c>
      <c r="J18" s="19">
        <f>D18</f>
        <v>0.13</v>
      </c>
    </row>
    <row r="19" spans="1:10" ht="15.6">
      <c r="A19" s="14"/>
      <c r="D19" s="8">
        <v>0.08</v>
      </c>
      <c r="J19" s="19">
        <f>D19</f>
        <v>0.08</v>
      </c>
    </row>
    <row r="20" spans="1:10" ht="15.6">
      <c r="A20" s="14"/>
      <c r="D20" s="8">
        <v>0.09</v>
      </c>
      <c r="J20" s="19">
        <f>D20</f>
        <v>0.09</v>
      </c>
    </row>
    <row r="21" spans="1:10" ht="15.6">
      <c r="A21" s="14"/>
      <c r="D21" s="8">
        <v>-0.05</v>
      </c>
      <c r="J21" s="19">
        <f>D21</f>
        <v>-0.05</v>
      </c>
    </row>
    <row r="22" spans="1:10" ht="15.6">
      <c r="A22" s="14"/>
      <c r="D22" s="8">
        <v>0.14000000000000001</v>
      </c>
      <c r="E22" s="9"/>
      <c r="F22" s="10"/>
      <c r="J22" s="19">
        <f>D22</f>
        <v>0.14000000000000001</v>
      </c>
    </row>
    <row r="23" spans="1:10" ht="15.6">
      <c r="A23" s="1"/>
      <c r="C23" s="32" t="s">
        <v>22</v>
      </c>
      <c r="D23" s="34">
        <f>AVERAGE(D18:D22)</f>
        <v>7.8000000000000014E-2</v>
      </c>
      <c r="J23" s="37">
        <f>AVERAGE(J18:J22)</f>
        <v>7.8000000000000014E-2</v>
      </c>
    </row>
    <row r="24" spans="1:10" ht="15.6">
      <c r="A24" s="1"/>
    </row>
    <row r="25" spans="1:10" ht="15.6">
      <c r="A25" s="1"/>
    </row>
    <row r="26" spans="1:10" ht="15.6">
      <c r="A26" s="4" t="s">
        <v>2</v>
      </c>
      <c r="B26" t="s">
        <v>53</v>
      </c>
    </row>
    <row r="27" spans="1:10" ht="15.6">
      <c r="A27" s="1"/>
      <c r="B27" t="s">
        <v>48</v>
      </c>
    </row>
    <row r="28" spans="1:10" ht="15.6">
      <c r="A28" s="14"/>
      <c r="D28" s="20">
        <f>1+J18</f>
        <v>1.1299999999999999</v>
      </c>
      <c r="E28" s="20"/>
      <c r="F28" s="20"/>
    </row>
    <row r="29" spans="1:10" ht="15.6">
      <c r="A29" s="14"/>
      <c r="D29" s="20">
        <f>1+J19</f>
        <v>1.08</v>
      </c>
      <c r="E29" s="20">
        <f>D28*D29</f>
        <v>1.2203999999999999</v>
      </c>
      <c r="F29" s="20"/>
    </row>
    <row r="30" spans="1:10" ht="15.6">
      <c r="A30" s="14"/>
      <c r="D30" s="20">
        <f>1+J20</f>
        <v>1.0900000000000001</v>
      </c>
      <c r="E30" s="20">
        <f>E29*D30</f>
        <v>1.330236</v>
      </c>
      <c r="F30" s="20"/>
    </row>
    <row r="31" spans="1:10" ht="15.6">
      <c r="A31" s="14"/>
      <c r="D31" s="20">
        <f>1+J21</f>
        <v>0.95</v>
      </c>
      <c r="E31" s="20">
        <f>E30*D31</f>
        <v>1.2637242</v>
      </c>
      <c r="F31" s="20"/>
    </row>
    <row r="32" spans="1:10" ht="15.6">
      <c r="A32" s="14"/>
      <c r="D32" s="20">
        <f>1+J22</f>
        <v>1.1400000000000001</v>
      </c>
      <c r="E32" s="20">
        <f>E31*D32</f>
        <v>1.4406455880000002</v>
      </c>
      <c r="F32" s="20"/>
    </row>
    <row r="33" spans="1:11" ht="15.6">
      <c r="A33" s="1"/>
      <c r="D33" s="20"/>
      <c r="E33" s="34">
        <f>E32^0.2-1</f>
        <v>7.5750188135228269E-2</v>
      </c>
      <c r="F33" s="30" t="s">
        <v>52</v>
      </c>
      <c r="J33" s="20">
        <f>(1+E33)^5</f>
        <v>1.4406455880000009</v>
      </c>
      <c r="K33" s="38">
        <f>J33^0.2</f>
        <v>1.0757501881352283</v>
      </c>
    </row>
    <row r="34" spans="1:11" ht="15.6">
      <c r="A34" s="1"/>
      <c r="D34" s="20"/>
      <c r="E34" s="8"/>
      <c r="F34" s="20"/>
      <c r="J34" s="20"/>
    </row>
    <row r="35" spans="1:11" ht="15.6">
      <c r="A35" s="1"/>
      <c r="D35" s="20"/>
      <c r="E35" s="20"/>
      <c r="F35" s="20"/>
    </row>
    <row r="36" spans="1:11" ht="15.6">
      <c r="A36" s="1"/>
    </row>
    <row r="37" spans="1:11" ht="15.6">
      <c r="A37" s="4" t="s">
        <v>3</v>
      </c>
      <c r="B37" t="s">
        <v>54</v>
      </c>
    </row>
    <row r="38" spans="1:11" ht="15.6">
      <c r="A38" s="1"/>
      <c r="C38" s="18" t="s">
        <v>23</v>
      </c>
      <c r="D38" s="19">
        <v>9.7699999999999995E-2</v>
      </c>
      <c r="E38" s="19"/>
      <c r="F38" s="19"/>
    </row>
    <row r="39" spans="1:11" ht="15.6">
      <c r="A39" s="14"/>
      <c r="C39" s="18" t="s">
        <v>24</v>
      </c>
      <c r="D39" s="19">
        <v>3.78E-2</v>
      </c>
      <c r="E39" s="19"/>
      <c r="F39" s="19"/>
    </row>
    <row r="40" spans="1:11" ht="15.6">
      <c r="A40" s="14"/>
      <c r="C40" s="18" t="s">
        <v>25</v>
      </c>
      <c r="D40" s="19">
        <v>0.19439999999999999</v>
      </c>
      <c r="E40" s="19"/>
      <c r="F40" s="19"/>
    </row>
    <row r="41" spans="1:11" ht="15.6">
      <c r="A41" s="14"/>
      <c r="E41" s="19"/>
      <c r="F41" s="19"/>
    </row>
    <row r="42" spans="1:11" ht="15.6">
      <c r="A42" s="14"/>
      <c r="C42" s="18" t="s">
        <v>26</v>
      </c>
      <c r="D42" s="33">
        <f>D38/D40</f>
        <v>0.50257201646090532</v>
      </c>
      <c r="E42" s="19"/>
      <c r="F42" s="19"/>
    </row>
    <row r="43" spans="1:11" ht="15.6">
      <c r="A43" s="14"/>
      <c r="D43" s="19"/>
      <c r="E43" s="19"/>
      <c r="F43" s="19"/>
    </row>
    <row r="44" spans="1:11" ht="15.6">
      <c r="A44" s="14"/>
      <c r="D44" s="19"/>
      <c r="E44" s="19"/>
      <c r="F44" s="19"/>
    </row>
    <row r="45" spans="1:11" ht="15.6">
      <c r="A45" s="1"/>
      <c r="D45" s="19"/>
      <c r="E45" s="19"/>
      <c r="F45" s="19"/>
    </row>
    <row r="46" spans="1:11" ht="15.6">
      <c r="A46" s="1"/>
      <c r="D46" s="19"/>
      <c r="E46" s="19"/>
      <c r="F46" s="19"/>
    </row>
    <row r="47" spans="1:11" ht="15.6">
      <c r="A47" s="4" t="s">
        <v>4</v>
      </c>
      <c r="B47" t="s">
        <v>55</v>
      </c>
    </row>
    <row r="48" spans="1:11" ht="15.6">
      <c r="A48" s="1"/>
      <c r="B48" t="s">
        <v>27</v>
      </c>
    </row>
    <row r="49" spans="1:14" ht="15.6">
      <c r="A49" s="14"/>
      <c r="D49" s="21">
        <v>1000</v>
      </c>
    </row>
    <row r="50" spans="1:14" ht="15.6">
      <c r="A50" s="14"/>
      <c r="C50">
        <v>1</v>
      </c>
      <c r="D50" s="21">
        <f>D49*E50</f>
        <v>1068.5</v>
      </c>
      <c r="E50">
        <v>1.0685</v>
      </c>
    </row>
    <row r="51" spans="1:14" ht="15.6">
      <c r="A51" s="14"/>
      <c r="C51">
        <v>2</v>
      </c>
      <c r="D51" s="21">
        <f>D50*E51</f>
        <v>1141.6922500000001</v>
      </c>
      <c r="E51">
        <f>E50</f>
        <v>1.0685</v>
      </c>
    </row>
    <row r="52" spans="1:14" ht="15.6">
      <c r="A52" s="14"/>
      <c r="C52">
        <v>3</v>
      </c>
      <c r="D52" s="21">
        <f>D51*E52</f>
        <v>1219.8981691250001</v>
      </c>
      <c r="E52">
        <f>E51</f>
        <v>1.0685</v>
      </c>
    </row>
    <row r="53" spans="1:14" ht="15.6">
      <c r="A53" s="4"/>
      <c r="C53">
        <v>4</v>
      </c>
      <c r="D53" s="21">
        <f>D52*E53</f>
        <v>1303.4611937100626</v>
      </c>
      <c r="E53">
        <f>E52</f>
        <v>1.0685</v>
      </c>
    </row>
    <row r="54" spans="1:14" ht="15.6">
      <c r="A54" s="4"/>
      <c r="C54">
        <v>5</v>
      </c>
      <c r="D54" s="21">
        <f>D53*E54</f>
        <v>1392.748285479202</v>
      </c>
      <c r="E54">
        <f>E53</f>
        <v>1.0685</v>
      </c>
    </row>
    <row r="55" spans="1:14" ht="15.6">
      <c r="A55" s="4"/>
    </row>
    <row r="56" spans="1:14" ht="15.6">
      <c r="A56" s="4"/>
      <c r="D56" s="40">
        <f>1000*((E50)^5)</f>
        <v>1392.7482854792017</v>
      </c>
      <c r="E56" s="28" t="s">
        <v>46</v>
      </c>
    </row>
    <row r="57" spans="1:14" ht="15.6">
      <c r="A57" s="4"/>
    </row>
    <row r="58" spans="1:14" ht="15.6">
      <c r="A58" s="1"/>
      <c r="E58" s="7"/>
    </row>
    <row r="59" spans="1:14" ht="15.6">
      <c r="A59" s="4" t="s">
        <v>5</v>
      </c>
      <c r="B59" t="s">
        <v>29</v>
      </c>
      <c r="E59" s="7"/>
      <c r="L59" t="s">
        <v>34</v>
      </c>
      <c r="M59">
        <v>6</v>
      </c>
      <c r="N59" t="s">
        <v>28</v>
      </c>
    </row>
    <row r="60" spans="1:14" ht="15.6">
      <c r="A60" s="16" t="s">
        <v>12</v>
      </c>
      <c r="B60" s="30">
        <v>-0.4486</v>
      </c>
      <c r="C60" s="11"/>
      <c r="D60" s="11"/>
      <c r="E60" s="7"/>
    </row>
    <row r="61" spans="1:14" ht="15.6">
      <c r="A61" s="14" t="s">
        <v>13</v>
      </c>
      <c r="B61" s="20">
        <v>-0.26569999999999999</v>
      </c>
      <c r="C61" s="9"/>
      <c r="D61" s="9"/>
      <c r="E61" s="7"/>
    </row>
    <row r="62" spans="1:14" ht="15.6">
      <c r="A62" s="14" t="s">
        <v>14</v>
      </c>
      <c r="B62" s="20">
        <v>0.15440000000000001</v>
      </c>
      <c r="C62" s="9"/>
      <c r="D62" s="9"/>
      <c r="E62" s="7"/>
    </row>
    <row r="63" spans="1:14" ht="15.6">
      <c r="A63" s="16" t="s">
        <v>15</v>
      </c>
      <c r="B63" s="41">
        <v>0.64410000000000001</v>
      </c>
      <c r="C63" s="9"/>
      <c r="D63" s="9"/>
      <c r="E63" s="7"/>
    </row>
    <row r="64" spans="1:14">
      <c r="B64" t="s">
        <v>47</v>
      </c>
      <c r="C64" s="10"/>
      <c r="D64" s="10"/>
      <c r="E64" s="7"/>
    </row>
    <row r="65" spans="1:6" ht="15.6">
      <c r="A65" s="1"/>
      <c r="C65" s="9"/>
      <c r="D65" s="9"/>
      <c r="E65" s="7"/>
    </row>
    <row r="66" spans="1:6" ht="15.6">
      <c r="A66" s="5"/>
      <c r="C66" s="9"/>
      <c r="D66" s="9"/>
      <c r="E66" s="7"/>
    </row>
    <row r="67" spans="1:6" ht="15.6">
      <c r="A67" s="4" t="s">
        <v>6</v>
      </c>
      <c r="B67" t="s">
        <v>76</v>
      </c>
      <c r="E67" s="7"/>
    </row>
    <row r="68" spans="1:6" ht="15.6">
      <c r="A68" s="1"/>
      <c r="B68" t="s">
        <v>45</v>
      </c>
      <c r="C68" s="11"/>
      <c r="D68" s="11"/>
      <c r="E68" s="7"/>
    </row>
    <row r="69" spans="1:6" ht="15.6">
      <c r="A69" s="14"/>
      <c r="C69" s="9"/>
      <c r="D69" s="9"/>
      <c r="E69" s="7"/>
    </row>
    <row r="70" spans="1:6" ht="15.6">
      <c r="A70" s="14"/>
      <c r="C70" s="22" t="s">
        <v>30</v>
      </c>
      <c r="D70" s="23">
        <v>-3.6248000000000001E-3</v>
      </c>
      <c r="E70" s="19"/>
      <c r="F70" s="19"/>
    </row>
    <row r="71" spans="1:6" ht="15.6">
      <c r="A71" s="14"/>
      <c r="C71" s="22" t="s">
        <v>31</v>
      </c>
      <c r="D71" s="20">
        <v>0.23649999999999999</v>
      </c>
      <c r="E71" s="19"/>
      <c r="F71" s="19"/>
    </row>
    <row r="72" spans="1:6">
      <c r="C72" s="22" t="s">
        <v>32</v>
      </c>
      <c r="D72" s="20">
        <v>5.96E-2</v>
      </c>
      <c r="E72" s="19"/>
      <c r="F72" s="19"/>
    </row>
    <row r="73" spans="1:6">
      <c r="C73" s="31" t="s">
        <v>33</v>
      </c>
      <c r="D73" s="30">
        <f>D70/(D71*D72)</f>
        <v>-0.25716191097804958</v>
      </c>
      <c r="E73" s="19"/>
      <c r="F73" s="19"/>
    </row>
    <row r="74" spans="1:6">
      <c r="C74" s="22"/>
      <c r="D74" s="20"/>
      <c r="E74" s="19"/>
      <c r="F74" s="19"/>
    </row>
    <row r="75" spans="1:6">
      <c r="C75" s="22"/>
      <c r="D75" s="20"/>
      <c r="E75" s="19"/>
      <c r="F75" s="19"/>
    </row>
    <row r="76" spans="1:6">
      <c r="C76" s="9"/>
      <c r="D76" s="19"/>
      <c r="E76" s="19"/>
      <c r="F76" s="19"/>
    </row>
    <row r="77" spans="1:6" ht="15.6">
      <c r="A77" s="4" t="s">
        <v>7</v>
      </c>
      <c r="B77" t="s">
        <v>57</v>
      </c>
      <c r="E77" s="7"/>
    </row>
    <row r="78" spans="1:6" ht="15.6">
      <c r="A78" s="1"/>
      <c r="B78" t="s">
        <v>83</v>
      </c>
      <c r="C78" s="11"/>
      <c r="D78" s="11"/>
      <c r="E78" s="7"/>
    </row>
    <row r="79" spans="1:6" ht="15.6">
      <c r="A79" s="14"/>
      <c r="B79" t="s">
        <v>56</v>
      </c>
      <c r="C79" s="9"/>
      <c r="D79" s="9"/>
      <c r="E79" s="7"/>
    </row>
    <row r="80" spans="1:6" ht="15.6">
      <c r="A80" s="14"/>
      <c r="C80" s="9"/>
      <c r="D80" s="9"/>
      <c r="E80" s="7"/>
    </row>
    <row r="82" spans="1:14">
      <c r="C82" s="19">
        <v>0.65</v>
      </c>
      <c r="D82" s="19">
        <v>0.14399999999999999</v>
      </c>
      <c r="E82" s="19">
        <f>C82*D82</f>
        <v>9.3600000000000003E-2</v>
      </c>
      <c r="F82" s="19"/>
    </row>
    <row r="83" spans="1:14">
      <c r="C83" s="19">
        <v>0.25</v>
      </c>
      <c r="D83" s="19">
        <v>5.2999999999999999E-2</v>
      </c>
      <c r="E83" s="19">
        <f>C83*D83</f>
        <v>1.325E-2</v>
      </c>
      <c r="F83" s="19"/>
    </row>
    <row r="84" spans="1:14">
      <c r="C84" s="19">
        <v>0.1</v>
      </c>
      <c r="D84" s="19">
        <v>1.2E-2</v>
      </c>
      <c r="E84" s="19">
        <f>C84*D84</f>
        <v>1.2000000000000001E-3</v>
      </c>
      <c r="F84" s="19"/>
    </row>
    <row r="85" spans="1:14">
      <c r="C85" s="19"/>
      <c r="D85" s="19"/>
      <c r="E85" s="19">
        <f>E82+E83+E84</f>
        <v>0.10805000000000001</v>
      </c>
      <c r="F85" s="34">
        <f>E85</f>
        <v>0.10805000000000001</v>
      </c>
    </row>
    <row r="88" spans="1:14" ht="15.6">
      <c r="A88" s="4" t="s">
        <v>8</v>
      </c>
      <c r="B88" t="s">
        <v>58</v>
      </c>
      <c r="E88" s="7"/>
      <c r="L88" t="s">
        <v>35</v>
      </c>
      <c r="M88">
        <v>5</v>
      </c>
      <c r="N88" t="s">
        <v>28</v>
      </c>
    </row>
    <row r="89" spans="1:14" ht="15.6">
      <c r="A89" s="1"/>
      <c r="B89" t="s">
        <v>85</v>
      </c>
      <c r="C89" s="11"/>
      <c r="D89" s="11"/>
      <c r="E89" s="7"/>
    </row>
    <row r="90" spans="1:14" ht="15.6">
      <c r="A90" s="14"/>
      <c r="C90" s="9"/>
      <c r="D90" s="9"/>
      <c r="E90" s="7"/>
    </row>
    <row r="91" spans="1:14" ht="15.6">
      <c r="A91" s="14"/>
      <c r="C91" s="22" t="s">
        <v>36</v>
      </c>
      <c r="D91" s="19">
        <v>1.2999999999999999E-2</v>
      </c>
      <c r="E91" s="19"/>
      <c r="F91" s="19"/>
      <c r="G91" s="19"/>
    </row>
    <row r="92" spans="1:14" ht="15.6">
      <c r="A92" s="14"/>
      <c r="C92" s="22" t="s">
        <v>37</v>
      </c>
      <c r="D92" s="19">
        <v>0.10199999999999999</v>
      </c>
      <c r="E92" s="19"/>
      <c r="F92" s="19"/>
      <c r="G92" s="19"/>
    </row>
    <row r="93" spans="1:14" ht="15.6">
      <c r="A93" s="14"/>
      <c r="C93" s="24" t="s">
        <v>38</v>
      </c>
      <c r="D93" s="25">
        <v>1.27</v>
      </c>
      <c r="E93" s="19"/>
      <c r="F93" s="19"/>
      <c r="G93" s="19"/>
    </row>
    <row r="94" spans="1:14">
      <c r="C94" s="42"/>
      <c r="D94" s="43">
        <f>D91+((D92-D91)*D93)</f>
        <v>0.12603</v>
      </c>
      <c r="E94" s="34">
        <f>D94</f>
        <v>0.12603</v>
      </c>
      <c r="F94" s="19"/>
      <c r="G94" s="19"/>
    </row>
    <row r="95" spans="1:14">
      <c r="C95" s="18"/>
      <c r="D95" s="19"/>
      <c r="E95" s="19"/>
      <c r="F95" s="19"/>
      <c r="G95" s="19"/>
    </row>
    <row r="96" spans="1:14">
      <c r="C96" s="18"/>
      <c r="D96" s="19"/>
      <c r="E96" s="19"/>
      <c r="F96" s="19"/>
      <c r="G96" s="19"/>
    </row>
    <row r="97" spans="1:13" ht="15.6">
      <c r="A97" s="4" t="s">
        <v>9</v>
      </c>
      <c r="B97" t="s">
        <v>59</v>
      </c>
    </row>
    <row r="98" spans="1:13" ht="15.6">
      <c r="A98" s="1"/>
      <c r="C98" s="18" t="s">
        <v>40</v>
      </c>
      <c r="D98" s="18" t="s">
        <v>39</v>
      </c>
      <c r="E98" s="18" t="s">
        <v>60</v>
      </c>
      <c r="F98" s="18" t="s">
        <v>38</v>
      </c>
    </row>
    <row r="99" spans="1:13" ht="15.6">
      <c r="A99" s="14"/>
      <c r="C99" s="18" t="s">
        <v>41</v>
      </c>
      <c r="D99" s="27">
        <v>100000</v>
      </c>
      <c r="E99" s="8">
        <f>D99/$K$101</f>
        <v>0.4</v>
      </c>
      <c r="F99" s="26">
        <v>0.83</v>
      </c>
      <c r="G99" s="20">
        <f>E99*F99</f>
        <v>0.33200000000000002</v>
      </c>
    </row>
    <row r="100" spans="1:13" ht="15.6">
      <c r="A100" s="14"/>
      <c r="C100" s="18" t="s">
        <v>61</v>
      </c>
      <c r="D100" s="27">
        <v>90000</v>
      </c>
      <c r="E100" s="8">
        <f>D100/$K$101</f>
        <v>0.36</v>
      </c>
      <c r="F100" s="26">
        <v>1.34</v>
      </c>
      <c r="G100" s="20">
        <f>E100*F100</f>
        <v>0.4824</v>
      </c>
    </row>
    <row r="101" spans="1:13" ht="15.6">
      <c r="A101" s="14"/>
      <c r="C101" s="18" t="s">
        <v>42</v>
      </c>
      <c r="D101" s="27">
        <v>60000</v>
      </c>
      <c r="E101" s="8">
        <f>D101/$K$101</f>
        <v>0.24</v>
      </c>
      <c r="F101" s="26">
        <v>1.1200000000000001</v>
      </c>
      <c r="G101" s="20">
        <f>E101*F101</f>
        <v>0.26880000000000004</v>
      </c>
      <c r="K101" s="27">
        <v>250000</v>
      </c>
    </row>
    <row r="102" spans="1:13" ht="15.6">
      <c r="A102" s="14"/>
      <c r="B102" s="35" t="s">
        <v>43</v>
      </c>
      <c r="C102" s="29"/>
      <c r="D102" s="36"/>
      <c r="E102" s="36"/>
      <c r="F102" s="36"/>
      <c r="G102" s="30">
        <f>SUM(G99:G101)</f>
        <v>1.0832000000000002</v>
      </c>
    </row>
    <row r="103" spans="1:13">
      <c r="D103" s="26"/>
      <c r="E103" s="26"/>
      <c r="F103" s="26"/>
    </row>
    <row r="104" spans="1:13">
      <c r="D104" s="26"/>
      <c r="E104" s="26"/>
      <c r="F104" s="26"/>
    </row>
    <row r="105" spans="1:13" ht="15.6">
      <c r="A105" s="14"/>
    </row>
    <row r="106" spans="1:13" ht="15.6">
      <c r="A106" s="4" t="s">
        <v>10</v>
      </c>
      <c r="B106" t="s">
        <v>62</v>
      </c>
    </row>
    <row r="108" spans="1:13" ht="15.6">
      <c r="A108" s="14" t="s">
        <v>12</v>
      </c>
      <c r="B108" t="s">
        <v>38</v>
      </c>
      <c r="D108" s="49" t="s">
        <v>80</v>
      </c>
      <c r="E108" t="s">
        <v>72</v>
      </c>
      <c r="M108">
        <f>SUM(M5:M104)</f>
        <v>17</v>
      </c>
    </row>
    <row r="109" spans="1:13" ht="15.6">
      <c r="A109" s="14" t="s">
        <v>13</v>
      </c>
      <c r="B109" t="s">
        <v>67</v>
      </c>
      <c r="D109" s="49" t="s">
        <v>78</v>
      </c>
      <c r="E109" t="s">
        <v>84</v>
      </c>
    </row>
    <row r="110" spans="1:13" ht="15.6">
      <c r="A110" s="14" t="s">
        <v>14</v>
      </c>
      <c r="B110" s="45">
        <v>1</v>
      </c>
      <c r="D110" s="49" t="s">
        <v>82</v>
      </c>
      <c r="E110" t="s">
        <v>73</v>
      </c>
    </row>
    <row r="111" spans="1:13" ht="15.6">
      <c r="A111" s="14" t="s">
        <v>15</v>
      </c>
      <c r="B111" t="s">
        <v>44</v>
      </c>
      <c r="D111" s="49" t="s">
        <v>81</v>
      </c>
      <c r="E111" t="s">
        <v>74</v>
      </c>
    </row>
    <row r="112" spans="1:13" ht="15.6">
      <c r="A112" s="14" t="s">
        <v>64</v>
      </c>
      <c r="B112" t="s">
        <v>70</v>
      </c>
      <c r="D112" s="49" t="s">
        <v>79</v>
      </c>
      <c r="E112" t="s">
        <v>68</v>
      </c>
    </row>
    <row r="113" spans="1:5" ht="15.6">
      <c r="A113" s="14" t="s">
        <v>65</v>
      </c>
      <c r="B113" t="s">
        <v>71</v>
      </c>
      <c r="D113" s="49" t="s">
        <v>77</v>
      </c>
      <c r="E113" t="s">
        <v>66</v>
      </c>
    </row>
    <row r="114" spans="1:5" ht="15.6">
      <c r="A114" s="14"/>
      <c r="D114" s="44"/>
      <c r="E114" t="s">
        <v>69</v>
      </c>
    </row>
    <row r="115" spans="1:5" ht="15.6">
      <c r="A115" s="14"/>
      <c r="D115" s="44"/>
    </row>
  </sheetData>
  <pageMargins left="0.7" right="0.45" top="0.5" bottom="0.5" header="0.3" footer="0.3"/>
  <pageSetup scale="82" fitToHeight="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_Exam Chapters 5_6_7_8_9</vt:lpstr>
      <vt:lpstr>_Exam Solution</vt:lpstr>
      <vt:lpstr>'_Exam Chapters 5_6_7_8_9'!Print_Area</vt:lpstr>
      <vt:lpstr>'_Exam Solution'!Print_Area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McCrady</dc:creator>
  <cp:lastModifiedBy>McCrady Gwinn</cp:lastModifiedBy>
  <cp:lastPrinted>2015-05-01T12:50:11Z</cp:lastPrinted>
  <dcterms:created xsi:type="dcterms:W3CDTF">2014-09-03T21:38:02Z</dcterms:created>
  <dcterms:modified xsi:type="dcterms:W3CDTF">2015-11-17T16:56:44Z</dcterms:modified>
</cp:coreProperties>
</file>