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" yWindow="-132" windowWidth="14532" windowHeight="11760" tabRatio="772"/>
  </bookViews>
  <sheets>
    <sheet name="ExamChapters10_11" sheetId="180" r:id="rId1"/>
    <sheet name="ExamSolution" sheetId="179" r:id="rId2"/>
  </sheets>
  <definedNames>
    <definedName name="_xlnm.Print_Area" localSheetId="0">ExamChapters10_11!$A$1:$H$91</definedName>
    <definedName name="_xlnm.Print_Area" localSheetId="1">ExamSolution!$A$1:$H$91</definedName>
  </definedNames>
  <calcPr calcId="125725"/>
</workbook>
</file>

<file path=xl/calcChain.xml><?xml version="1.0" encoding="utf-8"?>
<calcChain xmlns="http://schemas.openxmlformats.org/spreadsheetml/2006/main">
  <c r="K76" i="180"/>
  <c r="L67"/>
  <c r="L74"/>
  <c r="M66"/>
  <c r="M65"/>
  <c r="M64"/>
  <c r="M67"/>
  <c r="M68"/>
  <c r="L40"/>
  <c r="M40"/>
  <c r="M42"/>
  <c r="L28"/>
  <c r="E28"/>
  <c r="E26"/>
  <c r="L26"/>
  <c r="L25"/>
  <c r="L15"/>
  <c r="L17"/>
  <c r="L9"/>
  <c r="L40" i="179"/>
  <c r="M40"/>
  <c r="L15"/>
  <c r="F15"/>
  <c r="L28"/>
  <c r="F16"/>
  <c r="F8"/>
  <c r="F7"/>
  <c r="K76"/>
  <c r="L67"/>
  <c r="L74"/>
  <c r="L76"/>
  <c r="M66"/>
  <c r="M65"/>
  <c r="M64"/>
  <c r="E28"/>
  <c r="L25"/>
  <c r="E26"/>
  <c r="L26"/>
  <c r="L17"/>
  <c r="F17"/>
  <c r="L9"/>
  <c r="F9"/>
  <c r="L68"/>
  <c r="E65"/>
  <c r="L27" i="180"/>
  <c r="L29"/>
  <c r="L76"/>
  <c r="M76"/>
  <c r="M74"/>
  <c r="L68"/>
  <c r="L27" i="179"/>
  <c r="L29"/>
  <c r="E30"/>
  <c r="M67"/>
  <c r="M68"/>
  <c r="M42"/>
  <c r="F41"/>
  <c r="D41"/>
  <c r="M76"/>
  <c r="F74"/>
  <c r="M74"/>
  <c r="D74"/>
</calcChain>
</file>

<file path=xl/sharedStrings.xml><?xml version="1.0" encoding="utf-8"?>
<sst xmlns="http://schemas.openxmlformats.org/spreadsheetml/2006/main" count="149" uniqueCount="75">
  <si>
    <t>a.</t>
  </si>
  <si>
    <t>b.</t>
  </si>
  <si>
    <t>or</t>
  </si>
  <si>
    <t>FINA 365    Spring 2015</t>
  </si>
  <si>
    <t>using the following information:</t>
  </si>
  <si>
    <t>Price of bond:</t>
  </si>
  <si>
    <t>Last coupon payment date:</t>
  </si>
  <si>
    <t>Last coupon payment dollars:</t>
  </si>
  <si>
    <t># of days in coupon period:</t>
  </si>
  <si>
    <t>Days since last payment:</t>
  </si>
  <si>
    <t>Next coupon payment date:</t>
  </si>
  <si>
    <t>Today's Wall Street Journal reports that a General Electric bond that pays semi annual coupon</t>
  </si>
  <si>
    <t xml:space="preserve">     Percentage change in a bond's price  = </t>
  </si>
  <si>
    <t xml:space="preserve"> - Duration  x </t>
  </si>
  <si>
    <t>a face value of $1,000, what was the price or value in dollars?</t>
  </si>
  <si>
    <t>the bond's value will change by what percentage?</t>
  </si>
  <si>
    <t>longer duration for lower coupon</t>
  </si>
  <si>
    <t>a greater proportion of the $ received come at maturity</t>
  </si>
  <si>
    <t xml:space="preserve">       this formula is easier to use if you put all interest rates in decimal form</t>
  </si>
  <si>
    <t>per day</t>
  </si>
  <si>
    <t>accrued interest</t>
  </si>
  <si>
    <t>invoice price</t>
  </si>
  <si>
    <t>invoice price:</t>
  </si>
  <si>
    <t>Final Exam Section #3</t>
  </si>
  <si>
    <t>Use the following formula to assist in solving the next two problems</t>
  </si>
  <si>
    <t>24.</t>
  </si>
  <si>
    <t>25.</t>
  </si>
  <si>
    <t>A bond has a $1,000 par value and currently pays annual interest of $47.  The current price of</t>
  </si>
  <si>
    <t>the bond is $955.  The coupon rate is:</t>
  </si>
  <si>
    <t>the bond is $955.  The current yield is:</t>
  </si>
  <si>
    <t>You purchase a bond on 04/21/15.  Calculate the invoice price for the bond</t>
  </si>
  <si>
    <t>interest on April 1st and October 1st last traded yesterday at a price of 97:29.  If the bond has</t>
  </si>
  <si>
    <t>26.</t>
  </si>
  <si>
    <t>27.</t>
  </si>
  <si>
    <t>28.</t>
  </si>
  <si>
    <t>Two bonds each have a $1,000 face value and mature in 12 years.  One pays a coupon of 5.85%</t>
  </si>
  <si>
    <t>and the other pays a coupon of 6.75%.  Both bonds have yields to maturity of 4.15%.  Which of</t>
  </si>
  <si>
    <t>the bonds has the shorter duration and why (no calculations are necessary)?</t>
  </si>
  <si>
    <t>a greater proportion of the $ received come with the coupon payments</t>
  </si>
  <si>
    <t>shorter duration for higher coupon</t>
  </si>
  <si>
    <t>29.</t>
  </si>
  <si>
    <t>30.</t>
  </si>
  <si>
    <t>A bond has a duration of 9.452 years and a yield of 3.95%.  If the interest rate increases to 4.70%,</t>
  </si>
  <si>
    <t>to 4.70%?  The bond had a price of $959 when its yield was 3.95%.</t>
  </si>
  <si>
    <t>31.</t>
  </si>
  <si>
    <t>Please match the following:</t>
  </si>
  <si>
    <t>___</t>
  </si>
  <si>
    <t>c.</t>
  </si>
  <si>
    <t>d.</t>
  </si>
  <si>
    <t>e.</t>
  </si>
  <si>
    <t>f.</t>
  </si>
  <si>
    <t>callable</t>
  </si>
  <si>
    <t>a feature of a bond issue that allows the issuer to buy</t>
  </si>
  <si>
    <t xml:space="preserve">   back the bonds prior to maturity</t>
  </si>
  <si>
    <t>convertible</t>
  </si>
  <si>
    <t>a feature of a bond issue that allows the purchaser to</t>
  </si>
  <si>
    <t xml:space="preserve">   exchange his bond for common shares of stock</t>
  </si>
  <si>
    <t>zero coupon bond</t>
  </si>
  <si>
    <t>always has a duration equal to the time remaining until</t>
  </si>
  <si>
    <t xml:space="preserve">   maturity</t>
  </si>
  <si>
    <t>interest rates go up</t>
  </si>
  <si>
    <t>bond prices go down</t>
  </si>
  <si>
    <t>bond prices go up</t>
  </si>
  <si>
    <t>interest rates go down</t>
  </si>
  <si>
    <t>yield to maturity</t>
  </si>
  <si>
    <t>the discount rate that makes the present value of a</t>
  </si>
  <si>
    <t xml:space="preserve">   bond's payments equal to its price</t>
  </si>
  <si>
    <t>a</t>
  </si>
  <si>
    <t>b</t>
  </si>
  <si>
    <t>c</t>
  </si>
  <si>
    <t>f</t>
  </si>
  <si>
    <t>d</t>
  </si>
  <si>
    <t>e</t>
  </si>
  <si>
    <t>(change in yield / (1 + yield))</t>
  </si>
  <si>
    <t>Using the information in (29), what is the new price of the bond after the interest rate increases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</si>
</sst>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8" formatCode="0.0000%"/>
    <numFmt numFmtId="170" formatCode="_(&quot;$&quot;* #,##0.0000_);_(&quot;$&quot;* \(#,##0.0000\);_(&quot;$&quot;* &quot;-&quot;????_);_(@_)"/>
    <numFmt numFmtId="176" formatCode="mm/dd/yy;@"/>
    <numFmt numFmtId="179" formatCode="0.0000_);[Red]\(0.0000\)"/>
    <numFmt numFmtId="182" formatCode="[$-409]mmmm\ d\,\ yyyy;@"/>
    <numFmt numFmtId="185" formatCode="_(&quot;$&quot;* #,##0.00000_);_(&quot;$&quot;* \(#,##0.00000\);_(&quot;$&quot;* &quot;-&quot;?????_);_(@_)"/>
    <numFmt numFmtId="186" formatCode="0.00000_);[Red]\(0.00000\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182" fontId="3" fillId="0" borderId="0" xfId="0" quotePrefix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0" applyNumberFormat="1"/>
    <xf numFmtId="176" fontId="0" fillId="0" borderId="0" xfId="0" applyNumberFormat="1"/>
    <xf numFmtId="1" fontId="0" fillId="0" borderId="0" xfId="0" applyNumberFormat="1"/>
    <xf numFmtId="179" fontId="0" fillId="0" borderId="0" xfId="0" applyNumberFormat="1"/>
    <xf numFmtId="168" fontId="0" fillId="0" borderId="0" xfId="0" applyNumberFormat="1"/>
    <xf numFmtId="170" fontId="0" fillId="0" borderId="0" xfId="0" applyNumberFormat="1"/>
    <xf numFmtId="185" fontId="0" fillId="0" borderId="0" xfId="0" applyNumberFormat="1"/>
    <xf numFmtId="0" fontId="4" fillId="0" borderId="0" xfId="0" applyFont="1"/>
    <xf numFmtId="0" fontId="4" fillId="0" borderId="0" xfId="0" quotePrefix="1" applyFont="1"/>
    <xf numFmtId="0" fontId="0" fillId="2" borderId="0" xfId="0" applyFill="1"/>
    <xf numFmtId="168" fontId="2" fillId="2" borderId="0" xfId="0" applyNumberFormat="1" applyFont="1" applyFill="1"/>
    <xf numFmtId="186" fontId="0" fillId="0" borderId="0" xfId="0" applyNumberFormat="1"/>
    <xf numFmtId="185" fontId="2" fillId="2" borderId="0" xfId="0" applyNumberFormat="1" applyFont="1" applyFill="1"/>
    <xf numFmtId="10" fontId="2" fillId="2" borderId="0" xfId="0" applyNumberFormat="1" applyFont="1" applyFill="1"/>
    <xf numFmtId="44" fontId="2" fillId="2" borderId="0" xfId="0" applyNumberFormat="1" applyFont="1" applyFill="1"/>
    <xf numFmtId="0" fontId="2" fillId="0" borderId="0" xfId="0" quotePrefix="1" applyFon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0"/>
  <sheetViews>
    <sheetView tabSelected="1" workbookViewId="0">
      <selection activeCell="E1" sqref="E1"/>
    </sheetView>
  </sheetViews>
  <sheetFormatPr defaultColWidth="12.6640625" defaultRowHeight="14.4"/>
  <cols>
    <col min="1" max="1" width="6" customWidth="1"/>
    <col min="4" max="4" width="15.33203125" customWidth="1"/>
    <col min="5" max="5" width="13.6640625" bestFit="1" customWidth="1"/>
    <col min="6" max="6" width="12.88671875" customWidth="1"/>
    <col min="13" max="13" width="13.6640625" bestFit="1" customWidth="1"/>
  </cols>
  <sheetData>
    <row r="1" spans="1:12" ht="15.6">
      <c r="A1" s="1" t="s">
        <v>3</v>
      </c>
      <c r="D1" s="2"/>
      <c r="E1" s="2"/>
      <c r="F1" s="2"/>
      <c r="G1" s="2"/>
    </row>
    <row r="2" spans="1:12" ht="15.6">
      <c r="A2" s="1" t="s">
        <v>23</v>
      </c>
    </row>
    <row r="3" spans="1:12" ht="15.6">
      <c r="A3" s="3"/>
      <c r="F3" s="2"/>
      <c r="G3" s="2"/>
    </row>
    <row r="4" spans="1:12" ht="15.6">
      <c r="A4" s="1"/>
    </row>
    <row r="5" spans="1:12">
      <c r="A5" s="7" t="s">
        <v>25</v>
      </c>
      <c r="B5" t="s">
        <v>27</v>
      </c>
    </row>
    <row r="6" spans="1:12">
      <c r="A6" s="8"/>
      <c r="B6" t="s">
        <v>28</v>
      </c>
    </row>
    <row r="7" spans="1:12">
      <c r="A7" s="8"/>
      <c r="L7" s="11">
        <v>47</v>
      </c>
    </row>
    <row r="8" spans="1:12">
      <c r="A8" s="8"/>
      <c r="L8" s="11">
        <v>1000</v>
      </c>
    </row>
    <row r="9" spans="1:12">
      <c r="A9" s="8"/>
      <c r="L9" s="15">
        <f>L7/L8</f>
        <v>4.7E-2</v>
      </c>
    </row>
    <row r="10" spans="1:12">
      <c r="A10" s="8"/>
      <c r="L10" s="15"/>
    </row>
    <row r="11" spans="1:12">
      <c r="A11" s="8"/>
      <c r="L11" s="15"/>
    </row>
    <row r="12" spans="1:12">
      <c r="A12" s="8"/>
    </row>
    <row r="13" spans="1:12">
      <c r="A13" s="7" t="s">
        <v>26</v>
      </c>
      <c r="B13" t="s">
        <v>27</v>
      </c>
    </row>
    <row r="14" spans="1:12">
      <c r="A14" s="8"/>
      <c r="B14" t="s">
        <v>29</v>
      </c>
    </row>
    <row r="15" spans="1:12">
      <c r="A15" s="8"/>
      <c r="L15" s="11">
        <f>L7</f>
        <v>47</v>
      </c>
    </row>
    <row r="16" spans="1:12">
      <c r="A16" s="8"/>
      <c r="L16" s="11">
        <v>955</v>
      </c>
    </row>
    <row r="17" spans="1:15">
      <c r="A17" s="8"/>
      <c r="L17" s="15">
        <f>L15/L16</f>
        <v>4.9214659685863874E-2</v>
      </c>
    </row>
    <row r="18" spans="1:15">
      <c r="A18" s="8"/>
      <c r="L18" s="15"/>
    </row>
    <row r="19" spans="1:15">
      <c r="A19" s="8"/>
      <c r="L19" s="15"/>
    </row>
    <row r="20" spans="1:15">
      <c r="A20" s="8"/>
    </row>
    <row r="21" spans="1:15">
      <c r="A21" s="7" t="s">
        <v>32</v>
      </c>
      <c r="B21" t="s">
        <v>30</v>
      </c>
    </row>
    <row r="22" spans="1:15">
      <c r="A22" s="8"/>
      <c r="B22" t="s">
        <v>4</v>
      </c>
    </row>
    <row r="23" spans="1:15">
      <c r="A23" s="8"/>
      <c r="D23" s="9" t="s">
        <v>5</v>
      </c>
      <c r="E23" s="11">
        <v>1153</v>
      </c>
    </row>
    <row r="24" spans="1:15">
      <c r="A24" s="8"/>
      <c r="D24" s="9" t="s">
        <v>6</v>
      </c>
      <c r="E24" s="12">
        <v>42019</v>
      </c>
    </row>
    <row r="25" spans="1:15">
      <c r="A25" s="8"/>
      <c r="D25" s="9" t="s">
        <v>7</v>
      </c>
      <c r="E25" s="11">
        <v>30</v>
      </c>
      <c r="L25" s="16">
        <f>E25/E28</f>
        <v>0.16574585635359115</v>
      </c>
      <c r="M25" t="s">
        <v>19</v>
      </c>
    </row>
    <row r="26" spans="1:15">
      <c r="A26" s="8"/>
      <c r="D26" s="9" t="s">
        <v>9</v>
      </c>
      <c r="E26" s="13">
        <f>O28-E24</f>
        <v>96</v>
      </c>
      <c r="L26" s="13">
        <f>E26</f>
        <v>96</v>
      </c>
    </row>
    <row r="27" spans="1:15">
      <c r="A27" s="8"/>
      <c r="D27" s="9" t="s">
        <v>10</v>
      </c>
      <c r="E27" s="12">
        <v>42200</v>
      </c>
      <c r="L27" s="16">
        <f>L25*L26</f>
        <v>15.91160220994475</v>
      </c>
      <c r="M27" t="s">
        <v>20</v>
      </c>
    </row>
    <row r="28" spans="1:15">
      <c r="A28" s="8"/>
      <c r="D28" s="9" t="s">
        <v>8</v>
      </c>
      <c r="E28" s="13">
        <f>E27-E24</f>
        <v>181</v>
      </c>
      <c r="L28" s="11">
        <f>E23</f>
        <v>1153</v>
      </c>
      <c r="O28" s="10">
        <v>42115</v>
      </c>
    </row>
    <row r="29" spans="1:15">
      <c r="A29" s="8"/>
      <c r="L29" s="11">
        <f>L27+L28</f>
        <v>1168.9116022099447</v>
      </c>
      <c r="M29" t="s">
        <v>21</v>
      </c>
    </row>
    <row r="30" spans="1:15">
      <c r="A30" s="8"/>
      <c r="D30" s="9"/>
    </row>
    <row r="31" spans="1:15">
      <c r="A31" s="8"/>
    </row>
    <row r="32" spans="1:15">
      <c r="A32" s="8"/>
    </row>
    <row r="33" spans="1:13">
      <c r="A33" s="8"/>
    </row>
    <row r="34" spans="1:13">
      <c r="A34" s="8"/>
    </row>
    <row r="35" spans="1:13">
      <c r="A35" s="8"/>
    </row>
    <row r="36" spans="1:13">
      <c r="A36" s="7" t="s">
        <v>33</v>
      </c>
      <c r="B36" t="s">
        <v>11</v>
      </c>
    </row>
    <row r="37" spans="1:13">
      <c r="A37" s="8"/>
      <c r="B37" t="s">
        <v>31</v>
      </c>
    </row>
    <row r="38" spans="1:13">
      <c r="A38" s="8"/>
      <c r="B38" t="s">
        <v>14</v>
      </c>
    </row>
    <row r="39" spans="1:13">
      <c r="A39" s="8"/>
    </row>
    <row r="40" spans="1:13">
      <c r="A40" s="8"/>
      <c r="K40">
        <v>97</v>
      </c>
      <c r="L40">
        <f>29/32</f>
        <v>0.90625</v>
      </c>
      <c r="M40" s="17">
        <f>K40+L40</f>
        <v>97.90625</v>
      </c>
    </row>
    <row r="41" spans="1:13">
      <c r="A41" s="8"/>
      <c r="M41" s="17"/>
    </row>
    <row r="42" spans="1:13">
      <c r="A42" s="8"/>
      <c r="M42" s="17">
        <f>M40*10</f>
        <v>979.0625</v>
      </c>
    </row>
    <row r="43" spans="1:13">
      <c r="A43" s="8"/>
    </row>
    <row r="44" spans="1:13">
      <c r="A44" s="8"/>
    </row>
    <row r="45" spans="1:13">
      <c r="A45" s="8"/>
    </row>
    <row r="46" spans="1:13">
      <c r="A46" s="8"/>
    </row>
    <row r="47" spans="1:13">
      <c r="A47" s="8"/>
    </row>
    <row r="48" spans="1:13">
      <c r="A48" s="8"/>
    </row>
    <row r="49" spans="1:13">
      <c r="A49" s="7" t="s">
        <v>34</v>
      </c>
      <c r="B49" t="s">
        <v>35</v>
      </c>
    </row>
    <row r="50" spans="1:13">
      <c r="A50" s="8"/>
      <c r="B50" t="s">
        <v>36</v>
      </c>
    </row>
    <row r="51" spans="1:13">
      <c r="A51" s="8"/>
      <c r="B51" t="s">
        <v>37</v>
      </c>
    </row>
    <row r="52" spans="1:13">
      <c r="A52" s="8"/>
    </row>
    <row r="53" spans="1:13">
      <c r="A53" s="8"/>
      <c r="K53" t="s">
        <v>16</v>
      </c>
    </row>
    <row r="54" spans="1:13">
      <c r="A54" s="8"/>
      <c r="K54" t="s">
        <v>17</v>
      </c>
    </row>
    <row r="55" spans="1:13">
      <c r="A55" s="8"/>
    </row>
    <row r="56" spans="1:13">
      <c r="A56" s="8"/>
    </row>
    <row r="57" spans="1:13" ht="15.6">
      <c r="A57" s="8"/>
      <c r="B57" s="18" t="s">
        <v>24</v>
      </c>
      <c r="C57" s="18"/>
      <c r="D57" s="18"/>
      <c r="E57" s="18"/>
      <c r="F57" s="18"/>
      <c r="G57" s="18"/>
    </row>
    <row r="58" spans="1:13" ht="15.6">
      <c r="A58" s="8"/>
      <c r="B58" s="18"/>
      <c r="C58" s="18"/>
      <c r="D58" s="18"/>
      <c r="E58" s="18"/>
      <c r="F58" s="18"/>
      <c r="G58" s="18"/>
    </row>
    <row r="59" spans="1:13" ht="15.6">
      <c r="A59" s="8"/>
      <c r="B59" s="18" t="s">
        <v>12</v>
      </c>
      <c r="C59" s="18"/>
      <c r="D59" s="18"/>
      <c r="E59" s="19" t="s">
        <v>13</v>
      </c>
      <c r="F59" s="18" t="s">
        <v>73</v>
      </c>
      <c r="G59" s="18"/>
    </row>
    <row r="60" spans="1:13">
      <c r="A60" s="8"/>
      <c r="B60" s="6" t="s">
        <v>18</v>
      </c>
    </row>
    <row r="61" spans="1:13">
      <c r="A61" s="8"/>
    </row>
    <row r="62" spans="1:13">
      <c r="A62" s="7" t="s">
        <v>40</v>
      </c>
      <c r="B62" t="s">
        <v>42</v>
      </c>
    </row>
    <row r="63" spans="1:13">
      <c r="A63" s="8"/>
      <c r="B63" t="s">
        <v>15</v>
      </c>
    </row>
    <row r="64" spans="1:13">
      <c r="A64" s="8"/>
      <c r="L64" s="14">
        <v>9.452</v>
      </c>
      <c r="M64" s="14">
        <f>L64</f>
        <v>9.452</v>
      </c>
    </row>
    <row r="65" spans="1:13">
      <c r="A65" s="8"/>
      <c r="L65" s="14">
        <v>3.95E-2</v>
      </c>
      <c r="M65" s="14">
        <f>L65*100</f>
        <v>3.95</v>
      </c>
    </row>
    <row r="66" spans="1:13">
      <c r="A66" s="8"/>
      <c r="L66" s="14">
        <v>7.4999999999999997E-3</v>
      </c>
      <c r="M66" s="14">
        <f>L66*100</f>
        <v>0.75</v>
      </c>
    </row>
    <row r="67" spans="1:13">
      <c r="A67" s="8"/>
      <c r="L67" s="14">
        <f>-L64*(L66/(1+L65))</f>
        <v>-6.8196248196248185E-2</v>
      </c>
      <c r="M67" s="14">
        <f>-M64*((M66/100)/((1+(M65)/100)))</f>
        <v>-6.8196248196248185E-2</v>
      </c>
    </row>
    <row r="68" spans="1:13">
      <c r="A68" s="4"/>
      <c r="L68" s="15">
        <f>L67</f>
        <v>-6.8196248196248185E-2</v>
      </c>
      <c r="M68" s="15">
        <f>M67</f>
        <v>-6.8196248196248185E-2</v>
      </c>
    </row>
    <row r="69" spans="1:13">
      <c r="A69" s="4"/>
    </row>
    <row r="70" spans="1:13">
      <c r="A70" s="4"/>
    </row>
    <row r="71" spans="1:13">
      <c r="A71" s="7" t="s">
        <v>41</v>
      </c>
      <c r="B71" t="s">
        <v>74</v>
      </c>
    </row>
    <row r="72" spans="1:13">
      <c r="A72" s="8"/>
      <c r="B72" t="s">
        <v>43</v>
      </c>
    </row>
    <row r="73" spans="1:13">
      <c r="A73" s="8"/>
    </row>
    <row r="74" spans="1:13">
      <c r="A74" s="8"/>
      <c r="K74" s="11">
        <v>959</v>
      </c>
      <c r="L74" s="22">
        <f>1+L67</f>
        <v>0.93180375180375186</v>
      </c>
      <c r="M74" s="16">
        <f>K74*L74</f>
        <v>893.59979797979804</v>
      </c>
    </row>
    <row r="75" spans="1:13">
      <c r="A75" s="8"/>
      <c r="K75" s="4" t="s">
        <v>2</v>
      </c>
    </row>
    <row r="76" spans="1:13">
      <c r="A76" s="8"/>
      <c r="K76" s="11">
        <f>K74</f>
        <v>959</v>
      </c>
      <c r="L76" s="22">
        <f>ROUND(L74,3)</f>
        <v>0.93200000000000005</v>
      </c>
      <c r="M76" s="16">
        <f>K76*L76</f>
        <v>893.78800000000001</v>
      </c>
    </row>
    <row r="77" spans="1:13">
      <c r="A77" s="4"/>
    </row>
    <row r="78" spans="1:13">
      <c r="A78" s="4"/>
    </row>
    <row r="79" spans="1:13">
      <c r="A79" s="7" t="s">
        <v>44</v>
      </c>
      <c r="B79" t="s">
        <v>45</v>
      </c>
    </row>
    <row r="80" spans="1:13">
      <c r="A80" s="4"/>
    </row>
    <row r="81" spans="1:5" ht="15.6">
      <c r="A81" s="28" t="s">
        <v>0</v>
      </c>
      <c r="B81" t="s">
        <v>51</v>
      </c>
      <c r="D81" s="26" t="s">
        <v>46</v>
      </c>
      <c r="E81" t="s">
        <v>58</v>
      </c>
    </row>
    <row r="82" spans="1:5" ht="15.6">
      <c r="A82" s="28" t="s">
        <v>1</v>
      </c>
      <c r="B82" t="s">
        <v>54</v>
      </c>
      <c r="D82" s="26"/>
      <c r="E82" t="s">
        <v>59</v>
      </c>
    </row>
    <row r="83" spans="1:5" ht="15.6">
      <c r="A83" s="28" t="s">
        <v>47</v>
      </c>
      <c r="B83" s="27" t="s">
        <v>57</v>
      </c>
      <c r="D83" s="26" t="s">
        <v>46</v>
      </c>
      <c r="E83" t="s">
        <v>55</v>
      </c>
    </row>
    <row r="84" spans="1:5" ht="15.6">
      <c r="A84" s="28" t="s">
        <v>48</v>
      </c>
      <c r="B84" t="s">
        <v>60</v>
      </c>
      <c r="D84" s="26"/>
      <c r="E84" t="s">
        <v>56</v>
      </c>
    </row>
    <row r="85" spans="1:5" ht="15.6">
      <c r="A85" s="28" t="s">
        <v>49</v>
      </c>
      <c r="B85" t="s">
        <v>63</v>
      </c>
      <c r="D85" s="26" t="s">
        <v>46</v>
      </c>
      <c r="E85" t="s">
        <v>52</v>
      </c>
    </row>
    <row r="86" spans="1:5" ht="15.6">
      <c r="A86" s="28" t="s">
        <v>50</v>
      </c>
      <c r="B86" t="s">
        <v>64</v>
      </c>
      <c r="D86" s="26"/>
      <c r="E86" t="s">
        <v>53</v>
      </c>
    </row>
    <row r="87" spans="1:5">
      <c r="A87" s="4"/>
      <c r="D87" s="26" t="s">
        <v>46</v>
      </c>
      <c r="E87" t="s">
        <v>65</v>
      </c>
    </row>
    <row r="88" spans="1:5">
      <c r="A88" s="4"/>
      <c r="D88" s="5"/>
      <c r="E88" t="s">
        <v>66</v>
      </c>
    </row>
    <row r="89" spans="1:5">
      <c r="A89" s="4"/>
      <c r="D89" s="26" t="s">
        <v>46</v>
      </c>
      <c r="E89" t="s">
        <v>61</v>
      </c>
    </row>
    <row r="90" spans="1:5">
      <c r="A90" s="4"/>
      <c r="D90" s="26" t="s">
        <v>46</v>
      </c>
      <c r="E90" t="s">
        <v>62</v>
      </c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</sheetData>
  <pageMargins left="0.5" right="0.45" top="0.75" bottom="0.75" header="0.3" footer="0.3"/>
  <pageSetup scale="97" fitToHeight="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0"/>
  <sheetViews>
    <sheetView workbookViewId="0">
      <selection activeCell="F1" sqref="F1"/>
    </sheetView>
  </sheetViews>
  <sheetFormatPr defaultColWidth="12.6640625" defaultRowHeight="14.4"/>
  <cols>
    <col min="1" max="1" width="6" customWidth="1"/>
    <col min="4" max="4" width="16.33203125" customWidth="1"/>
    <col min="5" max="5" width="13.6640625" bestFit="1" customWidth="1"/>
    <col min="6" max="6" width="12.88671875" customWidth="1"/>
    <col min="13" max="13" width="13.6640625" bestFit="1" customWidth="1"/>
  </cols>
  <sheetData>
    <row r="1" spans="1:12" ht="15.6">
      <c r="A1" s="1" t="s">
        <v>3</v>
      </c>
      <c r="D1" s="2"/>
      <c r="E1" s="2"/>
      <c r="F1" s="2"/>
      <c r="G1" s="2"/>
    </row>
    <row r="2" spans="1:12" ht="15.6">
      <c r="A2" s="1" t="s">
        <v>23</v>
      </c>
    </row>
    <row r="3" spans="1:12" ht="15.6">
      <c r="A3" s="3"/>
      <c r="F3" s="2"/>
      <c r="G3" s="2"/>
    </row>
    <row r="4" spans="1:12" ht="15.6">
      <c r="A4" s="1"/>
    </row>
    <row r="5" spans="1:12">
      <c r="A5" s="7" t="s">
        <v>25</v>
      </c>
      <c r="B5" t="s">
        <v>27</v>
      </c>
    </row>
    <row r="6" spans="1:12">
      <c r="A6" s="8"/>
      <c r="B6" t="s">
        <v>28</v>
      </c>
    </row>
    <row r="7" spans="1:12">
      <c r="A7" s="8"/>
      <c r="F7" s="11">
        <f>L7</f>
        <v>47</v>
      </c>
      <c r="L7" s="11">
        <v>47</v>
      </c>
    </row>
    <row r="8" spans="1:12">
      <c r="A8" s="8"/>
      <c r="F8" s="11">
        <f>L8</f>
        <v>1000</v>
      </c>
      <c r="L8" s="11">
        <v>1000</v>
      </c>
    </row>
    <row r="9" spans="1:12">
      <c r="A9" s="8"/>
      <c r="F9" s="24">
        <f>L9</f>
        <v>4.7E-2</v>
      </c>
      <c r="L9" s="15">
        <f>L7/L8</f>
        <v>4.7E-2</v>
      </c>
    </row>
    <row r="10" spans="1:12">
      <c r="A10" s="8"/>
      <c r="L10" s="15"/>
    </row>
    <row r="11" spans="1:12">
      <c r="A11" s="8"/>
      <c r="L11" s="15"/>
    </row>
    <row r="12" spans="1:12">
      <c r="A12" s="8"/>
    </row>
    <row r="13" spans="1:12">
      <c r="A13" s="7" t="s">
        <v>26</v>
      </c>
      <c r="B13" t="s">
        <v>27</v>
      </c>
    </row>
    <row r="14" spans="1:12">
      <c r="A14" s="8"/>
      <c r="B14" t="s">
        <v>29</v>
      </c>
    </row>
    <row r="15" spans="1:12">
      <c r="A15" s="8"/>
      <c r="F15" s="11">
        <f>L15</f>
        <v>47</v>
      </c>
      <c r="L15" s="11">
        <f>L7</f>
        <v>47</v>
      </c>
    </row>
    <row r="16" spans="1:12">
      <c r="A16" s="8"/>
      <c r="F16" s="11">
        <f>L16</f>
        <v>955</v>
      </c>
      <c r="L16" s="11">
        <v>955</v>
      </c>
    </row>
    <row r="17" spans="1:15">
      <c r="A17" s="8"/>
      <c r="F17" s="24">
        <f>L17</f>
        <v>4.9214659685863874E-2</v>
      </c>
      <c r="L17" s="15">
        <f>L15/L16</f>
        <v>4.9214659685863874E-2</v>
      </c>
    </row>
    <row r="18" spans="1:15">
      <c r="A18" s="8"/>
      <c r="L18" s="15"/>
    </row>
    <row r="19" spans="1:15">
      <c r="A19" s="8"/>
      <c r="L19" s="15"/>
    </row>
    <row r="20" spans="1:15">
      <c r="A20" s="8"/>
    </row>
    <row r="21" spans="1:15">
      <c r="A21" s="7" t="s">
        <v>32</v>
      </c>
      <c r="B21" t="s">
        <v>30</v>
      </c>
    </row>
    <row r="22" spans="1:15">
      <c r="A22" s="8"/>
      <c r="B22" t="s">
        <v>4</v>
      </c>
    </row>
    <row r="23" spans="1:15">
      <c r="A23" s="8"/>
      <c r="D23" s="9" t="s">
        <v>5</v>
      </c>
      <c r="E23" s="11">
        <v>1153</v>
      </c>
    </row>
    <row r="24" spans="1:15">
      <c r="A24" s="8"/>
      <c r="D24" s="9" t="s">
        <v>6</v>
      </c>
      <c r="E24" s="12">
        <v>42019</v>
      </c>
    </row>
    <row r="25" spans="1:15">
      <c r="A25" s="8"/>
      <c r="D25" s="9" t="s">
        <v>7</v>
      </c>
      <c r="E25" s="11">
        <v>30</v>
      </c>
      <c r="L25" s="16">
        <f>E25/E28</f>
        <v>0.16574585635359115</v>
      </c>
      <c r="M25" t="s">
        <v>19</v>
      </c>
    </row>
    <row r="26" spans="1:15">
      <c r="A26" s="8"/>
      <c r="D26" s="9" t="s">
        <v>9</v>
      </c>
      <c r="E26" s="13">
        <f>O28-E24</f>
        <v>96</v>
      </c>
      <c r="L26" s="13">
        <f>E26</f>
        <v>96</v>
      </c>
    </row>
    <row r="27" spans="1:15">
      <c r="A27" s="8"/>
      <c r="D27" s="9" t="s">
        <v>10</v>
      </c>
      <c r="E27" s="12">
        <v>42200</v>
      </c>
      <c r="L27" s="16">
        <f>L25*L26</f>
        <v>15.91160220994475</v>
      </c>
      <c r="M27" t="s">
        <v>20</v>
      </c>
    </row>
    <row r="28" spans="1:15">
      <c r="A28" s="8"/>
      <c r="D28" s="9" t="s">
        <v>8</v>
      </c>
      <c r="E28" s="13">
        <f>E27-E24</f>
        <v>181</v>
      </c>
      <c r="L28" s="11">
        <f>E23</f>
        <v>1153</v>
      </c>
      <c r="O28" s="10">
        <v>42115</v>
      </c>
    </row>
    <row r="29" spans="1:15">
      <c r="A29" s="8"/>
      <c r="L29" s="11">
        <f>L27+L28</f>
        <v>1168.9116022099447</v>
      </c>
      <c r="M29" t="s">
        <v>21</v>
      </c>
    </row>
    <row r="30" spans="1:15">
      <c r="A30" s="8"/>
      <c r="D30" s="9" t="s">
        <v>22</v>
      </c>
      <c r="E30" s="25">
        <f>L29</f>
        <v>1168.9116022099447</v>
      </c>
    </row>
    <row r="31" spans="1:15">
      <c r="A31" s="8"/>
    </row>
    <row r="32" spans="1:15">
      <c r="A32" s="8"/>
    </row>
    <row r="33" spans="1:13">
      <c r="A33" s="8"/>
    </row>
    <row r="34" spans="1:13">
      <c r="A34" s="8"/>
    </row>
    <row r="35" spans="1:13">
      <c r="A35" s="8"/>
    </row>
    <row r="36" spans="1:13">
      <c r="A36" s="7" t="s">
        <v>33</v>
      </c>
      <c r="B36" t="s">
        <v>11</v>
      </c>
    </row>
    <row r="37" spans="1:13">
      <c r="A37" s="8"/>
      <c r="B37" t="s">
        <v>31</v>
      </c>
    </row>
    <row r="38" spans="1:13">
      <c r="A38" s="8"/>
      <c r="B38" t="s">
        <v>14</v>
      </c>
    </row>
    <row r="39" spans="1:13">
      <c r="A39" s="8"/>
    </row>
    <row r="40" spans="1:13">
      <c r="A40" s="8"/>
      <c r="K40">
        <v>97</v>
      </c>
      <c r="L40">
        <f>29/32</f>
        <v>0.90625</v>
      </c>
      <c r="M40" s="17">
        <f>K40+L40</f>
        <v>97.90625</v>
      </c>
    </row>
    <row r="41" spans="1:13">
      <c r="A41" s="8"/>
      <c r="D41" s="23">
        <f>M40</f>
        <v>97.90625</v>
      </c>
      <c r="E41" s="4" t="s">
        <v>2</v>
      </c>
      <c r="F41" s="25">
        <f>M42</f>
        <v>979.0625</v>
      </c>
      <c r="M41" s="17"/>
    </row>
    <row r="42" spans="1:13">
      <c r="A42" s="8"/>
      <c r="M42" s="17">
        <f>M40*10</f>
        <v>979.0625</v>
      </c>
    </row>
    <row r="43" spans="1:13">
      <c r="A43" s="8"/>
    </row>
    <row r="44" spans="1:13">
      <c r="A44" s="8"/>
    </row>
    <row r="45" spans="1:13">
      <c r="A45" s="8"/>
    </row>
    <row r="46" spans="1:13">
      <c r="A46" s="8"/>
    </row>
    <row r="47" spans="1:13">
      <c r="A47" s="8"/>
    </row>
    <row r="48" spans="1:13">
      <c r="A48" s="8"/>
    </row>
    <row r="49" spans="1:13">
      <c r="A49" s="7" t="s">
        <v>34</v>
      </c>
      <c r="B49" t="s">
        <v>35</v>
      </c>
    </row>
    <row r="50" spans="1:13">
      <c r="A50" s="8"/>
      <c r="B50" t="s">
        <v>36</v>
      </c>
    </row>
    <row r="51" spans="1:13">
      <c r="A51" s="8"/>
      <c r="B51" t="s">
        <v>37</v>
      </c>
    </row>
    <row r="52" spans="1:13">
      <c r="A52" s="8"/>
    </row>
    <row r="53" spans="1:13">
      <c r="A53" s="8"/>
      <c r="C53" s="20" t="s">
        <v>39</v>
      </c>
      <c r="D53" s="20"/>
      <c r="E53" s="20"/>
      <c r="F53" s="20"/>
      <c r="K53" t="s">
        <v>16</v>
      </c>
    </row>
    <row r="54" spans="1:13">
      <c r="A54" s="8"/>
      <c r="C54" s="20" t="s">
        <v>38</v>
      </c>
      <c r="D54" s="20"/>
      <c r="E54" s="20"/>
      <c r="F54" s="20"/>
      <c r="G54" s="20"/>
      <c r="K54" t="s">
        <v>17</v>
      </c>
    </row>
    <row r="55" spans="1:13">
      <c r="A55" s="8"/>
    </row>
    <row r="56" spans="1:13">
      <c r="A56" s="8"/>
    </row>
    <row r="57" spans="1:13" ht="15.6">
      <c r="A57" s="8"/>
      <c r="B57" s="18" t="s">
        <v>24</v>
      </c>
      <c r="C57" s="18"/>
      <c r="D57" s="18"/>
      <c r="E57" s="18"/>
      <c r="F57" s="18"/>
      <c r="G57" s="18"/>
    </row>
    <row r="58" spans="1:13" ht="15.6">
      <c r="A58" s="8"/>
      <c r="B58" s="18"/>
      <c r="C58" s="18"/>
      <c r="D58" s="18"/>
      <c r="E58" s="18"/>
      <c r="F58" s="18"/>
      <c r="G58" s="18"/>
    </row>
    <row r="59" spans="1:13" ht="15.6">
      <c r="A59" s="8"/>
      <c r="B59" s="18" t="s">
        <v>12</v>
      </c>
      <c r="C59" s="18"/>
      <c r="D59" s="18"/>
      <c r="E59" s="19" t="s">
        <v>13</v>
      </c>
      <c r="F59" s="18" t="s">
        <v>73</v>
      </c>
      <c r="G59" s="18"/>
    </row>
    <row r="60" spans="1:13">
      <c r="A60" s="8"/>
      <c r="B60" s="6" t="s">
        <v>18</v>
      </c>
    </row>
    <row r="61" spans="1:13">
      <c r="A61" s="8"/>
    </row>
    <row r="62" spans="1:13">
      <c r="A62" s="7" t="s">
        <v>40</v>
      </c>
      <c r="B62" t="s">
        <v>42</v>
      </c>
    </row>
    <row r="63" spans="1:13">
      <c r="A63" s="8"/>
      <c r="B63" t="s">
        <v>15</v>
      </c>
    </row>
    <row r="64" spans="1:13">
      <c r="A64" s="8"/>
      <c r="L64" s="14">
        <v>9.452</v>
      </c>
      <c r="M64" s="14">
        <f>L64</f>
        <v>9.452</v>
      </c>
    </row>
    <row r="65" spans="1:13">
      <c r="A65" s="8"/>
      <c r="E65" s="21">
        <f>L68</f>
        <v>-6.8196248196248185E-2</v>
      </c>
      <c r="L65" s="14">
        <v>3.95E-2</v>
      </c>
      <c r="M65" s="14">
        <f>L65*100</f>
        <v>3.95</v>
      </c>
    </row>
    <row r="66" spans="1:13">
      <c r="A66" s="8"/>
      <c r="L66" s="14">
        <v>7.4999999999999997E-3</v>
      </c>
      <c r="M66" s="14">
        <f>L66*100</f>
        <v>0.75</v>
      </c>
    </row>
    <row r="67" spans="1:13">
      <c r="A67" s="8"/>
      <c r="L67" s="14">
        <f>-L64*(L66/(1+L65))</f>
        <v>-6.8196248196248185E-2</v>
      </c>
      <c r="M67" s="14">
        <f>-M64*((M66/100)/((1+(M65)/100)))</f>
        <v>-6.8196248196248185E-2</v>
      </c>
    </row>
    <row r="68" spans="1:13">
      <c r="A68" s="4"/>
      <c r="L68" s="15">
        <f>L67</f>
        <v>-6.8196248196248185E-2</v>
      </c>
      <c r="M68" s="15">
        <f>M67</f>
        <v>-6.8196248196248185E-2</v>
      </c>
    </row>
    <row r="69" spans="1:13">
      <c r="A69" s="4"/>
    </row>
    <row r="70" spans="1:13">
      <c r="A70" s="4"/>
    </row>
    <row r="71" spans="1:13">
      <c r="A71" s="7" t="s">
        <v>41</v>
      </c>
      <c r="B71" t="s">
        <v>74</v>
      </c>
    </row>
    <row r="72" spans="1:13">
      <c r="A72" s="8"/>
      <c r="B72" t="s">
        <v>43</v>
      </c>
    </row>
    <row r="73" spans="1:13">
      <c r="A73" s="8"/>
    </row>
    <row r="74" spans="1:13">
      <c r="A74" s="8"/>
      <c r="D74" s="23">
        <f>M74</f>
        <v>893.59979797979804</v>
      </c>
      <c r="E74" s="4" t="s">
        <v>2</v>
      </c>
      <c r="F74" s="23">
        <f>M76</f>
        <v>893.78800000000001</v>
      </c>
      <c r="K74" s="11">
        <v>959</v>
      </c>
      <c r="L74" s="22">
        <f>1+L67</f>
        <v>0.93180375180375186</v>
      </c>
      <c r="M74" s="16">
        <f>K74*L74</f>
        <v>893.59979797979804</v>
      </c>
    </row>
    <row r="75" spans="1:13">
      <c r="A75" s="8"/>
      <c r="K75" s="4" t="s">
        <v>2</v>
      </c>
    </row>
    <row r="76" spans="1:13">
      <c r="A76" s="8"/>
      <c r="K76" s="11">
        <f>K74</f>
        <v>959</v>
      </c>
      <c r="L76" s="22">
        <f>ROUND(L74,3)</f>
        <v>0.93200000000000005</v>
      </c>
      <c r="M76" s="16">
        <f>K76*L76</f>
        <v>893.78800000000001</v>
      </c>
    </row>
    <row r="77" spans="1:13">
      <c r="A77" s="4"/>
    </row>
    <row r="78" spans="1:13">
      <c r="A78" s="4"/>
    </row>
    <row r="79" spans="1:13">
      <c r="A79" s="7" t="s">
        <v>44</v>
      </c>
      <c r="B79" t="s">
        <v>45</v>
      </c>
    </row>
    <row r="80" spans="1:13">
      <c r="A80" s="4"/>
    </row>
    <row r="81" spans="1:5" ht="15.6">
      <c r="A81" s="28" t="s">
        <v>0</v>
      </c>
      <c r="B81" t="s">
        <v>51</v>
      </c>
      <c r="D81" s="29" t="s">
        <v>69</v>
      </c>
      <c r="E81" t="s">
        <v>58</v>
      </c>
    </row>
    <row r="82" spans="1:5" ht="15.6">
      <c r="A82" s="28" t="s">
        <v>1</v>
      </c>
      <c r="B82" t="s">
        <v>54</v>
      </c>
      <c r="D82" s="30"/>
      <c r="E82" t="s">
        <v>59</v>
      </c>
    </row>
    <row r="83" spans="1:5" ht="15.6">
      <c r="A83" s="28" t="s">
        <v>47</v>
      </c>
      <c r="B83" s="27" t="s">
        <v>57</v>
      </c>
      <c r="D83" s="29" t="s">
        <v>68</v>
      </c>
      <c r="E83" t="s">
        <v>55</v>
      </c>
    </row>
    <row r="84" spans="1:5" ht="15.6">
      <c r="A84" s="28" t="s">
        <v>48</v>
      </c>
      <c r="B84" t="s">
        <v>60</v>
      </c>
      <c r="D84" s="30"/>
      <c r="E84" t="s">
        <v>56</v>
      </c>
    </row>
    <row r="85" spans="1:5" ht="15.6">
      <c r="A85" s="28" t="s">
        <v>49</v>
      </c>
      <c r="B85" t="s">
        <v>63</v>
      </c>
      <c r="D85" s="29" t="s">
        <v>67</v>
      </c>
      <c r="E85" t="s">
        <v>52</v>
      </c>
    </row>
    <row r="86" spans="1:5" ht="15.6">
      <c r="A86" s="28" t="s">
        <v>50</v>
      </c>
      <c r="B86" t="s">
        <v>64</v>
      </c>
      <c r="D86" s="30"/>
      <c r="E86" t="s">
        <v>53</v>
      </c>
    </row>
    <row r="87" spans="1:5">
      <c r="A87" s="4"/>
      <c r="D87" s="29" t="s">
        <v>70</v>
      </c>
      <c r="E87" t="s">
        <v>65</v>
      </c>
    </row>
    <row r="88" spans="1:5">
      <c r="A88" s="4"/>
      <c r="D88" s="31"/>
      <c r="E88" t="s">
        <v>66</v>
      </c>
    </row>
    <row r="89" spans="1:5">
      <c r="A89" s="4"/>
      <c r="D89" s="29" t="s">
        <v>71</v>
      </c>
      <c r="E89" t="s">
        <v>61</v>
      </c>
    </row>
    <row r="90" spans="1:5">
      <c r="A90" s="4"/>
      <c r="D90" s="29" t="s">
        <v>72</v>
      </c>
      <c r="E90" t="s">
        <v>62</v>
      </c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</sheetData>
  <pageMargins left="0.5" right="0.45" top="0.75" bottom="0.75" header="0.3" footer="0.3"/>
  <pageSetup scale="96" fitToHeight="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ExamChapters10_11</vt:lpstr>
      <vt:lpstr>ExamSolution</vt:lpstr>
      <vt:lpstr>ExamChapters10_11!Print_Area</vt:lpstr>
      <vt:lpstr>ExamSolution!Print_Area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McCrady Gwinn</cp:lastModifiedBy>
  <cp:lastPrinted>2015-05-01T12:51:05Z</cp:lastPrinted>
  <dcterms:created xsi:type="dcterms:W3CDTF">2012-06-28T16:58:18Z</dcterms:created>
  <dcterms:modified xsi:type="dcterms:W3CDTF">2015-11-17T16:56:58Z</dcterms:modified>
</cp:coreProperties>
</file>