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EB50349B-7940-B24B-B465-024B1710078E}" xr6:coauthVersionLast="47" xr6:coauthVersionMax="47" xr10:uidLastSave="{00000000-0000-0000-0000-000000000000}"/>
  <bookViews>
    <workbookView xWindow="740" yWindow="540" windowWidth="28040" windowHeight="16180" activeTab="1" xr2:uid="{EDFB6D7C-8216-ED43-8AA6-178B9CD2875A}"/>
  </bookViews>
  <sheets>
    <sheet name="Phase1" sheetId="6" r:id="rId1"/>
    <sheet name="Phase2" sheetId="2" r:id="rId2"/>
    <sheet name="Phase3" sheetId="3" r:id="rId3"/>
    <sheet name="Phase4" sheetId="5" r:id="rId4"/>
    <sheet name="OLD" sheetId="1" r:id="rId5"/>
    <sheet name="SB_Risk_Preeclampsi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C7" i="2"/>
  <c r="C8" i="2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C16" i="2"/>
  <c r="C17" i="2"/>
  <c r="C18" i="2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C27" i="2"/>
  <c r="E27" i="2" s="1"/>
  <c r="C28" i="2"/>
  <c r="E28" i="2" s="1"/>
  <c r="C29" i="2"/>
  <c r="E29" i="2" s="1"/>
  <c r="C30" i="2"/>
  <c r="E30" i="2" s="1"/>
  <c r="C31" i="2"/>
  <c r="C32" i="2"/>
  <c r="C33" i="2"/>
  <c r="E33" i="2" s="1"/>
  <c r="C34" i="2"/>
  <c r="C35" i="2"/>
  <c r="E35" i="2" s="1"/>
  <c r="C36" i="2"/>
  <c r="E36" i="2" s="1"/>
  <c r="C37" i="2"/>
  <c r="E37" i="2" s="1"/>
  <c r="C38" i="2"/>
  <c r="E38" i="2" s="1"/>
  <c r="C39" i="2"/>
  <c r="C40" i="2"/>
  <c r="E40" i="2" s="1"/>
  <c r="C41" i="2"/>
  <c r="C42" i="2"/>
  <c r="C6" i="2"/>
  <c r="E6" i="2" s="1"/>
  <c r="D42" i="2"/>
  <c r="E41" i="2"/>
  <c r="E39" i="2"/>
  <c r="E34" i="2"/>
  <c r="E32" i="2"/>
  <c r="E31" i="2"/>
  <c r="E26" i="2"/>
  <c r="E25" i="2"/>
  <c r="E24" i="2"/>
  <c r="E18" i="2"/>
  <c r="E17" i="2"/>
  <c r="E16" i="2"/>
  <c r="E15" i="2"/>
  <c r="E8" i="2"/>
  <c r="E7" i="2"/>
  <c r="D3" i="6"/>
  <c r="D4" i="6"/>
  <c r="D5" i="6"/>
  <c r="D6" i="6"/>
  <c r="D41" i="6"/>
  <c r="D2" i="6"/>
  <c r="C42" i="6"/>
  <c r="D40" i="6"/>
  <c r="D39" i="6"/>
  <c r="D38" i="6"/>
  <c r="B37" i="6"/>
  <c r="D37" i="6" s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C3" i="5"/>
  <c r="C4" i="5"/>
  <c r="C5" i="5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7" i="4"/>
  <c r="K18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5" i="4"/>
  <c r="D34" i="1"/>
  <c r="D35" i="1"/>
  <c r="D36" i="1"/>
  <c r="D37" i="1"/>
  <c r="D32" i="1"/>
  <c r="D31" i="1"/>
  <c r="D30" i="1"/>
  <c r="D29" i="1"/>
  <c r="D28" i="1"/>
  <c r="D27" i="1"/>
  <c r="D26" i="1"/>
  <c r="D25" i="1"/>
  <c r="D24" i="1"/>
  <c r="D23" i="1"/>
  <c r="D22" i="1"/>
  <c r="C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3" i="1"/>
  <c r="D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tc={35C57926-D2D1-1E4D-B53B-E5E2E4FD75E7}</author>
    <author>tc={50F77D56-3B06-6E4B-8155-7833EAB9408D}</author>
    <author>tc={73131F6C-4FDD-8242-81D0-C94D07ECA3E3}</author>
    <author>tc={D6D95E37-6D2A-4548-AFD1-5EE5DA643221}</author>
  </authors>
  <commentList>
    <comment ref="B1" authorId="0" shapeId="0" xr:uid="{35C57926-D2D1-1E4D-B53B-E5E2E4FD75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</t>
      </text>
    </comment>
    <comment ref="B21" authorId="1" shapeId="0" xr:uid="{50F77D56-3B06-6E4B-8155-7833EAB9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C26" authorId="2" shapeId="0" xr:uid="{73131F6C-4FDD-8242-81D0-C94D07ECA3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B37" authorId="3" shapeId="0" xr:uid="{D6D95E37-6D2A-4548-AFD1-5EE5DA6432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tc={2761945B-CCCA-C740-B794-13037E1324C6}</author>
    <author>tc={642DC8BF-9352-A841-B7D5-D2353D7406FD}</author>
    <author>tc={4C6D7E70-155D-F143-8348-12998FB8F68A}</author>
    <author>tc={0750D8B8-3F43-0249-A235-DC6D645DAACD}</author>
    <author>tc={2685FFE7-F524-DD45-9B6C-36B63629A0C0}</author>
  </authors>
  <commentList>
    <comment ref="C1" authorId="0" shapeId="0" xr:uid="{2761945B-CCCA-C740-B794-13037E132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
Reply:
    Decreased risk of fetal death at each gestational week (0.8*). However, didn’t change the probabilities of live birth.</t>
      </text>
    </comment>
    <comment ref="A2" authorId="1" shapeId="0" xr:uid="{642DC8BF-9352-A841-B7D5-D2353D7406F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for gw 0-4 are the same because people wouldn’t actually be treated at this point, even if they entered the trial. This will be dealt with on the coding side.</t>
      </text>
    </comment>
    <comment ref="C21" authorId="2" shapeId="0" xr:uid="{4C6D7E70-155D-F143-8348-12998FB8F68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D26" authorId="3" shapeId="0" xr:uid="{0750D8B8-3F43-0249-A235-DC6D645DAAC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C37" authorId="4" shapeId="0" xr:uid="{2685FFE7-F524-DD45-9B6C-36B63629A0C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tc={64BAD85A-477D-3B47-ACFB-F7563888EB93}</author>
    <author>tc={DC70E6C4-DF0E-954B-B2D1-90B51812DBEA}</author>
  </authors>
  <commentList>
    <comment ref="C1" authorId="0" shapeId="0" xr:uid="{64BAD85A-477D-3B47-ACFB-F7563888EB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https://www.sciencedirect.com/science/article/pii/S0002937813008594?via%3Dihub#fig1</t>
      </text>
    </comment>
    <comment ref="D1" authorId="1" shapeId="0" xr:uid="{DC70E6C4-DF0E-954B-B2D1-90B51812DBE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https://www.ncbi.nlm.nih.gov/pmc/articles/PMC4347876/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tc={E6E88FEF-63DE-2F45-80DF-11FAF199CED4}</author>
    <author>tc={B831F326-F008-1346-B1B1-8CC11324C357}</author>
    <author>tc={DDBB59B4-2F6E-C04D-8EA2-09D2C1914C68}</author>
    <author>tc={E9BCC1D5-1B59-E946-915C-60D136876422}</author>
    <author>tc={7FD7AEEF-71D2-574A-9052-EA48BC9A0990}</author>
    <author>tc={24ECC65E-7926-A74D-88BA-ECF06281649B}</author>
    <author>tc={922FBB19-8B5B-A34B-A9B0-54F331113989}</author>
  </authors>
  <commentList>
    <comment ref="B1" authorId="0" shapeId="0" xr:uid="{E6E88FEF-63DE-2F45-80DF-11FAF199CED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</t>
      </text>
    </comment>
    <comment ref="E1" authorId="1" shapeId="0" xr:uid="{B831F326-F008-1346-B1B1-8CC11324C3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Going to assume that once someone develops severe preeclampsia that they </t>
      </text>
    </comment>
    <comment ref="B17" authorId="2" shapeId="0" xr:uid="{DDBB59B4-2F6E-C04D-8EA2-09D2C1914C68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C22" authorId="3" shapeId="0" xr:uid="{E9BCC1D5-1B59-E946-915C-60D1368764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E22" authorId="4" shapeId="0" xr:uid="{7FD7AEEF-71D2-574A-9052-EA48BC9A099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https://www.sciencedirect.com/science/article/pii/S0002937813008594?via%3Dihub#fig1</t>
      </text>
    </comment>
    <comment ref="F22" authorId="5" shapeId="0" xr:uid="{24ECC65E-7926-A74D-88BA-ECF0628164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https://www.cdc.gov/nchs/data/vsrr/vsrr021.pdf
</t>
      </text>
    </comment>
    <comment ref="B33" authorId="6" shapeId="0" xr:uid="{922FBB19-8B5B-A34B-A9B0-54F33111398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tc={7F21C0C9-3748-7449-8B61-7AC75D94AA52}</author>
    <author>tc={760167DC-12EB-F840-B9E8-A3B42A8E8484}</author>
    <author>tc={895E85A6-7599-BE4D-A5A6-2C2F9CEB3D46}</author>
  </authors>
  <commentList>
    <comment ref="A1" authorId="0" shapeId="0" xr:uid="{7F21C0C9-3748-7449-8B61-7AC75D94AA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https://www.ncbi.nlm.nih.gov/pmc/articles/PMC4347876/#:~:text=However%2C%20relative%20risk%20of%20stillbirth,CI%3D46%20to%20142).</t>
      </text>
    </comment>
    <comment ref="L2" authorId="1" shapeId="0" xr:uid="{760167DC-12EB-F840-B9E8-A3B42A8E8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values that going to use, given statistical probs. Assuming that preeclampsia leads to at least as high a probability of fetal death. Going to take the maximimum of the risk here and the risk that we’re using in Phase 1
</t>
      </text>
    </comment>
    <comment ref="K18" authorId="2" shapeId="0" xr:uid="{895E85A6-7599-BE4D-A5A6-2C2F9CEB3D4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sharedStrings.xml><?xml version="1.0" encoding="utf-8"?>
<sst xmlns="http://schemas.openxmlformats.org/spreadsheetml/2006/main" count="45" uniqueCount="30">
  <si>
    <t>p_fetaldeath</t>
  </si>
  <si>
    <t>gestweek</t>
  </si>
  <si>
    <t>p_livebirth</t>
  </si>
  <si>
    <t>p_contpreg</t>
  </si>
  <si>
    <t>p_preeclampsia</t>
  </si>
  <si>
    <t>p_cesarean</t>
  </si>
  <si>
    <t>Pregnancies at beginning of week</t>
  </si>
  <si>
    <t>Preeclampsia</t>
  </si>
  <si>
    <t>Week</t>
  </si>
  <si>
    <t>All</t>
  </si>
  <si>
    <t>With</t>
  </si>
  <si>
    <t>Without</t>
  </si>
  <si>
    <t>REF</t>
  </si>
  <si>
    <t>New Preeclampsia Cases</t>
  </si>
  <si>
    <t>Stillbirths during the week</t>
  </si>
  <si>
    <t xml:space="preserve">With </t>
  </si>
  <si>
    <t>Risk of Stillbirth</t>
  </si>
  <si>
    <t>With Preeclampsia</t>
  </si>
  <si>
    <t>Round</t>
  </si>
  <si>
    <t>Risk of fetal death</t>
  </si>
  <si>
    <t>Phase 1</t>
  </si>
  <si>
    <t>Values used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</si>
  <si>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</si>
  <si>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</si>
  <si>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</si>
  <si>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</si>
  <si>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</si>
  <si>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</si>
  <si>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</si>
  <si>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p_index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</si>
</sst>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mbria"/>
      <family val="1"/>
    </font>
    <font>
      <sz val="12"/>
      <color rgb="FF21212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tour, Chase Doyne" id="{51D2B8DB-A2F5-4646-800E-4DB3664DB2F8}" userId="S::cdlatour@ad.unc.edu::b862171a-9958-4231-aae7-d0c75883e8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0-20T20:28:15.91" personId="{51D2B8DB-A2F5-4646-800E-4DB3664DB2F8}" id="{35C57926-D2D1-1E4D-B53B-E5E2E4FD75E7}">
    <text>https://www.medicalnewstoday.com/articles/322634#miscarriage-rates-by-week</text>
  </threadedComment>
  <threadedComment ref="B21" dT="2023-10-20T20:32:56.90" personId="{51D2B8DB-A2F5-4646-800E-4DB3664DB2F8}" id="{50F77D56-3B06-6E4B-8155-7833EAB9408D}">
    <text>All the 0.003s — https://stacks.cdc.gov/view/cdc/61387</text>
  </threadedComment>
  <threadedComment ref="C26" dT="2023-10-20T20:36:59.95" personId="{51D2B8DB-A2F5-4646-800E-4DB3664DB2F8}" id="{73131F6C-4FDD-8242-81D0-C94D07ECA3E3}">
    <text>https://www.ncbi.nlm.nih.gov/pmc/articles/PMC9847908/#:~:text=There%20was%20a%20peak%20of,%25)%20occurring%20at%2039%20weeks.</text>
  </threadedComment>
  <threadedComment ref="B37" dT="2023-10-20T20:29:33.53" personId="{51D2B8DB-A2F5-4646-800E-4DB3664DB2F8}" id="{D6D95E37-6D2A-4548-AFD1-5EE5DA643221}">
    <text>https://www.ncbi.nlm.nih.gov/pmc/articles/PMC3719843/#:~:text=The%20risk%20of%20stillbirth%20at,at%2042%20weeks%20of%20gestation.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10-20T20:28:15.91" personId="{51D2B8DB-A2F5-4646-800E-4DB3664DB2F8}" id="{2761945B-CCCA-C740-B794-13037E1324C6}">
    <text>https://www.medicalnewstoday.com/articles/322634#miscarriage-rates-by-week</text>
  </threadedComment>
  <threadedComment ref="C1" dT="2023-10-27T16:14:10.42" personId="{51D2B8DB-A2F5-4646-800E-4DB3664DB2F8}" id="{B5EC156C-05C8-9940-B248-B21CC12432F7}" parentId="{2761945B-CCCA-C740-B794-13037E1324C6}">
    <text>Decreased risk of fetal death at each gestational week (0.8*). However, didn’t change the probabilities of live birth.</text>
  </threadedComment>
  <threadedComment ref="A2" dT="2023-11-25T18:21:45.43" personId="{51D2B8DB-A2F5-4646-800E-4DB3664DB2F8}" id="{642DC8BF-9352-A841-B7D5-D2353D7406FD}">
    <text>Values for gw 0-4 are the same because people wouldn’t actually be treated at this point, even if they entered the trial. This will be dealt with on the coding side.</text>
  </threadedComment>
  <threadedComment ref="C21" dT="2023-10-20T20:32:56.90" personId="{51D2B8DB-A2F5-4646-800E-4DB3664DB2F8}" id="{4C6D7E70-155D-F143-8348-12998FB8F68A}">
    <text>All the 0.003s — https://stacks.cdc.gov/view/cdc/61387</text>
  </threadedComment>
  <threadedComment ref="D26" dT="2023-10-20T20:36:59.95" personId="{51D2B8DB-A2F5-4646-800E-4DB3664DB2F8}" id="{0750D8B8-3F43-0249-A235-DC6D645DAACD}">
    <text>https://www.ncbi.nlm.nih.gov/pmc/articles/PMC9847908/#:~:text=There%20was%20a%20peak%20of,%25)%20occurring%20at%2039%20weeks.</text>
  </threadedComment>
  <threadedComment ref="C37" dT="2023-10-20T20:29:33.53" personId="{51D2B8DB-A2F5-4646-800E-4DB3664DB2F8}" id="{2685FFE7-F524-DD45-9B6C-36B63629A0C0}">
    <text>https://www.ncbi.nlm.nih.gov/pmc/articles/PMC3719843/#:~:text=The%20risk%20of%20stillbirth%20at,at%2042%20weeks%20of%20gestation.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3-10-27T16:29:57.16" personId="{51D2B8DB-A2F5-4646-800E-4DB3664DB2F8}" id="{64BAD85A-477D-3B47-ACFB-F7563888EB93}">
    <text>https://www.sciencedirect.com/science/article/pii/S0002937813008594?via%3Dihub#fig1</text>
  </threadedComment>
  <threadedComment ref="D1" dT="2023-10-27T12:57:42.45" personId="{51D2B8DB-A2F5-4646-800E-4DB3664DB2F8}" id="{DC70E6C4-DF0E-954B-B2D1-90B51812DBEA}">
    <text>https://www.ncbi.nlm.nih.gov/pmc/articles/PMC4347876/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10-20T20:28:15.91" personId="{51D2B8DB-A2F5-4646-800E-4DB3664DB2F8}" id="{E6E88FEF-63DE-2F45-80DF-11FAF199CED4}">
    <text>https://www.medicalnewstoday.com/articles/322634#miscarriage-rates-by-week</text>
  </threadedComment>
  <threadedComment ref="E1" dT="2023-10-20T20:46:29.25" personId="{51D2B8DB-A2F5-4646-800E-4DB3664DB2F8}" id="{B831F326-F008-1346-B1B1-8CC11324C357}">
    <text xml:space="preserve">Going to assume that once someone develops severe preeclampsia that they </text>
  </threadedComment>
  <threadedComment ref="B17" dT="2023-10-20T20:32:56.90" personId="{51D2B8DB-A2F5-4646-800E-4DB3664DB2F8}" id="{DDBB59B4-2F6E-C04D-8EA2-09D2C1914C68}">
    <text>All the 0.003s — https://stacks.cdc.gov/view/cdc/61387</text>
  </threadedComment>
  <threadedComment ref="C22" dT="2023-10-20T20:36:59.95" personId="{51D2B8DB-A2F5-4646-800E-4DB3664DB2F8}" id="{E9BCC1D5-1B59-E946-915C-60D136876422}">
    <text>https://www.ncbi.nlm.nih.gov/pmc/articles/PMC9847908/#:~:text=There%20was%20a%20peak%20of,%25)%20occurring%20at%2039%20weeks.</text>
  </threadedComment>
  <threadedComment ref="E22" dT="2023-10-20T20:46:34.22" personId="{51D2B8DB-A2F5-4646-800E-4DB3664DB2F8}" id="{7FD7AEEF-71D2-574A-9052-EA48BC9A0990}">
    <text>https://www.sciencedirect.com/science/article/pii/S0002937813008594?via%3Dihub#fig1</text>
  </threadedComment>
  <threadedComment ref="F22" dT="2023-10-20T20:49:47.05" personId="{51D2B8DB-A2F5-4646-800E-4DB3664DB2F8}" id="{24ECC65E-7926-A74D-88BA-ECF06281649B}">
    <text xml:space="preserve">https://www.cdc.gov/nchs/data/vsrr/vsrr021.pdf
</text>
    <extLst>
      <x:ext xmlns:xltc2="http://schemas.microsoft.com/office/spreadsheetml/2020/threadedcomments2" uri="{F7C98A9C-CBB3-438F-8F68-D28B6AF4A901}">
        <xltc2:checksum>1011369276</xltc2:checksum>
        <xltc2:hyperlink startIndex="0" length="46" url="https://www.cdc.gov/nchs/data/vsrr/vsrr021.pdf"/>
      </x:ext>
    </extLst>
  </threadedComment>
  <threadedComment ref="B33" dT="2023-10-20T20:29:33.53" personId="{51D2B8DB-A2F5-4646-800E-4DB3664DB2F8}" id="{922FBB19-8B5B-A34B-A9B0-54F331113989}">
    <text>https://www.ncbi.nlm.nih.gov/pmc/articles/PMC3719843/#:~:text=The%20risk%20of%20stillbirth%20at,at%2042%20weeks%20of%20gestation.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0-27T12:40:23.55" personId="{51D2B8DB-A2F5-4646-800E-4DB3664DB2F8}" id="{7F21C0C9-3748-7449-8B61-7AC75D94AA52}">
    <text>https://www.ncbi.nlm.nih.gov/pmc/articles/PMC4347876/#:~:text=However%2C%20relative%20risk%20of%20stillbirth,CI%3D46%20to%20142).</text>
  </threadedComment>
  <threadedComment ref="L2" dT="2023-10-27T12:51:03.02" personId="{51D2B8DB-A2F5-4646-800E-4DB3664DB2F8}" id="{760167DC-12EB-F840-B9E8-A3B42A8E8484}">
    <text xml:space="preserve">The values that going to use, given statistical probs. Assuming that preeclampsia leads to at least as high a probability of fetal death. Going to take the maximimum of the risk here and the risk that we’re using in Phase 1
</text>
  </threadedComment>
  <threadedComment ref="K18" dT="2023-10-20T20:29:33.53" personId="{51D2B8DB-A2F5-4646-800E-4DB3664DB2F8}" id="{895E85A6-7599-BE4D-A5A6-2C2F9CEB3D46}">
    <text>https://www.ncbi.nlm.nih.gov/pmc/articles/PMC3719843/#:~:text=The%20risk%20of%20stillbirth%20at,at%2042%20weeks%20of%20gestation.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33E7-A8AC-2448-856C-6ACF1A963AAB}">
  <dimension ref="A1:E42"/>
  <sheetViews>
    <sheetView workbookViewId="0">
      <selection activeCell="D1" sqref="D1"/>
    </sheetView>
  </sheetViews>
  <sheetFormatPr baseColWidth="10" defaultRowHeight="16" x14ac:dyDescent="0.2"/>
  <cols>
    <col min="1" max="1" width="19" bestFit="1" customWidth="1"/>
    <col min="2" max="2" width="16.33203125" bestFit="1" customWidth="1"/>
    <col min="3" max="3" width="14.33203125" bestFit="1" customWidth="1"/>
    <col min="4" max="4" width="14.83203125" bestFit="1" customWidth="1"/>
  </cols>
  <sheetData>
    <row r="1" spans="1:5" x14ac:dyDescent="0.2">
      <c r="A1" t="s">
        <v>28</v>
      </c>
      <c r="B1" t="s">
        <v>25</v>
      </c>
      <c r="C1" t="s">
        <v>26</v>
      </c>
      <c r="D1" t="s">
        <v>27</v>
      </c>
      <c r="E1" t="s">
        <v>29</v>
      </c>
    </row>
    <row r="2" spans="1:5" x14ac:dyDescent="0.2">
      <c r="A2">
        <v>0</v>
      </c>
      <c r="B2">
        <v>0.5</v>
      </c>
      <c r="C2">
        <v>0</v>
      </c>
      <c r="D2">
        <f>1-C2-B2</f>
        <v>0.5</v>
      </c>
      <c r="E2">
        <v>0</v>
      </c>
    </row>
    <row r="3" spans="1:5" x14ac:dyDescent="0.2">
      <c r="A3">
        <v>1</v>
      </c>
      <c r="B3">
        <v>0.5</v>
      </c>
      <c r="C3">
        <v>0</v>
      </c>
      <c r="D3">
        <f t="shared" ref="D3:D6" si="0">1-C3-B3</f>
        <v>0.5</v>
      </c>
      <c r="E3">
        <v>0</v>
      </c>
    </row>
    <row r="4" spans="1:5" x14ac:dyDescent="0.2">
      <c r="A4">
        <v>2</v>
      </c>
      <c r="B4">
        <v>0.2</v>
      </c>
      <c r="C4">
        <v>0</v>
      </c>
      <c r="D4">
        <f t="shared" si="0"/>
        <v>0.8</v>
      </c>
      <c r="E4">
        <v>0</v>
      </c>
    </row>
    <row r="5" spans="1:5" x14ac:dyDescent="0.2">
      <c r="A5">
        <v>3</v>
      </c>
      <c r="B5">
        <v>0.2</v>
      </c>
      <c r="C5">
        <v>0</v>
      </c>
      <c r="D5">
        <f t="shared" si="0"/>
        <v>0.8</v>
      </c>
      <c r="E5">
        <v>0</v>
      </c>
    </row>
    <row r="6" spans="1:5" x14ac:dyDescent="0.2">
      <c r="A6">
        <v>4</v>
      </c>
      <c r="B6">
        <v>0.05</v>
      </c>
      <c r="C6">
        <v>0</v>
      </c>
      <c r="D6">
        <f t="shared" si="0"/>
        <v>0.95</v>
      </c>
      <c r="E6">
        <v>0.5</v>
      </c>
    </row>
    <row r="7" spans="1:5" x14ac:dyDescent="0.2">
      <c r="A7">
        <v>5</v>
      </c>
      <c r="B7">
        <v>0.05</v>
      </c>
      <c r="C7">
        <v>0</v>
      </c>
      <c r="D7">
        <f t="shared" ref="D7:D41" si="1">1-B7-C7</f>
        <v>0.95</v>
      </c>
      <c r="E7">
        <v>0.5</v>
      </c>
    </row>
    <row r="8" spans="1:5" x14ac:dyDescent="0.2">
      <c r="A8">
        <v>6</v>
      </c>
      <c r="B8">
        <v>0.03</v>
      </c>
      <c r="C8">
        <v>0</v>
      </c>
      <c r="D8">
        <f t="shared" si="1"/>
        <v>0.97</v>
      </c>
      <c r="E8">
        <v>0.5</v>
      </c>
    </row>
    <row r="9" spans="1:5" x14ac:dyDescent="0.2">
      <c r="A9">
        <v>7</v>
      </c>
      <c r="B9">
        <v>0.03</v>
      </c>
      <c r="C9">
        <v>0</v>
      </c>
      <c r="D9">
        <f t="shared" si="1"/>
        <v>0.97</v>
      </c>
      <c r="E9">
        <v>0.5</v>
      </c>
    </row>
    <row r="10" spans="1:5" x14ac:dyDescent="0.2">
      <c r="A10">
        <v>8</v>
      </c>
      <c r="B10">
        <v>0.03</v>
      </c>
      <c r="C10">
        <v>0</v>
      </c>
      <c r="D10">
        <f t="shared" si="1"/>
        <v>0.97</v>
      </c>
      <c r="E10">
        <v>0.5</v>
      </c>
    </row>
    <row r="11" spans="1:5" x14ac:dyDescent="0.2">
      <c r="A11">
        <v>9</v>
      </c>
      <c r="B11">
        <v>0.03</v>
      </c>
      <c r="C11">
        <v>0</v>
      </c>
      <c r="D11">
        <f t="shared" si="1"/>
        <v>0.97</v>
      </c>
      <c r="E11">
        <v>0.5</v>
      </c>
    </row>
    <row r="12" spans="1:5" x14ac:dyDescent="0.2">
      <c r="A12">
        <v>10</v>
      </c>
      <c r="B12">
        <v>0.03</v>
      </c>
      <c r="C12">
        <v>0</v>
      </c>
      <c r="D12">
        <f t="shared" si="1"/>
        <v>0.97</v>
      </c>
      <c r="E12">
        <v>0.5</v>
      </c>
    </row>
    <row r="13" spans="1:5" x14ac:dyDescent="0.2">
      <c r="A13">
        <v>11</v>
      </c>
      <c r="B13">
        <v>0.03</v>
      </c>
      <c r="C13">
        <v>0</v>
      </c>
      <c r="D13">
        <f t="shared" si="1"/>
        <v>0.97</v>
      </c>
      <c r="E13">
        <v>0.5</v>
      </c>
    </row>
    <row r="14" spans="1:5" x14ac:dyDescent="0.2">
      <c r="A14">
        <v>12</v>
      </c>
      <c r="B14">
        <v>0.01</v>
      </c>
      <c r="C14">
        <v>0</v>
      </c>
      <c r="D14">
        <f t="shared" si="1"/>
        <v>0.99</v>
      </c>
      <c r="E14">
        <v>0.5</v>
      </c>
    </row>
    <row r="15" spans="1:5" x14ac:dyDescent="0.2">
      <c r="A15">
        <v>13</v>
      </c>
      <c r="B15">
        <v>0.01</v>
      </c>
      <c r="C15">
        <v>0</v>
      </c>
      <c r="D15">
        <f t="shared" si="1"/>
        <v>0.99</v>
      </c>
      <c r="E15">
        <v>0.5</v>
      </c>
    </row>
    <row r="16" spans="1:5" x14ac:dyDescent="0.2">
      <c r="A16">
        <v>14</v>
      </c>
      <c r="B16">
        <v>0.01</v>
      </c>
      <c r="C16">
        <v>0</v>
      </c>
      <c r="D16">
        <f t="shared" si="1"/>
        <v>0.99</v>
      </c>
      <c r="E16">
        <v>0.5</v>
      </c>
    </row>
    <row r="17" spans="1:5" x14ac:dyDescent="0.2">
      <c r="A17">
        <v>15</v>
      </c>
      <c r="B17">
        <v>0.01</v>
      </c>
      <c r="C17">
        <v>0</v>
      </c>
      <c r="D17">
        <f t="shared" si="1"/>
        <v>0.99</v>
      </c>
      <c r="E17">
        <v>0.5</v>
      </c>
    </row>
    <row r="18" spans="1:5" x14ac:dyDescent="0.2">
      <c r="A18">
        <v>16</v>
      </c>
      <c r="B18">
        <v>0.01</v>
      </c>
      <c r="C18">
        <v>0</v>
      </c>
      <c r="D18">
        <f t="shared" si="1"/>
        <v>0.99</v>
      </c>
      <c r="E18">
        <v>0.5</v>
      </c>
    </row>
    <row r="19" spans="1:5" x14ac:dyDescent="0.2">
      <c r="A19">
        <v>17</v>
      </c>
      <c r="B19">
        <v>0.01</v>
      </c>
      <c r="C19">
        <v>0</v>
      </c>
      <c r="D19">
        <f t="shared" si="1"/>
        <v>0.99</v>
      </c>
      <c r="E19">
        <v>0.5</v>
      </c>
    </row>
    <row r="20" spans="1:5" x14ac:dyDescent="0.2">
      <c r="A20">
        <v>18</v>
      </c>
      <c r="B20">
        <v>0.01</v>
      </c>
      <c r="C20">
        <v>0</v>
      </c>
      <c r="D20">
        <f t="shared" si="1"/>
        <v>0.99</v>
      </c>
      <c r="E20">
        <v>0.5</v>
      </c>
    </row>
    <row r="21" spans="1:5" x14ac:dyDescent="0.2">
      <c r="A21">
        <v>19</v>
      </c>
      <c r="B21">
        <v>3.0000000000000001E-3</v>
      </c>
      <c r="C21">
        <v>0</v>
      </c>
      <c r="D21">
        <f t="shared" si="1"/>
        <v>0.997</v>
      </c>
      <c r="E21">
        <v>0.5</v>
      </c>
    </row>
    <row r="22" spans="1:5" x14ac:dyDescent="0.2">
      <c r="A22">
        <v>20</v>
      </c>
      <c r="B22">
        <v>3.0000000000000001E-3</v>
      </c>
      <c r="C22">
        <v>0</v>
      </c>
      <c r="D22">
        <f t="shared" si="1"/>
        <v>0.997</v>
      </c>
      <c r="E22">
        <v>1</v>
      </c>
    </row>
    <row r="23" spans="1:5" x14ac:dyDescent="0.2">
      <c r="A23">
        <v>21</v>
      </c>
      <c r="B23">
        <v>3.0000000000000001E-3</v>
      </c>
      <c r="C23">
        <v>0</v>
      </c>
      <c r="D23">
        <f t="shared" si="1"/>
        <v>0.997</v>
      </c>
      <c r="E23">
        <v>0</v>
      </c>
    </row>
    <row r="24" spans="1:5" x14ac:dyDescent="0.2">
      <c r="A24">
        <v>22</v>
      </c>
      <c r="B24">
        <v>3.0000000000000001E-3</v>
      </c>
      <c r="C24">
        <v>0</v>
      </c>
      <c r="D24">
        <f t="shared" si="1"/>
        <v>0.997</v>
      </c>
      <c r="E24">
        <v>0</v>
      </c>
    </row>
    <row r="25" spans="1:5" x14ac:dyDescent="0.2">
      <c r="A25">
        <v>23</v>
      </c>
      <c r="B25">
        <v>3.0000000000000001E-3</v>
      </c>
      <c r="C25">
        <v>0</v>
      </c>
      <c r="D25">
        <f t="shared" si="1"/>
        <v>0.997</v>
      </c>
      <c r="E25">
        <v>0</v>
      </c>
    </row>
    <row r="26" spans="1:5" x14ac:dyDescent="0.2">
      <c r="A26">
        <v>24</v>
      </c>
      <c r="B26">
        <v>3.0000000000000001E-3</v>
      </c>
      <c r="C26">
        <v>0.01</v>
      </c>
      <c r="D26">
        <f t="shared" si="1"/>
        <v>0.98699999999999999</v>
      </c>
      <c r="E26">
        <v>0</v>
      </c>
    </row>
    <row r="27" spans="1:5" x14ac:dyDescent="0.2">
      <c r="A27">
        <v>25</v>
      </c>
      <c r="B27">
        <v>3.0000000000000001E-3</v>
      </c>
      <c r="C27">
        <v>0.01</v>
      </c>
      <c r="D27">
        <f t="shared" si="1"/>
        <v>0.98699999999999999</v>
      </c>
      <c r="E27">
        <v>0</v>
      </c>
    </row>
    <row r="28" spans="1:5" x14ac:dyDescent="0.2">
      <c r="A28">
        <v>26</v>
      </c>
      <c r="B28">
        <v>3.0000000000000001E-3</v>
      </c>
      <c r="C28">
        <v>1.4999999999999999E-2</v>
      </c>
      <c r="D28">
        <f t="shared" si="1"/>
        <v>0.98199999999999998</v>
      </c>
      <c r="E28">
        <v>0</v>
      </c>
    </row>
    <row r="29" spans="1:5" x14ac:dyDescent="0.2">
      <c r="A29">
        <v>27</v>
      </c>
      <c r="B29">
        <v>3.0000000000000001E-3</v>
      </c>
      <c r="C29">
        <v>1.4999999999999999E-2</v>
      </c>
      <c r="D29">
        <f t="shared" si="1"/>
        <v>0.98199999999999998</v>
      </c>
      <c r="E29">
        <v>0</v>
      </c>
    </row>
    <row r="30" spans="1:5" x14ac:dyDescent="0.2">
      <c r="A30">
        <v>28</v>
      </c>
      <c r="B30">
        <v>3.0000000000000001E-3</v>
      </c>
      <c r="C30">
        <v>0.02</v>
      </c>
      <c r="D30">
        <f t="shared" si="1"/>
        <v>0.97699999999999998</v>
      </c>
      <c r="E30">
        <v>0</v>
      </c>
    </row>
    <row r="31" spans="1:5" x14ac:dyDescent="0.2">
      <c r="A31">
        <v>29</v>
      </c>
      <c r="B31">
        <v>3.0000000000000001E-3</v>
      </c>
      <c r="C31">
        <v>0.02</v>
      </c>
      <c r="D31">
        <f t="shared" si="1"/>
        <v>0.97699999999999998</v>
      </c>
      <c r="E31">
        <v>0</v>
      </c>
    </row>
    <row r="32" spans="1:5" x14ac:dyDescent="0.2">
      <c r="A32">
        <v>30</v>
      </c>
      <c r="B32">
        <v>3.0000000000000001E-3</v>
      </c>
      <c r="C32">
        <v>2.5000000000000001E-2</v>
      </c>
      <c r="D32">
        <f t="shared" si="1"/>
        <v>0.97199999999999998</v>
      </c>
      <c r="E32">
        <v>0</v>
      </c>
    </row>
    <row r="33" spans="1:5" x14ac:dyDescent="0.2">
      <c r="A33">
        <v>31</v>
      </c>
      <c r="B33">
        <v>3.0000000000000001E-3</v>
      </c>
      <c r="C33">
        <v>0.03</v>
      </c>
      <c r="D33">
        <f t="shared" si="1"/>
        <v>0.96699999999999997</v>
      </c>
      <c r="E33">
        <v>0</v>
      </c>
    </row>
    <row r="34" spans="1:5" x14ac:dyDescent="0.2">
      <c r="A34">
        <v>32</v>
      </c>
      <c r="B34">
        <v>3.0000000000000001E-3</v>
      </c>
      <c r="C34">
        <v>0.09</v>
      </c>
      <c r="D34">
        <f t="shared" si="1"/>
        <v>0.90700000000000003</v>
      </c>
      <c r="E34">
        <v>0</v>
      </c>
    </row>
    <row r="35" spans="1:5" x14ac:dyDescent="0.2">
      <c r="A35">
        <v>33</v>
      </c>
      <c r="B35">
        <v>3.0000000000000001E-3</v>
      </c>
      <c r="C35">
        <v>0.09</v>
      </c>
      <c r="D35">
        <f t="shared" si="1"/>
        <v>0.90700000000000003</v>
      </c>
      <c r="E35">
        <v>0</v>
      </c>
    </row>
    <row r="36" spans="1:5" x14ac:dyDescent="0.2">
      <c r="A36">
        <v>34</v>
      </c>
      <c r="B36">
        <v>3.0000000000000001E-3</v>
      </c>
      <c r="C36">
        <v>0.09</v>
      </c>
      <c r="D36">
        <f t="shared" si="1"/>
        <v>0.90700000000000003</v>
      </c>
      <c r="E36">
        <v>0</v>
      </c>
    </row>
    <row r="37" spans="1:5" x14ac:dyDescent="0.2">
      <c r="A37">
        <v>35</v>
      </c>
      <c r="B37">
        <f>2.1/10000</f>
        <v>2.1000000000000001E-4</v>
      </c>
      <c r="C37">
        <v>0.3</v>
      </c>
      <c r="D37">
        <f t="shared" si="1"/>
        <v>0.69978999999999991</v>
      </c>
      <c r="E37">
        <v>0</v>
      </c>
    </row>
    <row r="38" spans="1:5" x14ac:dyDescent="0.2">
      <c r="A38">
        <v>36</v>
      </c>
      <c r="B38">
        <v>2.7E-4</v>
      </c>
      <c r="C38">
        <v>0.35</v>
      </c>
      <c r="D38">
        <f t="shared" si="1"/>
        <v>0.64973000000000003</v>
      </c>
      <c r="E38">
        <v>0</v>
      </c>
    </row>
    <row r="39" spans="1:5" x14ac:dyDescent="0.2">
      <c r="A39">
        <v>37</v>
      </c>
      <c r="B39">
        <v>3.5E-4</v>
      </c>
      <c r="C39">
        <v>0.7</v>
      </c>
      <c r="D39">
        <f t="shared" si="1"/>
        <v>0.29965000000000008</v>
      </c>
      <c r="E39">
        <v>0</v>
      </c>
    </row>
    <row r="40" spans="1:5" x14ac:dyDescent="0.2">
      <c r="A40">
        <v>38</v>
      </c>
      <c r="B40">
        <v>4.2000000000000002E-4</v>
      </c>
      <c r="C40">
        <v>0.7</v>
      </c>
      <c r="D40">
        <f t="shared" si="1"/>
        <v>0.29958000000000007</v>
      </c>
      <c r="E40">
        <v>0</v>
      </c>
    </row>
    <row r="41" spans="1:5" x14ac:dyDescent="0.2">
      <c r="A41">
        <v>39</v>
      </c>
      <c r="B41">
        <v>6.0999999999999997E-4</v>
      </c>
      <c r="C41">
        <v>0.7</v>
      </c>
      <c r="D41">
        <f t="shared" si="1"/>
        <v>0.29939000000000004</v>
      </c>
      <c r="E41">
        <v>0</v>
      </c>
    </row>
    <row r="42" spans="1:5" x14ac:dyDescent="0.2">
      <c r="A42">
        <v>40</v>
      </c>
      <c r="B42">
        <v>1.08E-3</v>
      </c>
      <c r="C42">
        <f>1-B42</f>
        <v>0.99892000000000003</v>
      </c>
      <c r="D42">
        <v>0</v>
      </c>
      <c r="E4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094E-C959-F34D-935C-7330539695AA}">
  <dimension ref="A1:E42"/>
  <sheetViews>
    <sheetView tabSelected="1" workbookViewId="0">
      <selection activeCell="G5" sqref="G5"/>
    </sheetView>
  </sheetViews>
  <sheetFormatPr baseColWidth="10" defaultRowHeight="16" x14ac:dyDescent="0.2"/>
  <cols>
    <col min="1" max="1" width="19" bestFit="1" customWidth="1"/>
    <col min="2" max="2" width="7.33203125" customWidth="1"/>
    <col min="3" max="3" width="16.33203125" bestFit="1" customWidth="1"/>
    <col min="4" max="4" width="14.33203125" bestFit="1" customWidth="1"/>
    <col min="5" max="5" width="14.83203125" bestFit="1" customWidth="1"/>
  </cols>
  <sheetData>
    <row r="1" spans="1:5" x14ac:dyDescent="0.2">
      <c r="A1" t="s">
        <v>28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>
        <v>0</v>
      </c>
      <c r="B2">
        <v>1</v>
      </c>
      <c r="C2">
        <v>0.5</v>
      </c>
      <c r="D2">
        <v>0</v>
      </c>
      <c r="E2">
        <f>1-D2-C2</f>
        <v>0.5</v>
      </c>
    </row>
    <row r="3" spans="1:5" x14ac:dyDescent="0.2">
      <c r="A3">
        <v>1</v>
      </c>
      <c r="B3">
        <v>1</v>
      </c>
      <c r="C3">
        <v>0.5</v>
      </c>
      <c r="D3">
        <v>0</v>
      </c>
      <c r="E3">
        <f t="shared" ref="E3:E5" si="0">1-D3-C3</f>
        <v>0.5</v>
      </c>
    </row>
    <row r="4" spans="1:5" x14ac:dyDescent="0.2">
      <c r="A4">
        <v>2</v>
      </c>
      <c r="B4">
        <v>1</v>
      </c>
      <c r="C4">
        <v>0.2</v>
      </c>
      <c r="D4">
        <v>0</v>
      </c>
      <c r="E4">
        <f t="shared" si="0"/>
        <v>0.8</v>
      </c>
    </row>
    <row r="5" spans="1:5" x14ac:dyDescent="0.2">
      <c r="A5">
        <v>3</v>
      </c>
      <c r="B5">
        <v>1</v>
      </c>
      <c r="C5">
        <v>0.2</v>
      </c>
      <c r="D5">
        <v>0</v>
      </c>
      <c r="E5">
        <f t="shared" si="0"/>
        <v>0.8</v>
      </c>
    </row>
    <row r="6" spans="1:5" x14ac:dyDescent="0.2">
      <c r="A6">
        <v>4</v>
      </c>
      <c r="B6">
        <v>1</v>
      </c>
      <c r="C6">
        <f>0.8*Phase1!B6</f>
        <v>4.0000000000000008E-2</v>
      </c>
      <c r="D6">
        <v>0</v>
      </c>
      <c r="E6">
        <f t="shared" ref="E6" si="1">1-D6-C6</f>
        <v>0.96</v>
      </c>
    </row>
    <row r="7" spans="1:5" x14ac:dyDescent="0.2">
      <c r="A7">
        <v>5</v>
      </c>
      <c r="B7">
        <v>1</v>
      </c>
      <c r="C7">
        <f>0.8*Phase1!B7</f>
        <v>4.0000000000000008E-2</v>
      </c>
      <c r="D7">
        <v>0</v>
      </c>
      <c r="E7">
        <f t="shared" ref="E7:E41" si="2">1-C7-D7</f>
        <v>0.96</v>
      </c>
    </row>
    <row r="8" spans="1:5" x14ac:dyDescent="0.2">
      <c r="A8">
        <v>6</v>
      </c>
      <c r="B8">
        <v>1</v>
      </c>
      <c r="C8">
        <f>0.8*Phase1!B8</f>
        <v>2.4E-2</v>
      </c>
      <c r="D8">
        <v>0</v>
      </c>
      <c r="E8">
        <f t="shared" si="2"/>
        <v>0.97599999999999998</v>
      </c>
    </row>
    <row r="9" spans="1:5" x14ac:dyDescent="0.2">
      <c r="A9">
        <v>7</v>
      </c>
      <c r="B9">
        <v>1</v>
      </c>
      <c r="C9">
        <f>0.8*Phase1!B9</f>
        <v>2.4E-2</v>
      </c>
      <c r="D9">
        <v>0</v>
      </c>
      <c r="E9">
        <f t="shared" si="2"/>
        <v>0.97599999999999998</v>
      </c>
    </row>
    <row r="10" spans="1:5" x14ac:dyDescent="0.2">
      <c r="A10">
        <v>8</v>
      </c>
      <c r="B10">
        <v>1</v>
      </c>
      <c r="C10">
        <f>0.8*Phase1!B10</f>
        <v>2.4E-2</v>
      </c>
      <c r="D10">
        <v>0</v>
      </c>
      <c r="E10">
        <f t="shared" si="2"/>
        <v>0.97599999999999998</v>
      </c>
    </row>
    <row r="11" spans="1:5" x14ac:dyDescent="0.2">
      <c r="A11">
        <v>9</v>
      </c>
      <c r="B11">
        <v>1</v>
      </c>
      <c r="C11">
        <f>0.8*Phase1!B11</f>
        <v>2.4E-2</v>
      </c>
      <c r="D11">
        <v>0</v>
      </c>
      <c r="E11">
        <f t="shared" si="2"/>
        <v>0.97599999999999998</v>
      </c>
    </row>
    <row r="12" spans="1:5" x14ac:dyDescent="0.2">
      <c r="A12">
        <v>10</v>
      </c>
      <c r="B12">
        <v>1</v>
      </c>
      <c r="C12">
        <f>0.8*Phase1!B12</f>
        <v>2.4E-2</v>
      </c>
      <c r="D12">
        <v>0</v>
      </c>
      <c r="E12">
        <f t="shared" si="2"/>
        <v>0.97599999999999998</v>
      </c>
    </row>
    <row r="13" spans="1:5" x14ac:dyDescent="0.2">
      <c r="A13">
        <v>11</v>
      </c>
      <c r="B13">
        <v>1</v>
      </c>
      <c r="C13">
        <f>0.8*Phase1!B13</f>
        <v>2.4E-2</v>
      </c>
      <c r="D13">
        <v>0</v>
      </c>
      <c r="E13">
        <f t="shared" si="2"/>
        <v>0.97599999999999998</v>
      </c>
    </row>
    <row r="14" spans="1:5" x14ac:dyDescent="0.2">
      <c r="A14">
        <v>12</v>
      </c>
      <c r="B14">
        <v>1</v>
      </c>
      <c r="C14">
        <f>0.8*Phase1!B14</f>
        <v>8.0000000000000002E-3</v>
      </c>
      <c r="D14">
        <v>0</v>
      </c>
      <c r="E14">
        <f t="shared" si="2"/>
        <v>0.99199999999999999</v>
      </c>
    </row>
    <row r="15" spans="1:5" x14ac:dyDescent="0.2">
      <c r="A15">
        <v>13</v>
      </c>
      <c r="B15">
        <v>1</v>
      </c>
      <c r="C15">
        <f>0.8*Phase1!B15</f>
        <v>8.0000000000000002E-3</v>
      </c>
      <c r="D15">
        <v>0</v>
      </c>
      <c r="E15">
        <f t="shared" si="2"/>
        <v>0.99199999999999999</v>
      </c>
    </row>
    <row r="16" spans="1:5" x14ac:dyDescent="0.2">
      <c r="A16">
        <v>14</v>
      </c>
      <c r="B16">
        <v>1</v>
      </c>
      <c r="C16">
        <f>0.8*Phase1!B16</f>
        <v>8.0000000000000002E-3</v>
      </c>
      <c r="D16">
        <v>0</v>
      </c>
      <c r="E16">
        <f t="shared" si="2"/>
        <v>0.99199999999999999</v>
      </c>
    </row>
    <row r="17" spans="1:5" x14ac:dyDescent="0.2">
      <c r="A17">
        <v>15</v>
      </c>
      <c r="B17">
        <v>1</v>
      </c>
      <c r="C17">
        <f>0.8*Phase1!B17</f>
        <v>8.0000000000000002E-3</v>
      </c>
      <c r="D17">
        <v>0</v>
      </c>
      <c r="E17">
        <f t="shared" si="2"/>
        <v>0.99199999999999999</v>
      </c>
    </row>
    <row r="18" spans="1:5" x14ac:dyDescent="0.2">
      <c r="A18">
        <v>16</v>
      </c>
      <c r="B18">
        <v>1</v>
      </c>
      <c r="C18">
        <f>0.8*Phase1!B18</f>
        <v>8.0000000000000002E-3</v>
      </c>
      <c r="D18">
        <v>0</v>
      </c>
      <c r="E18">
        <f t="shared" si="2"/>
        <v>0.99199999999999999</v>
      </c>
    </row>
    <row r="19" spans="1:5" x14ac:dyDescent="0.2">
      <c r="A19">
        <v>17</v>
      </c>
      <c r="B19">
        <v>1</v>
      </c>
      <c r="C19">
        <f>0.8*Phase1!B19</f>
        <v>8.0000000000000002E-3</v>
      </c>
      <c r="D19">
        <v>0</v>
      </c>
      <c r="E19">
        <f t="shared" si="2"/>
        <v>0.99199999999999999</v>
      </c>
    </row>
    <row r="20" spans="1:5" x14ac:dyDescent="0.2">
      <c r="A20">
        <v>18</v>
      </c>
      <c r="B20">
        <v>1</v>
      </c>
      <c r="C20">
        <f>0.8*Phase1!B20</f>
        <v>8.0000000000000002E-3</v>
      </c>
      <c r="D20">
        <v>0</v>
      </c>
      <c r="E20">
        <f t="shared" si="2"/>
        <v>0.99199999999999999</v>
      </c>
    </row>
    <row r="21" spans="1:5" x14ac:dyDescent="0.2">
      <c r="A21">
        <v>19</v>
      </c>
      <c r="B21">
        <v>1</v>
      </c>
      <c r="C21">
        <f>0.8*Phase1!B21</f>
        <v>2.4000000000000002E-3</v>
      </c>
      <c r="D21">
        <v>0</v>
      </c>
      <c r="E21">
        <f t="shared" si="2"/>
        <v>0.99760000000000004</v>
      </c>
    </row>
    <row r="22" spans="1:5" x14ac:dyDescent="0.2">
      <c r="A22">
        <v>20</v>
      </c>
      <c r="B22">
        <v>1</v>
      </c>
      <c r="C22">
        <f>0.8*Phase1!B22</f>
        <v>2.4000000000000002E-3</v>
      </c>
      <c r="D22">
        <v>0</v>
      </c>
      <c r="E22">
        <f t="shared" si="2"/>
        <v>0.99760000000000004</v>
      </c>
    </row>
    <row r="23" spans="1:5" x14ac:dyDescent="0.2">
      <c r="A23">
        <v>21</v>
      </c>
      <c r="B23">
        <v>1</v>
      </c>
      <c r="C23">
        <f>0.8*Phase1!B23</f>
        <v>2.4000000000000002E-3</v>
      </c>
      <c r="D23">
        <v>0</v>
      </c>
      <c r="E23">
        <f t="shared" si="2"/>
        <v>0.99760000000000004</v>
      </c>
    </row>
    <row r="24" spans="1:5" x14ac:dyDescent="0.2">
      <c r="A24">
        <v>22</v>
      </c>
      <c r="B24">
        <v>1</v>
      </c>
      <c r="C24">
        <f>0.8*Phase1!B24</f>
        <v>2.4000000000000002E-3</v>
      </c>
      <c r="D24">
        <v>0</v>
      </c>
      <c r="E24">
        <f t="shared" si="2"/>
        <v>0.99760000000000004</v>
      </c>
    </row>
    <row r="25" spans="1:5" x14ac:dyDescent="0.2">
      <c r="A25">
        <v>23</v>
      </c>
      <c r="B25">
        <v>1</v>
      </c>
      <c r="C25">
        <f>0.8*Phase1!B25</f>
        <v>2.4000000000000002E-3</v>
      </c>
      <c r="D25">
        <v>0</v>
      </c>
      <c r="E25">
        <f t="shared" si="2"/>
        <v>0.99760000000000004</v>
      </c>
    </row>
    <row r="26" spans="1:5" x14ac:dyDescent="0.2">
      <c r="A26">
        <v>24</v>
      </c>
      <c r="B26">
        <v>1</v>
      </c>
      <c r="C26">
        <f>0.8*Phase1!B26</f>
        <v>2.4000000000000002E-3</v>
      </c>
      <c r="D26">
        <v>0.01</v>
      </c>
      <c r="E26">
        <f t="shared" si="2"/>
        <v>0.98760000000000003</v>
      </c>
    </row>
    <row r="27" spans="1:5" x14ac:dyDescent="0.2">
      <c r="A27">
        <v>25</v>
      </c>
      <c r="B27">
        <v>1</v>
      </c>
      <c r="C27">
        <f>0.8*Phase1!B27</f>
        <v>2.4000000000000002E-3</v>
      </c>
      <c r="D27">
        <v>0.01</v>
      </c>
      <c r="E27">
        <f t="shared" si="2"/>
        <v>0.98760000000000003</v>
      </c>
    </row>
    <row r="28" spans="1:5" x14ac:dyDescent="0.2">
      <c r="A28">
        <v>26</v>
      </c>
      <c r="B28">
        <v>1</v>
      </c>
      <c r="C28">
        <f>0.8*Phase1!B28</f>
        <v>2.4000000000000002E-3</v>
      </c>
      <c r="D28">
        <v>1.4999999999999999E-2</v>
      </c>
      <c r="E28">
        <f t="shared" si="2"/>
        <v>0.98260000000000003</v>
      </c>
    </row>
    <row r="29" spans="1:5" x14ac:dyDescent="0.2">
      <c r="A29">
        <v>27</v>
      </c>
      <c r="B29">
        <v>1</v>
      </c>
      <c r="C29">
        <f>0.8*Phase1!B29</f>
        <v>2.4000000000000002E-3</v>
      </c>
      <c r="D29">
        <v>1.4999999999999999E-2</v>
      </c>
      <c r="E29">
        <f t="shared" si="2"/>
        <v>0.98260000000000003</v>
      </c>
    </row>
    <row r="30" spans="1:5" x14ac:dyDescent="0.2">
      <c r="A30">
        <v>28</v>
      </c>
      <c r="B30">
        <v>1</v>
      </c>
      <c r="C30">
        <f>0.8*Phase1!B30</f>
        <v>2.4000000000000002E-3</v>
      </c>
      <c r="D30">
        <v>0.02</v>
      </c>
      <c r="E30">
        <f t="shared" si="2"/>
        <v>0.97760000000000002</v>
      </c>
    </row>
    <row r="31" spans="1:5" x14ac:dyDescent="0.2">
      <c r="A31">
        <v>29</v>
      </c>
      <c r="B31">
        <v>1</v>
      </c>
      <c r="C31">
        <f>0.8*Phase1!B31</f>
        <v>2.4000000000000002E-3</v>
      </c>
      <c r="D31">
        <v>0.02</v>
      </c>
      <c r="E31">
        <f t="shared" si="2"/>
        <v>0.97760000000000002</v>
      </c>
    </row>
    <row r="32" spans="1:5" x14ac:dyDescent="0.2">
      <c r="A32">
        <v>30</v>
      </c>
      <c r="B32">
        <v>1</v>
      </c>
      <c r="C32">
        <f>0.8*Phase1!B32</f>
        <v>2.4000000000000002E-3</v>
      </c>
      <c r="D32">
        <v>2.5000000000000001E-2</v>
      </c>
      <c r="E32">
        <f t="shared" si="2"/>
        <v>0.97260000000000002</v>
      </c>
    </row>
    <row r="33" spans="1:5" x14ac:dyDescent="0.2">
      <c r="A33">
        <v>31</v>
      </c>
      <c r="B33">
        <v>1</v>
      </c>
      <c r="C33">
        <f>0.8*Phase1!B33</f>
        <v>2.4000000000000002E-3</v>
      </c>
      <c r="D33">
        <v>0.03</v>
      </c>
      <c r="E33">
        <f t="shared" si="2"/>
        <v>0.96760000000000002</v>
      </c>
    </row>
    <row r="34" spans="1:5" x14ac:dyDescent="0.2">
      <c r="A34">
        <v>32</v>
      </c>
      <c r="B34">
        <v>1</v>
      </c>
      <c r="C34">
        <f>0.8*Phase1!B34</f>
        <v>2.4000000000000002E-3</v>
      </c>
      <c r="D34">
        <v>0.09</v>
      </c>
      <c r="E34">
        <f t="shared" si="2"/>
        <v>0.90760000000000007</v>
      </c>
    </row>
    <row r="35" spans="1:5" x14ac:dyDescent="0.2">
      <c r="A35">
        <v>33</v>
      </c>
      <c r="B35">
        <v>1</v>
      </c>
      <c r="C35">
        <f>0.8*Phase1!B35</f>
        <v>2.4000000000000002E-3</v>
      </c>
      <c r="D35">
        <v>0.09</v>
      </c>
      <c r="E35">
        <f t="shared" si="2"/>
        <v>0.90760000000000007</v>
      </c>
    </row>
    <row r="36" spans="1:5" x14ac:dyDescent="0.2">
      <c r="A36">
        <v>34</v>
      </c>
      <c r="B36">
        <v>1</v>
      </c>
      <c r="C36">
        <f>0.8*Phase1!B36</f>
        <v>2.4000000000000002E-3</v>
      </c>
      <c r="D36">
        <v>0.09</v>
      </c>
      <c r="E36">
        <f t="shared" si="2"/>
        <v>0.90760000000000007</v>
      </c>
    </row>
    <row r="37" spans="1:5" x14ac:dyDescent="0.2">
      <c r="A37">
        <v>35</v>
      </c>
      <c r="B37">
        <v>1</v>
      </c>
      <c r="C37">
        <f>0.8*Phase1!B37</f>
        <v>1.6800000000000002E-4</v>
      </c>
      <c r="D37">
        <v>0.3</v>
      </c>
      <c r="E37">
        <f t="shared" si="2"/>
        <v>0.69983200000000001</v>
      </c>
    </row>
    <row r="38" spans="1:5" x14ac:dyDescent="0.2">
      <c r="A38">
        <v>36</v>
      </c>
      <c r="B38">
        <v>1</v>
      </c>
      <c r="C38">
        <f>0.8*Phase1!B38</f>
        <v>2.1600000000000002E-4</v>
      </c>
      <c r="D38">
        <v>0.35</v>
      </c>
      <c r="E38">
        <f t="shared" si="2"/>
        <v>0.64978400000000003</v>
      </c>
    </row>
    <row r="39" spans="1:5" x14ac:dyDescent="0.2">
      <c r="A39">
        <v>37</v>
      </c>
      <c r="B39">
        <v>1</v>
      </c>
      <c r="C39">
        <f>0.8*Phase1!B39</f>
        <v>2.8000000000000003E-4</v>
      </c>
      <c r="D39">
        <v>0.7</v>
      </c>
      <c r="E39">
        <f t="shared" si="2"/>
        <v>0.2997200000000001</v>
      </c>
    </row>
    <row r="40" spans="1:5" x14ac:dyDescent="0.2">
      <c r="A40">
        <v>38</v>
      </c>
      <c r="B40">
        <v>1</v>
      </c>
      <c r="C40">
        <f>0.8*Phase1!B40</f>
        <v>3.3600000000000004E-4</v>
      </c>
      <c r="D40">
        <v>0.7</v>
      </c>
      <c r="E40">
        <f t="shared" si="2"/>
        <v>0.29966400000000004</v>
      </c>
    </row>
    <row r="41" spans="1:5" x14ac:dyDescent="0.2">
      <c r="A41">
        <v>39</v>
      </c>
      <c r="B41">
        <v>1</v>
      </c>
      <c r="C41">
        <f>0.8*Phase1!B41</f>
        <v>4.8799999999999999E-4</v>
      </c>
      <c r="D41">
        <v>0.7</v>
      </c>
      <c r="E41">
        <f t="shared" si="2"/>
        <v>0.299512</v>
      </c>
    </row>
    <row r="42" spans="1:5" x14ac:dyDescent="0.2">
      <c r="A42">
        <v>40</v>
      </c>
      <c r="B42">
        <v>1</v>
      </c>
      <c r="C42">
        <f>0.8*Phase1!B42</f>
        <v>8.6400000000000008E-4</v>
      </c>
      <c r="D42">
        <f>1-C42</f>
        <v>0.99913600000000002</v>
      </c>
      <c r="E4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C42C-213B-4245-8F9C-C0F65FBC0D09}">
  <dimension ref="A1:E17"/>
  <sheetViews>
    <sheetView workbookViewId="0">
      <selection activeCell="A18" sqref="A18"/>
    </sheetView>
  </sheetViews>
  <sheetFormatPr baseColWidth="10" defaultRowHeight="16" x14ac:dyDescent="0.2"/>
  <cols>
    <col min="1" max="1" width="19" bestFit="1" customWidth="1"/>
    <col min="3" max="3" width="14.16406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28</v>
      </c>
      <c r="B1" t="s">
        <v>24</v>
      </c>
      <c r="C1" t="s">
        <v>4</v>
      </c>
      <c r="D1" t="s">
        <v>0</v>
      </c>
      <c r="E1" t="s">
        <v>2</v>
      </c>
    </row>
    <row r="2" spans="1:5" x14ac:dyDescent="0.2">
      <c r="A2">
        <v>25</v>
      </c>
      <c r="B2">
        <v>0</v>
      </c>
      <c r="C2">
        <v>4.0000000000000002E-4</v>
      </c>
      <c r="D2">
        <v>1.7000000000000001E-2</v>
      </c>
      <c r="E2">
        <f t="shared" ref="E2:E17" si="0">1-D2</f>
        <v>0.98299999999999998</v>
      </c>
    </row>
    <row r="3" spans="1:5" x14ac:dyDescent="0.2">
      <c r="A3">
        <v>26</v>
      </c>
      <c r="B3">
        <v>0</v>
      </c>
      <c r="C3">
        <v>5.0000000000000001E-4</v>
      </c>
      <c r="D3">
        <v>3.0000000000000001E-3</v>
      </c>
      <c r="E3">
        <f t="shared" si="0"/>
        <v>0.997</v>
      </c>
    </row>
    <row r="4" spans="1:5" x14ac:dyDescent="0.2">
      <c r="A4">
        <v>27</v>
      </c>
      <c r="B4">
        <v>0</v>
      </c>
      <c r="C4">
        <v>5.9999999999999995E-4</v>
      </c>
      <c r="D4">
        <v>4.0000000000000001E-3</v>
      </c>
      <c r="E4">
        <f t="shared" si="0"/>
        <v>0.996</v>
      </c>
    </row>
    <row r="5" spans="1:5" x14ac:dyDescent="0.2">
      <c r="A5">
        <v>28</v>
      </c>
      <c r="B5">
        <v>0</v>
      </c>
      <c r="C5">
        <v>6.9999999999999999E-4</v>
      </c>
      <c r="D5">
        <v>3.0000000000000001E-3</v>
      </c>
      <c r="E5">
        <f t="shared" si="0"/>
        <v>0.997</v>
      </c>
    </row>
    <row r="6" spans="1:5" x14ac:dyDescent="0.2">
      <c r="A6">
        <v>29</v>
      </c>
      <c r="B6">
        <v>0</v>
      </c>
      <c r="C6">
        <v>8.0000000000000004E-4</v>
      </c>
      <c r="D6">
        <v>3.0000000000000001E-3</v>
      </c>
      <c r="E6">
        <f t="shared" si="0"/>
        <v>0.997</v>
      </c>
    </row>
    <row r="7" spans="1:5" x14ac:dyDescent="0.2">
      <c r="A7">
        <v>30</v>
      </c>
      <c r="B7">
        <v>0</v>
      </c>
      <c r="C7">
        <v>8.9999999999999998E-4</v>
      </c>
      <c r="D7">
        <v>3.0000000000000001E-3</v>
      </c>
      <c r="E7">
        <f t="shared" si="0"/>
        <v>0.997</v>
      </c>
    </row>
    <row r="8" spans="1:5" x14ac:dyDescent="0.2">
      <c r="A8">
        <v>31</v>
      </c>
      <c r="B8">
        <v>0</v>
      </c>
      <c r="C8">
        <v>1E-3</v>
      </c>
      <c r="D8">
        <v>3.0000000000000001E-3</v>
      </c>
      <c r="E8">
        <f t="shared" si="0"/>
        <v>0.997</v>
      </c>
    </row>
    <row r="9" spans="1:5" x14ac:dyDescent="0.2">
      <c r="A9">
        <v>32</v>
      </c>
      <c r="B9">
        <v>0</v>
      </c>
      <c r="C9">
        <v>1.8E-3</v>
      </c>
      <c r="D9">
        <v>3.0000000000000001E-3</v>
      </c>
      <c r="E9">
        <f t="shared" si="0"/>
        <v>0.997</v>
      </c>
    </row>
    <row r="10" spans="1:5" x14ac:dyDescent="0.2">
      <c r="A10">
        <v>33</v>
      </c>
      <c r="B10">
        <v>0</v>
      </c>
      <c r="C10">
        <v>2E-3</v>
      </c>
      <c r="D10">
        <v>3.0000000000000001E-3</v>
      </c>
      <c r="E10">
        <f t="shared" si="0"/>
        <v>0.997</v>
      </c>
    </row>
    <row r="11" spans="1:5" x14ac:dyDescent="0.2">
      <c r="A11">
        <v>34</v>
      </c>
      <c r="B11">
        <v>0</v>
      </c>
      <c r="C11">
        <v>4.0000000000000001E-3</v>
      </c>
      <c r="D11">
        <v>3.0000000000000001E-3</v>
      </c>
      <c r="E11">
        <f t="shared" si="0"/>
        <v>0.997</v>
      </c>
    </row>
    <row r="12" spans="1:5" x14ac:dyDescent="0.2">
      <c r="A12">
        <v>35</v>
      </c>
      <c r="B12">
        <v>0</v>
      </c>
      <c r="C12">
        <v>5.0000000000000001E-3</v>
      </c>
      <c r="D12">
        <v>1E-3</v>
      </c>
      <c r="E12">
        <f t="shared" si="0"/>
        <v>0.999</v>
      </c>
    </row>
    <row r="13" spans="1:5" x14ac:dyDescent="0.2">
      <c r="A13">
        <v>36</v>
      </c>
      <c r="B13">
        <v>0</v>
      </c>
      <c r="C13">
        <v>7.0000000000000001E-3</v>
      </c>
      <c r="D13">
        <v>1E-3</v>
      </c>
      <c r="E13">
        <f t="shared" si="0"/>
        <v>0.999</v>
      </c>
    </row>
    <row r="14" spans="1:5" x14ac:dyDescent="0.2">
      <c r="A14">
        <v>37</v>
      </c>
      <c r="B14">
        <v>0</v>
      </c>
      <c r="C14">
        <v>8.0000000000000002E-3</v>
      </c>
      <c r="D14">
        <v>1E-3</v>
      </c>
      <c r="E14">
        <f t="shared" si="0"/>
        <v>0.999</v>
      </c>
    </row>
    <row r="15" spans="1:5" x14ac:dyDescent="0.2">
      <c r="A15">
        <v>38</v>
      </c>
      <c r="B15">
        <v>0</v>
      </c>
      <c r="C15">
        <v>8.9999999999999998E-4</v>
      </c>
      <c r="D15">
        <v>1E-3</v>
      </c>
      <c r="E15">
        <f t="shared" si="0"/>
        <v>0.999</v>
      </c>
    </row>
    <row r="16" spans="1:5" x14ac:dyDescent="0.2">
      <c r="A16">
        <v>39</v>
      </c>
      <c r="B16">
        <v>0</v>
      </c>
      <c r="C16">
        <v>1.0999999999999999E-2</v>
      </c>
      <c r="D16">
        <v>2E-3</v>
      </c>
      <c r="E16">
        <f t="shared" si="0"/>
        <v>0.998</v>
      </c>
    </row>
    <row r="17" spans="1:5" x14ac:dyDescent="0.2">
      <c r="A17">
        <v>40</v>
      </c>
      <c r="B17">
        <v>0</v>
      </c>
      <c r="C17">
        <v>1.4E-2</v>
      </c>
      <c r="D17">
        <v>1E-3</v>
      </c>
      <c r="E17">
        <f t="shared" si="0"/>
        <v>0.999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6535-DC0E-F74A-BC9C-9C0291FB9B47}">
  <dimension ref="A1:C5"/>
  <sheetViews>
    <sheetView workbookViewId="0">
      <selection sqref="A1:C5"/>
    </sheetView>
  </sheetViews>
  <sheetFormatPr baseColWidth="10" defaultRowHeight="16" x14ac:dyDescent="0.2"/>
  <sheetData>
    <row r="1" spans="1:3" x14ac:dyDescent="0.2">
      <c r="A1" t="s">
        <v>24</v>
      </c>
      <c r="B1" t="s">
        <v>22</v>
      </c>
      <c r="C1" t="s">
        <v>23</v>
      </c>
    </row>
    <row r="2" spans="1:3" x14ac:dyDescent="0.2">
      <c r="A2">
        <v>0</v>
      </c>
      <c r="B2">
        <v>0</v>
      </c>
      <c r="C2">
        <v>0.1</v>
      </c>
    </row>
    <row r="3" spans="1:3" x14ac:dyDescent="0.2">
      <c r="A3">
        <v>0</v>
      </c>
      <c r="B3">
        <v>1</v>
      </c>
      <c r="C3">
        <f>1.25*C2</f>
        <v>0.125</v>
      </c>
    </row>
    <row r="4" spans="1:3" x14ac:dyDescent="0.2">
      <c r="A4">
        <v>1</v>
      </c>
      <c r="B4">
        <v>0</v>
      </c>
      <c r="C4">
        <f>0.9*C2</f>
        <v>9.0000000000000011E-2</v>
      </c>
    </row>
    <row r="5" spans="1:3" x14ac:dyDescent="0.2">
      <c r="A5">
        <v>1</v>
      </c>
      <c r="B5">
        <v>1</v>
      </c>
      <c r="C5">
        <f>0.9*1.25*C2</f>
        <v>0.1125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6947-DBBF-D243-8019-94691EC417BF}">
  <dimension ref="A1:F38"/>
  <sheetViews>
    <sheetView workbookViewId="0">
      <selection activeCell="E22" sqref="E22:E38"/>
    </sheetView>
  </sheetViews>
  <sheetFormatPr baseColWidth="10" defaultRowHeight="16" x14ac:dyDescent="0.2"/>
  <cols>
    <col min="2" max="2" width="13.1640625" bestFit="1" customWidth="1"/>
    <col min="3" max="4" width="10.33203125" bestFit="1" customWidth="1"/>
    <col min="5" max="5" width="14.16406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</v>
      </c>
      <c r="B2">
        <v>0.05</v>
      </c>
      <c r="C2">
        <v>0</v>
      </c>
      <c r="D2">
        <f>1-B2-C2</f>
        <v>0.95</v>
      </c>
      <c r="E2">
        <v>0</v>
      </c>
      <c r="F2">
        <v>0</v>
      </c>
    </row>
    <row r="3" spans="1:6" x14ac:dyDescent="0.2">
      <c r="A3">
        <v>7</v>
      </c>
      <c r="B3">
        <v>0.05</v>
      </c>
      <c r="C3">
        <v>0</v>
      </c>
      <c r="D3">
        <f t="shared" ref="D3:D37" si="0">1-B3-C3</f>
        <v>0.95</v>
      </c>
      <c r="E3">
        <v>0</v>
      </c>
      <c r="F3">
        <v>0</v>
      </c>
    </row>
    <row r="4" spans="1:6" x14ac:dyDescent="0.2">
      <c r="A4">
        <v>8</v>
      </c>
      <c r="B4">
        <v>0.03</v>
      </c>
      <c r="C4">
        <v>0</v>
      </c>
      <c r="D4">
        <f t="shared" si="0"/>
        <v>0.97</v>
      </c>
      <c r="E4">
        <v>0</v>
      </c>
      <c r="F4">
        <v>0</v>
      </c>
    </row>
    <row r="5" spans="1:6" x14ac:dyDescent="0.2">
      <c r="A5">
        <v>9</v>
      </c>
      <c r="B5">
        <v>0.03</v>
      </c>
      <c r="C5">
        <v>0</v>
      </c>
      <c r="D5">
        <f t="shared" si="0"/>
        <v>0.97</v>
      </c>
      <c r="E5">
        <v>0</v>
      </c>
      <c r="F5">
        <v>0</v>
      </c>
    </row>
    <row r="6" spans="1:6" x14ac:dyDescent="0.2">
      <c r="A6">
        <v>10</v>
      </c>
      <c r="B6">
        <v>0.03</v>
      </c>
      <c r="C6">
        <v>0</v>
      </c>
      <c r="D6">
        <f t="shared" si="0"/>
        <v>0.97</v>
      </c>
      <c r="E6">
        <v>0</v>
      </c>
      <c r="F6">
        <v>0</v>
      </c>
    </row>
    <row r="7" spans="1:6" x14ac:dyDescent="0.2">
      <c r="A7">
        <v>11</v>
      </c>
      <c r="B7">
        <v>0.03</v>
      </c>
      <c r="C7">
        <v>0</v>
      </c>
      <c r="D7">
        <f t="shared" si="0"/>
        <v>0.97</v>
      </c>
      <c r="E7">
        <v>0</v>
      </c>
      <c r="F7">
        <v>0</v>
      </c>
    </row>
    <row r="8" spans="1:6" x14ac:dyDescent="0.2">
      <c r="A8">
        <v>12</v>
      </c>
      <c r="B8">
        <v>0.03</v>
      </c>
      <c r="C8">
        <v>0</v>
      </c>
      <c r="D8">
        <f t="shared" si="0"/>
        <v>0.97</v>
      </c>
      <c r="E8">
        <v>0</v>
      </c>
      <c r="F8">
        <v>0</v>
      </c>
    </row>
    <row r="9" spans="1:6" x14ac:dyDescent="0.2">
      <c r="A9">
        <v>13</v>
      </c>
      <c r="B9">
        <v>0.03</v>
      </c>
      <c r="C9">
        <v>0</v>
      </c>
      <c r="D9">
        <f t="shared" si="0"/>
        <v>0.97</v>
      </c>
      <c r="E9">
        <v>0</v>
      </c>
      <c r="F9">
        <v>0</v>
      </c>
    </row>
    <row r="10" spans="1:6" x14ac:dyDescent="0.2">
      <c r="A10">
        <v>14</v>
      </c>
      <c r="B10">
        <v>0.01</v>
      </c>
      <c r="C10">
        <v>0</v>
      </c>
      <c r="D10">
        <f t="shared" si="0"/>
        <v>0.99</v>
      </c>
      <c r="E10">
        <v>0</v>
      </c>
      <c r="F10">
        <v>0</v>
      </c>
    </row>
    <row r="11" spans="1:6" x14ac:dyDescent="0.2">
      <c r="A11">
        <v>15</v>
      </c>
      <c r="B11">
        <v>0.01</v>
      </c>
      <c r="C11">
        <v>0</v>
      </c>
      <c r="D11">
        <f t="shared" si="0"/>
        <v>0.99</v>
      </c>
      <c r="E11">
        <v>0</v>
      </c>
      <c r="F11">
        <v>0</v>
      </c>
    </row>
    <row r="12" spans="1:6" x14ac:dyDescent="0.2">
      <c r="A12">
        <v>16</v>
      </c>
      <c r="B12">
        <v>0.01</v>
      </c>
      <c r="C12">
        <v>0</v>
      </c>
      <c r="D12">
        <f t="shared" si="0"/>
        <v>0.99</v>
      </c>
      <c r="E12">
        <v>0</v>
      </c>
      <c r="F12">
        <v>0</v>
      </c>
    </row>
    <row r="13" spans="1:6" x14ac:dyDescent="0.2">
      <c r="A13">
        <v>17</v>
      </c>
      <c r="B13">
        <v>0.01</v>
      </c>
      <c r="C13">
        <v>0</v>
      </c>
      <c r="D13">
        <f t="shared" si="0"/>
        <v>0.99</v>
      </c>
      <c r="E13">
        <v>0</v>
      </c>
      <c r="F13">
        <v>0</v>
      </c>
    </row>
    <row r="14" spans="1:6" x14ac:dyDescent="0.2">
      <c r="A14">
        <v>18</v>
      </c>
      <c r="B14">
        <v>0.01</v>
      </c>
      <c r="C14">
        <v>0</v>
      </c>
      <c r="D14">
        <f t="shared" si="0"/>
        <v>0.99</v>
      </c>
      <c r="E14">
        <v>0</v>
      </c>
      <c r="F14">
        <v>0</v>
      </c>
    </row>
    <row r="15" spans="1:6" x14ac:dyDescent="0.2">
      <c r="A15">
        <v>19</v>
      </c>
      <c r="B15">
        <v>0.01</v>
      </c>
      <c r="C15">
        <v>0</v>
      </c>
      <c r="D15">
        <f t="shared" si="0"/>
        <v>0.99</v>
      </c>
      <c r="E15">
        <v>0</v>
      </c>
      <c r="F15">
        <v>0</v>
      </c>
    </row>
    <row r="16" spans="1:6" x14ac:dyDescent="0.2">
      <c r="A16">
        <v>20</v>
      </c>
      <c r="B16">
        <v>0.01</v>
      </c>
      <c r="C16">
        <v>0</v>
      </c>
      <c r="D16">
        <f t="shared" si="0"/>
        <v>0.99</v>
      </c>
      <c r="E16">
        <v>0</v>
      </c>
      <c r="F16">
        <v>0</v>
      </c>
    </row>
    <row r="17" spans="1:6" x14ac:dyDescent="0.2">
      <c r="A17">
        <v>21</v>
      </c>
      <c r="B17">
        <v>3.0000000000000001E-3</v>
      </c>
      <c r="C17">
        <v>0</v>
      </c>
      <c r="D17">
        <f t="shared" si="0"/>
        <v>0.997</v>
      </c>
      <c r="E17">
        <v>0</v>
      </c>
      <c r="F17">
        <v>0</v>
      </c>
    </row>
    <row r="18" spans="1:6" x14ac:dyDescent="0.2">
      <c r="A18">
        <v>22</v>
      </c>
      <c r="B18">
        <v>3.0000000000000001E-3</v>
      </c>
      <c r="C18">
        <v>0</v>
      </c>
      <c r="D18">
        <f t="shared" si="0"/>
        <v>0.997</v>
      </c>
      <c r="E18">
        <v>0</v>
      </c>
      <c r="F18">
        <v>0</v>
      </c>
    </row>
    <row r="19" spans="1:6" x14ac:dyDescent="0.2">
      <c r="A19">
        <v>23</v>
      </c>
      <c r="B19">
        <v>3.0000000000000001E-3</v>
      </c>
      <c r="C19">
        <v>0</v>
      </c>
      <c r="D19">
        <f t="shared" si="0"/>
        <v>0.997</v>
      </c>
      <c r="E19">
        <v>0</v>
      </c>
      <c r="F19">
        <v>0</v>
      </c>
    </row>
    <row r="20" spans="1:6" x14ac:dyDescent="0.2">
      <c r="A20">
        <v>24</v>
      </c>
      <c r="B20">
        <v>3.0000000000000001E-3</v>
      </c>
      <c r="C20">
        <v>0</v>
      </c>
      <c r="D20">
        <f t="shared" si="0"/>
        <v>0.997</v>
      </c>
      <c r="E20">
        <v>0</v>
      </c>
      <c r="F20">
        <v>0</v>
      </c>
    </row>
    <row r="21" spans="1:6" x14ac:dyDescent="0.2">
      <c r="A21">
        <v>25</v>
      </c>
      <c r="B21">
        <v>3.0000000000000001E-3</v>
      </c>
      <c r="C21">
        <v>0</v>
      </c>
      <c r="D21">
        <f t="shared" si="0"/>
        <v>0.997</v>
      </c>
      <c r="E21">
        <v>0</v>
      </c>
      <c r="F21">
        <v>0</v>
      </c>
    </row>
    <row r="22" spans="1:6" x14ac:dyDescent="0.2">
      <c r="A22">
        <v>26</v>
      </c>
      <c r="B22">
        <v>3.0000000000000001E-3</v>
      </c>
      <c r="C22">
        <v>0.01</v>
      </c>
      <c r="D22">
        <f t="shared" si="0"/>
        <v>0.98699999999999999</v>
      </c>
      <c r="E22">
        <v>2.9999999999999997E-4</v>
      </c>
      <c r="F22">
        <v>0.6</v>
      </c>
    </row>
    <row r="23" spans="1:6" x14ac:dyDescent="0.2">
      <c r="A23">
        <v>27</v>
      </c>
      <c r="B23">
        <v>3.0000000000000001E-3</v>
      </c>
      <c r="C23">
        <v>0.01</v>
      </c>
      <c r="D23">
        <f t="shared" si="0"/>
        <v>0.98699999999999999</v>
      </c>
      <c r="E23">
        <v>4.0000000000000002E-4</v>
      </c>
      <c r="F23">
        <v>0.6</v>
      </c>
    </row>
    <row r="24" spans="1:6" x14ac:dyDescent="0.2">
      <c r="A24">
        <v>28</v>
      </c>
      <c r="B24">
        <v>3.0000000000000001E-3</v>
      </c>
      <c r="C24">
        <v>1.4999999999999999E-2</v>
      </c>
      <c r="D24">
        <f t="shared" si="0"/>
        <v>0.98199999999999998</v>
      </c>
      <c r="E24">
        <v>5.0000000000000001E-4</v>
      </c>
      <c r="F24">
        <v>0.6</v>
      </c>
    </row>
    <row r="25" spans="1:6" x14ac:dyDescent="0.2">
      <c r="A25">
        <v>29</v>
      </c>
      <c r="B25">
        <v>3.0000000000000001E-3</v>
      </c>
      <c r="C25">
        <v>1.4999999999999999E-2</v>
      </c>
      <c r="D25">
        <f t="shared" si="0"/>
        <v>0.98199999999999998</v>
      </c>
      <c r="E25">
        <v>5.9999999999999995E-4</v>
      </c>
      <c r="F25">
        <v>0.6</v>
      </c>
    </row>
    <row r="26" spans="1:6" x14ac:dyDescent="0.2">
      <c r="A26">
        <v>30</v>
      </c>
      <c r="B26">
        <v>3.0000000000000001E-3</v>
      </c>
      <c r="C26">
        <v>0.02</v>
      </c>
      <c r="D26">
        <f t="shared" si="0"/>
        <v>0.97699999999999998</v>
      </c>
      <c r="E26">
        <v>6.9999999999999999E-4</v>
      </c>
      <c r="F26">
        <v>0.6</v>
      </c>
    </row>
    <row r="27" spans="1:6" x14ac:dyDescent="0.2">
      <c r="A27">
        <v>31</v>
      </c>
      <c r="B27">
        <v>3.0000000000000001E-3</v>
      </c>
      <c r="C27">
        <v>0.02</v>
      </c>
      <c r="D27">
        <f t="shared" si="0"/>
        <v>0.97699999999999998</v>
      </c>
      <c r="E27">
        <v>8.0000000000000004E-4</v>
      </c>
      <c r="F27">
        <v>0.6</v>
      </c>
    </row>
    <row r="28" spans="1:6" x14ac:dyDescent="0.2">
      <c r="A28">
        <v>32</v>
      </c>
      <c r="B28">
        <v>3.0000000000000001E-3</v>
      </c>
      <c r="C28">
        <v>2.5000000000000001E-2</v>
      </c>
      <c r="D28">
        <f t="shared" si="0"/>
        <v>0.97199999999999998</v>
      </c>
      <c r="E28">
        <v>8.9999999999999998E-4</v>
      </c>
      <c r="F28">
        <v>0.6</v>
      </c>
    </row>
    <row r="29" spans="1:6" x14ac:dyDescent="0.2">
      <c r="A29">
        <v>33</v>
      </c>
      <c r="B29">
        <v>3.0000000000000001E-3</v>
      </c>
      <c r="C29">
        <v>0.03</v>
      </c>
      <c r="D29">
        <f t="shared" si="0"/>
        <v>0.96699999999999997</v>
      </c>
      <c r="E29">
        <v>1E-3</v>
      </c>
      <c r="F29">
        <v>0.6</v>
      </c>
    </row>
    <row r="30" spans="1:6" x14ac:dyDescent="0.2">
      <c r="A30">
        <v>34</v>
      </c>
      <c r="B30">
        <v>3.0000000000000001E-3</v>
      </c>
      <c r="C30">
        <v>0.09</v>
      </c>
      <c r="D30">
        <f t="shared" si="0"/>
        <v>0.90700000000000003</v>
      </c>
      <c r="E30">
        <v>1.8E-3</v>
      </c>
      <c r="F30">
        <v>0.4</v>
      </c>
    </row>
    <row r="31" spans="1:6" x14ac:dyDescent="0.2">
      <c r="A31">
        <v>35</v>
      </c>
      <c r="B31">
        <v>3.0000000000000001E-3</v>
      </c>
      <c r="C31">
        <v>0.09</v>
      </c>
      <c r="D31">
        <f t="shared" si="0"/>
        <v>0.90700000000000003</v>
      </c>
      <c r="E31">
        <v>2E-3</v>
      </c>
      <c r="F31">
        <v>0.4</v>
      </c>
    </row>
    <row r="32" spans="1:6" x14ac:dyDescent="0.2">
      <c r="A32">
        <v>36</v>
      </c>
      <c r="B32">
        <v>3.0000000000000001E-3</v>
      </c>
      <c r="C32">
        <v>0.09</v>
      </c>
      <c r="D32">
        <f t="shared" si="0"/>
        <v>0.90700000000000003</v>
      </c>
      <c r="E32">
        <v>4.0000000000000001E-3</v>
      </c>
      <c r="F32">
        <v>0.4</v>
      </c>
    </row>
    <row r="33" spans="1:6" x14ac:dyDescent="0.2">
      <c r="A33">
        <v>37</v>
      </c>
      <c r="B33">
        <f>2.1/10000</f>
        <v>2.1000000000000001E-4</v>
      </c>
      <c r="C33">
        <v>0.3</v>
      </c>
      <c r="D33">
        <f t="shared" si="0"/>
        <v>0.69978999999999991</v>
      </c>
      <c r="E33">
        <v>5.0000000000000001E-3</v>
      </c>
      <c r="F33">
        <v>0.21</v>
      </c>
    </row>
    <row r="34" spans="1:6" x14ac:dyDescent="0.2">
      <c r="A34">
        <v>38</v>
      </c>
      <c r="B34">
        <v>2.7E-4</v>
      </c>
      <c r="C34">
        <v>0.35</v>
      </c>
      <c r="D34">
        <f t="shared" si="0"/>
        <v>0.64973000000000003</v>
      </c>
      <c r="E34">
        <v>7.0000000000000001E-3</v>
      </c>
      <c r="F34">
        <v>0.21</v>
      </c>
    </row>
    <row r="35" spans="1:6" x14ac:dyDescent="0.2">
      <c r="A35">
        <v>39</v>
      </c>
      <c r="B35">
        <v>3.5E-4</v>
      </c>
      <c r="C35">
        <v>0.7</v>
      </c>
      <c r="D35">
        <f t="shared" si="0"/>
        <v>0.29965000000000008</v>
      </c>
      <c r="E35">
        <v>8.0000000000000002E-3</v>
      </c>
      <c r="F35">
        <v>0.18</v>
      </c>
    </row>
    <row r="36" spans="1:6" x14ac:dyDescent="0.2">
      <c r="A36">
        <v>40</v>
      </c>
      <c r="B36">
        <v>4.2000000000000002E-4</v>
      </c>
      <c r="C36">
        <v>0.7</v>
      </c>
      <c r="D36">
        <f t="shared" si="0"/>
        <v>0.29958000000000007</v>
      </c>
      <c r="E36">
        <v>8.9999999999999998E-4</v>
      </c>
      <c r="F36">
        <v>0.18</v>
      </c>
    </row>
    <row r="37" spans="1:6" x14ac:dyDescent="0.2">
      <c r="A37">
        <v>41</v>
      </c>
      <c r="B37">
        <v>6.0999999999999997E-4</v>
      </c>
      <c r="C37">
        <v>0.7</v>
      </c>
      <c r="D37">
        <f t="shared" si="0"/>
        <v>0.29939000000000004</v>
      </c>
      <c r="E37">
        <v>1.0999999999999999E-2</v>
      </c>
      <c r="F37">
        <v>0.22</v>
      </c>
    </row>
    <row r="38" spans="1:6" x14ac:dyDescent="0.2">
      <c r="A38">
        <v>42</v>
      </c>
      <c r="B38">
        <v>1.08E-3</v>
      </c>
      <c r="C38">
        <f>1-B38</f>
        <v>0.99892000000000003</v>
      </c>
      <c r="D38">
        <v>0</v>
      </c>
      <c r="E38">
        <v>1.4E-2</v>
      </c>
      <c r="F38">
        <v>0.24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A824-9110-B347-821D-B64D54D407AE}">
  <dimension ref="A1:L23"/>
  <sheetViews>
    <sheetView workbookViewId="0">
      <selection activeCell="L10" sqref="L10"/>
    </sheetView>
  </sheetViews>
  <sheetFormatPr baseColWidth="10" defaultRowHeight="16" x14ac:dyDescent="0.2"/>
  <cols>
    <col min="3" max="4" width="13.6640625" bestFit="1" customWidth="1"/>
    <col min="5" max="5" width="14.83203125" customWidth="1"/>
    <col min="7" max="8" width="13.6640625" bestFit="1" customWidth="1"/>
    <col min="9" max="9" width="18.83203125" bestFit="1" customWidth="1"/>
  </cols>
  <sheetData>
    <row r="1" spans="1:12" ht="51" x14ac:dyDescent="0.2">
      <c r="A1" s="1" t="s">
        <v>12</v>
      </c>
      <c r="B1" s="5" t="s">
        <v>6</v>
      </c>
      <c r="C1" s="5"/>
      <c r="D1" s="5"/>
      <c r="E1" s="3" t="s">
        <v>13</v>
      </c>
      <c r="F1" s="6" t="s">
        <v>14</v>
      </c>
      <c r="G1" s="6"/>
      <c r="H1" s="6"/>
      <c r="I1" s="4" t="s">
        <v>16</v>
      </c>
      <c r="K1" t="s">
        <v>19</v>
      </c>
    </row>
    <row r="2" spans="1:12" x14ac:dyDescent="0.2">
      <c r="A2" s="5" t="s">
        <v>8</v>
      </c>
      <c r="B2" s="5" t="s">
        <v>9</v>
      </c>
      <c r="C2" s="1" t="s">
        <v>10</v>
      </c>
      <c r="D2" s="1" t="s">
        <v>11</v>
      </c>
      <c r="E2" s="1"/>
      <c r="F2" s="1" t="s">
        <v>9</v>
      </c>
      <c r="G2" s="1" t="s">
        <v>15</v>
      </c>
      <c r="H2" s="1" t="s">
        <v>11</v>
      </c>
      <c r="I2" s="1" t="s">
        <v>17</v>
      </c>
      <c r="J2" s="1" t="s">
        <v>18</v>
      </c>
      <c r="K2" s="1" t="s">
        <v>20</v>
      </c>
      <c r="L2" s="1" t="s">
        <v>21</v>
      </c>
    </row>
    <row r="3" spans="1:12" x14ac:dyDescent="0.2">
      <c r="A3" s="5"/>
      <c r="B3" s="5"/>
      <c r="C3" s="1" t="s">
        <v>7</v>
      </c>
      <c r="D3" s="1" t="s">
        <v>7</v>
      </c>
      <c r="F3" s="1"/>
      <c r="G3" s="1" t="s">
        <v>7</v>
      </c>
      <c r="H3" s="1" t="s">
        <v>7</v>
      </c>
    </row>
    <row r="4" spans="1:12" x14ac:dyDescent="0.2">
      <c r="A4" s="2">
        <v>23</v>
      </c>
      <c r="B4" s="2"/>
      <c r="C4" s="2"/>
      <c r="D4" s="2"/>
      <c r="E4" s="2">
        <v>362</v>
      </c>
      <c r="F4" s="2">
        <v>0</v>
      </c>
      <c r="G4" s="2">
        <v>0</v>
      </c>
      <c r="H4" s="2">
        <v>0</v>
      </c>
    </row>
    <row r="5" spans="1:12" x14ac:dyDescent="0.2">
      <c r="A5" s="2">
        <v>24</v>
      </c>
      <c r="B5" s="2">
        <v>554333</v>
      </c>
      <c r="C5" s="2">
        <v>362</v>
      </c>
      <c r="D5" s="2">
        <v>553971</v>
      </c>
      <c r="E5" s="2">
        <v>158</v>
      </c>
      <c r="F5" s="2">
        <v>135</v>
      </c>
      <c r="G5" s="2">
        <v>5</v>
      </c>
      <c r="H5" s="2">
        <v>130</v>
      </c>
      <c r="I5">
        <f>G5/C5</f>
        <v>1.3812154696132596E-2</v>
      </c>
      <c r="J5">
        <f>ROUND(I5,3)</f>
        <v>1.4E-2</v>
      </c>
    </row>
    <row r="6" spans="1:12" x14ac:dyDescent="0.2">
      <c r="A6" s="2">
        <v>25</v>
      </c>
      <c r="B6" s="2">
        <v>553976</v>
      </c>
      <c r="C6" s="2">
        <v>494</v>
      </c>
      <c r="D6" s="2">
        <v>553482</v>
      </c>
      <c r="E6" s="2">
        <v>192</v>
      </c>
      <c r="F6" s="2">
        <v>78</v>
      </c>
      <c r="G6" s="2">
        <v>6</v>
      </c>
      <c r="H6" s="2">
        <v>72</v>
      </c>
      <c r="I6">
        <f t="shared" ref="I6:I23" si="0">G6/C6</f>
        <v>1.2145748987854251E-2</v>
      </c>
      <c r="J6">
        <f t="shared" ref="J6:J23" si="1">ROUND(I6,3)</f>
        <v>1.2E-2</v>
      </c>
    </row>
    <row r="7" spans="1:12" x14ac:dyDescent="0.2">
      <c r="A7" s="2">
        <v>26</v>
      </c>
      <c r="B7" s="2">
        <v>553644</v>
      </c>
      <c r="C7" s="2">
        <v>633</v>
      </c>
      <c r="D7" s="2">
        <v>553011</v>
      </c>
      <c r="E7" s="2">
        <v>204</v>
      </c>
      <c r="F7" s="2">
        <v>75</v>
      </c>
      <c r="G7" s="2">
        <v>7</v>
      </c>
      <c r="H7" s="2">
        <v>68</v>
      </c>
      <c r="I7">
        <f t="shared" si="0"/>
        <v>1.1058451816745656E-2</v>
      </c>
      <c r="J7">
        <f t="shared" si="1"/>
        <v>1.0999999999999999E-2</v>
      </c>
      <c r="K7">
        <v>3.0000000000000001E-3</v>
      </c>
      <c r="L7">
        <f>ROUND(MAX(J7:K7),3)</f>
        <v>1.0999999999999999E-2</v>
      </c>
    </row>
    <row r="8" spans="1:12" x14ac:dyDescent="0.2">
      <c r="A8" s="2">
        <v>27</v>
      </c>
      <c r="B8" s="2">
        <v>553250</v>
      </c>
      <c r="C8" s="2">
        <v>752</v>
      </c>
      <c r="D8" s="2">
        <v>552498</v>
      </c>
      <c r="E8" s="2">
        <v>362</v>
      </c>
      <c r="F8" s="2">
        <v>100</v>
      </c>
      <c r="G8" s="2">
        <v>13</v>
      </c>
      <c r="H8" s="2">
        <v>87</v>
      </c>
      <c r="I8">
        <f t="shared" si="0"/>
        <v>1.7287234042553192E-2</v>
      </c>
      <c r="J8">
        <f t="shared" si="1"/>
        <v>1.7000000000000001E-2</v>
      </c>
      <c r="K8">
        <v>3.0000000000000001E-3</v>
      </c>
      <c r="L8">
        <f t="shared" ref="L8:L23" si="2">ROUND(MAX(J8:K8),3)</f>
        <v>1.7000000000000001E-2</v>
      </c>
    </row>
    <row r="9" spans="1:12" x14ac:dyDescent="0.2">
      <c r="A9" s="2">
        <v>28</v>
      </c>
      <c r="B9" s="2">
        <v>552739</v>
      </c>
      <c r="C9" s="2">
        <v>990</v>
      </c>
      <c r="D9" s="2">
        <v>551749</v>
      </c>
      <c r="E9" s="2">
        <v>396</v>
      </c>
      <c r="F9" s="2">
        <v>68</v>
      </c>
      <c r="G9" s="2">
        <v>2</v>
      </c>
      <c r="H9" s="2">
        <v>66</v>
      </c>
      <c r="I9">
        <f t="shared" si="0"/>
        <v>2.0202020202020202E-3</v>
      </c>
      <c r="J9">
        <f t="shared" si="1"/>
        <v>2E-3</v>
      </c>
      <c r="K9">
        <v>3.0000000000000001E-3</v>
      </c>
      <c r="L9">
        <f t="shared" si="2"/>
        <v>3.0000000000000001E-3</v>
      </c>
    </row>
    <row r="10" spans="1:12" x14ac:dyDescent="0.2">
      <c r="A10" s="2">
        <v>29</v>
      </c>
      <c r="B10" s="2">
        <v>552184</v>
      </c>
      <c r="C10" s="2">
        <v>1216</v>
      </c>
      <c r="D10" s="2">
        <v>550968</v>
      </c>
      <c r="E10" s="2">
        <v>543</v>
      </c>
      <c r="F10" s="2">
        <v>64</v>
      </c>
      <c r="G10" s="2">
        <v>5</v>
      </c>
      <c r="H10" s="2">
        <v>59</v>
      </c>
      <c r="I10">
        <f t="shared" si="0"/>
        <v>4.1118421052631577E-3</v>
      </c>
      <c r="J10">
        <f t="shared" si="1"/>
        <v>4.0000000000000001E-3</v>
      </c>
      <c r="K10">
        <v>3.0000000000000001E-3</v>
      </c>
      <c r="L10">
        <f t="shared" si="2"/>
        <v>4.0000000000000001E-3</v>
      </c>
    </row>
    <row r="11" spans="1:12" x14ac:dyDescent="0.2">
      <c r="A11" s="2">
        <v>30</v>
      </c>
      <c r="B11" s="2">
        <v>551540</v>
      </c>
      <c r="C11" s="2">
        <v>1567</v>
      </c>
      <c r="D11" s="2">
        <v>549973</v>
      </c>
      <c r="E11" s="2">
        <v>815</v>
      </c>
      <c r="F11" s="2">
        <v>70</v>
      </c>
      <c r="G11" s="2">
        <v>5</v>
      </c>
      <c r="H11" s="2">
        <v>65</v>
      </c>
      <c r="I11">
        <f t="shared" si="0"/>
        <v>3.1908104658583281E-3</v>
      </c>
      <c r="J11">
        <f t="shared" si="1"/>
        <v>3.0000000000000001E-3</v>
      </c>
      <c r="K11">
        <v>3.0000000000000001E-3</v>
      </c>
      <c r="L11">
        <f t="shared" si="2"/>
        <v>3.0000000000000001E-3</v>
      </c>
    </row>
    <row r="12" spans="1:12" x14ac:dyDescent="0.2">
      <c r="A12" s="2">
        <v>31</v>
      </c>
      <c r="B12" s="2">
        <v>550674</v>
      </c>
      <c r="C12" s="2">
        <v>2144</v>
      </c>
      <c r="D12" s="2">
        <v>548530</v>
      </c>
      <c r="E12" s="2">
        <v>623</v>
      </c>
      <c r="F12" s="2">
        <v>73</v>
      </c>
      <c r="G12" s="2">
        <v>7</v>
      </c>
      <c r="H12" s="2">
        <v>66</v>
      </c>
      <c r="I12">
        <f t="shared" si="0"/>
        <v>3.2649253731343282E-3</v>
      </c>
      <c r="J12">
        <f t="shared" si="1"/>
        <v>3.0000000000000001E-3</v>
      </c>
      <c r="K12">
        <v>3.0000000000000001E-3</v>
      </c>
      <c r="L12">
        <f t="shared" si="2"/>
        <v>3.0000000000000001E-3</v>
      </c>
    </row>
    <row r="13" spans="1:12" x14ac:dyDescent="0.2">
      <c r="A13" s="2">
        <v>32</v>
      </c>
      <c r="B13" s="2">
        <v>549581</v>
      </c>
      <c r="C13" s="2">
        <v>2458</v>
      </c>
      <c r="D13" s="2">
        <v>547123</v>
      </c>
      <c r="E13" s="2">
        <v>962</v>
      </c>
      <c r="F13" s="2">
        <v>83</v>
      </c>
      <c r="G13" s="2">
        <v>7</v>
      </c>
      <c r="H13" s="2">
        <v>76</v>
      </c>
      <c r="I13">
        <f t="shared" si="0"/>
        <v>2.8478437754271765E-3</v>
      </c>
      <c r="J13">
        <f t="shared" si="1"/>
        <v>3.0000000000000001E-3</v>
      </c>
      <c r="K13">
        <v>3.0000000000000001E-3</v>
      </c>
      <c r="L13">
        <f t="shared" si="2"/>
        <v>3.0000000000000001E-3</v>
      </c>
    </row>
    <row r="14" spans="1:12" x14ac:dyDescent="0.2">
      <c r="A14" s="2">
        <v>33</v>
      </c>
      <c r="B14" s="2">
        <v>548012</v>
      </c>
      <c r="C14" s="2">
        <v>3056</v>
      </c>
      <c r="D14" s="2">
        <v>544956</v>
      </c>
      <c r="E14" s="2">
        <v>1166</v>
      </c>
      <c r="F14" s="2">
        <v>79</v>
      </c>
      <c r="G14" s="2">
        <v>7</v>
      </c>
      <c r="H14" s="2">
        <v>72</v>
      </c>
      <c r="I14">
        <f t="shared" si="0"/>
        <v>2.2905759162303663E-3</v>
      </c>
      <c r="J14">
        <f t="shared" si="1"/>
        <v>2E-3</v>
      </c>
      <c r="K14">
        <v>3.0000000000000001E-3</v>
      </c>
      <c r="L14">
        <f t="shared" si="2"/>
        <v>3.0000000000000001E-3</v>
      </c>
    </row>
    <row r="15" spans="1:12" x14ac:dyDescent="0.2">
      <c r="A15" s="2">
        <v>34</v>
      </c>
      <c r="B15" s="2">
        <v>545671</v>
      </c>
      <c r="C15" s="2">
        <v>3740</v>
      </c>
      <c r="D15" s="2">
        <v>541931</v>
      </c>
      <c r="E15" s="2">
        <v>1777</v>
      </c>
      <c r="F15" s="2">
        <v>86</v>
      </c>
      <c r="G15" s="2">
        <v>5</v>
      </c>
      <c r="H15" s="2">
        <v>81</v>
      </c>
      <c r="I15">
        <f t="shared" si="0"/>
        <v>1.3368983957219251E-3</v>
      </c>
      <c r="J15">
        <f t="shared" si="1"/>
        <v>1E-3</v>
      </c>
      <c r="K15">
        <v>3.0000000000000001E-3</v>
      </c>
      <c r="L15">
        <f t="shared" si="2"/>
        <v>3.0000000000000001E-3</v>
      </c>
    </row>
    <row r="16" spans="1:12" x14ac:dyDescent="0.2">
      <c r="A16" s="2">
        <v>35</v>
      </c>
      <c r="B16" s="2">
        <v>541830</v>
      </c>
      <c r="C16" s="2">
        <v>4874</v>
      </c>
      <c r="D16" s="2">
        <v>536956</v>
      </c>
      <c r="E16" s="2">
        <v>2128</v>
      </c>
      <c r="F16" s="2">
        <v>93</v>
      </c>
      <c r="G16" s="2">
        <v>3</v>
      </c>
      <c r="H16" s="2">
        <v>90</v>
      </c>
      <c r="I16">
        <f t="shared" si="0"/>
        <v>6.155108740254411E-4</v>
      </c>
      <c r="J16">
        <f t="shared" si="1"/>
        <v>1E-3</v>
      </c>
      <c r="K16">
        <v>3.0000000000000001E-3</v>
      </c>
      <c r="L16">
        <f t="shared" si="2"/>
        <v>3.0000000000000001E-3</v>
      </c>
    </row>
    <row r="17" spans="1:12" x14ac:dyDescent="0.2">
      <c r="A17" s="2">
        <v>36</v>
      </c>
      <c r="B17" s="2">
        <v>535673</v>
      </c>
      <c r="C17" s="2">
        <v>6094</v>
      </c>
      <c r="D17" s="2">
        <v>529579</v>
      </c>
      <c r="E17" s="2">
        <v>2807</v>
      </c>
      <c r="F17" s="2">
        <v>116</v>
      </c>
      <c r="G17" s="2">
        <v>5</v>
      </c>
      <c r="H17" s="2">
        <v>111</v>
      </c>
      <c r="I17">
        <f t="shared" si="0"/>
        <v>8.2047915982934034E-4</v>
      </c>
      <c r="J17">
        <f t="shared" si="1"/>
        <v>1E-3</v>
      </c>
      <c r="K17">
        <v>3.0000000000000001E-3</v>
      </c>
      <c r="L17">
        <f t="shared" si="2"/>
        <v>3.0000000000000001E-3</v>
      </c>
    </row>
    <row r="18" spans="1:12" x14ac:dyDescent="0.2">
      <c r="A18" s="2">
        <v>37</v>
      </c>
      <c r="B18" s="2">
        <v>523774</v>
      </c>
      <c r="C18" s="2">
        <v>7478</v>
      </c>
      <c r="D18" s="2">
        <v>516296</v>
      </c>
      <c r="E18" s="2">
        <v>2502</v>
      </c>
      <c r="F18" s="2">
        <v>144</v>
      </c>
      <c r="G18" s="2">
        <v>9</v>
      </c>
      <c r="H18" s="2">
        <v>135</v>
      </c>
      <c r="I18">
        <f t="shared" si="0"/>
        <v>1.2035303557100829E-3</v>
      </c>
      <c r="J18">
        <f t="shared" si="1"/>
        <v>1E-3</v>
      </c>
      <c r="K18">
        <f>2.1/10000</f>
        <v>2.1000000000000001E-4</v>
      </c>
      <c r="L18">
        <f t="shared" si="2"/>
        <v>1E-3</v>
      </c>
    </row>
    <row r="19" spans="1:12" x14ac:dyDescent="0.2">
      <c r="A19" s="2">
        <v>38</v>
      </c>
      <c r="B19" s="2">
        <v>496903</v>
      </c>
      <c r="C19" s="2">
        <v>7791</v>
      </c>
      <c r="D19" s="2">
        <v>489112</v>
      </c>
      <c r="E19" s="2">
        <v>2536</v>
      </c>
      <c r="F19" s="2">
        <v>182</v>
      </c>
      <c r="G19" s="2">
        <v>6</v>
      </c>
      <c r="H19" s="2">
        <v>176</v>
      </c>
      <c r="I19">
        <f t="shared" si="0"/>
        <v>7.7011936850211781E-4</v>
      </c>
      <c r="J19">
        <f t="shared" si="1"/>
        <v>1E-3</v>
      </c>
      <c r="K19">
        <v>2.7E-4</v>
      </c>
      <c r="L19">
        <f t="shared" si="2"/>
        <v>1E-3</v>
      </c>
    </row>
    <row r="20" spans="1:12" x14ac:dyDescent="0.2">
      <c r="A20" s="2">
        <v>39</v>
      </c>
      <c r="B20" s="2">
        <v>426816</v>
      </c>
      <c r="C20" s="2">
        <v>7122</v>
      </c>
      <c r="D20" s="2">
        <v>419694</v>
      </c>
      <c r="E20" s="2">
        <v>1958</v>
      </c>
      <c r="F20" s="2">
        <v>171</v>
      </c>
      <c r="G20" s="2">
        <v>8</v>
      </c>
      <c r="H20" s="2">
        <v>163</v>
      </c>
      <c r="I20">
        <f t="shared" si="0"/>
        <v>1.1232799775344005E-3</v>
      </c>
      <c r="J20">
        <f t="shared" si="1"/>
        <v>1E-3</v>
      </c>
      <c r="K20">
        <v>3.5E-4</v>
      </c>
      <c r="L20">
        <f t="shared" si="2"/>
        <v>1E-3</v>
      </c>
    </row>
    <row r="21" spans="1:12" x14ac:dyDescent="0.2">
      <c r="A21" s="2">
        <v>40</v>
      </c>
      <c r="B21" s="2">
        <v>299674</v>
      </c>
      <c r="C21" s="2">
        <v>5245</v>
      </c>
      <c r="D21" s="2">
        <v>294429</v>
      </c>
      <c r="E21" s="2">
        <v>1177</v>
      </c>
      <c r="F21" s="2">
        <v>198</v>
      </c>
      <c r="G21" s="2">
        <v>4</v>
      </c>
      <c r="H21" s="2">
        <v>194</v>
      </c>
      <c r="I21">
        <f t="shared" si="0"/>
        <v>7.6263107721639652E-4</v>
      </c>
      <c r="J21">
        <f t="shared" si="1"/>
        <v>1E-3</v>
      </c>
      <c r="K21">
        <v>4.2000000000000002E-4</v>
      </c>
      <c r="L21">
        <f t="shared" si="2"/>
        <v>1E-3</v>
      </c>
    </row>
    <row r="22" spans="1:12" x14ac:dyDescent="0.2">
      <c r="A22" s="2">
        <v>41</v>
      </c>
      <c r="B22" s="2">
        <v>144250</v>
      </c>
      <c r="C22" s="2">
        <v>2660</v>
      </c>
      <c r="D22" s="2">
        <v>141590</v>
      </c>
      <c r="E22" s="2">
        <v>340</v>
      </c>
      <c r="F22" s="2">
        <v>132</v>
      </c>
      <c r="G22" s="2">
        <v>5</v>
      </c>
      <c r="H22" s="2">
        <v>127</v>
      </c>
      <c r="I22">
        <f t="shared" si="0"/>
        <v>1.8796992481203006E-3</v>
      </c>
      <c r="J22">
        <f t="shared" si="1"/>
        <v>2E-3</v>
      </c>
      <c r="K22">
        <v>6.0999999999999997E-4</v>
      </c>
      <c r="L22">
        <f t="shared" si="2"/>
        <v>2E-3</v>
      </c>
    </row>
    <row r="23" spans="1:12" x14ac:dyDescent="0.2">
      <c r="A23" s="2">
        <v>42</v>
      </c>
      <c r="B23" s="2">
        <v>40360</v>
      </c>
      <c r="C23" s="2">
        <v>665</v>
      </c>
      <c r="D23" s="2">
        <v>39695</v>
      </c>
      <c r="E23" s="2">
        <v>11</v>
      </c>
      <c r="F23" s="2">
        <v>67</v>
      </c>
      <c r="G23" s="2">
        <v>0</v>
      </c>
      <c r="H23" s="2">
        <v>67</v>
      </c>
      <c r="I23">
        <f t="shared" si="0"/>
        <v>0</v>
      </c>
      <c r="J23">
        <f t="shared" si="1"/>
        <v>0</v>
      </c>
      <c r="K23">
        <v>1.08E-3</v>
      </c>
      <c r="L23">
        <f t="shared" si="2"/>
        <v>1E-3</v>
      </c>
    </row>
  </sheetData>
  <mergeCells count="4">
    <mergeCell ref="B1:D1"/>
    <mergeCell ref="F1:H1"/>
    <mergeCell ref="A2:A3"/>
    <mergeCell ref="B2:B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3" ma:contentTypeDescription="Create a new document." ma:contentTypeScope="" ma:versionID="bcab42b681813b96043c0b869577973d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b36b52368701cf0b88ba8d42da5a3441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B1F164-DDC9-4622-8588-A1C1F4AFE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Phase1</vt:lpstr>
      <vt:lpstr>Phase2</vt:lpstr>
      <vt:lpstr>Phase3</vt:lpstr>
      <vt:lpstr>Phase4</vt:lpstr>
      <vt:lpstr>OLD</vt:lpstr>
      <vt:lpstr>SB_Risk_Preeclampsia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2023-11-25T18:26:36Z</dcterms:modified>
</cp:coreProperties>
</file>