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elatour/Multiple_outcomes_pregnancy/"/>
    </mc:Choice>
  </mc:AlternateContent>
  <xr:revisionPtr revIDLastSave="0" documentId="13_ncr:1_{C1FDAA41-2432-9346-BBDC-2073CEC740C3}" xr6:coauthVersionLast="47" xr6:coauthVersionMax="47" xr10:uidLastSave="{00000000-0000-0000-0000-000000000000}"/>
  <bookViews>
    <workbookView xWindow="28800" yWindow="500" windowWidth="28800" windowHeight="17500" xr2:uid="{00000000-000D-0000-FFFF-FFFF00000000}"/>
  </bookViews>
  <sheets>
    <sheet name="README" sheetId="8" r:id="rId1"/>
    <sheet name="Phase1" sheetId="6" r:id="rId2"/>
    <sheet name="Phase2" sheetId="2" r:id="rId3"/>
    <sheet name="Phase3" sheetId="3" r:id="rId4"/>
    <sheet name="Phase4" sheetId="5" r:id="rId5"/>
    <sheet name="Phase5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13" i="2"/>
  <c r="C4" i="5"/>
  <c r="C3" i="5"/>
  <c r="C5" i="5" s="1"/>
  <c r="D16" i="3"/>
  <c r="D17" i="3"/>
  <c r="D18" i="3"/>
  <c r="D15" i="3"/>
  <c r="D12" i="3"/>
  <c r="D13" i="3"/>
  <c r="D14" i="3"/>
  <c r="D11" i="3"/>
  <c r="D8" i="3"/>
  <c r="D9" i="3"/>
  <c r="D10" i="3"/>
  <c r="D7" i="3"/>
  <c r="D3" i="3"/>
  <c r="D4" i="3"/>
  <c r="D5" i="3"/>
  <c r="D6" i="3"/>
  <c r="D2" i="3"/>
  <c r="D38" i="2"/>
  <c r="D39" i="2"/>
  <c r="D40" i="2"/>
  <c r="D41" i="2"/>
  <c r="D37" i="2"/>
  <c r="D35" i="2"/>
  <c r="D36" i="2"/>
  <c r="D34" i="2"/>
  <c r="D31" i="2"/>
  <c r="D32" i="2"/>
  <c r="D33" i="2"/>
  <c r="D30" i="2"/>
  <c r="D27" i="2"/>
  <c r="D28" i="2"/>
  <c r="D29" i="2"/>
  <c r="D26" i="2"/>
  <c r="C38" i="2"/>
  <c r="C39" i="2"/>
  <c r="C40" i="2"/>
  <c r="C41" i="2"/>
  <c r="C42" i="2"/>
  <c r="D42" i="2" s="1"/>
  <c r="C37" i="2"/>
  <c r="C32" i="2"/>
  <c r="C33" i="2"/>
  <c r="C34" i="2"/>
  <c r="C35" i="2"/>
  <c r="C36" i="2"/>
  <c r="C31" i="2"/>
  <c r="C26" i="2"/>
  <c r="C27" i="2"/>
  <c r="C28" i="2"/>
  <c r="C29" i="2"/>
  <c r="C30" i="2"/>
  <c r="C25" i="2"/>
  <c r="C20" i="2"/>
  <c r="C21" i="2"/>
  <c r="C22" i="2"/>
  <c r="C23" i="2"/>
  <c r="C24" i="2"/>
  <c r="C19" i="2"/>
  <c r="C15" i="2"/>
  <c r="C16" i="2"/>
  <c r="C17" i="2"/>
  <c r="C18" i="2"/>
  <c r="C14" i="2"/>
  <c r="C3" i="2"/>
  <c r="C4" i="2"/>
  <c r="C5" i="2"/>
  <c r="C6" i="2"/>
  <c r="C7" i="2"/>
  <c r="C8" i="2"/>
  <c r="C9" i="2"/>
  <c r="C10" i="2"/>
  <c r="C11" i="2"/>
  <c r="C2" i="2"/>
  <c r="C42" i="6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" i="3"/>
  <c r="C3" i="3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2" i="6"/>
  <c r="E7" i="2" l="1"/>
  <c r="E13" i="2"/>
  <c r="E14" i="2"/>
  <c r="E15" i="2"/>
  <c r="E21" i="2"/>
  <c r="E22" i="2"/>
  <c r="E11" i="2"/>
  <c r="E12" i="2"/>
  <c r="E19" i="2"/>
  <c r="E20" i="2"/>
  <c r="E6" i="2"/>
  <c r="G2" i="3"/>
  <c r="E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3" i="3"/>
  <c r="E5" i="2"/>
  <c r="E4" i="2"/>
  <c r="E3" i="2"/>
  <c r="E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E37" i="2" l="1"/>
  <c r="E18" i="2"/>
  <c r="E10" i="2"/>
  <c r="E33" i="2"/>
  <c r="E9" i="2"/>
  <c r="E40" i="2"/>
  <c r="E16" i="2"/>
  <c r="E17" i="2"/>
  <c r="E23" i="2"/>
  <c r="E25" i="2"/>
  <c r="E32" i="2"/>
  <c r="E24" i="2"/>
  <c r="E8" i="2"/>
  <c r="E27" i="2"/>
  <c r="E39" i="2"/>
  <c r="E36" i="2"/>
  <c r="E35" i="2"/>
  <c r="E26" i="2"/>
  <c r="E31" i="2"/>
  <c r="E41" i="2"/>
  <c r="E34" i="2"/>
  <c r="E28" i="2"/>
  <c r="E38" i="2"/>
  <c r="E30" i="2"/>
  <c r="E29" i="2"/>
</calcChain>
</file>

<file path=xl/sharedStrings.xml><?xml version="1.0" encoding="utf-8"?>
<sst xmlns="http://schemas.openxmlformats.org/spreadsheetml/2006/main" count="106" uniqueCount="70">
  <si>
    <t>p_fetaldeath</t>
  </si>
  <si>
    <t>p_livebirth</t>
  </si>
  <si>
    <t>p_preeclampsia</t>
  </si>
  <si>
    <t>preeclampsia_flag</t>
  </si>
  <si>
    <t>p_sga</t>
  </si>
  <si>
    <t>trt</t>
  </si>
  <si>
    <t>p_fetaldeath_next</t>
  </si>
  <si>
    <t>p_livebirth_next</t>
  </si>
  <si>
    <t>p_contpreg_next</t>
  </si>
  <si>
    <t>gestweek_conception</t>
  </si>
  <si>
    <t>treat_effect_OR</t>
  </si>
  <si>
    <t>treat_effect_ln_OR</t>
  </si>
  <si>
    <t>ln_odds_preeclampsia</t>
  </si>
  <si>
    <t>trt_value</t>
  </si>
  <si>
    <t>p_censoring</t>
  </si>
  <si>
    <t>Phase 1:</t>
  </si>
  <si>
    <t>Pupose:</t>
  </si>
  <si>
    <t>The purpose of this file was to provide necessary simulation parameters for simulating the pregnancy cohort. One file was created for each scenario based upon the scenario-specific parameters.</t>
  </si>
  <si>
    <r>
      <t xml:space="preserve">Gestational week that the outcome was determined (though the outcome was </t>
    </r>
    <r>
      <rPr>
        <i/>
        <sz val="12"/>
        <color theme="1"/>
        <rFont val="Calibri"/>
        <family val="2"/>
        <scheme val="minor"/>
      </rPr>
      <t>observed</t>
    </r>
    <r>
      <rPr>
        <sz val="12"/>
        <color theme="1"/>
        <rFont val="Calibri"/>
        <family val="2"/>
        <scheme val="minor"/>
      </rPr>
      <t xml:space="preserve"> at the next gestational week), indexed from conception.</t>
    </r>
  </si>
  <si>
    <t>Probability of a fetal death, observed at the next gestational week.</t>
  </si>
  <si>
    <t>Probability of live birth, observed at the next gestational week</t>
  </si>
  <si>
    <t>Probability that the pregnancy continues without the outcome to the next gestational week</t>
  </si>
  <si>
    <t xml:space="preserve">Phase 2: </t>
  </si>
  <si>
    <r>
      <t xml:space="preserve">This sheet provides the weekly probabilities of fetal death, live birth, and continuing pregnancy for </t>
    </r>
    <r>
      <rPr>
        <i/>
        <sz val="12"/>
        <color theme="1"/>
        <rFont val="Calibri"/>
        <family val="2"/>
        <scheme val="minor"/>
      </rPr>
      <t>treated</t>
    </r>
    <r>
      <rPr>
        <sz val="12"/>
        <color theme="1"/>
        <rFont val="Calibri"/>
        <family val="2"/>
        <scheme val="minor"/>
      </rPr>
      <t xml:space="preserve"> potential outcomes, at each gestational week indexed from conception.</t>
    </r>
  </si>
  <si>
    <r>
      <t xml:space="preserve">This sheet provides the weekly probabilities of fetal death, live birth, and continuing pregnancy for </t>
    </r>
    <r>
      <rPr>
        <i/>
        <sz val="12"/>
        <color theme="1"/>
        <rFont val="Calibri"/>
        <family val="2"/>
        <scheme val="minor"/>
      </rPr>
      <t>untreated</t>
    </r>
    <r>
      <rPr>
        <sz val="12"/>
        <color theme="1"/>
        <rFont val="Calibri"/>
        <family val="2"/>
        <scheme val="minor"/>
      </rPr>
      <t xml:space="preserve"> potential outcomes, at each gestational week indexed from conception.</t>
    </r>
  </si>
  <si>
    <t>Indicator for treated potential outcomes.</t>
  </si>
  <si>
    <t>INPUT</t>
  </si>
  <si>
    <t>RR for fetal death at gestational weeks 17 through 22</t>
  </si>
  <si>
    <t>RR for fetal death at gestational weeks 23 through 28</t>
  </si>
  <si>
    <t>RR for fetal death at gestational weeks 29 through 34</t>
  </si>
  <si>
    <t>RR for fetal death at gesttaional weeks 35+</t>
  </si>
  <si>
    <t>RR for live birth at gestational weeks 32 through 34</t>
  </si>
  <si>
    <t>RR for live birth at gestational weeks 24 through 27</t>
  </si>
  <si>
    <t>RR for live birth at gestational weeks 28 through 31</t>
  </si>
  <si>
    <t>RR for live birth at gestational weeks 35+</t>
  </si>
  <si>
    <t>Phase 3:</t>
  </si>
  <si>
    <t>This sheet provides necessary probabilities to generate preeclampsia outcomes and preeclampsia-induced pregnancy outcomes.</t>
  </si>
  <si>
    <t>Probability of preeclampsia at each gestational week, indexed from conception</t>
  </si>
  <si>
    <t>Log-odds of preeclampsia, directly calculated from p_preeclampsia</t>
  </si>
  <si>
    <t>Odds ratio for preeclampsia at each gestational week</t>
  </si>
  <si>
    <t>OR for preeclampsia at gestational weeks 24 through 28</t>
  </si>
  <si>
    <t>OR for preeclampsia at gestational weeks 29 through 32</t>
  </si>
  <si>
    <t>OR for preeclampsia at gestational weeks 33 through 36</t>
  </si>
  <si>
    <t>OR for preeclampsia at gestational weeks 37 through 40</t>
  </si>
  <si>
    <t>Log-transformed odds ratio, directly calcualted from treat_effect_OR</t>
  </si>
  <si>
    <t xml:space="preserve">Probability of fetal death after experiencing preeclampsia </t>
  </si>
  <si>
    <t>Probability of live birth after experiencing preeclampsia</t>
  </si>
  <si>
    <t>Phase 4</t>
  </si>
  <si>
    <t>This sheet implements the effect of treatment on small-for-gestational age live birth -- probabilities are applied among live births</t>
  </si>
  <si>
    <t>Indicator for preeclampsia (1=yes, 0=no)</t>
  </si>
  <si>
    <t>Indicator for treatment (1=yes, 0=no)</t>
  </si>
  <si>
    <t>Probability of small for gestational age live birth</t>
  </si>
  <si>
    <t>RR preeclampsia versus no preeclampsia for the risk of SGA</t>
  </si>
  <si>
    <t>RR treatment versus no treatment for the risk of SGA</t>
  </si>
  <si>
    <t>Phase 5</t>
  </si>
  <si>
    <t>This sheet provides probabilities of being censored for each gestational week, indexed from conception</t>
  </si>
  <si>
    <t>Probability of being censored for that gestational week</t>
  </si>
  <si>
    <t>How to Use:</t>
  </si>
  <si>
    <t>Each row represents one gestational week's outcomes. This file was pulled in from the code and each probability was used to generate a person's outcome for that week.</t>
  </si>
  <si>
    <t>To create scenario-specific probabilities, modify the risk ratio (RR) and odds ratio (OR) values in green.</t>
  </si>
  <si>
    <t>RR for fetal death at gestational weeks 0 through 9 from conception</t>
  </si>
  <si>
    <t>RR for fetal death at gestational weeks 10 through 16</t>
  </si>
  <si>
    <t>Scenario 1, 4, 7, 10</t>
  </si>
  <si>
    <t>Scenario 2, 5, 8, 11</t>
  </si>
  <si>
    <t>Scenarios 3, 7, 9, 12</t>
  </si>
  <si>
    <t>Scenarios 1-3, 7-9</t>
  </si>
  <si>
    <t>Scenarios 4-6, 10-12</t>
  </si>
  <si>
    <t>All scenarios</t>
  </si>
  <si>
    <t>Scenarios 1-6</t>
  </si>
  <si>
    <t>Scenarios 7-12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</si>
</sst>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34933-498D-0241-A3CA-9112F6764FEB}">
  <dimension ref="A1:L68"/>
  <sheetViews>
    <sheetView tabSelected="1" topLeftCell="A6" workbookViewId="0">
      <selection activeCell="C34" sqref="C34"/>
    </sheetView>
  </sheetViews>
  <sheetFormatPr baseColWidth="10" defaultRowHeight="16" x14ac:dyDescent="0.2"/>
  <cols>
    <col min="1" max="1" width="10.83203125" style="1"/>
    <col min="2" max="2" width="19.83203125" customWidth="1"/>
    <col min="10" max="11" width="16.83203125" bestFit="1" customWidth="1"/>
    <col min="12" max="12" width="17.6640625" bestFit="1" customWidth="1"/>
  </cols>
  <sheetData>
    <row r="1" spans="1:3" x14ac:dyDescent="0.2">
      <c r="A1" s="1" t="s">
        <v>16</v>
      </c>
    </row>
    <row r="2" spans="1:3" x14ac:dyDescent="0.2">
      <c r="B2" t="s">
        <v>17</v>
      </c>
    </row>
    <row r="3" spans="1:3" x14ac:dyDescent="0.2">
      <c r="A3" s="1" t="s">
        <v>57</v>
      </c>
    </row>
    <row r="4" spans="1:3" x14ac:dyDescent="0.2">
      <c r="B4" t="s">
        <v>58</v>
      </c>
    </row>
    <row r="5" spans="1:3" x14ac:dyDescent="0.2">
      <c r="B5" t="s">
        <v>59</v>
      </c>
    </row>
    <row r="7" spans="1:3" x14ac:dyDescent="0.2">
      <c r="A7" s="1" t="s">
        <v>15</v>
      </c>
      <c r="B7" t="s">
        <v>24</v>
      </c>
    </row>
    <row r="9" spans="1:3" x14ac:dyDescent="0.2">
      <c r="B9" s="1" t="s">
        <v>9</v>
      </c>
      <c r="C9" t="s">
        <v>18</v>
      </c>
    </row>
    <row r="10" spans="1:3" x14ac:dyDescent="0.2">
      <c r="B10" s="1" t="s">
        <v>6</v>
      </c>
      <c r="C10" t="s">
        <v>19</v>
      </c>
    </row>
    <row r="11" spans="1:3" x14ac:dyDescent="0.2">
      <c r="B11" s="1" t="s">
        <v>7</v>
      </c>
      <c r="C11" t="s">
        <v>20</v>
      </c>
    </row>
    <row r="12" spans="1:3" x14ac:dyDescent="0.2">
      <c r="B12" s="1" t="s">
        <v>8</v>
      </c>
      <c r="C12" t="s">
        <v>21</v>
      </c>
    </row>
    <row r="13" spans="1:3" x14ac:dyDescent="0.2">
      <c r="B13" s="1"/>
    </row>
    <row r="14" spans="1:3" x14ac:dyDescent="0.2">
      <c r="A14" s="1" t="s">
        <v>22</v>
      </c>
      <c r="B14" t="s">
        <v>23</v>
      </c>
    </row>
    <row r="16" spans="1:3" x14ac:dyDescent="0.2">
      <c r="B16" s="1" t="s">
        <v>9</v>
      </c>
      <c r="C16" t="s">
        <v>18</v>
      </c>
    </row>
    <row r="17" spans="2:12" x14ac:dyDescent="0.2">
      <c r="B17" s="1" t="s">
        <v>5</v>
      </c>
      <c r="C17" t="s">
        <v>25</v>
      </c>
    </row>
    <row r="18" spans="2:12" x14ac:dyDescent="0.2">
      <c r="B18" s="1" t="s">
        <v>6</v>
      </c>
      <c r="C18" t="s">
        <v>19</v>
      </c>
    </row>
    <row r="19" spans="2:12" x14ac:dyDescent="0.2">
      <c r="B19" s="1"/>
    </row>
    <row r="20" spans="2:12" x14ac:dyDescent="0.2">
      <c r="C20" s="1" t="s">
        <v>26</v>
      </c>
      <c r="J20" s="1" t="s">
        <v>62</v>
      </c>
      <c r="K20" s="1" t="s">
        <v>63</v>
      </c>
      <c r="L20" s="1" t="s">
        <v>64</v>
      </c>
    </row>
    <row r="21" spans="2:12" x14ac:dyDescent="0.2">
      <c r="C21" s="4">
        <v>1</v>
      </c>
      <c r="D21" t="s">
        <v>60</v>
      </c>
      <c r="J21">
        <v>1</v>
      </c>
      <c r="K21">
        <v>1</v>
      </c>
      <c r="L21">
        <v>1</v>
      </c>
    </row>
    <row r="22" spans="2:12" x14ac:dyDescent="0.2">
      <c r="C22" s="4">
        <v>0.5</v>
      </c>
      <c r="D22" t="s">
        <v>61</v>
      </c>
      <c r="J22">
        <v>0.5</v>
      </c>
      <c r="K22">
        <v>2</v>
      </c>
      <c r="L22">
        <v>1</v>
      </c>
    </row>
    <row r="23" spans="2:12" x14ac:dyDescent="0.2">
      <c r="C23" s="4">
        <v>0.6</v>
      </c>
      <c r="D23" t="s">
        <v>27</v>
      </c>
      <c r="J23">
        <v>0.6</v>
      </c>
      <c r="K23">
        <v>1.67</v>
      </c>
      <c r="L23">
        <v>1</v>
      </c>
    </row>
    <row r="24" spans="2:12" x14ac:dyDescent="0.2">
      <c r="C24" s="4">
        <v>0.7</v>
      </c>
      <c r="D24" t="s">
        <v>28</v>
      </c>
      <c r="J24">
        <v>0.7</v>
      </c>
      <c r="K24">
        <v>1.43</v>
      </c>
      <c r="L24">
        <v>1</v>
      </c>
    </row>
    <row r="25" spans="2:12" x14ac:dyDescent="0.2">
      <c r="C25" s="4">
        <v>0.8</v>
      </c>
      <c r="D25" t="s">
        <v>29</v>
      </c>
      <c r="J25">
        <v>0.8</v>
      </c>
      <c r="K25">
        <v>1.25</v>
      </c>
      <c r="L25">
        <v>1</v>
      </c>
    </row>
    <row r="26" spans="2:12" x14ac:dyDescent="0.2">
      <c r="C26" s="4">
        <v>0.9</v>
      </c>
      <c r="D26" t="s">
        <v>30</v>
      </c>
      <c r="J26">
        <v>0.9</v>
      </c>
      <c r="K26">
        <v>1.1100000000000001</v>
      </c>
      <c r="L26">
        <v>1</v>
      </c>
    </row>
    <row r="28" spans="2:12" x14ac:dyDescent="0.2">
      <c r="B28" s="1" t="s">
        <v>7</v>
      </c>
      <c r="C28" t="s">
        <v>20</v>
      </c>
    </row>
    <row r="30" spans="2:12" x14ac:dyDescent="0.2">
      <c r="C30" s="1" t="s">
        <v>26</v>
      </c>
      <c r="J30" s="1" t="s">
        <v>65</v>
      </c>
      <c r="K30" s="1" t="s">
        <v>66</v>
      </c>
    </row>
    <row r="31" spans="2:12" x14ac:dyDescent="0.2">
      <c r="C31" s="4">
        <v>1</v>
      </c>
      <c r="D31" t="s">
        <v>32</v>
      </c>
      <c r="J31">
        <v>0.6</v>
      </c>
      <c r="K31">
        <v>1</v>
      </c>
    </row>
    <row r="32" spans="2:12" x14ac:dyDescent="0.2">
      <c r="C32" s="4">
        <v>1</v>
      </c>
      <c r="D32" t="s">
        <v>33</v>
      </c>
      <c r="J32">
        <v>0.7</v>
      </c>
      <c r="K32">
        <v>1</v>
      </c>
    </row>
    <row r="33" spans="1:11" x14ac:dyDescent="0.2">
      <c r="C33" s="4">
        <v>1</v>
      </c>
      <c r="D33" t="s">
        <v>31</v>
      </c>
      <c r="J33">
        <v>0.8</v>
      </c>
      <c r="K33">
        <v>1</v>
      </c>
    </row>
    <row r="34" spans="1:11" x14ac:dyDescent="0.2">
      <c r="C34" s="4">
        <v>1</v>
      </c>
      <c r="D34" t="s">
        <v>34</v>
      </c>
      <c r="J34">
        <v>1.05</v>
      </c>
      <c r="K34">
        <v>1</v>
      </c>
    </row>
    <row r="36" spans="1:11" x14ac:dyDescent="0.2">
      <c r="B36" s="1" t="s">
        <v>8</v>
      </c>
      <c r="C36" t="s">
        <v>21</v>
      </c>
    </row>
    <row r="38" spans="1:11" x14ac:dyDescent="0.2">
      <c r="A38" s="1" t="s">
        <v>35</v>
      </c>
      <c r="B38" t="s">
        <v>36</v>
      </c>
    </row>
    <row r="40" spans="1:11" x14ac:dyDescent="0.2">
      <c r="B40" s="1" t="s">
        <v>9</v>
      </c>
      <c r="C40" t="s">
        <v>18</v>
      </c>
    </row>
    <row r="41" spans="1:11" x14ac:dyDescent="0.2">
      <c r="B41" s="6" t="s">
        <v>2</v>
      </c>
      <c r="C41" t="s">
        <v>37</v>
      </c>
    </row>
    <row r="42" spans="1:11" x14ac:dyDescent="0.2">
      <c r="B42" s="1" t="s">
        <v>12</v>
      </c>
      <c r="C42" t="s">
        <v>38</v>
      </c>
    </row>
    <row r="43" spans="1:11" x14ac:dyDescent="0.2">
      <c r="B43" s="1" t="s">
        <v>10</v>
      </c>
      <c r="C43" t="s">
        <v>39</v>
      </c>
    </row>
    <row r="45" spans="1:11" x14ac:dyDescent="0.2">
      <c r="C45" s="1" t="s">
        <v>26</v>
      </c>
      <c r="J45" s="1" t="s">
        <v>67</v>
      </c>
    </row>
    <row r="46" spans="1:11" x14ac:dyDescent="0.2">
      <c r="C46" s="3">
        <v>0.5</v>
      </c>
      <c r="D46" t="s">
        <v>40</v>
      </c>
      <c r="J46" s="7">
        <v>0.5</v>
      </c>
    </row>
    <row r="47" spans="1:11" x14ac:dyDescent="0.2">
      <c r="C47" s="3">
        <v>0.6</v>
      </c>
      <c r="D47" t="s">
        <v>41</v>
      </c>
      <c r="J47" s="7">
        <v>0.6</v>
      </c>
    </row>
    <row r="48" spans="1:11" x14ac:dyDescent="0.2">
      <c r="C48" s="3">
        <v>0.7</v>
      </c>
      <c r="D48" t="s">
        <v>42</v>
      </c>
      <c r="J48" s="7">
        <v>0.7</v>
      </c>
    </row>
    <row r="49" spans="1:11" x14ac:dyDescent="0.2">
      <c r="C49" s="3">
        <v>0.8</v>
      </c>
      <c r="D49" t="s">
        <v>43</v>
      </c>
      <c r="J49" s="7">
        <v>0.8</v>
      </c>
    </row>
    <row r="51" spans="1:11" x14ac:dyDescent="0.2">
      <c r="B51" s="1" t="s">
        <v>11</v>
      </c>
      <c r="C51" t="s">
        <v>44</v>
      </c>
    </row>
    <row r="52" spans="1:11" x14ac:dyDescent="0.2">
      <c r="B52" s="1" t="s">
        <v>0</v>
      </c>
      <c r="C52" t="s">
        <v>45</v>
      </c>
    </row>
    <row r="53" spans="1:11" x14ac:dyDescent="0.2">
      <c r="B53" s="1" t="s">
        <v>1</v>
      </c>
      <c r="C53" t="s">
        <v>46</v>
      </c>
    </row>
    <row r="55" spans="1:11" x14ac:dyDescent="0.2">
      <c r="A55" s="1" t="s">
        <v>47</v>
      </c>
      <c r="B55" t="s">
        <v>48</v>
      </c>
    </row>
    <row r="57" spans="1:11" x14ac:dyDescent="0.2">
      <c r="B57" s="2" t="s">
        <v>13</v>
      </c>
      <c r="C57" t="s">
        <v>50</v>
      </c>
    </row>
    <row r="58" spans="1:11" x14ac:dyDescent="0.2">
      <c r="B58" s="2" t="s">
        <v>3</v>
      </c>
      <c r="C58" t="s">
        <v>49</v>
      </c>
    </row>
    <row r="59" spans="1:11" x14ac:dyDescent="0.2">
      <c r="B59" s="2" t="s">
        <v>4</v>
      </c>
      <c r="C59" t="s">
        <v>51</v>
      </c>
    </row>
    <row r="61" spans="1:11" x14ac:dyDescent="0.2">
      <c r="C61" s="1" t="s">
        <v>26</v>
      </c>
      <c r="J61" s="1" t="s">
        <v>68</v>
      </c>
      <c r="K61" s="1" t="s">
        <v>69</v>
      </c>
    </row>
    <row r="62" spans="1:11" x14ac:dyDescent="0.2">
      <c r="C62" s="3">
        <v>1.25</v>
      </c>
      <c r="D62" t="s">
        <v>52</v>
      </c>
      <c r="J62">
        <v>1.25</v>
      </c>
      <c r="K62">
        <v>1.25</v>
      </c>
    </row>
    <row r="63" spans="1:11" x14ac:dyDescent="0.2">
      <c r="C63" s="3">
        <v>0.8</v>
      </c>
      <c r="D63" t="s">
        <v>53</v>
      </c>
      <c r="J63">
        <v>0.8</v>
      </c>
      <c r="K63">
        <v>1</v>
      </c>
    </row>
    <row r="65" spans="1:3" x14ac:dyDescent="0.2">
      <c r="A65" s="1" t="s">
        <v>54</v>
      </c>
      <c r="B65" t="s">
        <v>55</v>
      </c>
    </row>
    <row r="67" spans="1:3" x14ac:dyDescent="0.2">
      <c r="B67" s="2" t="s">
        <v>9</v>
      </c>
      <c r="C67" t="s">
        <v>18</v>
      </c>
    </row>
    <row r="68" spans="1:3" x14ac:dyDescent="0.2">
      <c r="B68" s="2" t="s">
        <v>14</v>
      </c>
      <c r="C68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workbookViewId="0">
      <selection activeCell="B12" sqref="B12"/>
    </sheetView>
  </sheetViews>
  <sheetFormatPr baseColWidth="10" defaultColWidth="11" defaultRowHeight="16" x14ac:dyDescent="0.2"/>
  <cols>
    <col min="1" max="1" width="19" bestFit="1" customWidth="1"/>
    <col min="2" max="2" width="19" customWidth="1"/>
    <col min="3" max="3" width="14.33203125" bestFit="1" customWidth="1"/>
    <col min="4" max="4" width="14.83203125" bestFit="1" customWidth="1"/>
  </cols>
  <sheetData>
    <row r="1" spans="1:4" s="1" customFormat="1" x14ac:dyDescent="0.2">
      <c r="A1" s="1" t="s">
        <v>9</v>
      </c>
      <c r="B1" s="1" t="s">
        <v>6</v>
      </c>
      <c r="C1" s="1" t="s">
        <v>7</v>
      </c>
      <c r="D1" s="1" t="s">
        <v>8</v>
      </c>
    </row>
    <row r="2" spans="1:4" x14ac:dyDescent="0.2">
      <c r="A2">
        <v>0</v>
      </c>
      <c r="B2">
        <v>0.05</v>
      </c>
      <c r="C2">
        <v>0</v>
      </c>
      <c r="D2">
        <f t="shared" ref="D2:D41" si="0">1-C2-B2</f>
        <v>0.95</v>
      </c>
    </row>
    <row r="3" spans="1:4" x14ac:dyDescent="0.2">
      <c r="A3">
        <v>1</v>
      </c>
      <c r="B3">
        <v>0.05</v>
      </c>
      <c r="C3">
        <v>0</v>
      </c>
      <c r="D3">
        <f t="shared" si="0"/>
        <v>0.95</v>
      </c>
    </row>
    <row r="4" spans="1:4" x14ac:dyDescent="0.2">
      <c r="A4">
        <v>2</v>
      </c>
      <c r="B4">
        <v>2.5000000000000001E-2</v>
      </c>
      <c r="C4">
        <v>0</v>
      </c>
      <c r="D4">
        <f t="shared" si="0"/>
        <v>0.97499999999999998</v>
      </c>
    </row>
    <row r="5" spans="1:4" x14ac:dyDescent="0.2">
      <c r="A5">
        <v>3</v>
      </c>
      <c r="B5">
        <v>2.5000000000000001E-2</v>
      </c>
      <c r="C5">
        <v>0</v>
      </c>
      <c r="D5">
        <f t="shared" si="0"/>
        <v>0.97499999999999998</v>
      </c>
    </row>
    <row r="6" spans="1:4" x14ac:dyDescent="0.2">
      <c r="A6">
        <v>4</v>
      </c>
      <c r="B6">
        <v>2.5000000000000001E-2</v>
      </c>
      <c r="C6">
        <v>0</v>
      </c>
      <c r="D6">
        <f t="shared" si="0"/>
        <v>0.97499999999999998</v>
      </c>
    </row>
    <row r="7" spans="1:4" x14ac:dyDescent="0.2">
      <c r="A7">
        <v>5</v>
      </c>
      <c r="B7">
        <v>2.5000000000000001E-2</v>
      </c>
      <c r="C7">
        <v>0</v>
      </c>
      <c r="D7">
        <f t="shared" si="0"/>
        <v>0.97499999999999998</v>
      </c>
    </row>
    <row r="8" spans="1:4" x14ac:dyDescent="0.2">
      <c r="A8">
        <v>6</v>
      </c>
      <c r="B8">
        <v>1.4999999999999999E-2</v>
      </c>
      <c r="C8">
        <v>0</v>
      </c>
      <c r="D8">
        <f t="shared" si="0"/>
        <v>0.98499999999999999</v>
      </c>
    </row>
    <row r="9" spans="1:4" x14ac:dyDescent="0.2">
      <c r="A9">
        <v>7</v>
      </c>
      <c r="B9">
        <v>1.4999999999999999E-2</v>
      </c>
      <c r="C9">
        <v>0</v>
      </c>
      <c r="D9">
        <f t="shared" si="0"/>
        <v>0.98499999999999999</v>
      </c>
    </row>
    <row r="10" spans="1:4" x14ac:dyDescent="0.2">
      <c r="A10">
        <v>8</v>
      </c>
      <c r="B10">
        <v>1.4999999999999999E-2</v>
      </c>
      <c r="C10">
        <v>0</v>
      </c>
      <c r="D10">
        <f t="shared" si="0"/>
        <v>0.98499999999999999</v>
      </c>
    </row>
    <row r="11" spans="1:4" x14ac:dyDescent="0.2">
      <c r="A11">
        <v>9</v>
      </c>
      <c r="B11">
        <v>1.4999999999999999E-2</v>
      </c>
      <c r="C11">
        <v>0</v>
      </c>
      <c r="D11">
        <f t="shared" si="0"/>
        <v>0.98499999999999999</v>
      </c>
    </row>
    <row r="12" spans="1:4" x14ac:dyDescent="0.2">
      <c r="A12">
        <v>10</v>
      </c>
      <c r="B12">
        <v>1.4999999999999999E-2</v>
      </c>
      <c r="C12">
        <v>0</v>
      </c>
      <c r="D12">
        <f t="shared" si="0"/>
        <v>0.98499999999999999</v>
      </c>
    </row>
    <row r="13" spans="1:4" x14ac:dyDescent="0.2">
      <c r="A13">
        <v>11</v>
      </c>
      <c r="B13">
        <v>1.4999999999999999E-2</v>
      </c>
      <c r="C13">
        <v>0</v>
      </c>
      <c r="D13">
        <f t="shared" si="0"/>
        <v>0.98499999999999999</v>
      </c>
    </row>
    <row r="14" spans="1:4" x14ac:dyDescent="0.2">
      <c r="A14">
        <v>12</v>
      </c>
      <c r="B14">
        <v>5.0000000000000001E-3</v>
      </c>
      <c r="C14">
        <v>0</v>
      </c>
      <c r="D14">
        <f t="shared" si="0"/>
        <v>0.995</v>
      </c>
    </row>
    <row r="15" spans="1:4" x14ac:dyDescent="0.2">
      <c r="A15">
        <v>13</v>
      </c>
      <c r="B15">
        <v>5.0000000000000001E-3</v>
      </c>
      <c r="C15">
        <v>0</v>
      </c>
      <c r="D15">
        <f t="shared" si="0"/>
        <v>0.995</v>
      </c>
    </row>
    <row r="16" spans="1:4" x14ac:dyDescent="0.2">
      <c r="A16">
        <v>14</v>
      </c>
      <c r="B16">
        <v>5.0000000000000001E-3</v>
      </c>
      <c r="C16">
        <v>0</v>
      </c>
      <c r="D16">
        <f t="shared" si="0"/>
        <v>0.995</v>
      </c>
    </row>
    <row r="17" spans="1:4" x14ac:dyDescent="0.2">
      <c r="A17">
        <v>15</v>
      </c>
      <c r="B17">
        <v>5.0000000000000001E-3</v>
      </c>
      <c r="C17">
        <v>0</v>
      </c>
      <c r="D17">
        <f t="shared" si="0"/>
        <v>0.995</v>
      </c>
    </row>
    <row r="18" spans="1:4" x14ac:dyDescent="0.2">
      <c r="A18">
        <v>16</v>
      </c>
      <c r="B18">
        <v>5.0000000000000001E-3</v>
      </c>
      <c r="C18">
        <v>0</v>
      </c>
      <c r="D18">
        <f t="shared" si="0"/>
        <v>0.995</v>
      </c>
    </row>
    <row r="19" spans="1:4" x14ac:dyDescent="0.2">
      <c r="A19">
        <v>17</v>
      </c>
      <c r="B19">
        <v>5.0000000000000001E-3</v>
      </c>
      <c r="C19">
        <v>0</v>
      </c>
      <c r="D19">
        <f t="shared" si="0"/>
        <v>0.995</v>
      </c>
    </row>
    <row r="20" spans="1:4" x14ac:dyDescent="0.2">
      <c r="A20">
        <v>18</v>
      </c>
      <c r="B20">
        <v>5.0000000000000001E-3</v>
      </c>
      <c r="C20">
        <v>0</v>
      </c>
      <c r="D20">
        <f t="shared" si="0"/>
        <v>0.995</v>
      </c>
    </row>
    <row r="21" spans="1:4" x14ac:dyDescent="0.2">
      <c r="A21">
        <v>19</v>
      </c>
      <c r="B21">
        <v>1.5E-3</v>
      </c>
      <c r="C21">
        <v>0</v>
      </c>
      <c r="D21">
        <f t="shared" si="0"/>
        <v>0.99850000000000005</v>
      </c>
    </row>
    <row r="22" spans="1:4" x14ac:dyDescent="0.2">
      <c r="A22">
        <v>20</v>
      </c>
      <c r="B22">
        <v>1.5E-3</v>
      </c>
      <c r="C22">
        <v>0</v>
      </c>
      <c r="D22">
        <f t="shared" si="0"/>
        <v>0.99850000000000005</v>
      </c>
    </row>
    <row r="23" spans="1:4" x14ac:dyDescent="0.2">
      <c r="A23">
        <v>21</v>
      </c>
      <c r="B23">
        <v>1.5E-3</v>
      </c>
      <c r="C23">
        <v>0</v>
      </c>
      <c r="D23">
        <f t="shared" si="0"/>
        <v>0.99850000000000005</v>
      </c>
    </row>
    <row r="24" spans="1:4" x14ac:dyDescent="0.2">
      <c r="A24">
        <v>22</v>
      </c>
      <c r="B24">
        <v>1.5E-3</v>
      </c>
      <c r="C24">
        <v>0</v>
      </c>
      <c r="D24">
        <f t="shared" si="0"/>
        <v>0.99850000000000005</v>
      </c>
    </row>
    <row r="25" spans="1:4" x14ac:dyDescent="0.2">
      <c r="A25">
        <v>23</v>
      </c>
      <c r="B25">
        <v>1.5E-3</v>
      </c>
      <c r="C25">
        <v>0</v>
      </c>
      <c r="D25">
        <f t="shared" si="0"/>
        <v>0.99850000000000005</v>
      </c>
    </row>
    <row r="26" spans="1:4" x14ac:dyDescent="0.2">
      <c r="A26">
        <v>24</v>
      </c>
      <c r="B26">
        <v>1.5E-3</v>
      </c>
      <c r="C26">
        <v>0.01</v>
      </c>
      <c r="D26">
        <f t="shared" si="0"/>
        <v>0.98850000000000005</v>
      </c>
    </row>
    <row r="27" spans="1:4" x14ac:dyDescent="0.2">
      <c r="A27">
        <v>25</v>
      </c>
      <c r="B27">
        <v>1.5E-3</v>
      </c>
      <c r="C27">
        <v>0.01</v>
      </c>
      <c r="D27">
        <f t="shared" si="0"/>
        <v>0.98850000000000005</v>
      </c>
    </row>
    <row r="28" spans="1:4" x14ac:dyDescent="0.2">
      <c r="A28">
        <v>26</v>
      </c>
      <c r="B28">
        <v>1.5E-3</v>
      </c>
      <c r="C28">
        <v>1.4999999999999999E-2</v>
      </c>
      <c r="D28">
        <f t="shared" si="0"/>
        <v>0.98350000000000004</v>
      </c>
    </row>
    <row r="29" spans="1:4" x14ac:dyDescent="0.2">
      <c r="A29">
        <v>27</v>
      </c>
      <c r="B29">
        <v>1.5E-3</v>
      </c>
      <c r="C29">
        <v>1.4999999999999999E-2</v>
      </c>
      <c r="D29">
        <f t="shared" si="0"/>
        <v>0.98350000000000004</v>
      </c>
    </row>
    <row r="30" spans="1:4" x14ac:dyDescent="0.2">
      <c r="A30">
        <v>28</v>
      </c>
      <c r="B30">
        <v>1.5E-3</v>
      </c>
      <c r="C30">
        <v>0.02</v>
      </c>
      <c r="D30">
        <f t="shared" si="0"/>
        <v>0.97850000000000004</v>
      </c>
    </row>
    <row r="31" spans="1:4" x14ac:dyDescent="0.2">
      <c r="A31">
        <v>29</v>
      </c>
      <c r="B31">
        <v>1.5E-3</v>
      </c>
      <c r="C31">
        <v>0.02</v>
      </c>
      <c r="D31">
        <f t="shared" si="0"/>
        <v>0.97850000000000004</v>
      </c>
    </row>
    <row r="32" spans="1:4" x14ac:dyDescent="0.2">
      <c r="A32">
        <v>30</v>
      </c>
      <c r="B32">
        <v>1.5E-3</v>
      </c>
      <c r="C32">
        <v>2.5000000000000001E-2</v>
      </c>
      <c r="D32">
        <f t="shared" si="0"/>
        <v>0.97350000000000003</v>
      </c>
    </row>
    <row r="33" spans="1:4" x14ac:dyDescent="0.2">
      <c r="A33">
        <v>31</v>
      </c>
      <c r="B33">
        <v>1.5E-3</v>
      </c>
      <c r="C33" s="5">
        <v>0.06</v>
      </c>
      <c r="D33">
        <f t="shared" si="0"/>
        <v>0.9385</v>
      </c>
    </row>
    <row r="34" spans="1:4" x14ac:dyDescent="0.2">
      <c r="A34">
        <v>32</v>
      </c>
      <c r="B34">
        <v>1.5E-3</v>
      </c>
      <c r="C34" s="5">
        <v>0.12</v>
      </c>
      <c r="D34">
        <f t="shared" si="0"/>
        <v>0.87850000000000006</v>
      </c>
    </row>
    <row r="35" spans="1:4" x14ac:dyDescent="0.2">
      <c r="A35">
        <v>33</v>
      </c>
      <c r="B35">
        <v>1.5E-3</v>
      </c>
      <c r="C35" s="5">
        <v>0.12</v>
      </c>
      <c r="D35">
        <f t="shared" si="0"/>
        <v>0.87850000000000006</v>
      </c>
    </row>
    <row r="36" spans="1:4" x14ac:dyDescent="0.2">
      <c r="A36">
        <v>34</v>
      </c>
      <c r="B36">
        <v>1.5E-3</v>
      </c>
      <c r="C36" s="5">
        <v>0.12</v>
      </c>
      <c r="D36">
        <f t="shared" si="0"/>
        <v>0.87850000000000006</v>
      </c>
    </row>
    <row r="37" spans="1:4" x14ac:dyDescent="0.2">
      <c r="A37">
        <v>35</v>
      </c>
      <c r="B37">
        <v>1.05E-4</v>
      </c>
      <c r="C37">
        <v>0.3</v>
      </c>
      <c r="D37">
        <f t="shared" si="0"/>
        <v>0.69989499999999993</v>
      </c>
    </row>
    <row r="38" spans="1:4" x14ac:dyDescent="0.2">
      <c r="A38">
        <v>36</v>
      </c>
      <c r="B38">
        <v>1.35E-4</v>
      </c>
      <c r="C38">
        <v>0.35</v>
      </c>
      <c r="D38">
        <f t="shared" si="0"/>
        <v>0.64986500000000003</v>
      </c>
    </row>
    <row r="39" spans="1:4" x14ac:dyDescent="0.2">
      <c r="A39">
        <v>37</v>
      </c>
      <c r="B39">
        <v>1.75E-4</v>
      </c>
      <c r="C39">
        <v>0.7</v>
      </c>
      <c r="D39">
        <f t="shared" si="0"/>
        <v>0.29982500000000006</v>
      </c>
    </row>
    <row r="40" spans="1:4" x14ac:dyDescent="0.2">
      <c r="A40">
        <v>38</v>
      </c>
      <c r="B40">
        <v>2.1000000000000001E-4</v>
      </c>
      <c r="C40">
        <v>0.7</v>
      </c>
      <c r="D40">
        <f t="shared" si="0"/>
        <v>0.29979000000000006</v>
      </c>
    </row>
    <row r="41" spans="1:4" x14ac:dyDescent="0.2">
      <c r="A41">
        <v>39</v>
      </c>
      <c r="B41">
        <v>3.0499999999999999E-4</v>
      </c>
      <c r="C41">
        <v>0.7</v>
      </c>
      <c r="D41">
        <f t="shared" si="0"/>
        <v>0.29969500000000004</v>
      </c>
    </row>
    <row r="42" spans="1:4" x14ac:dyDescent="0.2">
      <c r="A42">
        <v>40</v>
      </c>
      <c r="B42">
        <v>5.4000000000000001E-4</v>
      </c>
      <c r="C42">
        <f>1-B42</f>
        <v>0.99946000000000002</v>
      </c>
      <c r="D4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2"/>
  <sheetViews>
    <sheetView zoomScale="140" zoomScaleNormal="140" workbookViewId="0">
      <selection activeCell="C14" sqref="C14"/>
    </sheetView>
  </sheetViews>
  <sheetFormatPr baseColWidth="10" defaultColWidth="11" defaultRowHeight="16" x14ac:dyDescent="0.2"/>
  <cols>
    <col min="1" max="1" width="19" bestFit="1" customWidth="1"/>
    <col min="2" max="2" width="7.33203125" customWidth="1"/>
    <col min="3" max="3" width="16.6640625" bestFit="1" customWidth="1"/>
    <col min="4" max="4" width="15" bestFit="1" customWidth="1"/>
    <col min="5" max="5" width="15.33203125" bestFit="1" customWidth="1"/>
  </cols>
  <sheetData>
    <row r="1" spans="1:5" s="1" customFormat="1" x14ac:dyDescent="0.2">
      <c r="A1" s="1" t="s">
        <v>9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">
      <c r="A2">
        <v>0</v>
      </c>
      <c r="B2">
        <v>1</v>
      </c>
      <c r="C2">
        <f>Phase1!B2*README!$C$21</f>
        <v>0.05</v>
      </c>
      <c r="D2">
        <v>0</v>
      </c>
      <c r="E2">
        <f>1-D2-C2</f>
        <v>0.95</v>
      </c>
    </row>
    <row r="3" spans="1:5" x14ac:dyDescent="0.2">
      <c r="A3">
        <v>1</v>
      </c>
      <c r="B3">
        <v>1</v>
      </c>
      <c r="C3">
        <f>Phase1!B3*README!$C$21</f>
        <v>0.05</v>
      </c>
      <c r="D3">
        <v>0</v>
      </c>
      <c r="E3">
        <f t="shared" ref="E3:E5" si="0">1-D3-C3</f>
        <v>0.95</v>
      </c>
    </row>
    <row r="4" spans="1:5" x14ac:dyDescent="0.2">
      <c r="A4">
        <v>2</v>
      </c>
      <c r="B4">
        <v>1</v>
      </c>
      <c r="C4">
        <f>Phase1!B4*README!$C$21</f>
        <v>2.5000000000000001E-2</v>
      </c>
      <c r="D4">
        <v>0</v>
      </c>
      <c r="E4">
        <f t="shared" si="0"/>
        <v>0.97499999999999998</v>
      </c>
    </row>
    <row r="5" spans="1:5" x14ac:dyDescent="0.2">
      <c r="A5">
        <v>3</v>
      </c>
      <c r="B5">
        <v>1</v>
      </c>
      <c r="C5">
        <f>Phase1!B5*README!$C$21</f>
        <v>2.5000000000000001E-2</v>
      </c>
      <c r="D5">
        <v>0</v>
      </c>
      <c r="E5">
        <f t="shared" si="0"/>
        <v>0.97499999999999998</v>
      </c>
    </row>
    <row r="6" spans="1:5" x14ac:dyDescent="0.2">
      <c r="A6">
        <v>4</v>
      </c>
      <c r="B6">
        <v>1</v>
      </c>
      <c r="C6">
        <f>Phase1!B6*README!$C$21</f>
        <v>2.5000000000000001E-2</v>
      </c>
      <c r="D6">
        <v>0</v>
      </c>
      <c r="E6">
        <f t="shared" ref="E6" si="1">1-D6-C6</f>
        <v>0.97499999999999998</v>
      </c>
    </row>
    <row r="7" spans="1:5" x14ac:dyDescent="0.2">
      <c r="A7">
        <v>5</v>
      </c>
      <c r="B7">
        <v>1</v>
      </c>
      <c r="C7">
        <f>Phase1!B7*README!$C$21</f>
        <v>2.5000000000000001E-2</v>
      </c>
      <c r="D7">
        <v>0</v>
      </c>
      <c r="E7">
        <f t="shared" ref="E7:E41" si="2">1-C7-D7</f>
        <v>0.97499999999999998</v>
      </c>
    </row>
    <row r="8" spans="1:5" x14ac:dyDescent="0.2">
      <c r="A8">
        <v>6</v>
      </c>
      <c r="B8">
        <v>1</v>
      </c>
      <c r="C8">
        <f>Phase1!B8*README!$C$21</f>
        <v>1.4999999999999999E-2</v>
      </c>
      <c r="D8">
        <v>0</v>
      </c>
      <c r="E8">
        <f t="shared" si="2"/>
        <v>0.98499999999999999</v>
      </c>
    </row>
    <row r="9" spans="1:5" x14ac:dyDescent="0.2">
      <c r="A9">
        <v>7</v>
      </c>
      <c r="B9">
        <v>1</v>
      </c>
      <c r="C9">
        <f>Phase1!B9*README!$C$21</f>
        <v>1.4999999999999999E-2</v>
      </c>
      <c r="D9">
        <v>0</v>
      </c>
      <c r="E9">
        <f t="shared" si="2"/>
        <v>0.98499999999999999</v>
      </c>
    </row>
    <row r="10" spans="1:5" x14ac:dyDescent="0.2">
      <c r="A10">
        <v>8</v>
      </c>
      <c r="B10">
        <v>1</v>
      </c>
      <c r="C10">
        <f>Phase1!B10*README!$C$21</f>
        <v>1.4999999999999999E-2</v>
      </c>
      <c r="D10">
        <v>0</v>
      </c>
      <c r="E10">
        <f t="shared" si="2"/>
        <v>0.98499999999999999</v>
      </c>
    </row>
    <row r="11" spans="1:5" x14ac:dyDescent="0.2">
      <c r="A11">
        <v>9</v>
      </c>
      <c r="B11">
        <v>1</v>
      </c>
      <c r="C11">
        <f>Phase1!B11*README!$C$21</f>
        <v>1.4999999999999999E-2</v>
      </c>
      <c r="D11">
        <v>0</v>
      </c>
      <c r="E11">
        <f t="shared" si="2"/>
        <v>0.98499999999999999</v>
      </c>
    </row>
    <row r="12" spans="1:5" x14ac:dyDescent="0.2">
      <c r="A12">
        <v>10</v>
      </c>
      <c r="B12">
        <v>1</v>
      </c>
      <c r="C12">
        <f>Phase1!B12*README!$C$22</f>
        <v>7.4999999999999997E-3</v>
      </c>
      <c r="D12">
        <v>0</v>
      </c>
      <c r="E12">
        <f t="shared" si="2"/>
        <v>0.99250000000000005</v>
      </c>
    </row>
    <row r="13" spans="1:5" x14ac:dyDescent="0.2">
      <c r="A13">
        <v>11</v>
      </c>
      <c r="B13">
        <v>1</v>
      </c>
      <c r="C13">
        <f>Phase1!B13*README!$C$22</f>
        <v>7.4999999999999997E-3</v>
      </c>
      <c r="D13">
        <v>0</v>
      </c>
      <c r="E13">
        <f t="shared" si="2"/>
        <v>0.99250000000000005</v>
      </c>
    </row>
    <row r="14" spans="1:5" x14ac:dyDescent="0.2">
      <c r="A14">
        <v>12</v>
      </c>
      <c r="B14">
        <v>1</v>
      </c>
      <c r="C14">
        <f>Phase1!B14*README!$C$22</f>
        <v>2.5000000000000001E-3</v>
      </c>
      <c r="D14">
        <v>0</v>
      </c>
      <c r="E14">
        <f t="shared" si="2"/>
        <v>0.99750000000000005</v>
      </c>
    </row>
    <row r="15" spans="1:5" x14ac:dyDescent="0.2">
      <c r="A15">
        <v>13</v>
      </c>
      <c r="B15">
        <v>1</v>
      </c>
      <c r="C15">
        <f>Phase1!B15*README!$C$22</f>
        <v>2.5000000000000001E-3</v>
      </c>
      <c r="D15">
        <v>0</v>
      </c>
      <c r="E15">
        <f t="shared" si="2"/>
        <v>0.99750000000000005</v>
      </c>
    </row>
    <row r="16" spans="1:5" x14ac:dyDescent="0.2">
      <c r="A16">
        <v>14</v>
      </c>
      <c r="B16">
        <v>1</v>
      </c>
      <c r="C16">
        <f>Phase1!B16*README!$C$22</f>
        <v>2.5000000000000001E-3</v>
      </c>
      <c r="D16">
        <v>0</v>
      </c>
      <c r="E16">
        <f t="shared" si="2"/>
        <v>0.99750000000000005</v>
      </c>
    </row>
    <row r="17" spans="1:5" x14ac:dyDescent="0.2">
      <c r="A17">
        <v>15</v>
      </c>
      <c r="B17">
        <v>1</v>
      </c>
      <c r="C17">
        <f>Phase1!B17*README!$C$22</f>
        <v>2.5000000000000001E-3</v>
      </c>
      <c r="D17">
        <v>0</v>
      </c>
      <c r="E17">
        <f t="shared" si="2"/>
        <v>0.99750000000000005</v>
      </c>
    </row>
    <row r="18" spans="1:5" x14ac:dyDescent="0.2">
      <c r="A18">
        <v>16</v>
      </c>
      <c r="B18">
        <v>1</v>
      </c>
      <c r="C18">
        <f>Phase1!B18*README!$C$22</f>
        <v>2.5000000000000001E-3</v>
      </c>
      <c r="D18">
        <v>0</v>
      </c>
      <c r="E18">
        <f t="shared" si="2"/>
        <v>0.99750000000000005</v>
      </c>
    </row>
    <row r="19" spans="1:5" x14ac:dyDescent="0.2">
      <c r="A19">
        <v>17</v>
      </c>
      <c r="B19">
        <v>1</v>
      </c>
      <c r="C19">
        <f>Phase1!B19*README!$C$23</f>
        <v>3.0000000000000001E-3</v>
      </c>
      <c r="D19">
        <v>0</v>
      </c>
      <c r="E19">
        <f t="shared" si="2"/>
        <v>0.997</v>
      </c>
    </row>
    <row r="20" spans="1:5" x14ac:dyDescent="0.2">
      <c r="A20">
        <v>18</v>
      </c>
      <c r="B20">
        <v>1</v>
      </c>
      <c r="C20">
        <f>Phase1!B20*README!$C$23</f>
        <v>3.0000000000000001E-3</v>
      </c>
      <c r="D20">
        <v>0</v>
      </c>
      <c r="E20">
        <f t="shared" si="2"/>
        <v>0.997</v>
      </c>
    </row>
    <row r="21" spans="1:5" x14ac:dyDescent="0.2">
      <c r="A21">
        <v>19</v>
      </c>
      <c r="B21">
        <v>1</v>
      </c>
      <c r="C21">
        <f>Phase1!B21*README!$C$23</f>
        <v>8.9999999999999998E-4</v>
      </c>
      <c r="D21">
        <v>0</v>
      </c>
      <c r="E21">
        <f t="shared" si="2"/>
        <v>0.99909999999999999</v>
      </c>
    </row>
    <row r="22" spans="1:5" x14ac:dyDescent="0.2">
      <c r="A22">
        <v>20</v>
      </c>
      <c r="B22">
        <v>1</v>
      </c>
      <c r="C22">
        <f>Phase1!B22*README!$C$23</f>
        <v>8.9999999999999998E-4</v>
      </c>
      <c r="D22">
        <v>0</v>
      </c>
      <c r="E22">
        <f t="shared" si="2"/>
        <v>0.99909999999999999</v>
      </c>
    </row>
    <row r="23" spans="1:5" x14ac:dyDescent="0.2">
      <c r="A23">
        <v>21</v>
      </c>
      <c r="B23">
        <v>1</v>
      </c>
      <c r="C23">
        <f>Phase1!B23*README!$C$23</f>
        <v>8.9999999999999998E-4</v>
      </c>
      <c r="D23">
        <v>0</v>
      </c>
      <c r="E23">
        <f t="shared" si="2"/>
        <v>0.99909999999999999</v>
      </c>
    </row>
    <row r="24" spans="1:5" x14ac:dyDescent="0.2">
      <c r="A24">
        <v>22</v>
      </c>
      <c r="B24">
        <v>1</v>
      </c>
      <c r="C24">
        <f>Phase1!B24*README!$C$23</f>
        <v>8.9999999999999998E-4</v>
      </c>
      <c r="D24">
        <v>0</v>
      </c>
      <c r="E24">
        <f t="shared" si="2"/>
        <v>0.99909999999999999</v>
      </c>
    </row>
    <row r="25" spans="1:5" x14ac:dyDescent="0.2">
      <c r="A25">
        <v>23</v>
      </c>
      <c r="B25">
        <v>1</v>
      </c>
      <c r="C25">
        <f>Phase1!B25*README!$C$24</f>
        <v>1.0499999999999999E-3</v>
      </c>
      <c r="D25">
        <v>0</v>
      </c>
      <c r="E25">
        <f t="shared" si="2"/>
        <v>0.99895</v>
      </c>
    </row>
    <row r="26" spans="1:5" x14ac:dyDescent="0.2">
      <c r="A26">
        <v>24</v>
      </c>
      <c r="B26">
        <v>1</v>
      </c>
      <c r="C26">
        <f>Phase1!B26*README!$C$24</f>
        <v>1.0499999999999999E-3</v>
      </c>
      <c r="D26">
        <f>README!$C$31*Phase1!C26</f>
        <v>0.01</v>
      </c>
      <c r="E26">
        <f t="shared" si="2"/>
        <v>0.98895</v>
      </c>
    </row>
    <row r="27" spans="1:5" x14ac:dyDescent="0.2">
      <c r="A27">
        <v>25</v>
      </c>
      <c r="B27">
        <v>1</v>
      </c>
      <c r="C27">
        <f>Phase1!B27*README!$C$24</f>
        <v>1.0499999999999999E-3</v>
      </c>
      <c r="D27">
        <f>README!$C$31*Phase1!C27</f>
        <v>0.01</v>
      </c>
      <c r="E27">
        <f t="shared" si="2"/>
        <v>0.98895</v>
      </c>
    </row>
    <row r="28" spans="1:5" x14ac:dyDescent="0.2">
      <c r="A28">
        <v>26</v>
      </c>
      <c r="B28">
        <v>1</v>
      </c>
      <c r="C28">
        <f>Phase1!B28*README!$C$24</f>
        <v>1.0499999999999999E-3</v>
      </c>
      <c r="D28">
        <f>README!$C$31*Phase1!C28</f>
        <v>1.4999999999999999E-2</v>
      </c>
      <c r="E28">
        <f t="shared" si="2"/>
        <v>0.98394999999999999</v>
      </c>
    </row>
    <row r="29" spans="1:5" x14ac:dyDescent="0.2">
      <c r="A29">
        <v>27</v>
      </c>
      <c r="B29">
        <v>1</v>
      </c>
      <c r="C29">
        <f>Phase1!B29*README!$C$24</f>
        <v>1.0499999999999999E-3</v>
      </c>
      <c r="D29">
        <f>README!$C$31*Phase1!C29</f>
        <v>1.4999999999999999E-2</v>
      </c>
      <c r="E29">
        <f t="shared" si="2"/>
        <v>0.98394999999999999</v>
      </c>
    </row>
    <row r="30" spans="1:5" x14ac:dyDescent="0.2">
      <c r="A30">
        <v>28</v>
      </c>
      <c r="B30">
        <v>1</v>
      </c>
      <c r="C30">
        <f>Phase1!B30*README!$C$24</f>
        <v>1.0499999999999999E-3</v>
      </c>
      <c r="D30">
        <f>README!$C$32*Phase1!C30</f>
        <v>0.02</v>
      </c>
      <c r="E30">
        <f t="shared" si="2"/>
        <v>0.97894999999999999</v>
      </c>
    </row>
    <row r="31" spans="1:5" x14ac:dyDescent="0.2">
      <c r="A31">
        <v>29</v>
      </c>
      <c r="B31">
        <v>1</v>
      </c>
      <c r="C31">
        <f>Phase1!B31*README!$C$25</f>
        <v>1.2000000000000001E-3</v>
      </c>
      <c r="D31">
        <f>README!$C$32*Phase1!C31</f>
        <v>0.02</v>
      </c>
      <c r="E31">
        <f t="shared" si="2"/>
        <v>0.9788</v>
      </c>
    </row>
    <row r="32" spans="1:5" x14ac:dyDescent="0.2">
      <c r="A32">
        <v>30</v>
      </c>
      <c r="B32">
        <v>1</v>
      </c>
      <c r="C32">
        <f>Phase1!B32*README!$C$25</f>
        <v>1.2000000000000001E-3</v>
      </c>
      <c r="D32">
        <f>README!$C$32*Phase1!C32</f>
        <v>2.5000000000000001E-2</v>
      </c>
      <c r="E32">
        <f t="shared" si="2"/>
        <v>0.9738</v>
      </c>
    </row>
    <row r="33" spans="1:5" x14ac:dyDescent="0.2">
      <c r="A33">
        <v>31</v>
      </c>
      <c r="B33">
        <v>1</v>
      </c>
      <c r="C33">
        <f>Phase1!B33*README!$C$25</f>
        <v>1.2000000000000001E-3</v>
      </c>
      <c r="D33">
        <f>README!$C$32*Phase1!C33</f>
        <v>0.06</v>
      </c>
      <c r="E33">
        <f t="shared" si="2"/>
        <v>0.93880000000000008</v>
      </c>
    </row>
    <row r="34" spans="1:5" x14ac:dyDescent="0.2">
      <c r="A34">
        <v>32</v>
      </c>
      <c r="B34">
        <v>1</v>
      </c>
      <c r="C34">
        <f>Phase1!B34*README!$C$25</f>
        <v>1.2000000000000001E-3</v>
      </c>
      <c r="D34">
        <f>README!$C$33*Phase1!C34</f>
        <v>0.12</v>
      </c>
      <c r="E34">
        <f t="shared" si="2"/>
        <v>0.87880000000000003</v>
      </c>
    </row>
    <row r="35" spans="1:5" x14ac:dyDescent="0.2">
      <c r="A35">
        <v>33</v>
      </c>
      <c r="B35">
        <v>1</v>
      </c>
      <c r="C35">
        <f>Phase1!B35*README!$C$25</f>
        <v>1.2000000000000001E-3</v>
      </c>
      <c r="D35">
        <f>README!$C$33*Phase1!C35</f>
        <v>0.12</v>
      </c>
      <c r="E35">
        <f t="shared" si="2"/>
        <v>0.87880000000000003</v>
      </c>
    </row>
    <row r="36" spans="1:5" x14ac:dyDescent="0.2">
      <c r="A36">
        <v>34</v>
      </c>
      <c r="B36">
        <v>1</v>
      </c>
      <c r="C36">
        <f>Phase1!B36*README!$C$25</f>
        <v>1.2000000000000001E-3</v>
      </c>
      <c r="D36">
        <f>README!$C$33*Phase1!C36</f>
        <v>0.12</v>
      </c>
      <c r="E36">
        <f t="shared" si="2"/>
        <v>0.87880000000000003</v>
      </c>
    </row>
    <row r="37" spans="1:5" x14ac:dyDescent="0.2">
      <c r="A37">
        <v>35</v>
      </c>
      <c r="B37">
        <v>1</v>
      </c>
      <c r="C37">
        <f>Phase1!B37*README!$C$26</f>
        <v>9.4500000000000007E-5</v>
      </c>
      <c r="D37">
        <f>README!$C$34*Phase1!C37</f>
        <v>0.3</v>
      </c>
      <c r="E37">
        <f t="shared" si="2"/>
        <v>0.69990550000000007</v>
      </c>
    </row>
    <row r="38" spans="1:5" x14ac:dyDescent="0.2">
      <c r="A38">
        <v>36</v>
      </c>
      <c r="B38">
        <v>1</v>
      </c>
      <c r="C38">
        <f>Phase1!B38*README!$C$26</f>
        <v>1.215E-4</v>
      </c>
      <c r="D38">
        <f>README!$C$34*Phase1!C38</f>
        <v>0.35</v>
      </c>
      <c r="E38">
        <f t="shared" si="2"/>
        <v>0.64987850000000003</v>
      </c>
    </row>
    <row r="39" spans="1:5" x14ac:dyDescent="0.2">
      <c r="A39">
        <v>37</v>
      </c>
      <c r="B39">
        <v>1</v>
      </c>
      <c r="C39">
        <f>Phase1!B39*README!$C$26</f>
        <v>1.5750000000000001E-4</v>
      </c>
      <c r="D39">
        <f>README!$C$34*Phase1!C39</f>
        <v>0.7</v>
      </c>
      <c r="E39">
        <f t="shared" si="2"/>
        <v>0.29984250000000001</v>
      </c>
    </row>
    <row r="40" spans="1:5" x14ac:dyDescent="0.2">
      <c r="A40">
        <v>38</v>
      </c>
      <c r="B40">
        <v>1</v>
      </c>
      <c r="C40">
        <f>Phase1!B40*README!$C$26</f>
        <v>1.8900000000000001E-4</v>
      </c>
      <c r="D40">
        <f>README!$C$34*Phase1!C40</f>
        <v>0.7</v>
      </c>
      <c r="E40">
        <f t="shared" si="2"/>
        <v>0.29981100000000005</v>
      </c>
    </row>
    <row r="41" spans="1:5" x14ac:dyDescent="0.2">
      <c r="A41">
        <v>39</v>
      </c>
      <c r="B41">
        <v>1</v>
      </c>
      <c r="C41">
        <f>Phase1!B41*README!$C$26</f>
        <v>2.745E-4</v>
      </c>
      <c r="D41">
        <f>README!$C$34*Phase1!C41</f>
        <v>0.7</v>
      </c>
      <c r="E41">
        <f t="shared" si="2"/>
        <v>0.29972550000000009</v>
      </c>
    </row>
    <row r="42" spans="1:5" x14ac:dyDescent="0.2">
      <c r="A42">
        <v>40</v>
      </c>
      <c r="B42">
        <v>1</v>
      </c>
      <c r="C42">
        <f>Phase1!B42*README!$C$26</f>
        <v>4.86E-4</v>
      </c>
      <c r="D42">
        <f>1-C42</f>
        <v>0.99951400000000001</v>
      </c>
      <c r="E4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zoomScale="120" zoomScaleNormal="120" workbookViewId="0">
      <selection activeCell="F1" sqref="F1:G1"/>
    </sheetView>
  </sheetViews>
  <sheetFormatPr baseColWidth="10" defaultColWidth="11" defaultRowHeight="16" x14ac:dyDescent="0.2"/>
  <cols>
    <col min="1" max="1" width="19" bestFit="1" customWidth="1"/>
    <col min="2" max="2" width="16" style="5" customWidth="1"/>
    <col min="3" max="3" width="20.6640625" bestFit="1" customWidth="1"/>
    <col min="4" max="4" width="14.5" bestFit="1" customWidth="1"/>
    <col min="5" max="5" width="18.1640625" customWidth="1"/>
    <col min="6" max="6" width="11.6640625" bestFit="1" customWidth="1"/>
    <col min="7" max="7" width="13.1640625" bestFit="1" customWidth="1"/>
  </cols>
  <sheetData>
    <row r="1" spans="1:7" s="1" customFormat="1" x14ac:dyDescent="0.2">
      <c r="A1" s="1" t="s">
        <v>9</v>
      </c>
      <c r="B1" s="6" t="s">
        <v>2</v>
      </c>
      <c r="C1" s="1" t="s">
        <v>12</v>
      </c>
      <c r="D1" s="1" t="s">
        <v>10</v>
      </c>
      <c r="E1" s="1" t="s">
        <v>11</v>
      </c>
      <c r="F1" s="1" t="s">
        <v>0</v>
      </c>
      <c r="G1" s="1" t="s">
        <v>1</v>
      </c>
    </row>
    <row r="2" spans="1:7" x14ac:dyDescent="0.2">
      <c r="A2">
        <v>24</v>
      </c>
      <c r="B2" s="5">
        <v>6.0000000000000001E-3</v>
      </c>
      <c r="C2">
        <f t="shared" ref="C2:C18" si="0">LN(B2/(1-B2))</f>
        <v>-5.1099777374285189</v>
      </c>
      <c r="D2">
        <f>README!$C$46</f>
        <v>0.5</v>
      </c>
      <c r="E2">
        <f>LN(D2)</f>
        <v>-0.69314718055994529</v>
      </c>
      <c r="F2">
        <v>1.7000000000000001E-2</v>
      </c>
      <c r="G2">
        <f t="shared" ref="G2:G18" si="1">1-F2</f>
        <v>0.98299999999999998</v>
      </c>
    </row>
    <row r="3" spans="1:7" x14ac:dyDescent="0.2">
      <c r="A3">
        <v>25</v>
      </c>
      <c r="B3" s="5">
        <v>6.0000000000000001E-3</v>
      </c>
      <c r="C3">
        <f t="shared" si="0"/>
        <v>-5.1099777374285189</v>
      </c>
      <c r="D3">
        <f>README!$C$46</f>
        <v>0.5</v>
      </c>
      <c r="E3">
        <f>LN(D3)</f>
        <v>-0.69314718055994529</v>
      </c>
      <c r="F3">
        <v>1.7000000000000001E-2</v>
      </c>
      <c r="G3">
        <f t="shared" si="1"/>
        <v>0.98299999999999998</v>
      </c>
    </row>
    <row r="4" spans="1:7" x14ac:dyDescent="0.2">
      <c r="A4">
        <v>26</v>
      </c>
      <c r="B4" s="5">
        <v>7.4999999999999997E-3</v>
      </c>
      <c r="C4">
        <f t="shared" si="0"/>
        <v>-4.8853239920190807</v>
      </c>
      <c r="D4">
        <f>README!$C$46</f>
        <v>0.5</v>
      </c>
      <c r="E4">
        <f t="shared" ref="E4:E18" si="2">LN(D4)</f>
        <v>-0.69314718055994529</v>
      </c>
      <c r="F4">
        <v>3.0000000000000001E-3</v>
      </c>
      <c r="G4">
        <f t="shared" si="1"/>
        <v>0.997</v>
      </c>
    </row>
    <row r="5" spans="1:7" x14ac:dyDescent="0.2">
      <c r="A5">
        <v>27</v>
      </c>
      <c r="B5" s="5">
        <v>8.9999999999999993E-3</v>
      </c>
      <c r="C5">
        <f t="shared" si="0"/>
        <v>-4.7014899569937691</v>
      </c>
      <c r="D5">
        <f>README!$C$46</f>
        <v>0.5</v>
      </c>
      <c r="E5">
        <f t="shared" si="2"/>
        <v>-0.69314718055994529</v>
      </c>
      <c r="F5">
        <v>4.0000000000000001E-3</v>
      </c>
      <c r="G5">
        <f t="shared" si="1"/>
        <v>0.996</v>
      </c>
    </row>
    <row r="6" spans="1:7" x14ac:dyDescent="0.2">
      <c r="A6">
        <v>28</v>
      </c>
      <c r="B6" s="5">
        <v>1.0500000000000001E-2</v>
      </c>
      <c r="C6">
        <f t="shared" si="0"/>
        <v>-4.5458245078791428</v>
      </c>
      <c r="D6">
        <f>README!$C$46</f>
        <v>0.5</v>
      </c>
      <c r="E6">
        <f t="shared" si="2"/>
        <v>-0.69314718055994529</v>
      </c>
      <c r="F6">
        <v>3.0000000000000001E-3</v>
      </c>
      <c r="G6">
        <f t="shared" si="1"/>
        <v>0.997</v>
      </c>
    </row>
    <row r="7" spans="1:7" x14ac:dyDescent="0.2">
      <c r="A7">
        <v>29</v>
      </c>
      <c r="B7" s="5">
        <v>1.2E-2</v>
      </c>
      <c r="C7">
        <f t="shared" si="0"/>
        <v>-4.4107760479598674</v>
      </c>
      <c r="D7">
        <f>README!$C$47</f>
        <v>0.6</v>
      </c>
      <c r="E7">
        <f t="shared" si="2"/>
        <v>-0.51082562376599072</v>
      </c>
      <c r="F7">
        <v>3.0000000000000001E-3</v>
      </c>
      <c r="G7">
        <f t="shared" si="1"/>
        <v>0.997</v>
      </c>
    </row>
    <row r="8" spans="1:7" x14ac:dyDescent="0.2">
      <c r="A8">
        <v>30</v>
      </c>
      <c r="B8" s="5">
        <v>1.6199999999999999E-2</v>
      </c>
      <c r="C8">
        <f t="shared" si="0"/>
        <v>-4.1064113821229009</v>
      </c>
      <c r="D8">
        <f>README!$C$47</f>
        <v>0.6</v>
      </c>
      <c r="E8">
        <f t="shared" si="2"/>
        <v>-0.51082562376599072</v>
      </c>
      <c r="F8">
        <v>3.0000000000000001E-3</v>
      </c>
      <c r="G8">
        <f t="shared" si="1"/>
        <v>0.997</v>
      </c>
    </row>
    <row r="9" spans="1:7" x14ac:dyDescent="0.2">
      <c r="A9">
        <v>31</v>
      </c>
      <c r="B9" s="5">
        <v>1.8000000000000002E-2</v>
      </c>
      <c r="C9">
        <f t="shared" si="0"/>
        <v>-3.9992195504583012</v>
      </c>
      <c r="D9">
        <f>README!$C$47</f>
        <v>0.6</v>
      </c>
      <c r="E9">
        <f t="shared" si="2"/>
        <v>-0.51082562376599072</v>
      </c>
      <c r="F9">
        <v>3.0000000000000001E-3</v>
      </c>
      <c r="G9">
        <f t="shared" si="1"/>
        <v>0.997</v>
      </c>
    </row>
    <row r="10" spans="1:7" x14ac:dyDescent="0.2">
      <c r="A10">
        <v>32</v>
      </c>
      <c r="B10" s="5">
        <v>4.6800000000000001E-2</v>
      </c>
      <c r="C10">
        <f t="shared" si="0"/>
        <v>-3.0139415423009859</v>
      </c>
      <c r="D10">
        <f>README!$C$47</f>
        <v>0.6</v>
      </c>
      <c r="E10">
        <f t="shared" si="2"/>
        <v>-0.51082562376599072</v>
      </c>
      <c r="F10">
        <v>3.0000000000000001E-3</v>
      </c>
      <c r="G10">
        <f t="shared" si="1"/>
        <v>0.997</v>
      </c>
    </row>
    <row r="11" spans="1:7" x14ac:dyDescent="0.2">
      <c r="A11">
        <v>33</v>
      </c>
      <c r="B11" s="5">
        <v>5.2000000000000005E-2</v>
      </c>
      <c r="C11">
        <f t="shared" si="0"/>
        <v>-2.9031107836735943</v>
      </c>
      <c r="D11">
        <f>README!$C$48</f>
        <v>0.7</v>
      </c>
      <c r="E11">
        <f t="shared" si="2"/>
        <v>-0.35667494393873245</v>
      </c>
      <c r="F11">
        <v>3.0000000000000001E-3</v>
      </c>
      <c r="G11">
        <f t="shared" si="1"/>
        <v>0.997</v>
      </c>
    </row>
    <row r="12" spans="1:7" x14ac:dyDescent="0.2">
      <c r="A12">
        <v>34</v>
      </c>
      <c r="B12" s="5">
        <v>0.10400000000000001</v>
      </c>
      <c r="C12">
        <f t="shared" si="0"/>
        <v>-2.1535495138335579</v>
      </c>
      <c r="D12">
        <f>README!$C$48</f>
        <v>0.7</v>
      </c>
      <c r="E12">
        <f t="shared" si="2"/>
        <v>-0.35667494393873245</v>
      </c>
      <c r="F12">
        <v>3.0000000000000001E-3</v>
      </c>
      <c r="G12">
        <f t="shared" si="1"/>
        <v>0.997</v>
      </c>
    </row>
    <row r="13" spans="1:7" x14ac:dyDescent="0.2">
      <c r="A13">
        <v>35</v>
      </c>
      <c r="B13" s="5">
        <v>0.13</v>
      </c>
      <c r="C13">
        <f t="shared" si="0"/>
        <v>-1.900958761193047</v>
      </c>
      <c r="D13">
        <f>README!$C$48</f>
        <v>0.7</v>
      </c>
      <c r="E13">
        <f t="shared" si="2"/>
        <v>-0.35667494393873245</v>
      </c>
      <c r="F13">
        <v>1E-3</v>
      </c>
      <c r="G13">
        <f t="shared" si="1"/>
        <v>0.999</v>
      </c>
    </row>
    <row r="14" spans="1:7" x14ac:dyDescent="0.2">
      <c r="A14">
        <v>36</v>
      </c>
      <c r="B14" s="5">
        <v>0.26</v>
      </c>
      <c r="C14">
        <f t="shared" si="0"/>
        <v>-1.0459685551826876</v>
      </c>
      <c r="D14">
        <f>README!$C$48</f>
        <v>0.7</v>
      </c>
      <c r="E14">
        <f t="shared" si="2"/>
        <v>-0.35667494393873245</v>
      </c>
      <c r="F14">
        <v>1E-3</v>
      </c>
      <c r="G14">
        <f t="shared" si="1"/>
        <v>0.999</v>
      </c>
    </row>
    <row r="15" spans="1:7" x14ac:dyDescent="0.2">
      <c r="A15">
        <v>37</v>
      </c>
      <c r="B15" s="5">
        <v>0.26</v>
      </c>
      <c r="C15">
        <f t="shared" si="0"/>
        <v>-1.0459685551826876</v>
      </c>
      <c r="D15">
        <f>README!$C$49</f>
        <v>0.8</v>
      </c>
      <c r="E15">
        <f t="shared" si="2"/>
        <v>-0.22314355131420971</v>
      </c>
      <c r="F15">
        <v>1E-3</v>
      </c>
      <c r="G15">
        <f t="shared" si="1"/>
        <v>0.999</v>
      </c>
    </row>
    <row r="16" spans="1:7" x14ac:dyDescent="0.2">
      <c r="A16">
        <v>38</v>
      </c>
      <c r="B16" s="5">
        <v>0.26</v>
      </c>
      <c r="C16">
        <f t="shared" si="0"/>
        <v>-1.0459685551826876</v>
      </c>
      <c r="D16">
        <f>README!$C$49</f>
        <v>0.8</v>
      </c>
      <c r="E16">
        <f t="shared" si="2"/>
        <v>-0.22314355131420971</v>
      </c>
      <c r="F16">
        <v>1E-3</v>
      </c>
      <c r="G16">
        <f t="shared" si="1"/>
        <v>0.999</v>
      </c>
    </row>
    <row r="17" spans="1:7" x14ac:dyDescent="0.2">
      <c r="A17">
        <v>39</v>
      </c>
      <c r="B17" s="5">
        <v>0.28599999999999998</v>
      </c>
      <c r="C17">
        <f t="shared" si="0"/>
        <v>-0.91489115151973188</v>
      </c>
      <c r="D17">
        <f>README!$C$49</f>
        <v>0.8</v>
      </c>
      <c r="E17">
        <f t="shared" si="2"/>
        <v>-0.22314355131420971</v>
      </c>
      <c r="F17">
        <v>2E-3</v>
      </c>
      <c r="G17">
        <f t="shared" si="1"/>
        <v>0.998</v>
      </c>
    </row>
    <row r="18" spans="1:7" x14ac:dyDescent="0.2">
      <c r="A18">
        <v>40</v>
      </c>
      <c r="B18" s="5">
        <v>0.36399999999999999</v>
      </c>
      <c r="C18">
        <f t="shared" si="0"/>
        <v>-0.55804469570338155</v>
      </c>
      <c r="D18">
        <f>README!$C$49</f>
        <v>0.8</v>
      </c>
      <c r="E18">
        <f t="shared" si="2"/>
        <v>-0.22314355131420971</v>
      </c>
      <c r="F18">
        <v>1E-3</v>
      </c>
      <c r="G18">
        <f t="shared" si="1"/>
        <v>0.999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C13" sqref="C13"/>
    </sheetView>
  </sheetViews>
  <sheetFormatPr baseColWidth="10" defaultColWidth="11" defaultRowHeight="16" x14ac:dyDescent="0.2"/>
  <cols>
    <col min="2" max="2" width="16.5" bestFit="1" customWidth="1"/>
    <col min="3" max="3" width="7.1640625" bestFit="1" customWidth="1"/>
  </cols>
  <sheetData>
    <row r="1" spans="1:3" x14ac:dyDescent="0.2">
      <c r="A1" s="1" t="s">
        <v>13</v>
      </c>
      <c r="B1" s="1" t="s">
        <v>3</v>
      </c>
      <c r="C1" s="1" t="s">
        <v>4</v>
      </c>
    </row>
    <row r="2" spans="1:3" x14ac:dyDescent="0.2">
      <c r="A2">
        <v>0</v>
      </c>
      <c r="B2">
        <v>0</v>
      </c>
      <c r="C2">
        <v>0.125</v>
      </c>
    </row>
    <row r="3" spans="1:3" x14ac:dyDescent="0.2">
      <c r="A3">
        <v>0</v>
      </c>
      <c r="B3">
        <v>1</v>
      </c>
      <c r="C3">
        <f>README!$C$62*C2</f>
        <v>0.15625</v>
      </c>
    </row>
    <row r="4" spans="1:3" x14ac:dyDescent="0.2">
      <c r="A4">
        <v>1</v>
      </c>
      <c r="B4">
        <v>0</v>
      </c>
      <c r="C4">
        <f>README!$C$63*C2</f>
        <v>0.1</v>
      </c>
    </row>
    <row r="5" spans="1:3" x14ac:dyDescent="0.2">
      <c r="A5">
        <v>1</v>
      </c>
      <c r="B5">
        <v>1</v>
      </c>
      <c r="C5">
        <f>README!$C$63*C3</f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2"/>
  <sheetViews>
    <sheetView workbookViewId="0">
      <selection sqref="A1:B1"/>
    </sheetView>
  </sheetViews>
  <sheetFormatPr baseColWidth="10" defaultColWidth="11" defaultRowHeight="16" x14ac:dyDescent="0.2"/>
  <cols>
    <col min="1" max="1" width="19" bestFit="1" customWidth="1"/>
    <col min="2" max="2" width="16.5" customWidth="1"/>
  </cols>
  <sheetData>
    <row r="1" spans="1:2" x14ac:dyDescent="0.2">
      <c r="A1" t="s">
        <v>9</v>
      </c>
      <c r="B1" t="s">
        <v>14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0</v>
      </c>
    </row>
    <row r="4" spans="1:2" x14ac:dyDescent="0.2">
      <c r="A4">
        <v>2</v>
      </c>
      <c r="B4">
        <v>0</v>
      </c>
    </row>
    <row r="5" spans="1:2" x14ac:dyDescent="0.2">
      <c r="A5">
        <v>3</v>
      </c>
      <c r="B5">
        <v>0</v>
      </c>
    </row>
    <row r="6" spans="1:2" x14ac:dyDescent="0.2">
      <c r="A6">
        <v>4</v>
      </c>
      <c r="B6">
        <v>0</v>
      </c>
    </row>
    <row r="7" spans="1:2" x14ac:dyDescent="0.2">
      <c r="A7">
        <v>5</v>
      </c>
      <c r="B7">
        <v>0</v>
      </c>
    </row>
    <row r="8" spans="1:2" x14ac:dyDescent="0.2">
      <c r="A8">
        <v>6</v>
      </c>
      <c r="B8">
        <v>5.0000000000000001E-3</v>
      </c>
    </row>
    <row r="9" spans="1:2" x14ac:dyDescent="0.2">
      <c r="A9">
        <v>7</v>
      </c>
      <c r="B9">
        <v>5.0000000000000001E-3</v>
      </c>
    </row>
    <row r="10" spans="1:2" x14ac:dyDescent="0.2">
      <c r="A10">
        <v>8</v>
      </c>
      <c r="B10">
        <v>5.0000000000000001E-3</v>
      </c>
    </row>
    <row r="11" spans="1:2" x14ac:dyDescent="0.2">
      <c r="A11">
        <v>9</v>
      </c>
      <c r="B11">
        <v>5.0000000000000001E-3</v>
      </c>
    </row>
    <row r="12" spans="1:2" x14ac:dyDescent="0.2">
      <c r="A12">
        <v>10</v>
      </c>
      <c r="B12">
        <v>5.0000000000000001E-3</v>
      </c>
    </row>
    <row r="13" spans="1:2" x14ac:dyDescent="0.2">
      <c r="A13">
        <v>11</v>
      </c>
      <c r="B13">
        <v>5.0000000000000001E-3</v>
      </c>
    </row>
    <row r="14" spans="1:2" x14ac:dyDescent="0.2">
      <c r="A14">
        <v>12</v>
      </c>
      <c r="B14">
        <v>5.0000000000000001E-3</v>
      </c>
    </row>
    <row r="15" spans="1:2" x14ac:dyDescent="0.2">
      <c r="A15">
        <v>13</v>
      </c>
      <c r="B15">
        <v>5.0000000000000001E-3</v>
      </c>
    </row>
    <row r="16" spans="1:2" x14ac:dyDescent="0.2">
      <c r="A16">
        <v>14</v>
      </c>
      <c r="B16">
        <v>5.0000000000000001E-3</v>
      </c>
    </row>
    <row r="17" spans="1:2" x14ac:dyDescent="0.2">
      <c r="A17">
        <v>15</v>
      </c>
      <c r="B17">
        <v>5.0000000000000001E-3</v>
      </c>
    </row>
    <row r="18" spans="1:2" x14ac:dyDescent="0.2">
      <c r="A18">
        <v>16</v>
      </c>
      <c r="B18">
        <v>5.0000000000000001E-3</v>
      </c>
    </row>
    <row r="19" spans="1:2" x14ac:dyDescent="0.2">
      <c r="A19">
        <v>17</v>
      </c>
      <c r="B19">
        <v>5.0000000000000001E-3</v>
      </c>
    </row>
    <row r="20" spans="1:2" x14ac:dyDescent="0.2">
      <c r="A20">
        <v>18</v>
      </c>
      <c r="B20">
        <v>5.0000000000000001E-3</v>
      </c>
    </row>
    <row r="21" spans="1:2" x14ac:dyDescent="0.2">
      <c r="A21">
        <v>19</v>
      </c>
      <c r="B21">
        <v>5.0000000000000001E-3</v>
      </c>
    </row>
    <row r="22" spans="1:2" x14ac:dyDescent="0.2">
      <c r="A22">
        <v>20</v>
      </c>
      <c r="B22">
        <v>5.0000000000000001E-3</v>
      </c>
    </row>
    <row r="23" spans="1:2" x14ac:dyDescent="0.2">
      <c r="A23">
        <v>21</v>
      </c>
      <c r="B23">
        <v>5.0000000000000001E-3</v>
      </c>
    </row>
    <row r="24" spans="1:2" x14ac:dyDescent="0.2">
      <c r="A24">
        <v>22</v>
      </c>
      <c r="B24">
        <v>5.0000000000000001E-3</v>
      </c>
    </row>
    <row r="25" spans="1:2" x14ac:dyDescent="0.2">
      <c r="A25">
        <v>23</v>
      </c>
      <c r="B25">
        <v>5.0000000000000001E-3</v>
      </c>
    </row>
    <row r="26" spans="1:2" x14ac:dyDescent="0.2">
      <c r="A26">
        <v>24</v>
      </c>
      <c r="B26">
        <v>5.0000000000000001E-3</v>
      </c>
    </row>
    <row r="27" spans="1:2" x14ac:dyDescent="0.2">
      <c r="A27">
        <v>25</v>
      </c>
      <c r="B27">
        <v>5.0000000000000001E-3</v>
      </c>
    </row>
    <row r="28" spans="1:2" x14ac:dyDescent="0.2">
      <c r="A28">
        <v>26</v>
      </c>
      <c r="B28">
        <v>5.0000000000000001E-3</v>
      </c>
    </row>
    <row r="29" spans="1:2" x14ac:dyDescent="0.2">
      <c r="A29">
        <v>27</v>
      </c>
      <c r="B29">
        <v>5.0000000000000001E-3</v>
      </c>
    </row>
    <row r="30" spans="1:2" x14ac:dyDescent="0.2">
      <c r="A30">
        <v>28</v>
      </c>
      <c r="B30">
        <v>5.0000000000000001E-3</v>
      </c>
    </row>
    <row r="31" spans="1:2" x14ac:dyDescent="0.2">
      <c r="A31">
        <v>29</v>
      </c>
      <c r="B31">
        <v>5.0000000000000001E-3</v>
      </c>
    </row>
    <row r="32" spans="1:2" x14ac:dyDescent="0.2">
      <c r="A32">
        <v>30</v>
      </c>
      <c r="B32">
        <v>5.0000000000000001E-3</v>
      </c>
    </row>
    <row r="33" spans="1:2" x14ac:dyDescent="0.2">
      <c r="A33">
        <v>31</v>
      </c>
      <c r="B33">
        <v>5.0000000000000001E-3</v>
      </c>
    </row>
    <row r="34" spans="1:2" x14ac:dyDescent="0.2">
      <c r="A34">
        <v>32</v>
      </c>
      <c r="B34">
        <v>5.0000000000000001E-3</v>
      </c>
    </row>
    <row r="35" spans="1:2" x14ac:dyDescent="0.2">
      <c r="A35">
        <v>33</v>
      </c>
      <c r="B35">
        <v>5.0000000000000001E-3</v>
      </c>
    </row>
    <row r="36" spans="1:2" x14ac:dyDescent="0.2">
      <c r="A36">
        <v>34</v>
      </c>
      <c r="B36">
        <v>5.0000000000000001E-3</v>
      </c>
    </row>
    <row r="37" spans="1:2" x14ac:dyDescent="0.2">
      <c r="A37">
        <v>35</v>
      </c>
      <c r="B37">
        <v>5.0000000000000001E-3</v>
      </c>
    </row>
    <row r="38" spans="1:2" x14ac:dyDescent="0.2">
      <c r="A38">
        <v>36</v>
      </c>
      <c r="B38">
        <v>5.0000000000000001E-3</v>
      </c>
    </row>
    <row r="39" spans="1:2" x14ac:dyDescent="0.2">
      <c r="A39">
        <v>37</v>
      </c>
      <c r="B39">
        <v>5.0000000000000001E-3</v>
      </c>
    </row>
    <row r="40" spans="1:2" x14ac:dyDescent="0.2">
      <c r="A40">
        <v>38</v>
      </c>
      <c r="B40">
        <v>5.0000000000000001E-3</v>
      </c>
    </row>
    <row r="41" spans="1:2" x14ac:dyDescent="0.2">
      <c r="A41">
        <v>39</v>
      </c>
      <c r="B41">
        <v>5.0000000000000001E-3</v>
      </c>
    </row>
    <row r="42" spans="1:2" x14ac:dyDescent="0.2">
      <c r="A42">
        <v>40</v>
      </c>
      <c r="B42">
        <v>5.0000000000000001E-3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311363ECB49C45BE6A1ABA8AA4E3C9" ma:contentTypeVersion="17" ma:contentTypeDescription="Create a new document." ma:contentTypeScope="" ma:versionID="02dcd5175aa8e95f4ce1fe251e7b47bb">
  <xsd:schema xmlns:xsd="http://www.w3.org/2001/XMLSchema" xmlns:xs="http://www.w3.org/2001/XMLSchema" xmlns:p="http://schemas.microsoft.com/office/2006/metadata/properties" xmlns:ns2="7962a6ab-b148-4fb3-9b24-47c6fd02e414" xmlns:ns3="78c38721-2d96-443e-bd32-82c62d4eed8a" targetNamespace="http://schemas.microsoft.com/office/2006/metadata/properties" ma:root="true" ma:fieldsID="2fa1448a446e559a75bc6225a0eecaac" ns2:_="" ns3:_="">
    <xsd:import namespace="7962a6ab-b148-4fb3-9b24-47c6fd02e414"/>
    <xsd:import namespace="78c38721-2d96-443e-bd32-82c62d4eed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62a6ab-b148-4fb3-9b24-47c6fd02e4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fdc6da-32ca-4a2b-983e-32d6a4a8ae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38721-2d96-443e-bd32-82c62d4eed8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292afad-22a6-4bba-b5d0-ef77aaf95d1a}" ma:internalName="TaxCatchAll" ma:showField="CatchAllData" ma:web="78c38721-2d96-443e-bd32-82c62d4eed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962a6ab-b148-4fb3-9b24-47c6fd02e414">
      <Terms xmlns="http://schemas.microsoft.com/office/infopath/2007/PartnerControls"/>
    </lcf76f155ced4ddcb4097134ff3c332f>
    <TaxCatchAll xmlns="78c38721-2d96-443e-bd32-82c62d4eed8a" xsi:nil="true"/>
  </documentManagement>
</p:properties>
</file>

<file path=customXml/itemProps1.xml><?xml version="1.0" encoding="utf-8"?>
<ds:datastoreItem xmlns:ds="http://schemas.openxmlformats.org/officeDocument/2006/customXml" ds:itemID="{6FC4DEEE-E4C1-4BDA-9F3A-10B42714F0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EF1051-AC3A-44A0-AF47-DF07AD49B1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62a6ab-b148-4fb3-9b24-47c6fd02e414"/>
    <ds:schemaRef ds:uri="78c38721-2d96-443e-bd32-82c62d4ee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A6937D-DF9A-4450-8BC0-EAF117E29439}">
  <ds:schemaRefs>
    <ds:schemaRef ds:uri="78c38721-2d96-443e-bd32-82c62d4eed8a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7962a6ab-b148-4fb3-9b24-47c6fd02e414"/>
    <ds:schemaRef ds:uri="http://purl.org/dc/dcmitype/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Phase1</vt:lpstr>
      <vt:lpstr>Phase2</vt:lpstr>
      <vt:lpstr>Phase3</vt:lpstr>
      <vt:lpstr>Phase4</vt:lpstr>
      <vt:lpstr>Phase5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Latour, Chase Doyne</dc:creator>
  <cp:lastModifiedBy>Latour, Chase Doyne</cp:lastModifiedBy>
  <dcterms:created xsi:type="dcterms:W3CDTF">2023-10-20T20:22:45Z</dcterms:created>
  <dcterms:modified xsi:type="dcterms:W3CDTF">2025-02-18T22:12:09Z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0x0101006F311363ECB49C45BE6A1ABA8AA4E3C9</vt:lpwstr>
  </property>
  <property fmtid="{D5CDD505-2E9C-101B-9397-08002B2CF9AE}" pid="3" name="MediaServiceImageTags">
    <vt:lpwstr/>
  </property>
</Properties>
</file>