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F34BD27E-6B52-7646-84EA-FF2B39531908}" xr6:coauthVersionLast="47" xr6:coauthVersionMax="47" xr10:uidLastSave="{00000000-0000-0000-0000-000000000000}"/>
  <bookViews>
    <workbookView xWindow="0" yWindow="500" windowWidth="28800" windowHeight="16220" activeTab="1" xr2:uid="{EDFB6D7C-8216-ED43-8AA6-178B9CD2875A}"/>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2" l="1"/>
  <c r="C8" i="2"/>
  <c r="C9" i="2"/>
  <c r="C10" i="2"/>
  <c r="C11" i="2"/>
  <c r="E11" i="2" s="1"/>
  <c r="C12" i="2"/>
  <c r="E12" i="2" s="1"/>
  <c r="C13" i="2"/>
  <c r="C14" i="2"/>
  <c r="C15" i="2"/>
  <c r="C16" i="2"/>
  <c r="C17" i="2"/>
  <c r="C18" i="2"/>
  <c r="C19" i="2"/>
  <c r="C20" i="2"/>
  <c r="E20" i="2" s="1"/>
  <c r="C21" i="2"/>
  <c r="E21" i="2" s="1"/>
  <c r="C22" i="2"/>
  <c r="C23" i="2"/>
  <c r="C24" i="2"/>
  <c r="C25" i="2"/>
  <c r="C26" i="2"/>
  <c r="C27" i="2"/>
  <c r="C28" i="2"/>
  <c r="C29" i="2"/>
  <c r="C30" i="2"/>
  <c r="C31" i="2"/>
  <c r="C32" i="2"/>
  <c r="C33" i="2"/>
  <c r="C34" i="2"/>
  <c r="C35" i="2"/>
  <c r="C36" i="2"/>
  <c r="C37" i="2"/>
  <c r="C38" i="2"/>
  <c r="C39" i="2"/>
  <c r="C40" i="2"/>
  <c r="C41" i="2"/>
  <c r="C42" i="2"/>
  <c r="C6" i="2"/>
  <c r="D37" i="2"/>
  <c r="D38" i="2"/>
  <c r="C3" i="3"/>
  <c r="C4" i="3"/>
  <c r="D4" i="3" s="1"/>
  <c r="C5" i="3"/>
  <c r="C6" i="3"/>
  <c r="D6" i="3" s="1"/>
  <c r="C7" i="3"/>
  <c r="D7" i="3" s="1"/>
  <c r="C8" i="3"/>
  <c r="C9" i="3"/>
  <c r="D9" i="3" s="1"/>
  <c r="C10" i="3"/>
  <c r="D10" i="3" s="1"/>
  <c r="C11" i="3"/>
  <c r="C12" i="3"/>
  <c r="C13" i="3"/>
  <c r="C14" i="3"/>
  <c r="C15" i="3"/>
  <c r="D15" i="3" s="1"/>
  <c r="C16" i="3"/>
  <c r="D16" i="3" s="1"/>
  <c r="C17" i="3"/>
  <c r="D17" i="3" s="1"/>
  <c r="C18" i="3"/>
  <c r="C2" i="3"/>
  <c r="D8" i="3"/>
  <c r="D13" i="3"/>
  <c r="D18" i="3"/>
  <c r="D2" i="3"/>
  <c r="D14" i="3"/>
  <c r="B37" i="6"/>
  <c r="E10" i="2"/>
  <c r="D12" i="3"/>
  <c r="D40" i="2"/>
  <c r="D41" i="2"/>
  <c r="D39" i="2"/>
  <c r="D27" i="2"/>
  <c r="D28" i="2"/>
  <c r="D29" i="2"/>
  <c r="D30" i="2"/>
  <c r="D31" i="2"/>
  <c r="D32" i="2"/>
  <c r="D33" i="2"/>
  <c r="D34" i="2"/>
  <c r="D35" i="2"/>
  <c r="D36" i="2"/>
  <c r="D26" i="2"/>
  <c r="C4" i="5"/>
  <c r="H2" i="3"/>
  <c r="F2" i="3"/>
  <c r="D11" i="3"/>
  <c r="D5" i="3"/>
  <c r="D3" i="3"/>
  <c r="F4" i="3"/>
  <c r="F5" i="3"/>
  <c r="F6" i="3"/>
  <c r="F7" i="3"/>
  <c r="F8" i="3"/>
  <c r="F9" i="3"/>
  <c r="F10" i="3"/>
  <c r="F11" i="3"/>
  <c r="F12" i="3"/>
  <c r="F13" i="3"/>
  <c r="F14" i="3"/>
  <c r="F15" i="3"/>
  <c r="F16" i="3"/>
  <c r="F17" i="3"/>
  <c r="F18" i="3"/>
  <c r="F3" i="3"/>
  <c r="E5" i="2"/>
  <c r="E4" i="2"/>
  <c r="E3" i="2"/>
  <c r="E2" i="2"/>
  <c r="E7" i="2"/>
  <c r="E8" i="2"/>
  <c r="E9" i="2"/>
  <c r="E13" i="2"/>
  <c r="E14" i="2"/>
  <c r="E16" i="2"/>
  <c r="E17" i="2"/>
  <c r="E18" i="2"/>
  <c r="E19" i="2"/>
  <c r="E22" i="2"/>
  <c r="E23" i="2"/>
  <c r="E25" i="2"/>
  <c r="D42" i="2"/>
  <c r="E6" i="2"/>
  <c r="E24" i="2"/>
  <c r="E15" i="2"/>
  <c r="D3" i="6"/>
  <c r="D4" i="6"/>
  <c r="D5" i="6"/>
  <c r="D6" i="6"/>
  <c r="D41" i="6"/>
  <c r="D2" i="6"/>
  <c r="C42" i="6"/>
  <c r="D40" i="6"/>
  <c r="D39" i="6"/>
  <c r="D38"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C5" i="5" s="1"/>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E27" i="2" l="1"/>
  <c r="D37" i="6"/>
  <c r="E37" i="2"/>
  <c r="E39" i="2"/>
  <c r="E36" i="2"/>
  <c r="E35" i="2"/>
  <c r="E32" i="2"/>
  <c r="E26" i="2"/>
  <c r="E31" i="2"/>
  <c r="E41" i="2"/>
  <c r="E34" i="2"/>
  <c r="E28" i="2"/>
  <c r="E40" i="2"/>
  <c r="E38" i="2"/>
  <c r="E30" i="2"/>
  <c r="E29" i="2"/>
  <c r="E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tc={2D0EDF39-7EAE-8B42-8A25-E31D9B0584A4}</author>
  </authors>
  <commentList>
    <comment ref="E6" authorId="0" shapeId="0" xr:uid="{2D0EDF39-7EAE-8B42-8A25-E31D9B0584A4}">
      <text>
        <t>[Threaded comment]
Your version of Excel allows you to read this threaded comment; however, any edits to it will get removed if the file is opened in a newer version of Excel. Learn more: https://go.microsoft.com/fwlink/?linkid=870924
Comment:
    Everyone who has a continuing pregnancy is indexed at week 4. By having more rows, we allow for subsequent simulations where people can be indexed at different gestational 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tc={6F0D0981-BCCC-D340-9528-F44FC96324E0}</author>
    <author>tc={5F2D1E39-8D5C-0A4A-B365-BF113D93EECC}</author>
  </authors>
  <commentList>
    <comment ref="C1" authorId="0" shapeId="0" xr:uid="{6F0D0981-BCCC-D340-9528-F44FC96324E0}">
      <text>
        <t>[Threaded comment]
Your version of Excel allows you to read this threaded comment; however, any edits to it will get removed if the file is opened in a newer version of Excel. Learn more: https://go.microsoft.com/fwlink/?linkid=870924
Comment:
    INCREASES the risk of fetal death, starting at gestational week 4 from conception (i.e., the week that everyone is indexed into the trial if they have continued their pregnancy.</t>
      </text>
    </comment>
    <comment ref="D26" authorId="1" shapeId="0" xr:uid="{5F2D1E39-8D5C-0A4A-B365-BF113D93EECC}">
      <text>
        <t>[Threaded comment]
Your version of Excel allows you to read this threaded comment; however, any edits to it will get removed if the file is opened in a newer version of Excel. Learn more: https://go.microsoft.com/fwlink/?linkid=870924
Comment:
    DECREASES the risk of preterm birth, RR = 0.7, and subsequently increases the risk of term births (&gt;= 35 weeks from conception), RR = 1.05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tc={8166E600-F91C-DF49-B3FC-30F8863F4314}</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This information is based upon the following.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 Individuals with CH are at much higher risk of preeclampsia (e.g., 10-25%) than those without: High blood pressure: A risk factor for preeclampsiaMarch of Dimeshttps://www.marchofdimes.org › find-support › blog › h...</t>
      </text>
    </comment>
    <comment ref="E1" authorId="2" shapeId="0" xr:uid="{8166E600-F91C-DF49-B3FC-30F8863F4314}">
      <text>
        <t>[Threaded comment]
Your version of Excel allows you to read this threaded comment; however, any edits to it will get removed if the file is opened in a newer version of Excel. Learn more: https://go.microsoft.com/fwlink/?linkid=870924
Comment:
    Treatment DECREASES the odds of preeclampsia</t>
      </text>
    </comment>
    <comment ref="G1" authorId="3"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tc={D251C841-2558-B642-82DC-6ED550C61FF7}</author>
  </authors>
  <commentList>
    <comment ref="C4" authorId="0" shapeId="0" xr:uid="{D251C841-2558-B642-82DC-6ED550C61FF7}">
      <text>
        <t>[Threaded comment]
Your version of Excel allows you to read this threaded comment; however, any edits to it will get removed if the file is opened in a newer version of Excel. Learn more: https://go.microsoft.com/fwlink/?linkid=870924
Comment:
    Treatment DECREASES risk of SGA, RR = 0.8</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tc={EB10B5D4-D174-9E46-AE4A-935ECC1C8009}</author>
  </authors>
  <commentList>
    <comment ref="B1" authorId="0" shapeId="0" xr:uid="{EB10B5D4-D174-9E46-AE4A-935ECC1C8009}">
      <text>
        <t>[Threaded comment]
Your version of Excel allows you to read this threaded comment; however, any edits to it will get removed if the file is opened in a newer version of Excel. Learn more: https://go.microsoft.com/fwlink/?linkid=870924
Comment:
    Very minimal uninformative censoring.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<sst xmlns="http://schemas.openxmlformats.org/spreadsheetml/2006/main" count="50" uniqueCount="36">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</sst>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4-01-22T17:24:55.04" personId="{51D2B8DB-A2F5-4646-800E-4DB3664DB2F8}" id="{2D0EDF39-7EAE-8B42-8A25-E31D9B0584A4}">
    <text>Everyone who has a continuing pregnancy is indexed at week 4. By having more rows, we allow for subsequent simulations where people can be indexed at different gestational 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1-22T17:23:52.91" personId="{51D2B8DB-A2F5-4646-800E-4DB3664DB2F8}" id="{6F0D0981-BCCC-D340-9528-F44FC96324E0}">
    <text>INCREASES the risk of fetal death, starting at gestational week 4 from conception (i.e., the week that everyone is indexed into the trial if they have continued their pregnancy.</text>
  </threadedComment>
  <threadedComment ref="D26" dT="2024-01-22T17:26:41.31" personId="{51D2B8DB-A2F5-4646-800E-4DB3664DB2F8}" id="{5F2D1E39-8D5C-0A4A-B365-BF113D93EECC}">
    <text>DECREASES the risk of preterm birth, RR = 0.7, and subsequently increases the risk of term births (&gt;= 35 weeks from conception), RR = 1.05</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This information is based upon the following. https://www.sciencedirect.com/science/article/pii/S0002937813008594?via%3Dihub#fig1</text>
  </threadedComment>
  <threadedComment ref="C1" dT="2023-11-27T01:54:37.91" personId="{51D2B8DB-A2F5-4646-800E-4DB3664DB2F8}" id="{4842E7A7-EBD7-CE4B-AB5E-5EFBBB07D91E}">
    <text>Increased the risk of preeclampsia for the simulation — Individuals with CH are at much higher risk of preeclampsia (e.g., 10-25%) than those without: High blood pressure: A risk factor for preeclampsiaMarch of Dimeshttps://www.marchofdimes.org › find-support › blog › h...</text>
    <extLst>
      <x:ext xmlns:xltc2="http://schemas.microsoft.com/office/spreadsheetml/2020/threadedcomments2" uri="{F7C98A9C-CBB3-438F-8F68-D28B6AF4A901}">
        <xltc2:checksum>1159016139</xltc2:checksum>
        <xltc2:hyperlink startIndex="151"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E1" dT="2024-01-22T17:28:21.08" personId="{51D2B8DB-A2F5-4646-800E-4DB3664DB2F8}" id="{8166E600-F91C-DF49-B3FC-30F8863F4314}">
    <text>Treatment DECREASES the odds of preeclampsia</tex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C4" dT="2024-01-22T17:29:21.56" personId="{51D2B8DB-A2F5-4646-800E-4DB3664DB2F8}" id="{D251C841-2558-B642-82DC-6ED550C61FF7}">
    <text>Treatment DECREASES risk of SGA, RR = 0.8</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4-01-22T17:29:58.83" personId="{51D2B8DB-A2F5-4646-800E-4DB3664DB2F8}" id="{EB10B5D4-D174-9E46-AE4A-935ECC1C8009}">
    <text>Very minimal uninformative censoring.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workbookViewId="0">
      <selection activeCell="E6" sqref="E6"/>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0.2</v>
      </c>
      <c r="C2">
        <v>0</v>
      </c>
      <c r="D2">
        <f>1-C2-B2</f>
        <v>0.8</v>
      </c>
      <c r="E2">
        <v>0</v>
      </c>
    </row>
    <row r="3" spans="1:5" x14ac:dyDescent="0.2">
      <c r="A3">
        <v>1</v>
      </c>
      <c r="B3">
        <v>0.2</v>
      </c>
      <c r="C3">
        <v>0</v>
      </c>
      <c r="D3">
        <f>1-C3-B3</f>
        <v>0.8</v>
      </c>
      <c r="E3">
        <v>0</v>
      </c>
    </row>
    <row r="4" spans="1:5" x14ac:dyDescent="0.2">
      <c r="A4">
        <v>2</v>
      </c>
      <c r="B4">
        <v>0.1</v>
      </c>
      <c r="C4">
        <v>0</v>
      </c>
      <c r="D4">
        <f>1-C4-B4</f>
        <v>0.9</v>
      </c>
      <c r="E4">
        <v>0</v>
      </c>
    </row>
    <row r="5" spans="1:5" x14ac:dyDescent="0.2">
      <c r="A5">
        <v>3</v>
      </c>
      <c r="B5">
        <v>0.1</v>
      </c>
      <c r="C5">
        <v>0</v>
      </c>
      <c r="D5">
        <f>1-C5-B5</f>
        <v>0.9</v>
      </c>
      <c r="E5">
        <v>0</v>
      </c>
    </row>
    <row r="6" spans="1:5" x14ac:dyDescent="0.2">
      <c r="A6">
        <v>4</v>
      </c>
      <c r="B6">
        <v>0.05</v>
      </c>
      <c r="C6">
        <v>0</v>
      </c>
      <c r="D6">
        <f>1-C6-B6</f>
        <v>0.95</v>
      </c>
      <c r="E6">
        <v>1</v>
      </c>
    </row>
    <row r="7" spans="1:5" x14ac:dyDescent="0.2">
      <c r="A7">
        <v>5</v>
      </c>
      <c r="B7">
        <v>0.05</v>
      </c>
      <c r="C7">
        <v>0</v>
      </c>
      <c r="D7">
        <f t="shared" ref="D7:D41" si="0">1-B7-C7</f>
        <v>0.95</v>
      </c>
      <c r="E7">
        <v>0</v>
      </c>
    </row>
    <row r="8" spans="1:5" x14ac:dyDescent="0.2">
      <c r="A8">
        <v>6</v>
      </c>
      <c r="B8">
        <v>0.03</v>
      </c>
      <c r="C8">
        <v>0</v>
      </c>
      <c r="D8">
        <f t="shared" si="0"/>
        <v>0.97</v>
      </c>
      <c r="E8">
        <v>0</v>
      </c>
    </row>
    <row r="9" spans="1:5" x14ac:dyDescent="0.2">
      <c r="A9">
        <v>7</v>
      </c>
      <c r="B9">
        <v>0.03</v>
      </c>
      <c r="C9">
        <v>0</v>
      </c>
      <c r="D9">
        <f t="shared" si="0"/>
        <v>0.97</v>
      </c>
      <c r="E9">
        <v>0</v>
      </c>
    </row>
    <row r="10" spans="1:5" x14ac:dyDescent="0.2">
      <c r="A10">
        <v>8</v>
      </c>
      <c r="B10">
        <v>0.03</v>
      </c>
      <c r="C10">
        <v>0</v>
      </c>
      <c r="D10">
        <f t="shared" si="0"/>
        <v>0.97</v>
      </c>
      <c r="E10">
        <v>0</v>
      </c>
    </row>
    <row r="11" spans="1:5" x14ac:dyDescent="0.2">
      <c r="A11">
        <v>9</v>
      </c>
      <c r="B11">
        <v>0.03</v>
      </c>
      <c r="C11">
        <v>0</v>
      </c>
      <c r="D11">
        <f t="shared" si="0"/>
        <v>0.97</v>
      </c>
      <c r="E11">
        <v>0</v>
      </c>
    </row>
    <row r="12" spans="1:5" x14ac:dyDescent="0.2">
      <c r="A12">
        <v>10</v>
      </c>
      <c r="B12">
        <v>0.03</v>
      </c>
      <c r="C12">
        <v>0</v>
      </c>
      <c r="D12">
        <f t="shared" si="0"/>
        <v>0.97</v>
      </c>
      <c r="E12">
        <v>0</v>
      </c>
    </row>
    <row r="13" spans="1:5" x14ac:dyDescent="0.2">
      <c r="A13">
        <v>11</v>
      </c>
      <c r="B13">
        <v>0.03</v>
      </c>
      <c r="C13">
        <v>0</v>
      </c>
      <c r="D13">
        <f t="shared" si="0"/>
        <v>0.97</v>
      </c>
      <c r="E13">
        <v>0</v>
      </c>
    </row>
    <row r="14" spans="1:5" x14ac:dyDescent="0.2">
      <c r="A14">
        <v>12</v>
      </c>
      <c r="B14">
        <v>0.01</v>
      </c>
      <c r="C14">
        <v>0</v>
      </c>
      <c r="D14">
        <f t="shared" si="0"/>
        <v>0.99</v>
      </c>
      <c r="E14">
        <v>0</v>
      </c>
    </row>
    <row r="15" spans="1:5" x14ac:dyDescent="0.2">
      <c r="A15">
        <v>13</v>
      </c>
      <c r="B15">
        <v>0.01</v>
      </c>
      <c r="C15">
        <v>0</v>
      </c>
      <c r="D15">
        <f t="shared" si="0"/>
        <v>0.99</v>
      </c>
      <c r="E15">
        <v>0</v>
      </c>
    </row>
    <row r="16" spans="1:5" x14ac:dyDescent="0.2">
      <c r="A16">
        <v>14</v>
      </c>
      <c r="B16">
        <v>0.01</v>
      </c>
      <c r="C16">
        <v>0</v>
      </c>
      <c r="D16">
        <f t="shared" si="0"/>
        <v>0.99</v>
      </c>
      <c r="E16">
        <v>0</v>
      </c>
    </row>
    <row r="17" spans="1:5" x14ac:dyDescent="0.2">
      <c r="A17">
        <v>15</v>
      </c>
      <c r="B17">
        <v>0.01</v>
      </c>
      <c r="C17">
        <v>0</v>
      </c>
      <c r="D17">
        <f t="shared" si="0"/>
        <v>0.99</v>
      </c>
      <c r="E17">
        <v>0</v>
      </c>
    </row>
    <row r="18" spans="1:5" x14ac:dyDescent="0.2">
      <c r="A18">
        <v>16</v>
      </c>
      <c r="B18">
        <v>0.01</v>
      </c>
      <c r="C18">
        <v>0</v>
      </c>
      <c r="D18">
        <f t="shared" si="0"/>
        <v>0.99</v>
      </c>
      <c r="E18">
        <v>0</v>
      </c>
    </row>
    <row r="19" spans="1:5" x14ac:dyDescent="0.2">
      <c r="A19">
        <v>17</v>
      </c>
      <c r="B19">
        <v>0.01</v>
      </c>
      <c r="C19">
        <v>0</v>
      </c>
      <c r="D19">
        <f t="shared" si="0"/>
        <v>0.99</v>
      </c>
      <c r="E19">
        <v>0</v>
      </c>
    </row>
    <row r="20" spans="1:5" x14ac:dyDescent="0.2">
      <c r="A20">
        <v>18</v>
      </c>
      <c r="B20">
        <v>0.01</v>
      </c>
      <c r="C20">
        <v>0</v>
      </c>
      <c r="D20">
        <f t="shared" si="0"/>
        <v>0.99</v>
      </c>
      <c r="E20">
        <v>0</v>
      </c>
    </row>
    <row r="21" spans="1:5" x14ac:dyDescent="0.2">
      <c r="A21">
        <v>19</v>
      </c>
      <c r="B21">
        <v>3.0000000000000001E-3</v>
      </c>
      <c r="C21">
        <v>0</v>
      </c>
      <c r="D21">
        <f t="shared" si="0"/>
        <v>0.997</v>
      </c>
      <c r="E21">
        <v>0</v>
      </c>
    </row>
    <row r="22" spans="1:5" x14ac:dyDescent="0.2">
      <c r="A22">
        <v>20</v>
      </c>
      <c r="B22">
        <v>3.0000000000000001E-3</v>
      </c>
      <c r="C22">
        <v>0</v>
      </c>
      <c r="D22">
        <f t="shared" si="0"/>
        <v>0.997</v>
      </c>
      <c r="E22">
        <v>0</v>
      </c>
    </row>
    <row r="23" spans="1:5" x14ac:dyDescent="0.2">
      <c r="A23">
        <v>21</v>
      </c>
      <c r="B23">
        <v>3.0000000000000001E-3</v>
      </c>
      <c r="C23">
        <v>0</v>
      </c>
      <c r="D23">
        <f t="shared" si="0"/>
        <v>0.997</v>
      </c>
      <c r="E23">
        <v>0</v>
      </c>
    </row>
    <row r="24" spans="1:5" x14ac:dyDescent="0.2">
      <c r="A24">
        <v>22</v>
      </c>
      <c r="B24">
        <v>3.0000000000000001E-3</v>
      </c>
      <c r="C24">
        <v>0</v>
      </c>
      <c r="D24">
        <f t="shared" si="0"/>
        <v>0.997</v>
      </c>
      <c r="E24">
        <v>0</v>
      </c>
    </row>
    <row r="25" spans="1:5" x14ac:dyDescent="0.2">
      <c r="A25">
        <v>23</v>
      </c>
      <c r="B25">
        <v>3.0000000000000001E-3</v>
      </c>
      <c r="C25">
        <v>0</v>
      </c>
      <c r="D25">
        <f t="shared" si="0"/>
        <v>0.997</v>
      </c>
      <c r="E25">
        <v>0</v>
      </c>
    </row>
    <row r="26" spans="1:5" x14ac:dyDescent="0.2">
      <c r="A26">
        <v>24</v>
      </c>
      <c r="B26">
        <v>3.0000000000000001E-3</v>
      </c>
      <c r="C26">
        <v>0.01</v>
      </c>
      <c r="D26">
        <f t="shared" si="0"/>
        <v>0.98699999999999999</v>
      </c>
      <c r="E26">
        <v>0</v>
      </c>
    </row>
    <row r="27" spans="1:5" x14ac:dyDescent="0.2">
      <c r="A27">
        <v>25</v>
      </c>
      <c r="B27">
        <v>3.0000000000000001E-3</v>
      </c>
      <c r="C27">
        <v>0.01</v>
      </c>
      <c r="D27">
        <f t="shared" si="0"/>
        <v>0.98699999999999999</v>
      </c>
      <c r="E27">
        <v>0</v>
      </c>
    </row>
    <row r="28" spans="1:5" x14ac:dyDescent="0.2">
      <c r="A28">
        <v>26</v>
      </c>
      <c r="B28">
        <v>3.0000000000000001E-3</v>
      </c>
      <c r="C28">
        <v>1.4999999999999999E-2</v>
      </c>
      <c r="D28">
        <f t="shared" si="0"/>
        <v>0.98199999999999998</v>
      </c>
      <c r="E28">
        <v>0</v>
      </c>
    </row>
    <row r="29" spans="1:5" x14ac:dyDescent="0.2">
      <c r="A29">
        <v>27</v>
      </c>
      <c r="B29">
        <v>3.0000000000000001E-3</v>
      </c>
      <c r="C29">
        <v>1.4999999999999999E-2</v>
      </c>
      <c r="D29">
        <f t="shared" si="0"/>
        <v>0.98199999999999998</v>
      </c>
      <c r="E29">
        <v>0</v>
      </c>
    </row>
    <row r="30" spans="1:5" x14ac:dyDescent="0.2">
      <c r="A30">
        <v>28</v>
      </c>
      <c r="B30">
        <v>3.0000000000000001E-3</v>
      </c>
      <c r="C30">
        <v>0.02</v>
      </c>
      <c r="D30">
        <f t="shared" si="0"/>
        <v>0.97699999999999998</v>
      </c>
      <c r="E30">
        <v>0</v>
      </c>
    </row>
    <row r="31" spans="1:5" x14ac:dyDescent="0.2">
      <c r="A31">
        <v>29</v>
      </c>
      <c r="B31">
        <v>3.0000000000000001E-3</v>
      </c>
      <c r="C31">
        <v>0.02</v>
      </c>
      <c r="D31">
        <f t="shared" si="0"/>
        <v>0.97699999999999998</v>
      </c>
      <c r="E31">
        <v>0</v>
      </c>
    </row>
    <row r="32" spans="1:5" x14ac:dyDescent="0.2">
      <c r="A32">
        <v>30</v>
      </c>
      <c r="B32">
        <v>3.0000000000000001E-3</v>
      </c>
      <c r="C32">
        <v>2.5000000000000001E-2</v>
      </c>
      <c r="D32">
        <f t="shared" si="0"/>
        <v>0.97199999999999998</v>
      </c>
      <c r="E32">
        <v>0</v>
      </c>
    </row>
    <row r="33" spans="1:5" x14ac:dyDescent="0.2">
      <c r="A33">
        <v>31</v>
      </c>
      <c r="B33">
        <v>3.0000000000000001E-3</v>
      </c>
      <c r="C33">
        <v>0.03</v>
      </c>
      <c r="D33">
        <f t="shared" si="0"/>
        <v>0.96699999999999997</v>
      </c>
      <c r="E33">
        <v>0</v>
      </c>
    </row>
    <row r="34" spans="1:5" x14ac:dyDescent="0.2">
      <c r="A34">
        <v>32</v>
      </c>
      <c r="B34">
        <v>3.0000000000000001E-3</v>
      </c>
      <c r="C34">
        <v>0.09</v>
      </c>
      <c r="D34">
        <f t="shared" si="0"/>
        <v>0.90700000000000003</v>
      </c>
      <c r="E34">
        <v>0</v>
      </c>
    </row>
    <row r="35" spans="1:5" x14ac:dyDescent="0.2">
      <c r="A35">
        <v>33</v>
      </c>
      <c r="B35">
        <v>3.0000000000000001E-3</v>
      </c>
      <c r="C35">
        <v>0.09</v>
      </c>
      <c r="D35">
        <f t="shared" si="0"/>
        <v>0.90700000000000003</v>
      </c>
      <c r="E35">
        <v>0</v>
      </c>
    </row>
    <row r="36" spans="1:5" x14ac:dyDescent="0.2">
      <c r="A36">
        <v>34</v>
      </c>
      <c r="B36">
        <v>3.0000000000000001E-3</v>
      </c>
      <c r="C36">
        <v>0.09</v>
      </c>
      <c r="D36">
        <f t="shared" si="0"/>
        <v>0.90700000000000003</v>
      </c>
      <c r="E36">
        <v>0</v>
      </c>
    </row>
    <row r="37" spans="1:5" x14ac:dyDescent="0.2">
      <c r="A37">
        <v>35</v>
      </c>
      <c r="B37">
        <f>2.1/10000</f>
        <v>2.1000000000000001E-4</v>
      </c>
      <c r="C37">
        <v>0.3</v>
      </c>
      <c r="D37">
        <f t="shared" si="0"/>
        <v>0.69978999999999991</v>
      </c>
      <c r="E37">
        <v>0</v>
      </c>
    </row>
    <row r="38" spans="1:5" x14ac:dyDescent="0.2">
      <c r="A38">
        <v>36</v>
      </c>
      <c r="B38">
        <v>2.7E-4</v>
      </c>
      <c r="C38">
        <v>0.35</v>
      </c>
      <c r="D38">
        <f t="shared" si="0"/>
        <v>0.64973000000000003</v>
      </c>
      <c r="E38">
        <v>0</v>
      </c>
    </row>
    <row r="39" spans="1:5" x14ac:dyDescent="0.2">
      <c r="A39">
        <v>37</v>
      </c>
      <c r="B39">
        <v>3.5E-4</v>
      </c>
      <c r="C39">
        <v>0.7</v>
      </c>
      <c r="D39">
        <f t="shared" si="0"/>
        <v>0.29965000000000008</v>
      </c>
      <c r="E39">
        <v>0</v>
      </c>
    </row>
    <row r="40" spans="1:5" x14ac:dyDescent="0.2">
      <c r="A40">
        <v>38</v>
      </c>
      <c r="B40">
        <v>4.2000000000000002E-4</v>
      </c>
      <c r="C40">
        <v>0.7</v>
      </c>
      <c r="D40">
        <f t="shared" si="0"/>
        <v>0.29958000000000007</v>
      </c>
      <c r="E40">
        <v>0</v>
      </c>
    </row>
    <row r="41" spans="1:5" x14ac:dyDescent="0.2">
      <c r="A41">
        <v>39</v>
      </c>
      <c r="B41">
        <v>6.0999999999999997E-4</v>
      </c>
      <c r="C41">
        <v>0.7</v>
      </c>
      <c r="D41">
        <f t="shared" si="0"/>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tabSelected="1" workbookViewId="0">
      <selection activeCell="I11" sqref="I11"/>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0.2</v>
      </c>
      <c r="D2">
        <v>0</v>
      </c>
      <c r="E2">
        <f>1-D2-C2</f>
        <v>0.8</v>
      </c>
    </row>
    <row r="3" spans="1:5" x14ac:dyDescent="0.2">
      <c r="A3">
        <v>1</v>
      </c>
      <c r="B3">
        <v>1</v>
      </c>
      <c r="C3">
        <v>0.2</v>
      </c>
      <c r="D3">
        <v>0</v>
      </c>
      <c r="E3">
        <f t="shared" ref="E3:E5" si="0">1-D3-C3</f>
        <v>0.8</v>
      </c>
    </row>
    <row r="4" spans="1:5" x14ac:dyDescent="0.2">
      <c r="A4">
        <v>2</v>
      </c>
      <c r="B4">
        <v>1</v>
      </c>
      <c r="C4">
        <v>0.1</v>
      </c>
      <c r="D4">
        <v>0</v>
      </c>
      <c r="E4">
        <f t="shared" si="0"/>
        <v>0.9</v>
      </c>
    </row>
    <row r="5" spans="1:5" x14ac:dyDescent="0.2">
      <c r="A5">
        <v>3</v>
      </c>
      <c r="B5">
        <v>1</v>
      </c>
      <c r="C5">
        <v>0.1</v>
      </c>
      <c r="D5">
        <v>0</v>
      </c>
      <c r="E5">
        <f t="shared" si="0"/>
        <v>0.9</v>
      </c>
    </row>
    <row r="6" spans="1:5" x14ac:dyDescent="0.2">
      <c r="A6">
        <v>4</v>
      </c>
      <c r="B6">
        <v>1</v>
      </c>
      <c r="C6">
        <f>1.25*Phase1!B6</f>
        <v>6.25E-2</v>
      </c>
      <c r="D6">
        <v>0</v>
      </c>
      <c r="E6">
        <f t="shared" ref="E6" si="1">1-D6-C6</f>
        <v>0.9375</v>
      </c>
    </row>
    <row r="7" spans="1:5" x14ac:dyDescent="0.2">
      <c r="A7">
        <v>5</v>
      </c>
      <c r="B7">
        <v>1</v>
      </c>
      <c r="C7">
        <f>1.25*Phase1!B7</f>
        <v>6.25E-2</v>
      </c>
      <c r="D7">
        <v>0</v>
      </c>
      <c r="E7">
        <f t="shared" ref="E7:E41" si="2">1-C7-D7</f>
        <v>0.9375</v>
      </c>
    </row>
    <row r="8" spans="1:5" x14ac:dyDescent="0.2">
      <c r="A8">
        <v>6</v>
      </c>
      <c r="B8">
        <v>1</v>
      </c>
      <c r="C8">
        <f>1.25*Phase1!B8</f>
        <v>3.7499999999999999E-2</v>
      </c>
      <c r="D8">
        <v>0</v>
      </c>
      <c r="E8">
        <f t="shared" si="2"/>
        <v>0.96250000000000002</v>
      </c>
    </row>
    <row r="9" spans="1:5" x14ac:dyDescent="0.2">
      <c r="A9">
        <v>7</v>
      </c>
      <c r="B9">
        <v>1</v>
      </c>
      <c r="C9">
        <f>1.25*Phase1!B9</f>
        <v>3.7499999999999999E-2</v>
      </c>
      <c r="D9">
        <v>0</v>
      </c>
      <c r="E9">
        <f t="shared" si="2"/>
        <v>0.96250000000000002</v>
      </c>
    </row>
    <row r="10" spans="1:5" x14ac:dyDescent="0.2">
      <c r="A10">
        <v>8</v>
      </c>
      <c r="B10">
        <v>1</v>
      </c>
      <c r="C10">
        <f>1.25*Phase1!B10</f>
        <v>3.7499999999999999E-2</v>
      </c>
      <c r="D10">
        <v>0</v>
      </c>
      <c r="E10">
        <f t="shared" si="2"/>
        <v>0.96250000000000002</v>
      </c>
    </row>
    <row r="11" spans="1:5" x14ac:dyDescent="0.2">
      <c r="A11">
        <v>9</v>
      </c>
      <c r="B11">
        <v>1</v>
      </c>
      <c r="C11">
        <f>1.25*Phase1!B11</f>
        <v>3.7499999999999999E-2</v>
      </c>
      <c r="D11">
        <v>0</v>
      </c>
      <c r="E11">
        <f t="shared" si="2"/>
        <v>0.96250000000000002</v>
      </c>
    </row>
    <row r="12" spans="1:5" x14ac:dyDescent="0.2">
      <c r="A12">
        <v>10</v>
      </c>
      <c r="B12">
        <v>1</v>
      </c>
      <c r="C12">
        <f>1.25*Phase1!B12</f>
        <v>3.7499999999999999E-2</v>
      </c>
      <c r="D12">
        <v>0</v>
      </c>
      <c r="E12">
        <f t="shared" si="2"/>
        <v>0.96250000000000002</v>
      </c>
    </row>
    <row r="13" spans="1:5" x14ac:dyDescent="0.2">
      <c r="A13">
        <v>11</v>
      </c>
      <c r="B13">
        <v>1</v>
      </c>
      <c r="C13">
        <f>1.25*Phase1!B13</f>
        <v>3.7499999999999999E-2</v>
      </c>
      <c r="D13">
        <v>0</v>
      </c>
      <c r="E13">
        <f t="shared" si="2"/>
        <v>0.96250000000000002</v>
      </c>
    </row>
    <row r="14" spans="1:5" x14ac:dyDescent="0.2">
      <c r="A14">
        <v>12</v>
      </c>
      <c r="B14">
        <v>1</v>
      </c>
      <c r="C14">
        <f>1.25*Phase1!B14</f>
        <v>1.2500000000000001E-2</v>
      </c>
      <c r="D14">
        <v>0</v>
      </c>
      <c r="E14">
        <f t="shared" si="2"/>
        <v>0.98750000000000004</v>
      </c>
    </row>
    <row r="15" spans="1:5" x14ac:dyDescent="0.2">
      <c r="A15">
        <v>13</v>
      </c>
      <c r="B15">
        <v>1</v>
      </c>
      <c r="C15">
        <f>1.25*Phase1!B15</f>
        <v>1.2500000000000001E-2</v>
      </c>
      <c r="D15">
        <v>0</v>
      </c>
      <c r="E15">
        <f t="shared" si="2"/>
        <v>0.98750000000000004</v>
      </c>
    </row>
    <row r="16" spans="1:5" x14ac:dyDescent="0.2">
      <c r="A16">
        <v>14</v>
      </c>
      <c r="B16">
        <v>1</v>
      </c>
      <c r="C16">
        <f>1.25*Phase1!B16</f>
        <v>1.2500000000000001E-2</v>
      </c>
      <c r="D16">
        <v>0</v>
      </c>
      <c r="E16">
        <f t="shared" si="2"/>
        <v>0.98750000000000004</v>
      </c>
    </row>
    <row r="17" spans="1:5" x14ac:dyDescent="0.2">
      <c r="A17">
        <v>15</v>
      </c>
      <c r="B17">
        <v>1</v>
      </c>
      <c r="C17">
        <f>1.25*Phase1!B17</f>
        <v>1.2500000000000001E-2</v>
      </c>
      <c r="D17">
        <v>0</v>
      </c>
      <c r="E17">
        <f t="shared" si="2"/>
        <v>0.98750000000000004</v>
      </c>
    </row>
    <row r="18" spans="1:5" x14ac:dyDescent="0.2">
      <c r="A18">
        <v>16</v>
      </c>
      <c r="B18">
        <v>1</v>
      </c>
      <c r="C18">
        <f>1.25*Phase1!B18</f>
        <v>1.2500000000000001E-2</v>
      </c>
      <c r="D18">
        <v>0</v>
      </c>
      <c r="E18">
        <f t="shared" si="2"/>
        <v>0.98750000000000004</v>
      </c>
    </row>
    <row r="19" spans="1:5" x14ac:dyDescent="0.2">
      <c r="A19">
        <v>17</v>
      </c>
      <c r="B19">
        <v>1</v>
      </c>
      <c r="C19">
        <f>1.25*Phase1!B19</f>
        <v>1.2500000000000001E-2</v>
      </c>
      <c r="D19">
        <v>0</v>
      </c>
      <c r="E19">
        <f t="shared" si="2"/>
        <v>0.98750000000000004</v>
      </c>
    </row>
    <row r="20" spans="1:5" x14ac:dyDescent="0.2">
      <c r="A20">
        <v>18</v>
      </c>
      <c r="B20">
        <v>1</v>
      </c>
      <c r="C20">
        <f>1.25*Phase1!B20</f>
        <v>1.2500000000000001E-2</v>
      </c>
      <c r="D20">
        <v>0</v>
      </c>
      <c r="E20">
        <f t="shared" si="2"/>
        <v>0.98750000000000004</v>
      </c>
    </row>
    <row r="21" spans="1:5" x14ac:dyDescent="0.2">
      <c r="A21">
        <v>19</v>
      </c>
      <c r="B21">
        <v>1</v>
      </c>
      <c r="C21">
        <f>1.25*Phase1!B21</f>
        <v>3.7499999999999999E-3</v>
      </c>
      <c r="D21">
        <v>0</v>
      </c>
      <c r="E21">
        <f t="shared" si="2"/>
        <v>0.99624999999999997</v>
      </c>
    </row>
    <row r="22" spans="1:5" x14ac:dyDescent="0.2">
      <c r="A22">
        <v>20</v>
      </c>
      <c r="B22">
        <v>1</v>
      </c>
      <c r="C22">
        <f>1.25*Phase1!B22</f>
        <v>3.7499999999999999E-3</v>
      </c>
      <c r="D22">
        <v>0</v>
      </c>
      <c r="E22">
        <f t="shared" si="2"/>
        <v>0.99624999999999997</v>
      </c>
    </row>
    <row r="23" spans="1:5" x14ac:dyDescent="0.2">
      <c r="A23">
        <v>21</v>
      </c>
      <c r="B23">
        <v>1</v>
      </c>
      <c r="C23">
        <f>1.25*Phase1!B23</f>
        <v>3.7499999999999999E-3</v>
      </c>
      <c r="D23">
        <v>0</v>
      </c>
      <c r="E23">
        <f t="shared" si="2"/>
        <v>0.99624999999999997</v>
      </c>
    </row>
    <row r="24" spans="1:5" x14ac:dyDescent="0.2">
      <c r="A24">
        <v>22</v>
      </c>
      <c r="B24">
        <v>1</v>
      </c>
      <c r="C24">
        <f>1.25*Phase1!B24</f>
        <v>3.7499999999999999E-3</v>
      </c>
      <c r="D24">
        <v>0</v>
      </c>
      <c r="E24">
        <f t="shared" si="2"/>
        <v>0.99624999999999997</v>
      </c>
    </row>
    <row r="25" spans="1:5" x14ac:dyDescent="0.2">
      <c r="A25">
        <v>23</v>
      </c>
      <c r="B25">
        <v>1</v>
      </c>
      <c r="C25">
        <f>1.25*Phase1!B25</f>
        <v>3.7499999999999999E-3</v>
      </c>
      <c r="D25">
        <v>0</v>
      </c>
      <c r="E25">
        <f t="shared" si="2"/>
        <v>0.99624999999999997</v>
      </c>
    </row>
    <row r="26" spans="1:5" x14ac:dyDescent="0.2">
      <c r="A26">
        <v>24</v>
      </c>
      <c r="B26">
        <v>1</v>
      </c>
      <c r="C26">
        <f>1.25*Phase1!B26</f>
        <v>3.7499999999999999E-3</v>
      </c>
      <c r="D26">
        <f>0.7*Phase1!C26</f>
        <v>6.9999999999999993E-3</v>
      </c>
      <c r="E26">
        <f t="shared" si="2"/>
        <v>0.98924999999999996</v>
      </c>
    </row>
    <row r="27" spans="1:5" x14ac:dyDescent="0.2">
      <c r="A27">
        <v>25</v>
      </c>
      <c r="B27">
        <v>1</v>
      </c>
      <c r="C27">
        <f>1.25*Phase1!B27</f>
        <v>3.7499999999999999E-3</v>
      </c>
      <c r="D27">
        <f>0.7*Phase1!C27</f>
        <v>6.9999999999999993E-3</v>
      </c>
      <c r="E27">
        <f t="shared" si="2"/>
        <v>0.98924999999999996</v>
      </c>
    </row>
    <row r="28" spans="1:5" x14ac:dyDescent="0.2">
      <c r="A28">
        <v>26</v>
      </c>
      <c r="B28">
        <v>1</v>
      </c>
      <c r="C28">
        <f>1.25*Phase1!B28</f>
        <v>3.7499999999999999E-3</v>
      </c>
      <c r="D28">
        <f>0.7*Phase1!C28</f>
        <v>1.0499999999999999E-2</v>
      </c>
      <c r="E28">
        <f t="shared" si="2"/>
        <v>0.98575000000000002</v>
      </c>
    </row>
    <row r="29" spans="1:5" x14ac:dyDescent="0.2">
      <c r="A29">
        <v>27</v>
      </c>
      <c r="B29">
        <v>1</v>
      </c>
      <c r="C29">
        <f>1.25*Phase1!B29</f>
        <v>3.7499999999999999E-3</v>
      </c>
      <c r="D29">
        <f>0.7*Phase1!C29</f>
        <v>1.0499999999999999E-2</v>
      </c>
      <c r="E29">
        <f t="shared" si="2"/>
        <v>0.98575000000000002</v>
      </c>
    </row>
    <row r="30" spans="1:5" x14ac:dyDescent="0.2">
      <c r="A30">
        <v>28</v>
      </c>
      <c r="B30">
        <v>1</v>
      </c>
      <c r="C30">
        <f>1.25*Phase1!B30</f>
        <v>3.7499999999999999E-3</v>
      </c>
      <c r="D30">
        <f>0.7*Phase1!C30</f>
        <v>1.3999999999999999E-2</v>
      </c>
      <c r="E30">
        <f t="shared" si="2"/>
        <v>0.98224999999999996</v>
      </c>
    </row>
    <row r="31" spans="1:5" x14ac:dyDescent="0.2">
      <c r="A31">
        <v>29</v>
      </c>
      <c r="B31">
        <v>1</v>
      </c>
      <c r="C31">
        <f>1.25*Phase1!B31</f>
        <v>3.7499999999999999E-3</v>
      </c>
      <c r="D31">
        <f>0.7*Phase1!C31</f>
        <v>1.3999999999999999E-2</v>
      </c>
      <c r="E31">
        <f t="shared" si="2"/>
        <v>0.98224999999999996</v>
      </c>
    </row>
    <row r="32" spans="1:5" x14ac:dyDescent="0.2">
      <c r="A32">
        <v>30</v>
      </c>
      <c r="B32">
        <v>1</v>
      </c>
      <c r="C32">
        <f>1.25*Phase1!B32</f>
        <v>3.7499999999999999E-3</v>
      </c>
      <c r="D32">
        <f>0.7*Phase1!C32</f>
        <v>1.7499999999999998E-2</v>
      </c>
      <c r="E32">
        <f t="shared" si="2"/>
        <v>0.97875000000000001</v>
      </c>
    </row>
    <row r="33" spans="1:5" x14ac:dyDescent="0.2">
      <c r="A33">
        <v>31</v>
      </c>
      <c r="B33">
        <v>1</v>
      </c>
      <c r="C33">
        <f>1.25*Phase1!B33</f>
        <v>3.7499999999999999E-3</v>
      </c>
      <c r="D33">
        <f>0.7*Phase1!C33</f>
        <v>2.0999999999999998E-2</v>
      </c>
      <c r="E33">
        <f t="shared" si="2"/>
        <v>0.97524999999999995</v>
      </c>
    </row>
    <row r="34" spans="1:5" x14ac:dyDescent="0.2">
      <c r="A34">
        <v>32</v>
      </c>
      <c r="B34">
        <v>1</v>
      </c>
      <c r="C34">
        <f>1.25*Phase1!B34</f>
        <v>3.7499999999999999E-3</v>
      </c>
      <c r="D34">
        <f>0.7*Phase1!C34</f>
        <v>6.3E-2</v>
      </c>
      <c r="E34">
        <f t="shared" si="2"/>
        <v>0.93324999999999991</v>
      </c>
    </row>
    <row r="35" spans="1:5" x14ac:dyDescent="0.2">
      <c r="A35">
        <v>33</v>
      </c>
      <c r="B35">
        <v>1</v>
      </c>
      <c r="C35">
        <f>1.25*Phase1!B35</f>
        <v>3.7499999999999999E-3</v>
      </c>
      <c r="D35">
        <f>0.7*Phase1!C35</f>
        <v>6.3E-2</v>
      </c>
      <c r="E35">
        <f t="shared" si="2"/>
        <v>0.93324999999999991</v>
      </c>
    </row>
    <row r="36" spans="1:5" x14ac:dyDescent="0.2">
      <c r="A36">
        <v>34</v>
      </c>
      <c r="B36">
        <v>1</v>
      </c>
      <c r="C36">
        <f>1.25*Phase1!B36</f>
        <v>3.7499999999999999E-3</v>
      </c>
      <c r="D36">
        <f>0.7*Phase1!C36</f>
        <v>6.3E-2</v>
      </c>
      <c r="E36">
        <f t="shared" si="2"/>
        <v>0.93324999999999991</v>
      </c>
    </row>
    <row r="37" spans="1:5" x14ac:dyDescent="0.2">
      <c r="A37">
        <v>35</v>
      </c>
      <c r="B37">
        <v>1</v>
      </c>
      <c r="C37">
        <f>1.25*Phase1!B37</f>
        <v>2.6250000000000004E-4</v>
      </c>
      <c r="D37">
        <f>1.05*Phase1!C37</f>
        <v>0.315</v>
      </c>
      <c r="E37">
        <f t="shared" si="2"/>
        <v>0.6847375</v>
      </c>
    </row>
    <row r="38" spans="1:5" x14ac:dyDescent="0.2">
      <c r="A38">
        <v>36</v>
      </c>
      <c r="B38">
        <v>1</v>
      </c>
      <c r="C38">
        <f>1.25*Phase1!B38</f>
        <v>3.3750000000000002E-4</v>
      </c>
      <c r="D38">
        <f>1.05*Phase1!C38</f>
        <v>0.36749999999999999</v>
      </c>
      <c r="E38">
        <f t="shared" si="2"/>
        <v>0.63216249999999996</v>
      </c>
    </row>
    <row r="39" spans="1:5" x14ac:dyDescent="0.2">
      <c r="A39">
        <v>37</v>
      </c>
      <c r="B39">
        <v>1</v>
      </c>
      <c r="C39">
        <f>1.25*Phase1!B39</f>
        <v>4.3750000000000001E-4</v>
      </c>
      <c r="D39">
        <f>1.05*Phase1!C39</f>
        <v>0.73499999999999999</v>
      </c>
      <c r="E39">
        <f t="shared" si="2"/>
        <v>0.26456250000000003</v>
      </c>
    </row>
    <row r="40" spans="1:5" x14ac:dyDescent="0.2">
      <c r="A40">
        <v>38</v>
      </c>
      <c r="B40">
        <v>1</v>
      </c>
      <c r="C40">
        <f>1.25*Phase1!B40</f>
        <v>5.2500000000000008E-4</v>
      </c>
      <c r="D40">
        <f>1.05*Phase1!C40</f>
        <v>0.73499999999999999</v>
      </c>
      <c r="E40">
        <f t="shared" si="2"/>
        <v>0.26447500000000002</v>
      </c>
    </row>
    <row r="41" spans="1:5" x14ac:dyDescent="0.2">
      <c r="A41">
        <v>39</v>
      </c>
      <c r="B41">
        <v>1</v>
      </c>
      <c r="C41">
        <f>1.25*Phase1!B41</f>
        <v>7.6249999999999994E-4</v>
      </c>
      <c r="D41">
        <f>1.05*Phase1!C41</f>
        <v>0.73499999999999999</v>
      </c>
      <c r="E41">
        <f t="shared" si="2"/>
        <v>0.26423750000000001</v>
      </c>
    </row>
    <row r="42" spans="1:5" x14ac:dyDescent="0.2">
      <c r="A42">
        <v>40</v>
      </c>
      <c r="B42">
        <v>1</v>
      </c>
      <c r="C42">
        <f>1.25*Phase1!B42</f>
        <v>1.3500000000000001E-3</v>
      </c>
      <c r="D42">
        <f>1-C42</f>
        <v>0.99865000000000004</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G1" sqref="G1"/>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t="s">
        <v>0</v>
      </c>
      <c r="H1" t="s">
        <v>2</v>
      </c>
    </row>
    <row r="2" spans="1:8" x14ac:dyDescent="0.2">
      <c r="A2">
        <v>24</v>
      </c>
      <c r="B2">
        <v>4.0000000000000002E-4</v>
      </c>
      <c r="C2">
        <f>10*B2</f>
        <v>4.0000000000000001E-3</v>
      </c>
      <c r="D2">
        <f>LN(C2/(1-C2))</f>
        <v>-5.5174528964647074</v>
      </c>
      <c r="E2">
        <v>0.6</v>
      </c>
      <c r="F2">
        <f>LN(E2)</f>
        <v>-0.51082562376599072</v>
      </c>
      <c r="G2">
        <v>1.7000000000000001E-2</v>
      </c>
      <c r="H2">
        <f t="shared" ref="H2:H18" si="0">1-G2</f>
        <v>0.98299999999999998</v>
      </c>
    </row>
    <row r="3" spans="1:8" x14ac:dyDescent="0.2">
      <c r="A3">
        <v>25</v>
      </c>
      <c r="B3">
        <v>4.0000000000000002E-4</v>
      </c>
      <c r="C3">
        <f t="shared" ref="C3:C18" si="1">10*B3</f>
        <v>4.0000000000000001E-3</v>
      </c>
      <c r="D3">
        <f>LN(C3/(1-C3))</f>
        <v>-5.5174528964647074</v>
      </c>
      <c r="E3">
        <v>0.6</v>
      </c>
      <c r="F3">
        <f>LN(E3)</f>
        <v>-0.51082562376599072</v>
      </c>
      <c r="G3">
        <v>1.7000000000000001E-2</v>
      </c>
      <c r="H3">
        <f t="shared" si="0"/>
        <v>0.98299999999999998</v>
      </c>
    </row>
    <row r="4" spans="1:8" x14ac:dyDescent="0.2">
      <c r="A4">
        <v>26</v>
      </c>
      <c r="B4">
        <v>5.0000000000000001E-4</v>
      </c>
      <c r="C4">
        <f t="shared" si="1"/>
        <v>5.0000000000000001E-3</v>
      </c>
      <c r="D4">
        <f t="shared" ref="D4:D18" si="2">LN(C4/(1-C4))</f>
        <v>-5.2933048247244923</v>
      </c>
      <c r="E4">
        <v>0.6</v>
      </c>
      <c r="F4">
        <f t="shared" ref="F4:F18" si="3">LN(E4)</f>
        <v>-0.51082562376599072</v>
      </c>
      <c r="G4">
        <v>3.0000000000000001E-3</v>
      </c>
      <c r="H4">
        <f t="shared" si="0"/>
        <v>0.997</v>
      </c>
    </row>
    <row r="5" spans="1:8" x14ac:dyDescent="0.2">
      <c r="A5">
        <v>27</v>
      </c>
      <c r="B5">
        <v>5.9999999999999995E-4</v>
      </c>
      <c r="C5">
        <f t="shared" si="1"/>
        <v>5.9999999999999993E-3</v>
      </c>
      <c r="D5">
        <f t="shared" si="2"/>
        <v>-5.1099777374285189</v>
      </c>
      <c r="E5">
        <v>0.6</v>
      </c>
      <c r="F5">
        <f t="shared" si="3"/>
        <v>-0.51082562376599072</v>
      </c>
      <c r="G5">
        <v>4.0000000000000001E-3</v>
      </c>
      <c r="H5">
        <f t="shared" si="0"/>
        <v>0.996</v>
      </c>
    </row>
    <row r="6" spans="1:8" x14ac:dyDescent="0.2">
      <c r="A6">
        <v>28</v>
      </c>
      <c r="B6">
        <v>6.9999999999999999E-4</v>
      </c>
      <c r="C6">
        <f t="shared" si="1"/>
        <v>7.0000000000000001E-3</v>
      </c>
      <c r="D6">
        <f t="shared" si="2"/>
        <v>-4.9548205149898594</v>
      </c>
      <c r="E6">
        <v>0.6</v>
      </c>
      <c r="F6">
        <f t="shared" si="3"/>
        <v>-0.51082562376599072</v>
      </c>
      <c r="G6">
        <v>3.0000000000000001E-3</v>
      </c>
      <c r="H6">
        <f t="shared" si="0"/>
        <v>0.997</v>
      </c>
    </row>
    <row r="7" spans="1:8" x14ac:dyDescent="0.2">
      <c r="A7">
        <v>29</v>
      </c>
      <c r="B7">
        <v>8.0000000000000004E-4</v>
      </c>
      <c r="C7">
        <f t="shared" si="1"/>
        <v>8.0000000000000002E-3</v>
      </c>
      <c r="D7">
        <f t="shared" si="2"/>
        <v>-4.8202815656050371</v>
      </c>
      <c r="E7">
        <v>0.6</v>
      </c>
      <c r="F7">
        <f t="shared" si="3"/>
        <v>-0.51082562376599072</v>
      </c>
      <c r="G7">
        <v>3.0000000000000001E-3</v>
      </c>
      <c r="H7">
        <f t="shared" si="0"/>
        <v>0.997</v>
      </c>
    </row>
    <row r="8" spans="1:8" x14ac:dyDescent="0.2">
      <c r="A8">
        <v>30</v>
      </c>
      <c r="B8">
        <v>8.9999999999999998E-4</v>
      </c>
      <c r="C8">
        <f t="shared" si="1"/>
        <v>8.9999999999999993E-3</v>
      </c>
      <c r="D8">
        <f t="shared" si="2"/>
        <v>-4.7014899569937691</v>
      </c>
      <c r="E8">
        <v>0.6</v>
      </c>
      <c r="F8">
        <f t="shared" si="3"/>
        <v>-0.51082562376599072</v>
      </c>
      <c r="G8">
        <v>3.0000000000000001E-3</v>
      </c>
      <c r="H8">
        <f t="shared" si="0"/>
        <v>0.997</v>
      </c>
    </row>
    <row r="9" spans="1:8" x14ac:dyDescent="0.2">
      <c r="A9">
        <v>31</v>
      </c>
      <c r="B9">
        <v>1E-3</v>
      </c>
      <c r="C9">
        <f t="shared" si="1"/>
        <v>0.01</v>
      </c>
      <c r="D9">
        <f t="shared" si="2"/>
        <v>-4.5951198501345898</v>
      </c>
      <c r="E9">
        <v>0.6</v>
      </c>
      <c r="F9">
        <f t="shared" si="3"/>
        <v>-0.51082562376599072</v>
      </c>
      <c r="G9">
        <v>3.0000000000000001E-3</v>
      </c>
      <c r="H9">
        <f t="shared" si="0"/>
        <v>0.997</v>
      </c>
    </row>
    <row r="10" spans="1:8" x14ac:dyDescent="0.2">
      <c r="A10">
        <v>32</v>
      </c>
      <c r="B10">
        <v>1.8E-3</v>
      </c>
      <c r="C10">
        <f t="shared" si="1"/>
        <v>1.7999999999999999E-2</v>
      </c>
      <c r="D10">
        <f t="shared" si="2"/>
        <v>-3.9992195504583012</v>
      </c>
      <c r="E10">
        <v>0.6</v>
      </c>
      <c r="F10">
        <f t="shared" si="3"/>
        <v>-0.51082562376599072</v>
      </c>
      <c r="G10">
        <v>3.0000000000000001E-3</v>
      </c>
      <c r="H10">
        <f t="shared" si="0"/>
        <v>0.997</v>
      </c>
    </row>
    <row r="11" spans="1:8" x14ac:dyDescent="0.2">
      <c r="A11">
        <v>33</v>
      </c>
      <c r="B11">
        <v>2E-3</v>
      </c>
      <c r="C11">
        <f t="shared" si="1"/>
        <v>0.02</v>
      </c>
      <c r="D11">
        <f t="shared" si="2"/>
        <v>-3.8918202981106265</v>
      </c>
      <c r="E11">
        <v>0.6</v>
      </c>
      <c r="F11">
        <f t="shared" si="3"/>
        <v>-0.51082562376599072</v>
      </c>
      <c r="G11">
        <v>3.0000000000000001E-3</v>
      </c>
      <c r="H11">
        <f t="shared" si="0"/>
        <v>0.997</v>
      </c>
    </row>
    <row r="12" spans="1:8" x14ac:dyDescent="0.2">
      <c r="A12">
        <v>34</v>
      </c>
      <c r="B12">
        <v>4.0000000000000001E-3</v>
      </c>
      <c r="C12">
        <f t="shared" si="1"/>
        <v>0.04</v>
      </c>
      <c r="D12">
        <f t="shared" si="2"/>
        <v>-3.1780538303479453</v>
      </c>
      <c r="E12">
        <v>0.6</v>
      </c>
      <c r="F12">
        <f t="shared" si="3"/>
        <v>-0.51082562376599072</v>
      </c>
      <c r="G12">
        <v>3.0000000000000001E-3</v>
      </c>
      <c r="H12">
        <f t="shared" si="0"/>
        <v>0.997</v>
      </c>
    </row>
    <row r="13" spans="1:8" x14ac:dyDescent="0.2">
      <c r="A13">
        <v>35</v>
      </c>
      <c r="B13">
        <v>5.0000000000000001E-3</v>
      </c>
      <c r="C13">
        <f t="shared" si="1"/>
        <v>0.05</v>
      </c>
      <c r="D13">
        <f t="shared" si="2"/>
        <v>-2.9444389791664403</v>
      </c>
      <c r="E13">
        <v>0.6</v>
      </c>
      <c r="F13">
        <f t="shared" si="3"/>
        <v>-0.51082562376599072</v>
      </c>
      <c r="G13">
        <v>1E-3</v>
      </c>
      <c r="H13">
        <f t="shared" si="0"/>
        <v>0.999</v>
      </c>
    </row>
    <row r="14" spans="1:8" x14ac:dyDescent="0.2">
      <c r="A14">
        <v>36</v>
      </c>
      <c r="B14">
        <v>7.0000000000000001E-3</v>
      </c>
      <c r="C14">
        <f t="shared" si="1"/>
        <v>7.0000000000000007E-2</v>
      </c>
      <c r="D14">
        <f t="shared" si="2"/>
        <v>-2.5866893440979424</v>
      </c>
      <c r="E14">
        <v>0.6</v>
      </c>
      <c r="F14">
        <f t="shared" si="3"/>
        <v>-0.51082562376599072</v>
      </c>
      <c r="G14">
        <v>1E-3</v>
      </c>
      <c r="H14">
        <f t="shared" si="0"/>
        <v>0.999</v>
      </c>
    </row>
    <row r="15" spans="1:8" x14ac:dyDescent="0.2">
      <c r="A15">
        <v>37</v>
      </c>
      <c r="B15">
        <v>8.0000000000000002E-3</v>
      </c>
      <c r="C15">
        <f t="shared" si="1"/>
        <v>0.08</v>
      </c>
      <c r="D15">
        <f t="shared" si="2"/>
        <v>-2.4423470353692043</v>
      </c>
      <c r="E15">
        <v>0.6</v>
      </c>
      <c r="F15">
        <f t="shared" si="3"/>
        <v>-0.51082562376599072</v>
      </c>
      <c r="G15">
        <v>1E-3</v>
      </c>
      <c r="H15">
        <f t="shared" si="0"/>
        <v>0.999</v>
      </c>
    </row>
    <row r="16" spans="1:8" x14ac:dyDescent="0.2">
      <c r="A16">
        <v>38</v>
      </c>
      <c r="B16">
        <v>8.9999999999999998E-4</v>
      </c>
      <c r="C16">
        <f t="shared" si="1"/>
        <v>8.9999999999999993E-3</v>
      </c>
      <c r="D16">
        <f t="shared" si="2"/>
        <v>-4.7014899569937691</v>
      </c>
      <c r="E16">
        <v>0.6</v>
      </c>
      <c r="F16">
        <f t="shared" si="3"/>
        <v>-0.51082562376599072</v>
      </c>
      <c r="G16">
        <v>1E-3</v>
      </c>
      <c r="H16">
        <f t="shared" si="0"/>
        <v>0.999</v>
      </c>
    </row>
    <row r="17" spans="1:8" x14ac:dyDescent="0.2">
      <c r="A17">
        <v>39</v>
      </c>
      <c r="B17">
        <v>1.0999999999999999E-2</v>
      </c>
      <c r="C17">
        <f t="shared" si="1"/>
        <v>0.10999999999999999</v>
      </c>
      <c r="D17">
        <f t="shared" si="2"/>
        <v>-2.0907410969337694</v>
      </c>
      <c r="E17">
        <v>0.6</v>
      </c>
      <c r="F17">
        <f t="shared" si="3"/>
        <v>-0.51082562376599072</v>
      </c>
      <c r="G17">
        <v>2E-3</v>
      </c>
      <c r="H17">
        <f t="shared" si="0"/>
        <v>0.998</v>
      </c>
    </row>
    <row r="18" spans="1:8" x14ac:dyDescent="0.2">
      <c r="A18">
        <v>40</v>
      </c>
      <c r="B18">
        <v>1.4E-2</v>
      </c>
      <c r="C18">
        <f t="shared" si="1"/>
        <v>0.14000000000000001</v>
      </c>
      <c r="D18">
        <f t="shared" si="2"/>
        <v>-1.8152899666382492</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J9" sqref="J9"/>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0.8*C2</f>
        <v>0.1</v>
      </c>
    </row>
    <row r="5" spans="1:3" x14ac:dyDescent="0.2">
      <c r="A5">
        <v>1</v>
      </c>
      <c r="B5">
        <v>1</v>
      </c>
      <c r="C5">
        <f>0.8*C3</f>
        <v>0.125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workbookViewId="0">
      <selection activeCell="K14" sqref="K14"/>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C4DEEE-E4C1-4BDA-9F3A-10B42714F0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2024-01-22T17:31:47Z</dcterms:modified>
</cp:coreProperties>
</file>