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B199F7B3-93C9-2B46-879F-8FCC32965C70}" xr6:coauthVersionLast="47" xr6:coauthVersionMax="47" xr10:uidLastSave="{00000000-0000-0000-0000-000000000000}"/>
  <bookViews>
    <workbookView xWindow="740" yWindow="540" windowWidth="28040" windowHeight="16180" activeTab="3" xr2:uid="{EDFB6D7C-8216-ED43-8AA6-178B9CD2875A}"/>
  </bookViews>
  <sheets>
    <sheet name="Phase1" sheetId="6" r:id="rId1"/>
    <sheet name="Phase2" sheetId="2" r:id="rId2"/>
    <sheet name="Phase3" sheetId="3" r:id="rId3"/>
    <sheet name="Phase4" sheetId="5" r:id="rId4"/>
    <sheet name="OLD" sheetId="1" r:id="rId5"/>
    <sheet name="SB_Risk_Preeclampsia" sheetId="4" r:id="rId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D6" i="3" s="1"/>
  <c r="C7" i="3"/>
  <c r="D7" i="3" s="1"/>
  <c r="C8" i="3"/>
  <c r="D8" i="3" s="1"/>
  <c r="C9" i="3"/>
  <c r="D9" i="3" s="1"/>
  <c r="C10" i="3"/>
  <c r="D10" i="3" s="1"/>
  <c r="C11" i="3"/>
  <c r="C12" i="3"/>
  <c r="C13" i="3"/>
  <c r="C14" i="3"/>
  <c r="C15" i="3"/>
  <c r="D15" i="3" s="1"/>
  <c r="C16" i="3"/>
  <c r="C17" i="3"/>
  <c r="D17" i="3" s="1"/>
  <c r="C2" i="3"/>
  <c r="D3" i="3"/>
  <c r="D11" i="3"/>
  <c r="D12" i="3"/>
  <c r="D4" i="3"/>
  <c r="D5" i="3"/>
  <c r="D13" i="3"/>
  <c r="D14" i="3"/>
  <c r="D16" i="3"/>
  <c r="D2" i="3"/>
  <c r="F3" i="3"/>
  <c r="F4" i="3"/>
  <c r="F5" i="3"/>
  <c r="F6" i="3"/>
  <c r="F7" i="3"/>
  <c r="F8" i="3"/>
  <c r="F9" i="3"/>
  <c r="F10" i="3"/>
  <c r="F11" i="3"/>
  <c r="F12" i="3"/>
  <c r="F13" i="3"/>
  <c r="F14" i="3"/>
  <c r="F15" i="3"/>
  <c r="F16" i="3"/>
  <c r="F17" i="3"/>
  <c r="F2" i="3"/>
  <c r="E5" i="2"/>
  <c r="E4" i="2"/>
  <c r="E3" i="2"/>
  <c r="E2" i="2"/>
  <c r="C7" i="2"/>
  <c r="C8" i="2"/>
  <c r="C9" i="2"/>
  <c r="E9" i="2" s="1"/>
  <c r="C10" i="2"/>
  <c r="E10" i="2" s="1"/>
  <c r="C11" i="2"/>
  <c r="E11" i="2" s="1"/>
  <c r="C12" i="2"/>
  <c r="E12" i="2" s="1"/>
  <c r="C13" i="2"/>
  <c r="E13" i="2" s="1"/>
  <c r="C14" i="2"/>
  <c r="E14" i="2" s="1"/>
  <c r="C15" i="2"/>
  <c r="C16" i="2"/>
  <c r="C17" i="2"/>
  <c r="C18" i="2"/>
  <c r="C19" i="2"/>
  <c r="E19" i="2" s="1"/>
  <c r="C20" i="2"/>
  <c r="E20" i="2" s="1"/>
  <c r="C21" i="2"/>
  <c r="E21" i="2" s="1"/>
  <c r="C22" i="2"/>
  <c r="E22" i="2" s="1"/>
  <c r="C23" i="2"/>
  <c r="E23" i="2" s="1"/>
  <c r="C24" i="2"/>
  <c r="C25" i="2"/>
  <c r="C26" i="2"/>
  <c r="C27" i="2"/>
  <c r="E27" i="2" s="1"/>
  <c r="C28" i="2"/>
  <c r="E28" i="2" s="1"/>
  <c r="C29" i="2"/>
  <c r="E29" i="2" s="1"/>
  <c r="C30" i="2"/>
  <c r="E30" i="2" s="1"/>
  <c r="C31" i="2"/>
  <c r="C32" i="2"/>
  <c r="C33" i="2"/>
  <c r="E33" i="2" s="1"/>
  <c r="C34" i="2"/>
  <c r="C35" i="2"/>
  <c r="E35" i="2" s="1"/>
  <c r="C36" i="2"/>
  <c r="E36" i="2" s="1"/>
  <c r="C37" i="2"/>
  <c r="E37" i="2" s="1"/>
  <c r="C38" i="2"/>
  <c r="E38" i="2" s="1"/>
  <c r="C39" i="2"/>
  <c r="C40" i="2"/>
  <c r="E40" i="2" s="1"/>
  <c r="C41" i="2"/>
  <c r="C42" i="2"/>
  <c r="C6" i="2"/>
  <c r="E6" i="2" s="1"/>
  <c r="D42" i="2"/>
  <c r="E41" i="2"/>
  <c r="E39" i="2"/>
  <c r="E34" i="2"/>
  <c r="E32" i="2"/>
  <c r="E31" i="2"/>
  <c r="E26" i="2"/>
  <c r="E25" i="2"/>
  <c r="E24" i="2"/>
  <c r="E18" i="2"/>
  <c r="E17" i="2"/>
  <c r="E16" i="2"/>
  <c r="E15" i="2"/>
  <c r="E8" i="2"/>
  <c r="E7" i="2"/>
  <c r="D3" i="6"/>
  <c r="D4" i="6"/>
  <c r="D5" i="6"/>
  <c r="D6" i="6"/>
  <c r="D41" i="6"/>
  <c r="D2" i="6"/>
  <c r="C42" i="6"/>
  <c r="D40" i="6"/>
  <c r="D39" i="6"/>
  <c r="D38" i="6"/>
  <c r="B37" i="6"/>
  <c r="D37" i="6" s="1"/>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2" i="3"/>
  <c r="H3" i="3"/>
  <c r="H4" i="3"/>
  <c r="H5" i="3"/>
  <c r="H6" i="3"/>
  <c r="H7" i="3"/>
  <c r="H8" i="3"/>
  <c r="H9" i="3"/>
  <c r="H10" i="3"/>
  <c r="H11" i="3"/>
  <c r="H12" i="3"/>
  <c r="H13" i="3"/>
  <c r="H14" i="3"/>
  <c r="H15" i="3"/>
  <c r="H16" i="3"/>
  <c r="H17" i="3"/>
  <c r="C3" i="5"/>
  <c r="C4" i="5"/>
  <c r="C5"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tc={185333BF-83E7-AF45-9DD5-668399EC57D8}</author>
    <author>tc={5A01CF90-F8E3-6640-BC32-993409305B38}</author>
    <author>tc={50F77D56-3B06-6E4B-8155-7833EAB9408D}</author>
    <author>tc={73131F6C-4FDD-8242-81D0-C94D07ECA3E3}</author>
    <author>tc={D6D95E37-6D2A-4548-AFD1-5EE5DA643221}</author>
  </authors>
  <commentList>
    <comment ref="B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B2" authorId="1" shapeId="0" xr:uid="{185333BF-83E7-AF45-9DD5-668399EC57D8}">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0.3. Same with gw 1</t>
      </text>
    </comment>
    <comment ref="B4" authorId="2" shapeId="0" xr:uid="{5A01CF90-F8E3-6640-BC32-993409305B38}">
      <text>
        <t>[Threaded comment]
Your version of Excel allows you to read this threaded comment; however, any edits to it will get removed if the file is opened in a newer version of Excel. Learn more: https://go.microsoft.com/fwlink/?linkid=870924
Comment:
    Lowered this slightly from 0.2 to 0.15 to improve sample size.</t>
      </text>
    </comment>
    <comment ref="B21" authorId="3" shapeId="0" xr:uid="{50F77D56-3B06-6E4B-8155-7833EAB9408D}">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6" authorId="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B37" authorId="5" shapeId="0" xr:uid="{D6D95E37-6D2A-4548-AFD1-5EE5DA643221}">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tc={2761945B-CCCA-C740-B794-13037E1324C6}</author>
    <author>tc={642DC8BF-9352-A841-B7D5-D2353D7406FD}</author>
    <author>tc={4C6D7E70-155D-F143-8348-12998FB8F68A}</author>
    <author>tc={0750D8B8-3F43-0249-A235-DC6D645DAACD}</author>
    <author>tc={2685FFE7-F524-DD45-9B6C-36B63629A0C0}</author>
  </authors>
  <commentList>
    <comment ref="C1" authorId="0" shapeId="0" xr:uid="{2761945B-CCCA-C740-B794-13037E1324C6}">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Decreased risk of fetal death at each gestational week (0.8*). However, didn’t change the probabilities of live birth.</t>
      </text>
    </comment>
    <comment ref="A2" authorId="1" shapeId="0" xr:uid="{642DC8BF-9352-A841-B7D5-D2353D7406FD}">
      <text>
        <t>[Threaded comment]
Your version of Excel allows you to read this threaded comment; however, any edits to it will get removed if the file is opened in a newer version of Excel. Learn more: https://go.microsoft.com/fwlink/?linkid=870924
Comment:
    Values for gw 0-4 are the same because people wouldn’t actually be treated at this point, even if they entered the trial. This will be dealt with on the coding side.</t>
      </text>
    </comment>
    <comment ref="C21" authorId="2" shapeId="0" xr:uid="{4C6D7E70-155D-F143-8348-12998FB8F68A}">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3" shapeId="0" xr:uid="{0750D8B8-3F43-0249-A235-DC6D645DAAC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4" shapeId="0" xr:uid="{2685FFE7-F524-DD45-9B6C-36B63629A0C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t>
      </text>
    </comment>
    <comment ref="G1" authorId="2"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tc={BF5B5001-B1EA-1F47-AB8D-821418E22C5D}</author>
  </authors>
  <commentList>
    <comment ref="A1" authorId="0" shapeId="0" xr:uid="{BF5B5001-B1EA-1F47-AB8D-821418E22C5D}">
      <text>
        <t>[Threaded comment]
Your version of Excel allows you to read this threaded comment; however, any edits to it will get removed if the file is opened in a newer version of Excel. Learn more: https://go.microsoft.com/fwlink/?linkid=870924
Comment:
    Maybe treatment shouldn’t have an effect on SGA?
Reply:
    I think the counter-argument for a treatment effect was that the results weren’t really interesting to discuss without a treatment effect.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<sst xmlns="http://schemas.openxmlformats.org/spreadsheetml/2006/main" count="48" uniqueCount="35">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</sst>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10-20T20:28:15.91" personId="{51D2B8DB-A2F5-4646-800E-4DB3664DB2F8}" id="{35C57926-D2D1-1E4D-B53B-E5E2E4FD75E7}">
    <text>https://www.medicalnewstoday.com/articles/322634#miscarriage-rates-by-week</text>
  </threadedComment>
  <threadedComment ref="B2" dT="2023-11-27T01:39:00.90" personId="{51D2B8DB-A2F5-4646-800E-4DB3664DB2F8}" id="{185333BF-83E7-AF45-9DD5-668399EC57D8}">
    <text>Originally had this as 0.5, but it was really high and lots of people not included in trial. Brought this down to 0.3. Same with gw 1</text>
  </threadedComment>
  <threadedComment ref="B4" dT="2023-11-27T01:41:40.99" personId="{51D2B8DB-A2F5-4646-800E-4DB3664DB2F8}" id="{5A01CF90-F8E3-6640-BC32-993409305B38}">
    <text>Lowered this slightly from 0.2 to 0.15 to improve sample size.</text>
  </threadedComment>
  <threadedComment ref="B21" dT="2023-10-20T20:32:56.90" personId="{51D2B8DB-A2F5-4646-800E-4DB3664DB2F8}" id="{50F77D56-3B06-6E4B-8155-7833EAB9408D}">
    <text>All the 0.003s — https://stacks.cdc.gov/view/cdc/61387</text>
  </threadedComment>
  <threadedComment ref="C26" dT="2023-10-20T20:36:59.95" personId="{51D2B8DB-A2F5-4646-800E-4DB3664DB2F8}" id="{73131F6C-4FDD-8242-81D0-C94D07ECA3E3}">
    <text>https://www.ncbi.nlm.nih.gov/pmc/articles/PMC9847908/#:~:text=There%20was%20a%20peak%20of,%25)%20occurring%20at%2039%20weeks.</text>
  </threadedComment>
  <threadedComment ref="B37" dT="2023-10-20T20:29:33.53" personId="{51D2B8DB-A2F5-4646-800E-4DB3664DB2F8}" id="{D6D95E37-6D2A-4548-AFD1-5EE5DA643221}">
    <text>https://www.ncbi.nlm.nih.gov/pmc/articles/PMC3719843/#:~:text=The%20risk%20of%20stillbirth%20at,at%2042%20weeks%20of%20gestation.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10-20T20:28:15.91" personId="{51D2B8DB-A2F5-4646-800E-4DB3664DB2F8}" id="{2761945B-CCCA-C740-B794-13037E1324C6}">
    <text>https://www.medicalnewstoday.com/articles/322634#miscarriage-rates-by-week</text>
  </threadedComment>
  <threadedComment ref="C1" dT="2023-10-27T16:14:10.42" personId="{51D2B8DB-A2F5-4646-800E-4DB3664DB2F8}" id="{B5EC156C-05C8-9940-B248-B21CC12432F7}" parentId="{2761945B-CCCA-C740-B794-13037E1324C6}">
    <text>Decreased risk of fetal death at each gestational week (0.8*). However, didn’t change the probabilities of live birth.</text>
  </threadedComment>
  <threadedComment ref="A2" dT="2023-11-25T18:21:45.43" personId="{51D2B8DB-A2F5-4646-800E-4DB3664DB2F8}" id="{642DC8BF-9352-A841-B7D5-D2353D7406FD}">
    <text>Values for gw 0-4 are the same because people wouldn’t actually be treated at this point, even if they entered the trial. This will be dealt with on the coding side.</text>
  </threadedComment>
  <threadedComment ref="C21" dT="2023-10-20T20:32:56.90" personId="{51D2B8DB-A2F5-4646-800E-4DB3664DB2F8}" id="{4C6D7E70-155D-F143-8348-12998FB8F68A}">
    <text>All the 0.003s — https://stacks.cdc.gov/view/cdc/61387</text>
  </threadedComment>
  <threadedComment ref="D26" dT="2023-10-20T20:36:59.95" personId="{51D2B8DB-A2F5-4646-800E-4DB3664DB2F8}" id="{0750D8B8-3F43-0249-A235-DC6D645DAACD}">
    <text>https://www.ncbi.nlm.nih.gov/pmc/articles/PMC9847908/#:~:text=There%20was%20a%20peak%20of,%25)%20occurring%20at%2039%20weeks.</text>
  </threadedComment>
  <threadedComment ref="C37" dT="2023-10-20T20:29:33.53" personId="{51D2B8DB-A2F5-4646-800E-4DB3664DB2F8}" id="{2685FFE7-F524-DD45-9B6C-36B63629A0C0}">
    <text>https://www.ncbi.nlm.nih.gov/pmc/articles/PMC3719843/#:~:text=The%20risk%20of%20stillbirth%20at,at%2042%20weeks%20of%20gestation.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https://www.sciencedirect.com/science/article/pii/S0002937813008594?via%3Dihub#fig1</text>
  </threadedComment>
  <threadedComment ref="C1" dT="2023-11-27T01:54:37.91" personId="{51D2B8DB-A2F5-4646-800E-4DB3664DB2F8}" id="{4842E7A7-EBD7-CE4B-AB5E-5EFBBB07D91E}">
    <text>Increased the risk of preeclampsia for the simulation</text>
  </threadedComment>
  <threadedComment ref="C1" dT="2023-11-27T01:59:11.30" personId="{51D2B8DB-A2F5-4646-800E-4DB3664DB2F8}" id="{87DE33D1-1F43-EB47-9370-EDEB086C1788}" parentId="{4842E7A7-EBD7-CE4B-AB5E-5EFBBB07D91E}">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11-27T02:03:33.50" personId="{51D2B8DB-A2F5-4646-800E-4DB3664DB2F8}" id="{BF5B5001-B1EA-1F47-AB8D-821418E22C5D}">
    <text>Maybe treatment shouldn’t have an effect on SGA?</text>
  </threadedComment>
  <threadedComment ref="A1" dT="2023-11-27T02:28:42.57" personId="{51D2B8DB-A2F5-4646-800E-4DB3664DB2F8}" id="{21A0BB0A-4B0F-E74C-8D6A-B40C2502836C}" parentId="{BF5B5001-B1EA-1F47-AB8D-821418E22C5D}">
    <text>I think the counter-argument for a treatment effect was that the results weren’t really interesting to discuss without a treatment effect.</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B6" sqref="B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0.3</v>
      </c>
      <c r="C2">
        <v>0</v>
      </c>
      <c r="D2">
        <f>1-C2-B2</f>
        <v>0.7</v>
      </c>
      <c r="E2">
        <v>0</v>
      </c>
    </row>
    <row r="3" spans="1:5" x14ac:dyDescent="0.2">
      <c r="A3">
        <v>1</v>
      </c>
      <c r="B3">
        <v>0.3</v>
      </c>
      <c r="C3">
        <v>0</v>
      </c>
      <c r="D3">
        <f t="shared" ref="D3:D6" si="0">1-C3-B3</f>
        <v>0.7</v>
      </c>
      <c r="E3">
        <v>0</v>
      </c>
    </row>
    <row r="4" spans="1:5" x14ac:dyDescent="0.2">
      <c r="A4">
        <v>2</v>
      </c>
      <c r="B4">
        <v>0.15</v>
      </c>
      <c r="C4">
        <v>0</v>
      </c>
      <c r="D4">
        <f t="shared" si="0"/>
        <v>0.85</v>
      </c>
      <c r="E4">
        <v>0</v>
      </c>
    </row>
    <row r="5" spans="1:5" x14ac:dyDescent="0.2">
      <c r="A5">
        <v>3</v>
      </c>
      <c r="B5">
        <v>0.15</v>
      </c>
      <c r="C5">
        <v>0</v>
      </c>
      <c r="D5">
        <f t="shared" si="0"/>
        <v>0.85</v>
      </c>
      <c r="E5">
        <v>0</v>
      </c>
    </row>
    <row r="6" spans="1:5" x14ac:dyDescent="0.2">
      <c r="A6">
        <v>4</v>
      </c>
      <c r="B6">
        <v>0.05</v>
      </c>
      <c r="C6">
        <v>0</v>
      </c>
      <c r="D6">
        <f t="shared" si="0"/>
        <v>0.95</v>
      </c>
      <c r="E6">
        <v>0.5</v>
      </c>
    </row>
    <row r="7" spans="1:5" x14ac:dyDescent="0.2">
      <c r="A7">
        <v>5</v>
      </c>
      <c r="B7">
        <v>0.05</v>
      </c>
      <c r="C7">
        <v>0</v>
      </c>
      <c r="D7">
        <f t="shared" ref="D7:D41" si="1">1-B7-C7</f>
        <v>0.95</v>
      </c>
      <c r="E7">
        <v>0.5</v>
      </c>
    </row>
    <row r="8" spans="1:5" x14ac:dyDescent="0.2">
      <c r="A8">
        <v>6</v>
      </c>
      <c r="B8">
        <v>0.03</v>
      </c>
      <c r="C8">
        <v>0</v>
      </c>
      <c r="D8">
        <f t="shared" si="1"/>
        <v>0.97</v>
      </c>
      <c r="E8">
        <v>0.5</v>
      </c>
    </row>
    <row r="9" spans="1:5" x14ac:dyDescent="0.2">
      <c r="A9">
        <v>7</v>
      </c>
      <c r="B9">
        <v>0.03</v>
      </c>
      <c r="C9">
        <v>0</v>
      </c>
      <c r="D9">
        <f t="shared" si="1"/>
        <v>0.97</v>
      </c>
      <c r="E9">
        <v>0.5</v>
      </c>
    </row>
    <row r="10" spans="1:5" x14ac:dyDescent="0.2">
      <c r="A10">
        <v>8</v>
      </c>
      <c r="B10">
        <v>0.03</v>
      </c>
      <c r="C10">
        <v>0</v>
      </c>
      <c r="D10">
        <f t="shared" si="1"/>
        <v>0.97</v>
      </c>
      <c r="E10">
        <v>0.5</v>
      </c>
    </row>
    <row r="11" spans="1:5" x14ac:dyDescent="0.2">
      <c r="A11">
        <v>9</v>
      </c>
      <c r="B11">
        <v>0.03</v>
      </c>
      <c r="C11">
        <v>0</v>
      </c>
      <c r="D11">
        <f t="shared" si="1"/>
        <v>0.97</v>
      </c>
      <c r="E11">
        <v>0.5</v>
      </c>
    </row>
    <row r="12" spans="1:5" x14ac:dyDescent="0.2">
      <c r="A12">
        <v>10</v>
      </c>
      <c r="B12">
        <v>0.03</v>
      </c>
      <c r="C12">
        <v>0</v>
      </c>
      <c r="D12">
        <f t="shared" si="1"/>
        <v>0.97</v>
      </c>
      <c r="E12">
        <v>0.5</v>
      </c>
    </row>
    <row r="13" spans="1:5" x14ac:dyDescent="0.2">
      <c r="A13">
        <v>11</v>
      </c>
      <c r="B13">
        <v>0.03</v>
      </c>
      <c r="C13">
        <v>0</v>
      </c>
      <c r="D13">
        <f t="shared" si="1"/>
        <v>0.97</v>
      </c>
      <c r="E13">
        <v>0.5</v>
      </c>
    </row>
    <row r="14" spans="1:5" x14ac:dyDescent="0.2">
      <c r="A14">
        <v>12</v>
      </c>
      <c r="B14">
        <v>0.01</v>
      </c>
      <c r="C14">
        <v>0</v>
      </c>
      <c r="D14">
        <f t="shared" si="1"/>
        <v>0.99</v>
      </c>
      <c r="E14">
        <v>0.5</v>
      </c>
    </row>
    <row r="15" spans="1:5" x14ac:dyDescent="0.2">
      <c r="A15">
        <v>13</v>
      </c>
      <c r="B15">
        <v>0.01</v>
      </c>
      <c r="C15">
        <v>0</v>
      </c>
      <c r="D15">
        <f t="shared" si="1"/>
        <v>0.99</v>
      </c>
      <c r="E15">
        <v>0.5</v>
      </c>
    </row>
    <row r="16" spans="1:5" x14ac:dyDescent="0.2">
      <c r="A16">
        <v>14</v>
      </c>
      <c r="B16">
        <v>0.01</v>
      </c>
      <c r="C16">
        <v>0</v>
      </c>
      <c r="D16">
        <f t="shared" si="1"/>
        <v>0.99</v>
      </c>
      <c r="E16">
        <v>0.5</v>
      </c>
    </row>
    <row r="17" spans="1:5" x14ac:dyDescent="0.2">
      <c r="A17">
        <v>15</v>
      </c>
      <c r="B17">
        <v>0.01</v>
      </c>
      <c r="C17">
        <v>0</v>
      </c>
      <c r="D17">
        <f t="shared" si="1"/>
        <v>0.99</v>
      </c>
      <c r="E17">
        <v>0.5</v>
      </c>
    </row>
    <row r="18" spans="1:5" x14ac:dyDescent="0.2">
      <c r="A18">
        <v>16</v>
      </c>
      <c r="B18">
        <v>0.01</v>
      </c>
      <c r="C18">
        <v>0</v>
      </c>
      <c r="D18">
        <f t="shared" si="1"/>
        <v>0.99</v>
      </c>
      <c r="E18">
        <v>0.5</v>
      </c>
    </row>
    <row r="19" spans="1:5" x14ac:dyDescent="0.2">
      <c r="A19">
        <v>17</v>
      </c>
      <c r="B19">
        <v>0.01</v>
      </c>
      <c r="C19">
        <v>0</v>
      </c>
      <c r="D19">
        <f t="shared" si="1"/>
        <v>0.99</v>
      </c>
      <c r="E19">
        <v>0.5</v>
      </c>
    </row>
    <row r="20" spans="1:5" x14ac:dyDescent="0.2">
      <c r="A20">
        <v>18</v>
      </c>
      <c r="B20">
        <v>0.01</v>
      </c>
      <c r="C20">
        <v>0</v>
      </c>
      <c r="D20">
        <f t="shared" si="1"/>
        <v>0.99</v>
      </c>
      <c r="E20">
        <v>0.5</v>
      </c>
    </row>
    <row r="21" spans="1:5" x14ac:dyDescent="0.2">
      <c r="A21">
        <v>19</v>
      </c>
      <c r="B21">
        <v>3.0000000000000001E-3</v>
      </c>
      <c r="C21">
        <v>0</v>
      </c>
      <c r="D21">
        <f t="shared" si="1"/>
        <v>0.997</v>
      </c>
      <c r="E21">
        <v>0.5</v>
      </c>
    </row>
    <row r="22" spans="1:5" x14ac:dyDescent="0.2">
      <c r="A22">
        <v>20</v>
      </c>
      <c r="B22">
        <v>3.0000000000000001E-3</v>
      </c>
      <c r="C22">
        <v>0</v>
      </c>
      <c r="D22">
        <f t="shared" si="1"/>
        <v>0.997</v>
      </c>
      <c r="E22">
        <v>1</v>
      </c>
    </row>
    <row r="23" spans="1:5" x14ac:dyDescent="0.2">
      <c r="A23">
        <v>21</v>
      </c>
      <c r="B23">
        <v>3.0000000000000001E-3</v>
      </c>
      <c r="C23">
        <v>0</v>
      </c>
      <c r="D23">
        <f t="shared" si="1"/>
        <v>0.997</v>
      </c>
      <c r="E23">
        <v>0</v>
      </c>
    </row>
    <row r="24" spans="1:5" x14ac:dyDescent="0.2">
      <c r="A24">
        <v>22</v>
      </c>
      <c r="B24">
        <v>3.0000000000000001E-3</v>
      </c>
      <c r="C24">
        <v>0</v>
      </c>
      <c r="D24">
        <f t="shared" si="1"/>
        <v>0.997</v>
      </c>
      <c r="E24">
        <v>0</v>
      </c>
    </row>
    <row r="25" spans="1:5" x14ac:dyDescent="0.2">
      <c r="A25">
        <v>23</v>
      </c>
      <c r="B25">
        <v>3.0000000000000001E-3</v>
      </c>
      <c r="C25">
        <v>0</v>
      </c>
      <c r="D25">
        <f t="shared" si="1"/>
        <v>0.997</v>
      </c>
      <c r="E25">
        <v>0</v>
      </c>
    </row>
    <row r="26" spans="1:5" x14ac:dyDescent="0.2">
      <c r="A26">
        <v>24</v>
      </c>
      <c r="B26">
        <v>3.0000000000000001E-3</v>
      </c>
      <c r="C26">
        <v>0.01</v>
      </c>
      <c r="D26">
        <f t="shared" si="1"/>
        <v>0.98699999999999999</v>
      </c>
      <c r="E26">
        <v>0</v>
      </c>
    </row>
    <row r="27" spans="1:5" x14ac:dyDescent="0.2">
      <c r="A27">
        <v>25</v>
      </c>
      <c r="B27">
        <v>3.0000000000000001E-3</v>
      </c>
      <c r="C27">
        <v>0.01</v>
      </c>
      <c r="D27">
        <f t="shared" si="1"/>
        <v>0.98699999999999999</v>
      </c>
      <c r="E27">
        <v>0</v>
      </c>
    </row>
    <row r="28" spans="1:5" x14ac:dyDescent="0.2">
      <c r="A28">
        <v>26</v>
      </c>
      <c r="B28">
        <v>3.0000000000000001E-3</v>
      </c>
      <c r="C28">
        <v>1.4999999999999999E-2</v>
      </c>
      <c r="D28">
        <f t="shared" si="1"/>
        <v>0.98199999999999998</v>
      </c>
      <c r="E28">
        <v>0</v>
      </c>
    </row>
    <row r="29" spans="1:5" x14ac:dyDescent="0.2">
      <c r="A29">
        <v>27</v>
      </c>
      <c r="B29">
        <v>3.0000000000000001E-3</v>
      </c>
      <c r="C29">
        <v>1.4999999999999999E-2</v>
      </c>
      <c r="D29">
        <f t="shared" si="1"/>
        <v>0.98199999999999998</v>
      </c>
      <c r="E29">
        <v>0</v>
      </c>
    </row>
    <row r="30" spans="1:5" x14ac:dyDescent="0.2">
      <c r="A30">
        <v>28</v>
      </c>
      <c r="B30">
        <v>3.0000000000000001E-3</v>
      </c>
      <c r="C30">
        <v>0.02</v>
      </c>
      <c r="D30">
        <f t="shared" si="1"/>
        <v>0.97699999999999998</v>
      </c>
      <c r="E30">
        <v>0</v>
      </c>
    </row>
    <row r="31" spans="1:5" x14ac:dyDescent="0.2">
      <c r="A31">
        <v>29</v>
      </c>
      <c r="B31">
        <v>3.0000000000000001E-3</v>
      </c>
      <c r="C31">
        <v>0.02</v>
      </c>
      <c r="D31">
        <f t="shared" si="1"/>
        <v>0.97699999999999998</v>
      </c>
      <c r="E31">
        <v>0</v>
      </c>
    </row>
    <row r="32" spans="1:5" x14ac:dyDescent="0.2">
      <c r="A32">
        <v>30</v>
      </c>
      <c r="B32">
        <v>3.0000000000000001E-3</v>
      </c>
      <c r="C32">
        <v>2.5000000000000001E-2</v>
      </c>
      <c r="D32">
        <f t="shared" si="1"/>
        <v>0.97199999999999998</v>
      </c>
      <c r="E32">
        <v>0</v>
      </c>
    </row>
    <row r="33" spans="1:5" x14ac:dyDescent="0.2">
      <c r="A33">
        <v>31</v>
      </c>
      <c r="B33">
        <v>3.0000000000000001E-3</v>
      </c>
      <c r="C33">
        <v>0.03</v>
      </c>
      <c r="D33">
        <f t="shared" si="1"/>
        <v>0.96699999999999997</v>
      </c>
      <c r="E33">
        <v>0</v>
      </c>
    </row>
    <row r="34" spans="1:5" x14ac:dyDescent="0.2">
      <c r="A34">
        <v>32</v>
      </c>
      <c r="B34">
        <v>3.0000000000000001E-3</v>
      </c>
      <c r="C34">
        <v>0.09</v>
      </c>
      <c r="D34">
        <f t="shared" si="1"/>
        <v>0.90700000000000003</v>
      </c>
      <c r="E34">
        <v>0</v>
      </c>
    </row>
    <row r="35" spans="1:5" x14ac:dyDescent="0.2">
      <c r="A35">
        <v>33</v>
      </c>
      <c r="B35">
        <v>3.0000000000000001E-3</v>
      </c>
      <c r="C35">
        <v>0.09</v>
      </c>
      <c r="D35">
        <f t="shared" si="1"/>
        <v>0.90700000000000003</v>
      </c>
      <c r="E35">
        <v>0</v>
      </c>
    </row>
    <row r="36" spans="1:5" x14ac:dyDescent="0.2">
      <c r="A36">
        <v>34</v>
      </c>
      <c r="B36">
        <v>3.0000000000000001E-3</v>
      </c>
      <c r="C36">
        <v>0.09</v>
      </c>
      <c r="D36">
        <f t="shared" si="1"/>
        <v>0.90700000000000003</v>
      </c>
      <c r="E36">
        <v>0</v>
      </c>
    </row>
    <row r="37" spans="1:5" x14ac:dyDescent="0.2">
      <c r="A37">
        <v>35</v>
      </c>
      <c r="B37">
        <f>2.1/10000</f>
        <v>2.1000000000000001E-4</v>
      </c>
      <c r="C37">
        <v>0.3</v>
      </c>
      <c r="D37">
        <f t="shared" si="1"/>
        <v>0.69978999999999991</v>
      </c>
      <c r="E37">
        <v>0</v>
      </c>
    </row>
    <row r="38" spans="1:5" x14ac:dyDescent="0.2">
      <c r="A38">
        <v>36</v>
      </c>
      <c r="B38">
        <v>2.7E-4</v>
      </c>
      <c r="C38">
        <v>0.35</v>
      </c>
      <c r="D38">
        <f t="shared" si="1"/>
        <v>0.64973000000000003</v>
      </c>
      <c r="E38">
        <v>0</v>
      </c>
    </row>
    <row r="39" spans="1:5" x14ac:dyDescent="0.2">
      <c r="A39">
        <v>37</v>
      </c>
      <c r="B39">
        <v>3.5E-4</v>
      </c>
      <c r="C39">
        <v>0.7</v>
      </c>
      <c r="D39">
        <f t="shared" si="1"/>
        <v>0.29965000000000008</v>
      </c>
      <c r="E39">
        <v>0</v>
      </c>
    </row>
    <row r="40" spans="1:5" x14ac:dyDescent="0.2">
      <c r="A40">
        <v>38</v>
      </c>
      <c r="B40">
        <v>4.2000000000000002E-4</v>
      </c>
      <c r="C40">
        <v>0.7</v>
      </c>
      <c r="D40">
        <f t="shared" si="1"/>
        <v>0.29958000000000007</v>
      </c>
      <c r="E40">
        <v>0</v>
      </c>
    </row>
    <row r="41" spans="1:5" x14ac:dyDescent="0.2">
      <c r="A41">
        <v>39</v>
      </c>
      <c r="B41">
        <v>6.0999999999999997E-4</v>
      </c>
      <c r="C41">
        <v>0.7</v>
      </c>
      <c r="D41">
        <f t="shared" si="1"/>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opLeftCell="A14" workbookViewId="0">
      <selection activeCell="C6" sqref="C6"/>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0.3</v>
      </c>
      <c r="D2">
        <v>0</v>
      </c>
      <c r="E2">
        <f>1-D2-C2</f>
        <v>0.7</v>
      </c>
    </row>
    <row r="3" spans="1:5" x14ac:dyDescent="0.2">
      <c r="A3">
        <v>1</v>
      </c>
      <c r="B3">
        <v>1</v>
      </c>
      <c r="C3">
        <v>0.3</v>
      </c>
      <c r="D3">
        <v>0</v>
      </c>
      <c r="E3">
        <f t="shared" ref="E3:E5" si="0">1-D3-C3</f>
        <v>0.7</v>
      </c>
    </row>
    <row r="4" spans="1:5" x14ac:dyDescent="0.2">
      <c r="A4">
        <v>2</v>
      </c>
      <c r="B4">
        <v>1</v>
      </c>
      <c r="C4">
        <v>0.15</v>
      </c>
      <c r="D4">
        <v>0</v>
      </c>
      <c r="E4">
        <f t="shared" si="0"/>
        <v>0.85</v>
      </c>
    </row>
    <row r="5" spans="1:5" x14ac:dyDescent="0.2">
      <c r="A5">
        <v>3</v>
      </c>
      <c r="B5">
        <v>1</v>
      </c>
      <c r="C5">
        <v>0.15</v>
      </c>
      <c r="D5">
        <v>0</v>
      </c>
      <c r="E5">
        <f t="shared" si="0"/>
        <v>0.85</v>
      </c>
    </row>
    <row r="6" spans="1:5" x14ac:dyDescent="0.2">
      <c r="A6">
        <v>4</v>
      </c>
      <c r="B6">
        <v>1</v>
      </c>
      <c r="C6">
        <f>0.8*Phase1!B6</f>
        <v>4.0000000000000008E-2</v>
      </c>
      <c r="D6">
        <v>0</v>
      </c>
      <c r="E6">
        <f t="shared" ref="E6" si="1">1-D6-C6</f>
        <v>0.96</v>
      </c>
    </row>
    <row r="7" spans="1:5" x14ac:dyDescent="0.2">
      <c r="A7">
        <v>5</v>
      </c>
      <c r="B7">
        <v>1</v>
      </c>
      <c r="C7">
        <f>0.8*Phase1!B7</f>
        <v>4.0000000000000008E-2</v>
      </c>
      <c r="D7">
        <v>0</v>
      </c>
      <c r="E7">
        <f t="shared" ref="E7:E41" si="2">1-C7-D7</f>
        <v>0.96</v>
      </c>
    </row>
    <row r="8" spans="1:5" x14ac:dyDescent="0.2">
      <c r="A8">
        <v>6</v>
      </c>
      <c r="B8">
        <v>1</v>
      </c>
      <c r="C8">
        <f>0.8*Phase1!B8</f>
        <v>2.4E-2</v>
      </c>
      <c r="D8">
        <v>0</v>
      </c>
      <c r="E8">
        <f t="shared" si="2"/>
        <v>0.97599999999999998</v>
      </c>
    </row>
    <row r="9" spans="1:5" x14ac:dyDescent="0.2">
      <c r="A9">
        <v>7</v>
      </c>
      <c r="B9">
        <v>1</v>
      </c>
      <c r="C9">
        <f>0.8*Phase1!B9</f>
        <v>2.4E-2</v>
      </c>
      <c r="D9">
        <v>0</v>
      </c>
      <c r="E9">
        <f t="shared" si="2"/>
        <v>0.97599999999999998</v>
      </c>
    </row>
    <row r="10" spans="1:5" x14ac:dyDescent="0.2">
      <c r="A10">
        <v>8</v>
      </c>
      <c r="B10">
        <v>1</v>
      </c>
      <c r="C10">
        <f>0.8*Phase1!B10</f>
        <v>2.4E-2</v>
      </c>
      <c r="D10">
        <v>0</v>
      </c>
      <c r="E10">
        <f t="shared" si="2"/>
        <v>0.97599999999999998</v>
      </c>
    </row>
    <row r="11" spans="1:5" x14ac:dyDescent="0.2">
      <c r="A11">
        <v>9</v>
      </c>
      <c r="B11">
        <v>1</v>
      </c>
      <c r="C11">
        <f>0.8*Phase1!B11</f>
        <v>2.4E-2</v>
      </c>
      <c r="D11">
        <v>0</v>
      </c>
      <c r="E11">
        <f t="shared" si="2"/>
        <v>0.97599999999999998</v>
      </c>
    </row>
    <row r="12" spans="1:5" x14ac:dyDescent="0.2">
      <c r="A12">
        <v>10</v>
      </c>
      <c r="B12">
        <v>1</v>
      </c>
      <c r="C12">
        <f>0.8*Phase1!B12</f>
        <v>2.4E-2</v>
      </c>
      <c r="D12">
        <v>0</v>
      </c>
      <c r="E12">
        <f t="shared" si="2"/>
        <v>0.97599999999999998</v>
      </c>
    </row>
    <row r="13" spans="1:5" x14ac:dyDescent="0.2">
      <c r="A13">
        <v>11</v>
      </c>
      <c r="B13">
        <v>1</v>
      </c>
      <c r="C13">
        <f>0.8*Phase1!B13</f>
        <v>2.4E-2</v>
      </c>
      <c r="D13">
        <v>0</v>
      </c>
      <c r="E13">
        <f t="shared" si="2"/>
        <v>0.97599999999999998</v>
      </c>
    </row>
    <row r="14" spans="1:5" x14ac:dyDescent="0.2">
      <c r="A14">
        <v>12</v>
      </c>
      <c r="B14">
        <v>1</v>
      </c>
      <c r="C14">
        <f>0.8*Phase1!B14</f>
        <v>8.0000000000000002E-3</v>
      </c>
      <c r="D14">
        <v>0</v>
      </c>
      <c r="E14">
        <f t="shared" si="2"/>
        <v>0.99199999999999999</v>
      </c>
    </row>
    <row r="15" spans="1:5" x14ac:dyDescent="0.2">
      <c r="A15">
        <v>13</v>
      </c>
      <c r="B15">
        <v>1</v>
      </c>
      <c r="C15">
        <f>0.8*Phase1!B15</f>
        <v>8.0000000000000002E-3</v>
      </c>
      <c r="D15">
        <v>0</v>
      </c>
      <c r="E15">
        <f t="shared" si="2"/>
        <v>0.99199999999999999</v>
      </c>
    </row>
    <row r="16" spans="1:5" x14ac:dyDescent="0.2">
      <c r="A16">
        <v>14</v>
      </c>
      <c r="B16">
        <v>1</v>
      </c>
      <c r="C16">
        <f>0.8*Phase1!B16</f>
        <v>8.0000000000000002E-3</v>
      </c>
      <c r="D16">
        <v>0</v>
      </c>
      <c r="E16">
        <f t="shared" si="2"/>
        <v>0.99199999999999999</v>
      </c>
    </row>
    <row r="17" spans="1:5" x14ac:dyDescent="0.2">
      <c r="A17">
        <v>15</v>
      </c>
      <c r="B17">
        <v>1</v>
      </c>
      <c r="C17">
        <f>0.8*Phase1!B17</f>
        <v>8.0000000000000002E-3</v>
      </c>
      <c r="D17">
        <v>0</v>
      </c>
      <c r="E17">
        <f t="shared" si="2"/>
        <v>0.99199999999999999</v>
      </c>
    </row>
    <row r="18" spans="1:5" x14ac:dyDescent="0.2">
      <c r="A18">
        <v>16</v>
      </c>
      <c r="B18">
        <v>1</v>
      </c>
      <c r="C18">
        <f>0.8*Phase1!B18</f>
        <v>8.0000000000000002E-3</v>
      </c>
      <c r="D18">
        <v>0</v>
      </c>
      <c r="E18">
        <f t="shared" si="2"/>
        <v>0.99199999999999999</v>
      </c>
    </row>
    <row r="19" spans="1:5" x14ac:dyDescent="0.2">
      <c r="A19">
        <v>17</v>
      </c>
      <c r="B19">
        <v>1</v>
      </c>
      <c r="C19">
        <f>0.8*Phase1!B19</f>
        <v>8.0000000000000002E-3</v>
      </c>
      <c r="D19">
        <v>0</v>
      </c>
      <c r="E19">
        <f t="shared" si="2"/>
        <v>0.99199999999999999</v>
      </c>
    </row>
    <row r="20" spans="1:5" x14ac:dyDescent="0.2">
      <c r="A20">
        <v>18</v>
      </c>
      <c r="B20">
        <v>1</v>
      </c>
      <c r="C20">
        <f>0.8*Phase1!B20</f>
        <v>8.0000000000000002E-3</v>
      </c>
      <c r="D20">
        <v>0</v>
      </c>
      <c r="E20">
        <f t="shared" si="2"/>
        <v>0.99199999999999999</v>
      </c>
    </row>
    <row r="21" spans="1:5" x14ac:dyDescent="0.2">
      <c r="A21">
        <v>19</v>
      </c>
      <c r="B21">
        <v>1</v>
      </c>
      <c r="C21">
        <f>0.8*Phase1!B21</f>
        <v>2.4000000000000002E-3</v>
      </c>
      <c r="D21">
        <v>0</v>
      </c>
      <c r="E21">
        <f t="shared" si="2"/>
        <v>0.99760000000000004</v>
      </c>
    </row>
    <row r="22" spans="1:5" x14ac:dyDescent="0.2">
      <c r="A22">
        <v>20</v>
      </c>
      <c r="B22">
        <v>1</v>
      </c>
      <c r="C22">
        <f>0.8*Phase1!B22</f>
        <v>2.4000000000000002E-3</v>
      </c>
      <c r="D22">
        <v>0</v>
      </c>
      <c r="E22">
        <f t="shared" si="2"/>
        <v>0.99760000000000004</v>
      </c>
    </row>
    <row r="23" spans="1:5" x14ac:dyDescent="0.2">
      <c r="A23">
        <v>21</v>
      </c>
      <c r="B23">
        <v>1</v>
      </c>
      <c r="C23">
        <f>0.8*Phase1!B23</f>
        <v>2.4000000000000002E-3</v>
      </c>
      <c r="D23">
        <v>0</v>
      </c>
      <c r="E23">
        <f t="shared" si="2"/>
        <v>0.99760000000000004</v>
      </c>
    </row>
    <row r="24" spans="1:5" x14ac:dyDescent="0.2">
      <c r="A24">
        <v>22</v>
      </c>
      <c r="B24">
        <v>1</v>
      </c>
      <c r="C24">
        <f>0.8*Phase1!B24</f>
        <v>2.4000000000000002E-3</v>
      </c>
      <c r="D24">
        <v>0</v>
      </c>
      <c r="E24">
        <f t="shared" si="2"/>
        <v>0.99760000000000004</v>
      </c>
    </row>
    <row r="25" spans="1:5" x14ac:dyDescent="0.2">
      <c r="A25">
        <v>23</v>
      </c>
      <c r="B25">
        <v>1</v>
      </c>
      <c r="C25">
        <f>0.8*Phase1!B25</f>
        <v>2.4000000000000002E-3</v>
      </c>
      <c r="D25">
        <v>0</v>
      </c>
      <c r="E25">
        <f t="shared" si="2"/>
        <v>0.99760000000000004</v>
      </c>
    </row>
    <row r="26" spans="1:5" x14ac:dyDescent="0.2">
      <c r="A26">
        <v>24</v>
      </c>
      <c r="B26">
        <v>1</v>
      </c>
      <c r="C26">
        <f>0.8*Phase1!B26</f>
        <v>2.4000000000000002E-3</v>
      </c>
      <c r="D26">
        <v>0.01</v>
      </c>
      <c r="E26">
        <f t="shared" si="2"/>
        <v>0.98760000000000003</v>
      </c>
    </row>
    <row r="27" spans="1:5" x14ac:dyDescent="0.2">
      <c r="A27">
        <v>25</v>
      </c>
      <c r="B27">
        <v>1</v>
      </c>
      <c r="C27">
        <f>0.8*Phase1!B27</f>
        <v>2.4000000000000002E-3</v>
      </c>
      <c r="D27">
        <v>0.01</v>
      </c>
      <c r="E27">
        <f t="shared" si="2"/>
        <v>0.98760000000000003</v>
      </c>
    </row>
    <row r="28" spans="1:5" x14ac:dyDescent="0.2">
      <c r="A28">
        <v>26</v>
      </c>
      <c r="B28">
        <v>1</v>
      </c>
      <c r="C28">
        <f>0.8*Phase1!B28</f>
        <v>2.4000000000000002E-3</v>
      </c>
      <c r="D28">
        <v>1.4999999999999999E-2</v>
      </c>
      <c r="E28">
        <f t="shared" si="2"/>
        <v>0.98260000000000003</v>
      </c>
    </row>
    <row r="29" spans="1:5" x14ac:dyDescent="0.2">
      <c r="A29">
        <v>27</v>
      </c>
      <c r="B29">
        <v>1</v>
      </c>
      <c r="C29">
        <f>0.8*Phase1!B29</f>
        <v>2.4000000000000002E-3</v>
      </c>
      <c r="D29">
        <v>1.4999999999999999E-2</v>
      </c>
      <c r="E29">
        <f t="shared" si="2"/>
        <v>0.98260000000000003</v>
      </c>
    </row>
    <row r="30" spans="1:5" x14ac:dyDescent="0.2">
      <c r="A30">
        <v>28</v>
      </c>
      <c r="B30">
        <v>1</v>
      </c>
      <c r="C30">
        <f>0.8*Phase1!B30</f>
        <v>2.4000000000000002E-3</v>
      </c>
      <c r="D30">
        <v>0.02</v>
      </c>
      <c r="E30">
        <f t="shared" si="2"/>
        <v>0.97760000000000002</v>
      </c>
    </row>
    <row r="31" spans="1:5" x14ac:dyDescent="0.2">
      <c r="A31">
        <v>29</v>
      </c>
      <c r="B31">
        <v>1</v>
      </c>
      <c r="C31">
        <f>0.8*Phase1!B31</f>
        <v>2.4000000000000002E-3</v>
      </c>
      <c r="D31">
        <v>0.02</v>
      </c>
      <c r="E31">
        <f t="shared" si="2"/>
        <v>0.97760000000000002</v>
      </c>
    </row>
    <row r="32" spans="1:5" x14ac:dyDescent="0.2">
      <c r="A32">
        <v>30</v>
      </c>
      <c r="B32">
        <v>1</v>
      </c>
      <c r="C32">
        <f>0.8*Phase1!B32</f>
        <v>2.4000000000000002E-3</v>
      </c>
      <c r="D32">
        <v>2.5000000000000001E-2</v>
      </c>
      <c r="E32">
        <f t="shared" si="2"/>
        <v>0.97260000000000002</v>
      </c>
    </row>
    <row r="33" spans="1:5" x14ac:dyDescent="0.2">
      <c r="A33">
        <v>31</v>
      </c>
      <c r="B33">
        <v>1</v>
      </c>
      <c r="C33">
        <f>0.8*Phase1!B33</f>
        <v>2.4000000000000002E-3</v>
      </c>
      <c r="D33">
        <v>0.03</v>
      </c>
      <c r="E33">
        <f t="shared" si="2"/>
        <v>0.96760000000000002</v>
      </c>
    </row>
    <row r="34" spans="1:5" x14ac:dyDescent="0.2">
      <c r="A34">
        <v>32</v>
      </c>
      <c r="B34">
        <v>1</v>
      </c>
      <c r="C34">
        <f>0.8*Phase1!B34</f>
        <v>2.4000000000000002E-3</v>
      </c>
      <c r="D34">
        <v>0.09</v>
      </c>
      <c r="E34">
        <f t="shared" si="2"/>
        <v>0.90760000000000007</v>
      </c>
    </row>
    <row r="35" spans="1:5" x14ac:dyDescent="0.2">
      <c r="A35">
        <v>33</v>
      </c>
      <c r="B35">
        <v>1</v>
      </c>
      <c r="C35">
        <f>0.8*Phase1!B35</f>
        <v>2.4000000000000002E-3</v>
      </c>
      <c r="D35">
        <v>0.09</v>
      </c>
      <c r="E35">
        <f t="shared" si="2"/>
        <v>0.90760000000000007</v>
      </c>
    </row>
    <row r="36" spans="1:5" x14ac:dyDescent="0.2">
      <c r="A36">
        <v>34</v>
      </c>
      <c r="B36">
        <v>1</v>
      </c>
      <c r="C36">
        <f>0.8*Phase1!B36</f>
        <v>2.4000000000000002E-3</v>
      </c>
      <c r="D36">
        <v>0.09</v>
      </c>
      <c r="E36">
        <f t="shared" si="2"/>
        <v>0.90760000000000007</v>
      </c>
    </row>
    <row r="37" spans="1:5" x14ac:dyDescent="0.2">
      <c r="A37">
        <v>35</v>
      </c>
      <c r="B37">
        <v>1</v>
      </c>
      <c r="C37">
        <f>0.8*Phase1!B37</f>
        <v>1.6800000000000002E-4</v>
      </c>
      <c r="D37">
        <v>0.3</v>
      </c>
      <c r="E37">
        <f t="shared" si="2"/>
        <v>0.69983200000000001</v>
      </c>
    </row>
    <row r="38" spans="1:5" x14ac:dyDescent="0.2">
      <c r="A38">
        <v>36</v>
      </c>
      <c r="B38">
        <v>1</v>
      </c>
      <c r="C38">
        <f>0.8*Phase1!B38</f>
        <v>2.1600000000000002E-4</v>
      </c>
      <c r="D38">
        <v>0.35</v>
      </c>
      <c r="E38">
        <f t="shared" si="2"/>
        <v>0.64978400000000003</v>
      </c>
    </row>
    <row r="39" spans="1:5" x14ac:dyDescent="0.2">
      <c r="A39">
        <v>37</v>
      </c>
      <c r="B39">
        <v>1</v>
      </c>
      <c r="C39">
        <f>0.8*Phase1!B39</f>
        <v>2.8000000000000003E-4</v>
      </c>
      <c r="D39">
        <v>0.7</v>
      </c>
      <c r="E39">
        <f t="shared" si="2"/>
        <v>0.2997200000000001</v>
      </c>
    </row>
    <row r="40" spans="1:5" x14ac:dyDescent="0.2">
      <c r="A40">
        <v>38</v>
      </c>
      <c r="B40">
        <v>1</v>
      </c>
      <c r="C40">
        <f>0.8*Phase1!B40</f>
        <v>3.3600000000000004E-4</v>
      </c>
      <c r="D40">
        <v>0.7</v>
      </c>
      <c r="E40">
        <f t="shared" si="2"/>
        <v>0.29966400000000004</v>
      </c>
    </row>
    <row r="41" spans="1:5" x14ac:dyDescent="0.2">
      <c r="A41">
        <v>39</v>
      </c>
      <c r="B41">
        <v>1</v>
      </c>
      <c r="C41">
        <f>0.8*Phase1!B41</f>
        <v>4.8799999999999999E-4</v>
      </c>
      <c r="D41">
        <v>0.7</v>
      </c>
      <c r="E41">
        <f t="shared" si="2"/>
        <v>0.299512</v>
      </c>
    </row>
    <row r="42" spans="1:5" x14ac:dyDescent="0.2">
      <c r="A42">
        <v>40</v>
      </c>
      <c r="B42">
        <v>1</v>
      </c>
      <c r="C42">
        <f>0.8*Phase1!B42</f>
        <v>8.6400000000000008E-4</v>
      </c>
      <c r="D42">
        <f>1-C42</f>
        <v>0.99913600000000002</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7"/>
  <sheetViews>
    <sheetView workbookViewId="0">
      <selection activeCell="E2" sqref="E2:E17"/>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s="5" t="s">
        <v>0</v>
      </c>
      <c r="H1" t="s">
        <v>2</v>
      </c>
    </row>
    <row r="2" spans="1:8" x14ac:dyDescent="0.2">
      <c r="A2">
        <v>25</v>
      </c>
      <c r="B2">
        <v>4.0000000000000002E-4</v>
      </c>
      <c r="C2">
        <f>15*B2</f>
        <v>6.0000000000000001E-3</v>
      </c>
      <c r="D2">
        <f>LN(C2/(1-C2))</f>
        <v>-5.1099777374285189</v>
      </c>
      <c r="E2">
        <v>0.6</v>
      </c>
      <c r="F2">
        <f>LN(E2)</f>
        <v>-0.51082562376599072</v>
      </c>
      <c r="G2">
        <v>1.7000000000000001E-2</v>
      </c>
      <c r="H2">
        <f t="shared" ref="H2:H17" si="0">1-G2</f>
        <v>0.98299999999999998</v>
      </c>
    </row>
    <row r="3" spans="1:8" x14ac:dyDescent="0.2">
      <c r="A3">
        <v>26</v>
      </c>
      <c r="B3">
        <v>5.0000000000000001E-4</v>
      </c>
      <c r="C3">
        <f t="shared" ref="C3:C17" si="1">15*B3</f>
        <v>7.4999999999999997E-3</v>
      </c>
      <c r="D3">
        <f t="shared" ref="D3:D17" si="2">LN(C3/(1-C3))</f>
        <v>-4.8853239920190807</v>
      </c>
      <c r="E3">
        <v>0.6</v>
      </c>
      <c r="F3">
        <f t="shared" ref="F3:F17" si="3">LN(E3)</f>
        <v>-0.51082562376599072</v>
      </c>
      <c r="G3">
        <v>3.0000000000000001E-3</v>
      </c>
      <c r="H3">
        <f t="shared" si="0"/>
        <v>0.997</v>
      </c>
    </row>
    <row r="4" spans="1:8" x14ac:dyDescent="0.2">
      <c r="A4">
        <v>27</v>
      </c>
      <c r="B4">
        <v>5.9999999999999995E-4</v>
      </c>
      <c r="C4">
        <f t="shared" si="1"/>
        <v>8.9999999999999993E-3</v>
      </c>
      <c r="D4">
        <f t="shared" si="2"/>
        <v>-4.7014899569937691</v>
      </c>
      <c r="E4">
        <v>0.6</v>
      </c>
      <c r="F4">
        <f t="shared" si="3"/>
        <v>-0.51082562376599072</v>
      </c>
      <c r="G4">
        <v>4.0000000000000001E-3</v>
      </c>
      <c r="H4">
        <f t="shared" si="0"/>
        <v>0.996</v>
      </c>
    </row>
    <row r="5" spans="1:8" x14ac:dyDescent="0.2">
      <c r="A5">
        <v>28</v>
      </c>
      <c r="B5">
        <v>6.9999999999999999E-4</v>
      </c>
      <c r="C5">
        <f t="shared" si="1"/>
        <v>1.0500000000000001E-2</v>
      </c>
      <c r="D5">
        <f t="shared" si="2"/>
        <v>-4.5458245078791428</v>
      </c>
      <c r="E5">
        <v>0.6</v>
      </c>
      <c r="F5">
        <f t="shared" si="3"/>
        <v>-0.51082562376599072</v>
      </c>
      <c r="G5">
        <v>3.0000000000000001E-3</v>
      </c>
      <c r="H5">
        <f t="shared" si="0"/>
        <v>0.997</v>
      </c>
    </row>
    <row r="6" spans="1:8" x14ac:dyDescent="0.2">
      <c r="A6">
        <v>29</v>
      </c>
      <c r="B6">
        <v>8.0000000000000004E-4</v>
      </c>
      <c r="C6">
        <f t="shared" si="1"/>
        <v>1.2E-2</v>
      </c>
      <c r="D6">
        <f t="shared" si="2"/>
        <v>-4.4107760479598674</v>
      </c>
      <c r="E6">
        <v>0.6</v>
      </c>
      <c r="F6">
        <f t="shared" si="3"/>
        <v>-0.51082562376599072</v>
      </c>
      <c r="G6">
        <v>3.0000000000000001E-3</v>
      </c>
      <c r="H6">
        <f t="shared" si="0"/>
        <v>0.997</v>
      </c>
    </row>
    <row r="7" spans="1:8" x14ac:dyDescent="0.2">
      <c r="A7">
        <v>30</v>
      </c>
      <c r="B7">
        <v>8.9999999999999998E-4</v>
      </c>
      <c r="C7">
        <f t="shared" si="1"/>
        <v>1.35E-2</v>
      </c>
      <c r="D7">
        <f t="shared" si="2"/>
        <v>-4.2914736400182862</v>
      </c>
      <c r="E7">
        <v>0.6</v>
      </c>
      <c r="F7">
        <f t="shared" si="3"/>
        <v>-0.51082562376599072</v>
      </c>
      <c r="G7">
        <v>3.0000000000000001E-3</v>
      </c>
      <c r="H7">
        <f t="shared" si="0"/>
        <v>0.997</v>
      </c>
    </row>
    <row r="8" spans="1:8" x14ac:dyDescent="0.2">
      <c r="A8">
        <v>31</v>
      </c>
      <c r="B8">
        <v>1E-3</v>
      </c>
      <c r="C8">
        <f t="shared" si="1"/>
        <v>1.4999999999999999E-2</v>
      </c>
      <c r="D8">
        <f t="shared" si="2"/>
        <v>-4.1845914400698785</v>
      </c>
      <c r="E8">
        <v>0.6</v>
      </c>
      <c r="F8">
        <f t="shared" si="3"/>
        <v>-0.51082562376599072</v>
      </c>
      <c r="G8">
        <v>3.0000000000000001E-3</v>
      </c>
      <c r="H8">
        <f t="shared" si="0"/>
        <v>0.997</v>
      </c>
    </row>
    <row r="9" spans="1:8" x14ac:dyDescent="0.2">
      <c r="A9">
        <v>32</v>
      </c>
      <c r="B9">
        <v>1.8E-3</v>
      </c>
      <c r="C9">
        <f t="shared" si="1"/>
        <v>2.7E-2</v>
      </c>
      <c r="D9">
        <f t="shared" si="2"/>
        <v>-3.5845472161816758</v>
      </c>
      <c r="E9">
        <v>0.6</v>
      </c>
      <c r="F9">
        <f t="shared" si="3"/>
        <v>-0.51082562376599072</v>
      </c>
      <c r="G9">
        <v>3.0000000000000001E-3</v>
      </c>
      <c r="H9">
        <f t="shared" si="0"/>
        <v>0.997</v>
      </c>
    </row>
    <row r="10" spans="1:8" x14ac:dyDescent="0.2">
      <c r="A10">
        <v>33</v>
      </c>
      <c r="B10">
        <v>2E-3</v>
      </c>
      <c r="C10">
        <f t="shared" si="1"/>
        <v>0.03</v>
      </c>
      <c r="D10">
        <f t="shared" si="2"/>
        <v>-3.4760986898352733</v>
      </c>
      <c r="E10">
        <v>0.6</v>
      </c>
      <c r="F10">
        <f t="shared" si="3"/>
        <v>-0.51082562376599072</v>
      </c>
      <c r="G10">
        <v>3.0000000000000001E-3</v>
      </c>
      <c r="H10">
        <f t="shared" si="0"/>
        <v>0.997</v>
      </c>
    </row>
    <row r="11" spans="1:8" x14ac:dyDescent="0.2">
      <c r="A11">
        <v>34</v>
      </c>
      <c r="B11">
        <v>4.0000000000000001E-3</v>
      </c>
      <c r="C11">
        <f t="shared" si="1"/>
        <v>0.06</v>
      </c>
      <c r="D11">
        <f t="shared" si="2"/>
        <v>-2.7515353130419489</v>
      </c>
      <c r="E11">
        <v>0.6</v>
      </c>
      <c r="F11">
        <f t="shared" si="3"/>
        <v>-0.51082562376599072</v>
      </c>
      <c r="G11">
        <v>3.0000000000000001E-3</v>
      </c>
      <c r="H11">
        <f t="shared" si="0"/>
        <v>0.997</v>
      </c>
    </row>
    <row r="12" spans="1:8" x14ac:dyDescent="0.2">
      <c r="A12">
        <v>35</v>
      </c>
      <c r="B12">
        <v>5.0000000000000001E-3</v>
      </c>
      <c r="C12">
        <f t="shared" si="1"/>
        <v>7.4999999999999997E-2</v>
      </c>
      <c r="D12">
        <f t="shared" si="2"/>
        <v>-2.5123056239761148</v>
      </c>
      <c r="E12">
        <v>0.6</v>
      </c>
      <c r="F12">
        <f t="shared" si="3"/>
        <v>-0.51082562376599072</v>
      </c>
      <c r="G12">
        <v>1E-3</v>
      </c>
      <c r="H12">
        <f t="shared" si="0"/>
        <v>0.999</v>
      </c>
    </row>
    <row r="13" spans="1:8" x14ac:dyDescent="0.2">
      <c r="A13">
        <v>36</v>
      </c>
      <c r="B13">
        <v>7.0000000000000001E-3</v>
      </c>
      <c r="C13">
        <f t="shared" si="1"/>
        <v>0.105</v>
      </c>
      <c r="D13">
        <f t="shared" si="2"/>
        <v>-2.1428633681173319</v>
      </c>
      <c r="E13">
        <v>0.6</v>
      </c>
      <c r="F13">
        <f t="shared" si="3"/>
        <v>-0.51082562376599072</v>
      </c>
      <c r="G13">
        <v>1E-3</v>
      </c>
      <c r="H13">
        <f t="shared" si="0"/>
        <v>0.999</v>
      </c>
    </row>
    <row r="14" spans="1:8" x14ac:dyDescent="0.2">
      <c r="A14">
        <v>37</v>
      </c>
      <c r="B14">
        <v>8.0000000000000002E-3</v>
      </c>
      <c r="C14">
        <f t="shared" si="1"/>
        <v>0.12</v>
      </c>
      <c r="D14">
        <f t="shared" si="2"/>
        <v>-1.9924301646902063</v>
      </c>
      <c r="E14">
        <v>0.6</v>
      </c>
      <c r="F14">
        <f t="shared" si="3"/>
        <v>-0.51082562376599072</v>
      </c>
      <c r="G14">
        <v>1E-3</v>
      </c>
      <c r="H14">
        <f t="shared" si="0"/>
        <v>0.999</v>
      </c>
    </row>
    <row r="15" spans="1:8" x14ac:dyDescent="0.2">
      <c r="A15">
        <v>38</v>
      </c>
      <c r="B15">
        <v>8.9999999999999998E-4</v>
      </c>
      <c r="C15">
        <f t="shared" si="1"/>
        <v>1.35E-2</v>
      </c>
      <c r="D15">
        <f t="shared" si="2"/>
        <v>-4.2914736400182862</v>
      </c>
      <c r="E15">
        <v>0.6</v>
      </c>
      <c r="F15">
        <f t="shared" si="3"/>
        <v>-0.51082562376599072</v>
      </c>
      <c r="G15">
        <v>1E-3</v>
      </c>
      <c r="H15">
        <f t="shared" si="0"/>
        <v>0.999</v>
      </c>
    </row>
    <row r="16" spans="1:8" x14ac:dyDescent="0.2">
      <c r="A16">
        <v>39</v>
      </c>
      <c r="B16">
        <v>1.0999999999999999E-2</v>
      </c>
      <c r="C16">
        <f t="shared" si="1"/>
        <v>0.16499999999999998</v>
      </c>
      <c r="D16">
        <f t="shared" si="2"/>
        <v>-1.621486250950275</v>
      </c>
      <c r="E16">
        <v>0.6</v>
      </c>
      <c r="F16">
        <f t="shared" si="3"/>
        <v>-0.51082562376599072</v>
      </c>
      <c r="G16">
        <v>2E-3</v>
      </c>
      <c r="H16">
        <f t="shared" si="0"/>
        <v>0.998</v>
      </c>
    </row>
    <row r="17" spans="1:8" x14ac:dyDescent="0.2">
      <c r="A17">
        <v>40</v>
      </c>
      <c r="B17">
        <v>1.4E-2</v>
      </c>
      <c r="C17">
        <f t="shared" si="1"/>
        <v>0.21</v>
      </c>
      <c r="D17">
        <f t="shared" si="2"/>
        <v>-1.3249254147435987</v>
      </c>
      <c r="E17">
        <v>0.6</v>
      </c>
      <c r="F17">
        <f t="shared" si="3"/>
        <v>-0.51082562376599072</v>
      </c>
      <c r="G17">
        <v>1E-3</v>
      </c>
      <c r="H17">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tabSelected="1" workbookViewId="0">
      <selection activeCell="H8" sqref="H8"/>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v>
      </c>
    </row>
    <row r="3" spans="1:3" x14ac:dyDescent="0.2">
      <c r="A3">
        <v>0</v>
      </c>
      <c r="B3">
        <v>1</v>
      </c>
      <c r="C3">
        <f>1.25*C2</f>
        <v>0.125</v>
      </c>
    </row>
    <row r="4" spans="1:3" x14ac:dyDescent="0.2">
      <c r="A4">
        <v>1</v>
      </c>
      <c r="B4">
        <v>0</v>
      </c>
      <c r="C4">
        <f>0.9*C2</f>
        <v>9.0000000000000011E-2</v>
      </c>
    </row>
    <row r="5" spans="1:3" x14ac:dyDescent="0.2">
      <c r="A5">
        <v>1</v>
      </c>
      <c r="B5">
        <v>1</v>
      </c>
      <c r="C5">
        <f>0.9*1.25*C2</f>
        <v>0.1125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Phase1</vt:lpstr>
      <vt:lpstr>Phase2</vt:lpstr>
      <vt:lpstr>Phase3</vt:lpstr>
      <vt:lpstr>Phase4</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2023-11-27T02:34:09Z</dcterms:modified>
</cp:coreProperties>
</file>