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chaselatour/preg_cohort_construction/"/>
    </mc:Choice>
  </mc:AlternateContent>
  <xr:revisionPtr revIDLastSave="0" documentId="13_ncr:1_{3CEB9305-F928-7F41-9262-EDE3FC19F097}" xr6:coauthVersionLast="47" xr6:coauthVersionMax="47" xr10:uidLastSave="{00000000-0000-0000-0000-000000000000}"/>
  <bookViews>
    <workbookView xWindow="0" yWindow="500" windowWidth="28800" windowHeight="16260" activeTab="7" xr2:uid="{EDFB6D7C-8216-ED43-8AA6-178B9CD2875A}"/>
  </bookViews>
  <sheets>
    <sheet name="README" sheetId="13" r:id="rId1"/>
    <sheet name="SimParameters" sheetId="8" r:id="rId2"/>
    <sheet name="potential_preg_untrt" sheetId="6" r:id="rId3"/>
    <sheet name="potential_preg_trt" sheetId="2" r:id="rId4"/>
    <sheet name="potential_preec_untrt" sheetId="9" r:id="rId5"/>
    <sheet name="potential_preec_trt" sheetId="10" r:id="rId6"/>
    <sheet name="postpreec_preg" sheetId="11" r:id="rId7"/>
    <sheet name="pnc_prob" sheetId="12"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7" i="12" l="1"/>
  <c r="D38" i="12"/>
  <c r="D36" i="12"/>
  <c r="D34" i="12"/>
  <c r="D32" i="12"/>
  <c r="D30" i="12"/>
  <c r="D28" i="12"/>
  <c r="D26" i="12"/>
  <c r="D24" i="12"/>
  <c r="D22" i="12"/>
  <c r="D13" i="12"/>
  <c r="C102" i="6"/>
  <c r="C103" i="6"/>
  <c r="C104" i="6"/>
  <c r="C105" i="6"/>
  <c r="C106" i="6"/>
  <c r="C107" i="6"/>
  <c r="C107" i="2" s="1"/>
  <c r="C108" i="6"/>
  <c r="C108" i="2" s="1"/>
  <c r="C109" i="6"/>
  <c r="C109" i="2" s="1"/>
  <c r="C110" i="6"/>
  <c r="C111" i="6"/>
  <c r="C112" i="6"/>
  <c r="C113" i="6"/>
  <c r="C114" i="6"/>
  <c r="C115" i="6"/>
  <c r="C115" i="2" s="1"/>
  <c r="C116" i="6"/>
  <c r="C116" i="2" s="1"/>
  <c r="C117" i="6"/>
  <c r="C117" i="2" s="1"/>
  <c r="C118" i="6"/>
  <c r="C119" i="6"/>
  <c r="C120" i="6"/>
  <c r="C121" i="6"/>
  <c r="C122" i="6"/>
  <c r="C123" i="6"/>
  <c r="E123" i="6" s="1"/>
  <c r="C124" i="6"/>
  <c r="C124" i="2" s="1"/>
  <c r="C101" i="6"/>
  <c r="C61" i="6"/>
  <c r="C62" i="6"/>
  <c r="C63" i="6"/>
  <c r="C64" i="6"/>
  <c r="C65" i="6"/>
  <c r="C66" i="6"/>
  <c r="C67" i="6"/>
  <c r="C68" i="6"/>
  <c r="C68" i="2" s="1"/>
  <c r="C69" i="6"/>
  <c r="C70" i="6"/>
  <c r="C71" i="6"/>
  <c r="C72" i="6"/>
  <c r="C73" i="6"/>
  <c r="C74" i="6"/>
  <c r="C75" i="6"/>
  <c r="C76" i="6"/>
  <c r="C76" i="2" s="1"/>
  <c r="C77" i="6"/>
  <c r="C78" i="6"/>
  <c r="C79" i="6"/>
  <c r="C80" i="6"/>
  <c r="C80" i="2" s="1"/>
  <c r="C81" i="6"/>
  <c r="C82" i="6"/>
  <c r="C83" i="6"/>
  <c r="C83" i="2" s="1"/>
  <c r="C60" i="6"/>
  <c r="C43" i="6"/>
  <c r="C85" i="11"/>
  <c r="C86" i="11"/>
  <c r="C87" i="11"/>
  <c r="C88" i="11"/>
  <c r="C89" i="11"/>
  <c r="C90" i="11"/>
  <c r="C91" i="11"/>
  <c r="C92" i="11"/>
  <c r="C93" i="11"/>
  <c r="C94" i="11"/>
  <c r="C95" i="11"/>
  <c r="C96" i="11"/>
  <c r="C97" i="11"/>
  <c r="C98" i="11"/>
  <c r="C99" i="11"/>
  <c r="C100" i="11"/>
  <c r="C101" i="11"/>
  <c r="C102" i="11"/>
  <c r="C103" i="11"/>
  <c r="C104" i="11"/>
  <c r="C84" i="11"/>
  <c r="C44" i="11"/>
  <c r="C45" i="11"/>
  <c r="C46" i="11"/>
  <c r="C47" i="11"/>
  <c r="C48" i="11"/>
  <c r="C49" i="11"/>
  <c r="C50" i="11"/>
  <c r="C51" i="11"/>
  <c r="C52" i="11"/>
  <c r="C53" i="11"/>
  <c r="C54" i="11"/>
  <c r="C55" i="11"/>
  <c r="C56" i="11"/>
  <c r="C57" i="11"/>
  <c r="C58" i="11"/>
  <c r="C59" i="11"/>
  <c r="C60" i="11"/>
  <c r="C61" i="11"/>
  <c r="C62" i="11"/>
  <c r="C63" i="11"/>
  <c r="C43" i="11"/>
  <c r="C117" i="11"/>
  <c r="C120" i="11"/>
  <c r="C122" i="11"/>
  <c r="C108" i="11"/>
  <c r="C72" i="11"/>
  <c r="C122" i="12"/>
  <c r="C123" i="12"/>
  <c r="C124" i="12"/>
  <c r="C121" i="12"/>
  <c r="C81" i="12"/>
  <c r="C82" i="12"/>
  <c r="C83" i="12"/>
  <c r="C80" i="12"/>
  <c r="C70" i="9"/>
  <c r="C44" i="2"/>
  <c r="C39" i="2"/>
  <c r="C40" i="2"/>
  <c r="C41" i="2"/>
  <c r="C42" i="2"/>
  <c r="C38" i="2"/>
  <c r="C37" i="2"/>
  <c r="C23" i="2"/>
  <c r="C24" i="2"/>
  <c r="C25" i="2"/>
  <c r="C26" i="2"/>
  <c r="C27" i="2"/>
  <c r="C28" i="2"/>
  <c r="C29" i="2"/>
  <c r="C30" i="2"/>
  <c r="C31" i="2"/>
  <c r="C32" i="2"/>
  <c r="C33" i="2"/>
  <c r="C34" i="2"/>
  <c r="C35" i="2"/>
  <c r="C36" i="2"/>
  <c r="C22" i="2"/>
  <c r="E22" i="2" s="1"/>
  <c r="C21" i="2"/>
  <c r="C20" i="2"/>
  <c r="E20" i="2" s="1"/>
  <c r="C19" i="2"/>
  <c r="E19" i="2" s="1"/>
  <c r="C19" i="10"/>
  <c r="C20" i="10"/>
  <c r="D20" i="10" s="1"/>
  <c r="E20" i="10" s="1"/>
  <c r="F20" i="10" s="1"/>
  <c r="C21" i="10"/>
  <c r="F3" i="9"/>
  <c r="F4" i="9"/>
  <c r="F5" i="9"/>
  <c r="F6" i="9"/>
  <c r="F7" i="9"/>
  <c r="F8" i="9"/>
  <c r="F9" i="9"/>
  <c r="F10" i="9"/>
  <c r="F11" i="9"/>
  <c r="F12" i="9"/>
  <c r="F13" i="9"/>
  <c r="F14" i="9"/>
  <c r="F15" i="9"/>
  <c r="F16" i="9"/>
  <c r="F17" i="9"/>
  <c r="F18" i="9"/>
  <c r="F2" i="9"/>
  <c r="D20" i="9"/>
  <c r="E20" i="9" s="1"/>
  <c r="F20" i="9" s="1"/>
  <c r="D21" i="9"/>
  <c r="E21" i="9" s="1"/>
  <c r="F21" i="9" s="1"/>
  <c r="D22" i="9"/>
  <c r="E22" i="9" s="1"/>
  <c r="F22" i="9" s="1"/>
  <c r="D23" i="9"/>
  <c r="E23" i="9" s="1"/>
  <c r="F23" i="9" s="1"/>
  <c r="D24" i="9"/>
  <c r="E24" i="9" s="1"/>
  <c r="F24" i="9" s="1"/>
  <c r="D25" i="9"/>
  <c r="E25" i="9" s="1"/>
  <c r="F25" i="9" s="1"/>
  <c r="D26" i="9"/>
  <c r="E26" i="9" s="1"/>
  <c r="F26" i="9" s="1"/>
  <c r="D27" i="9"/>
  <c r="E27" i="9" s="1"/>
  <c r="F27" i="9" s="1"/>
  <c r="D28" i="9"/>
  <c r="E28" i="9" s="1"/>
  <c r="F28" i="9" s="1"/>
  <c r="D29" i="9"/>
  <c r="E29" i="9" s="1"/>
  <c r="F29" i="9" s="1"/>
  <c r="D30" i="9"/>
  <c r="E30" i="9" s="1"/>
  <c r="F30" i="9" s="1"/>
  <c r="D31" i="9"/>
  <c r="E31" i="9" s="1"/>
  <c r="F31" i="9" s="1"/>
  <c r="D32" i="9"/>
  <c r="E32" i="9" s="1"/>
  <c r="F32" i="9" s="1"/>
  <c r="D33" i="9"/>
  <c r="E33" i="9" s="1"/>
  <c r="F33" i="9" s="1"/>
  <c r="D34" i="9"/>
  <c r="E34" i="9" s="1"/>
  <c r="F34" i="9" s="1"/>
  <c r="D35" i="9"/>
  <c r="E35" i="9" s="1"/>
  <c r="F35" i="9" s="1"/>
  <c r="D36" i="9"/>
  <c r="E36" i="9" s="1"/>
  <c r="F36" i="9" s="1"/>
  <c r="D37" i="9"/>
  <c r="E37" i="9" s="1"/>
  <c r="F37" i="9" s="1"/>
  <c r="D38" i="9"/>
  <c r="E38" i="9" s="1"/>
  <c r="F38" i="9" s="1"/>
  <c r="D39" i="9"/>
  <c r="E39" i="9" s="1"/>
  <c r="F39" i="9" s="1"/>
  <c r="D40" i="9"/>
  <c r="E40" i="9" s="1"/>
  <c r="F40" i="9" s="1"/>
  <c r="D41" i="9"/>
  <c r="E41" i="9" s="1"/>
  <c r="F41" i="9" s="1"/>
  <c r="D42" i="9"/>
  <c r="E42" i="9" s="1"/>
  <c r="F42" i="9" s="1"/>
  <c r="D19" i="9"/>
  <c r="E19" i="9" s="1"/>
  <c r="F19" i="9" s="1"/>
  <c r="C85" i="12"/>
  <c r="C86" i="12"/>
  <c r="C87" i="12"/>
  <c r="C84" i="12"/>
  <c r="C44" i="12"/>
  <c r="C45" i="12"/>
  <c r="C46" i="12"/>
  <c r="C43" i="12"/>
  <c r="C27" i="11"/>
  <c r="C109" i="11" s="1"/>
  <c r="C28" i="11"/>
  <c r="C110" i="11" s="1"/>
  <c r="C29" i="11"/>
  <c r="C111" i="11" s="1"/>
  <c r="C30" i="11"/>
  <c r="C112" i="11" s="1"/>
  <c r="C31" i="11"/>
  <c r="C113" i="11" s="1"/>
  <c r="C32" i="11"/>
  <c r="C114" i="11" s="1"/>
  <c r="C33" i="11"/>
  <c r="C115" i="11" s="1"/>
  <c r="C34" i="11"/>
  <c r="C75" i="11" s="1"/>
  <c r="C35" i="11"/>
  <c r="C76" i="11" s="1"/>
  <c r="C36" i="11"/>
  <c r="C118" i="11" s="1"/>
  <c r="C37" i="11"/>
  <c r="C119" i="11" s="1"/>
  <c r="C38" i="11"/>
  <c r="C79" i="11" s="1"/>
  <c r="C39" i="11"/>
  <c r="C80" i="11" s="1"/>
  <c r="C40" i="11"/>
  <c r="C81" i="11" s="1"/>
  <c r="C41" i="11"/>
  <c r="C123" i="11" s="1"/>
  <c r="C42" i="11"/>
  <c r="C83" i="11" s="1"/>
  <c r="C26" i="11"/>
  <c r="C67" i="11" s="1"/>
  <c r="D3" i="2"/>
  <c r="D4" i="2"/>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3" i="2"/>
  <c r="D44" i="2"/>
  <c r="D45" i="2"/>
  <c r="D46" i="2"/>
  <c r="D47" i="2"/>
  <c r="D48" i="2"/>
  <c r="D49" i="2"/>
  <c r="D50" i="2"/>
  <c r="D51" i="2"/>
  <c r="D52" i="2"/>
  <c r="D53" i="2"/>
  <c r="D54" i="2"/>
  <c r="D55" i="2"/>
  <c r="D56" i="2"/>
  <c r="D57" i="2"/>
  <c r="D58" i="2"/>
  <c r="D59" i="2"/>
  <c r="D60" i="2"/>
  <c r="D61" i="2"/>
  <c r="D62" i="2"/>
  <c r="D63" i="2"/>
  <c r="D64" i="2"/>
  <c r="D82" i="2"/>
  <c r="D84" i="2"/>
  <c r="D85" i="2"/>
  <c r="D86" i="2"/>
  <c r="D87" i="2"/>
  <c r="D88" i="2"/>
  <c r="D89" i="2"/>
  <c r="D90" i="2"/>
  <c r="D91" i="2"/>
  <c r="D92" i="2"/>
  <c r="D93" i="2"/>
  <c r="D94" i="2"/>
  <c r="D95" i="2"/>
  <c r="D96" i="2"/>
  <c r="D97" i="2"/>
  <c r="D98" i="2"/>
  <c r="D99" i="2"/>
  <c r="D100" i="2"/>
  <c r="D101" i="2"/>
  <c r="D102" i="2"/>
  <c r="D103" i="2"/>
  <c r="D104" i="2"/>
  <c r="D122" i="2"/>
  <c r="D123" i="2"/>
  <c r="D2" i="2"/>
  <c r="D123" i="6"/>
  <c r="D122" i="6"/>
  <c r="D121" i="6"/>
  <c r="D121" i="2" s="1"/>
  <c r="D120" i="6"/>
  <c r="D120" i="2" s="1"/>
  <c r="D119" i="6"/>
  <c r="D118" i="6"/>
  <c r="D118" i="2" s="1"/>
  <c r="D117" i="6"/>
  <c r="D117" i="2" s="1"/>
  <c r="D116" i="6"/>
  <c r="D116" i="2" s="1"/>
  <c r="D115" i="6"/>
  <c r="D115" i="2" s="1"/>
  <c r="D114" i="6"/>
  <c r="D114" i="2" s="1"/>
  <c r="D113" i="6"/>
  <c r="D113" i="2" s="1"/>
  <c r="D112" i="6"/>
  <c r="D112" i="2" s="1"/>
  <c r="D111" i="6"/>
  <c r="D111" i="2" s="1"/>
  <c r="D110" i="6"/>
  <c r="D110" i="2" s="1"/>
  <c r="D109" i="6"/>
  <c r="D109" i="2" s="1"/>
  <c r="D108" i="6"/>
  <c r="D108" i="2" s="1"/>
  <c r="D107" i="6"/>
  <c r="D107" i="2" s="1"/>
  <c r="D106" i="6"/>
  <c r="D106" i="2" s="1"/>
  <c r="D105" i="6"/>
  <c r="D105" i="2" s="1"/>
  <c r="D104" i="6"/>
  <c r="D103" i="6"/>
  <c r="D102" i="6"/>
  <c r="D101" i="6"/>
  <c r="D100" i="6"/>
  <c r="D99" i="6"/>
  <c r="D98" i="6"/>
  <c r="D97" i="6"/>
  <c r="D96" i="6"/>
  <c r="D95" i="6"/>
  <c r="D94" i="6"/>
  <c r="D93" i="6"/>
  <c r="D92" i="6"/>
  <c r="D91" i="6"/>
  <c r="D90" i="6"/>
  <c r="D89" i="6"/>
  <c r="D88" i="6"/>
  <c r="D87" i="6"/>
  <c r="D86" i="6"/>
  <c r="D85" i="6"/>
  <c r="D84" i="6"/>
  <c r="D44" i="6"/>
  <c r="D45" i="6"/>
  <c r="D46" i="6"/>
  <c r="D47" i="6"/>
  <c r="D48" i="6"/>
  <c r="D49" i="6"/>
  <c r="D50" i="6"/>
  <c r="D51" i="6"/>
  <c r="D52" i="6"/>
  <c r="D53" i="6"/>
  <c r="D54" i="6"/>
  <c r="D55" i="6"/>
  <c r="D56" i="6"/>
  <c r="D57" i="6"/>
  <c r="D58" i="6"/>
  <c r="D59" i="6"/>
  <c r="D60" i="6"/>
  <c r="D61" i="6"/>
  <c r="D62" i="6"/>
  <c r="D63" i="6"/>
  <c r="D64" i="6"/>
  <c r="D65" i="6"/>
  <c r="D65" i="2" s="1"/>
  <c r="D66" i="6"/>
  <c r="D66" i="2" s="1"/>
  <c r="D67" i="6"/>
  <c r="D67" i="2" s="1"/>
  <c r="D68" i="6"/>
  <c r="D68" i="2" s="1"/>
  <c r="D69" i="6"/>
  <c r="D69" i="2" s="1"/>
  <c r="D70" i="6"/>
  <c r="D70" i="2" s="1"/>
  <c r="D71" i="6"/>
  <c r="D71" i="2" s="1"/>
  <c r="D72" i="6"/>
  <c r="D72" i="2" s="1"/>
  <c r="D73" i="6"/>
  <c r="D73" i="2" s="1"/>
  <c r="D74" i="6"/>
  <c r="D74" i="2" s="1"/>
  <c r="D75" i="6"/>
  <c r="D75" i="2" s="1"/>
  <c r="D76" i="6"/>
  <c r="D76" i="2" s="1"/>
  <c r="D77" i="6"/>
  <c r="D77" i="2" s="1"/>
  <c r="D78" i="6"/>
  <c r="D78" i="2" s="1"/>
  <c r="D79" i="6"/>
  <c r="D80" i="6"/>
  <c r="D80" i="2" s="1"/>
  <c r="D81" i="6"/>
  <c r="D81" i="2" s="1"/>
  <c r="D82" i="6"/>
  <c r="D43" i="6"/>
  <c r="C105" i="11"/>
  <c r="C106" i="11"/>
  <c r="C107" i="11"/>
  <c r="C64" i="11"/>
  <c r="C65" i="11"/>
  <c r="C66" i="11"/>
  <c r="C102" i="12"/>
  <c r="C103" i="12"/>
  <c r="C104" i="12"/>
  <c r="C105" i="12"/>
  <c r="C106" i="12"/>
  <c r="C107" i="12"/>
  <c r="C108" i="12"/>
  <c r="C109" i="12"/>
  <c r="C110" i="12"/>
  <c r="C111" i="12"/>
  <c r="C112" i="12"/>
  <c r="C113" i="12"/>
  <c r="C114" i="12"/>
  <c r="C115" i="12"/>
  <c r="C116" i="12"/>
  <c r="C117" i="12"/>
  <c r="C118" i="12"/>
  <c r="C119" i="12"/>
  <c r="C120" i="12"/>
  <c r="C101" i="12"/>
  <c r="C93" i="12"/>
  <c r="C94" i="12"/>
  <c r="C95" i="12"/>
  <c r="C96" i="12"/>
  <c r="C97" i="12"/>
  <c r="C98" i="12"/>
  <c r="C99" i="12"/>
  <c r="C92" i="12"/>
  <c r="C90" i="12"/>
  <c r="C89" i="12"/>
  <c r="C61" i="12"/>
  <c r="C62" i="12"/>
  <c r="C63" i="12"/>
  <c r="C64" i="12"/>
  <c r="C65" i="12"/>
  <c r="C66" i="12"/>
  <c r="C67" i="12"/>
  <c r="C68" i="12"/>
  <c r="C69" i="12"/>
  <c r="C70" i="12"/>
  <c r="C71" i="12"/>
  <c r="C72" i="12"/>
  <c r="C73" i="12"/>
  <c r="C74" i="12"/>
  <c r="C75" i="12"/>
  <c r="C76" i="12"/>
  <c r="C77" i="12"/>
  <c r="C78" i="12"/>
  <c r="C79" i="12"/>
  <c r="C60" i="12"/>
  <c r="C52" i="12"/>
  <c r="C53" i="12"/>
  <c r="C54" i="12"/>
  <c r="C55" i="12"/>
  <c r="C56" i="12"/>
  <c r="C57" i="12"/>
  <c r="C58" i="12"/>
  <c r="C51" i="12"/>
  <c r="C49" i="12"/>
  <c r="C48" i="12"/>
  <c r="C100" i="12"/>
  <c r="C91" i="12"/>
  <c r="C88" i="12"/>
  <c r="C59" i="12"/>
  <c r="C50" i="12"/>
  <c r="C47" i="12"/>
  <c r="C6" i="10"/>
  <c r="C7" i="10"/>
  <c r="C8" i="10"/>
  <c r="C9" i="10"/>
  <c r="C10" i="10"/>
  <c r="C11" i="10"/>
  <c r="C12" i="10"/>
  <c r="C13" i="10"/>
  <c r="C14" i="10"/>
  <c r="C15" i="10"/>
  <c r="C16" i="10"/>
  <c r="C17" i="10"/>
  <c r="C18" i="10"/>
  <c r="C22" i="10"/>
  <c r="C23" i="10"/>
  <c r="C24" i="10"/>
  <c r="C25" i="10"/>
  <c r="C26" i="10"/>
  <c r="C27" i="10"/>
  <c r="C28" i="10"/>
  <c r="C29" i="10"/>
  <c r="C30" i="10"/>
  <c r="C31" i="10"/>
  <c r="C32" i="10"/>
  <c r="C33" i="10"/>
  <c r="C34" i="10"/>
  <c r="C35" i="10"/>
  <c r="C36" i="10"/>
  <c r="C37" i="10"/>
  <c r="C38" i="10"/>
  <c r="C39" i="10"/>
  <c r="C40" i="10"/>
  <c r="C41" i="10"/>
  <c r="C42" i="10"/>
  <c r="C3" i="10"/>
  <c r="C4" i="10"/>
  <c r="C5" i="10"/>
  <c r="F5" i="10" s="1"/>
  <c r="C2" i="10"/>
  <c r="F2" i="10" s="1"/>
  <c r="C84" i="9"/>
  <c r="C84" i="10" s="1"/>
  <c r="C85" i="9"/>
  <c r="C85" i="10" s="1"/>
  <c r="C86" i="9"/>
  <c r="C86" i="10" s="1"/>
  <c r="C87" i="9"/>
  <c r="F87" i="9" s="1"/>
  <c r="C88" i="9"/>
  <c r="C88" i="10" s="1"/>
  <c r="C89" i="9"/>
  <c r="C89" i="10" s="1"/>
  <c r="C90" i="9"/>
  <c r="F90" i="9" s="1"/>
  <c r="C91" i="9"/>
  <c r="F91" i="9" s="1"/>
  <c r="C92" i="9"/>
  <c r="C92" i="10" s="1"/>
  <c r="C93" i="9"/>
  <c r="C93" i="10" s="1"/>
  <c r="C94" i="9"/>
  <c r="C94" i="10" s="1"/>
  <c r="C95" i="9"/>
  <c r="F95" i="9" s="1"/>
  <c r="C96" i="9"/>
  <c r="C96" i="10" s="1"/>
  <c r="C97" i="9"/>
  <c r="C97" i="10" s="1"/>
  <c r="C98" i="9"/>
  <c r="F98" i="9" s="1"/>
  <c r="C99" i="9"/>
  <c r="F99" i="9" s="1"/>
  <c r="C100" i="9"/>
  <c r="C100" i="10" s="1"/>
  <c r="C101" i="9"/>
  <c r="C101" i="10" s="1"/>
  <c r="C102" i="9"/>
  <c r="C102" i="10" s="1"/>
  <c r="C103" i="9"/>
  <c r="C104" i="9"/>
  <c r="C104" i="10" s="1"/>
  <c r="C105" i="9"/>
  <c r="C105" i="10" s="1"/>
  <c r="C106" i="9"/>
  <c r="D106" i="9" s="1"/>
  <c r="E106" i="9" s="1"/>
  <c r="F106" i="9" s="1"/>
  <c r="C107" i="9"/>
  <c r="D107" i="9" s="1"/>
  <c r="E107" i="9" s="1"/>
  <c r="F107" i="9" s="1"/>
  <c r="C43" i="9"/>
  <c r="F43" i="9" s="1"/>
  <c r="C44" i="9"/>
  <c r="F44" i="9" s="1"/>
  <c r="C45" i="9"/>
  <c r="C45" i="10" s="1"/>
  <c r="C46" i="9"/>
  <c r="C46" i="10" s="1"/>
  <c r="C47" i="9"/>
  <c r="F47" i="9" s="1"/>
  <c r="C48" i="9"/>
  <c r="F48" i="9" s="1"/>
  <c r="C49" i="9"/>
  <c r="C49" i="10" s="1"/>
  <c r="C50" i="9"/>
  <c r="C50" i="10" s="1"/>
  <c r="C51" i="9"/>
  <c r="F51" i="9" s="1"/>
  <c r="C52" i="9"/>
  <c r="F52" i="9" s="1"/>
  <c r="C53" i="9"/>
  <c r="C53" i="10" s="1"/>
  <c r="C54" i="9"/>
  <c r="C54" i="10" s="1"/>
  <c r="C55" i="9"/>
  <c r="F55" i="9" s="1"/>
  <c r="C56" i="9"/>
  <c r="F56" i="9" s="1"/>
  <c r="C57" i="9"/>
  <c r="C57" i="10" s="1"/>
  <c r="C58" i="9"/>
  <c r="C58" i="10" s="1"/>
  <c r="C59" i="9"/>
  <c r="F59" i="9" s="1"/>
  <c r="C60" i="9"/>
  <c r="C61" i="9"/>
  <c r="C61" i="10" s="1"/>
  <c r="C62" i="9"/>
  <c r="C62" i="10" s="1"/>
  <c r="C63" i="9"/>
  <c r="D63" i="9" s="1"/>
  <c r="E63" i="9" s="1"/>
  <c r="F63" i="9" s="1"/>
  <c r="C64" i="9"/>
  <c r="C65" i="9"/>
  <c r="D65" i="9" s="1"/>
  <c r="E65" i="9" s="1"/>
  <c r="F65" i="9" s="1"/>
  <c r="C66" i="9"/>
  <c r="C66" i="10" s="1"/>
  <c r="C109" i="9"/>
  <c r="C109" i="10" s="1"/>
  <c r="C110" i="9"/>
  <c r="C110" i="10" s="1"/>
  <c r="C111" i="9"/>
  <c r="C111" i="10" s="1"/>
  <c r="C112" i="9"/>
  <c r="C112" i="10" s="1"/>
  <c r="C113" i="9"/>
  <c r="C113" i="10" s="1"/>
  <c r="C114" i="9"/>
  <c r="D114" i="9" s="1"/>
  <c r="E114" i="9" s="1"/>
  <c r="F114" i="9" s="1"/>
  <c r="C115" i="9"/>
  <c r="D115" i="9" s="1"/>
  <c r="E115" i="9" s="1"/>
  <c r="F115" i="9" s="1"/>
  <c r="C116" i="9"/>
  <c r="C116" i="10" s="1"/>
  <c r="C117" i="9"/>
  <c r="C117" i="10" s="1"/>
  <c r="C118" i="9"/>
  <c r="C118" i="10" s="1"/>
  <c r="C119" i="9"/>
  <c r="C119" i="10" s="1"/>
  <c r="C120" i="9"/>
  <c r="C120" i="10" s="1"/>
  <c r="C121" i="9"/>
  <c r="C121" i="10" s="1"/>
  <c r="C122" i="9"/>
  <c r="D122" i="9" s="1"/>
  <c r="E122" i="9" s="1"/>
  <c r="F122" i="9" s="1"/>
  <c r="C123" i="9"/>
  <c r="D123" i="9" s="1"/>
  <c r="E123" i="9" s="1"/>
  <c r="F123" i="9" s="1"/>
  <c r="C124" i="9"/>
  <c r="D124" i="9" s="1"/>
  <c r="E124" i="9" s="1"/>
  <c r="F124" i="9" s="1"/>
  <c r="C108" i="9"/>
  <c r="C108" i="10" s="1"/>
  <c r="C68" i="9"/>
  <c r="C68" i="10" s="1"/>
  <c r="C69" i="9"/>
  <c r="C69" i="10" s="1"/>
  <c r="C70" i="10"/>
  <c r="C71" i="9"/>
  <c r="D71" i="9" s="1"/>
  <c r="E71" i="9" s="1"/>
  <c r="F71" i="9" s="1"/>
  <c r="C72" i="9"/>
  <c r="D72" i="9" s="1"/>
  <c r="E72" i="9" s="1"/>
  <c r="F72" i="9" s="1"/>
  <c r="C73" i="9"/>
  <c r="C73" i="10" s="1"/>
  <c r="C74" i="9"/>
  <c r="C74" i="10" s="1"/>
  <c r="C75" i="9"/>
  <c r="C75" i="10" s="1"/>
  <c r="C76" i="9"/>
  <c r="C76" i="10" s="1"/>
  <c r="C77" i="9"/>
  <c r="C77" i="10" s="1"/>
  <c r="C78" i="9"/>
  <c r="C78" i="10" s="1"/>
  <c r="C79" i="9"/>
  <c r="D79" i="9" s="1"/>
  <c r="E79" i="9" s="1"/>
  <c r="F79" i="9" s="1"/>
  <c r="C80" i="9"/>
  <c r="D80" i="9" s="1"/>
  <c r="E80" i="9" s="1"/>
  <c r="F80" i="9" s="1"/>
  <c r="C81" i="9"/>
  <c r="D81" i="9" s="1"/>
  <c r="E81" i="9" s="1"/>
  <c r="F81" i="9" s="1"/>
  <c r="C82" i="9"/>
  <c r="D82" i="9" s="1"/>
  <c r="E82" i="9" s="1"/>
  <c r="F82" i="9" s="1"/>
  <c r="C83" i="9"/>
  <c r="D83" i="9" s="1"/>
  <c r="E83" i="9" s="1"/>
  <c r="F83" i="9" s="1"/>
  <c r="C67" i="9"/>
  <c r="C67" i="10" s="1"/>
  <c r="E21" i="2"/>
  <c r="C18" i="2"/>
  <c r="C17" i="2"/>
  <c r="C16" i="2"/>
  <c r="C15" i="2"/>
  <c r="C14" i="2"/>
  <c r="E14" i="2" s="1"/>
  <c r="C13" i="2"/>
  <c r="E13" i="2" s="1"/>
  <c r="C12" i="2"/>
  <c r="E12" i="2" s="1"/>
  <c r="C11" i="2"/>
  <c r="E11" i="2" s="1"/>
  <c r="C10" i="2"/>
  <c r="C9" i="2"/>
  <c r="C8" i="2"/>
  <c r="C7" i="2"/>
  <c r="E7" i="2" s="1"/>
  <c r="C6" i="2"/>
  <c r="E6" i="2" s="1"/>
  <c r="C5" i="2"/>
  <c r="E5" i="2" s="1"/>
  <c r="C4" i="2"/>
  <c r="E4" i="2" s="1"/>
  <c r="C3" i="2"/>
  <c r="E3" i="2" s="1"/>
  <c r="C2" i="2"/>
  <c r="C122" i="2"/>
  <c r="C121" i="2"/>
  <c r="C120" i="2"/>
  <c r="C119" i="2"/>
  <c r="C118" i="2"/>
  <c r="C114" i="2"/>
  <c r="C113" i="2"/>
  <c r="C112" i="2"/>
  <c r="C111" i="2"/>
  <c r="C110" i="2"/>
  <c r="C106" i="2"/>
  <c r="C105" i="2"/>
  <c r="C104" i="2"/>
  <c r="C103" i="2"/>
  <c r="C102" i="2"/>
  <c r="C101" i="2"/>
  <c r="C100" i="6"/>
  <c r="C100" i="2" s="1"/>
  <c r="E100" i="2" s="1"/>
  <c r="C99" i="6"/>
  <c r="E99" i="6" s="1"/>
  <c r="C98" i="6"/>
  <c r="C98" i="2" s="1"/>
  <c r="C97" i="6"/>
  <c r="C97" i="2" s="1"/>
  <c r="C96" i="6"/>
  <c r="C96" i="2" s="1"/>
  <c r="C95" i="6"/>
  <c r="C95" i="2" s="1"/>
  <c r="C94" i="6"/>
  <c r="C94" i="2" s="1"/>
  <c r="C93" i="6"/>
  <c r="E93" i="6" s="1"/>
  <c r="C92" i="6"/>
  <c r="C92" i="2" s="1"/>
  <c r="E92" i="2" s="1"/>
  <c r="C91" i="6"/>
  <c r="C91" i="2" s="1"/>
  <c r="E91" i="2" s="1"/>
  <c r="C90" i="6"/>
  <c r="E90" i="6" s="1"/>
  <c r="C89" i="6"/>
  <c r="E89" i="6" s="1"/>
  <c r="C88" i="6"/>
  <c r="C88" i="2" s="1"/>
  <c r="C87" i="6"/>
  <c r="C87" i="2" s="1"/>
  <c r="E87" i="2" s="1"/>
  <c r="C86" i="6"/>
  <c r="C86" i="2" s="1"/>
  <c r="E86" i="2" s="1"/>
  <c r="C85" i="6"/>
  <c r="C85" i="2" s="1"/>
  <c r="E85" i="2" s="1"/>
  <c r="C84" i="6"/>
  <c r="C84" i="2" s="1"/>
  <c r="E57" i="6"/>
  <c r="E56" i="6"/>
  <c r="C82" i="2"/>
  <c r="C81" i="2"/>
  <c r="C79" i="2"/>
  <c r="C78" i="2"/>
  <c r="C77" i="2"/>
  <c r="C75" i="2"/>
  <c r="C74" i="2"/>
  <c r="C73" i="2"/>
  <c r="C72" i="2"/>
  <c r="C71" i="2"/>
  <c r="C70" i="2"/>
  <c r="C69" i="2"/>
  <c r="C67" i="2"/>
  <c r="C66" i="2"/>
  <c r="C65" i="2"/>
  <c r="E64" i="6"/>
  <c r="C63" i="2"/>
  <c r="C62" i="2"/>
  <c r="C61" i="2"/>
  <c r="C59" i="6"/>
  <c r="C59" i="2" s="1"/>
  <c r="E59" i="2" s="1"/>
  <c r="C58" i="6"/>
  <c r="C58" i="2" s="1"/>
  <c r="C57" i="6"/>
  <c r="C57" i="2" s="1"/>
  <c r="C56" i="6"/>
  <c r="C56" i="2" s="1"/>
  <c r="C55" i="6"/>
  <c r="E55" i="6" s="1"/>
  <c r="C54" i="6"/>
  <c r="C54" i="2" s="1"/>
  <c r="C53" i="6"/>
  <c r="C53" i="2" s="1"/>
  <c r="C52" i="6"/>
  <c r="C52" i="2" s="1"/>
  <c r="C51" i="6"/>
  <c r="C51" i="2" s="1"/>
  <c r="C50" i="6"/>
  <c r="E50" i="6" s="1"/>
  <c r="C49" i="6"/>
  <c r="E49" i="6" s="1"/>
  <c r="C48" i="6"/>
  <c r="C48" i="2" s="1"/>
  <c r="C47" i="6"/>
  <c r="E47" i="6" s="1"/>
  <c r="C46" i="6"/>
  <c r="E46" i="6" s="1"/>
  <c r="C45" i="6"/>
  <c r="C45" i="2" s="1"/>
  <c r="C44" i="6"/>
  <c r="E44" i="6" s="1"/>
  <c r="E43" i="6"/>
  <c r="E3" i="6"/>
  <c r="E4" i="6"/>
  <c r="E5" i="6"/>
  <c r="E6" i="6"/>
  <c r="E41" i="6"/>
  <c r="E2" i="6"/>
  <c r="D42" i="6"/>
  <c r="D124" i="6" s="1"/>
  <c r="D124" i="2" s="1"/>
  <c r="E40" i="6"/>
  <c r="E39" i="6"/>
  <c r="E38" i="6"/>
  <c r="E36" i="6"/>
  <c r="E35" i="6"/>
  <c r="E34" i="6"/>
  <c r="E33" i="6"/>
  <c r="E32" i="6"/>
  <c r="E31" i="6"/>
  <c r="E30" i="6"/>
  <c r="E29" i="6"/>
  <c r="E28" i="6"/>
  <c r="E27" i="6"/>
  <c r="E26" i="6"/>
  <c r="E25" i="6"/>
  <c r="E24" i="6"/>
  <c r="E23" i="6"/>
  <c r="E22" i="6"/>
  <c r="E21" i="6"/>
  <c r="E20" i="6"/>
  <c r="E19" i="6"/>
  <c r="E18" i="6"/>
  <c r="E17" i="6"/>
  <c r="E16" i="6"/>
  <c r="E15" i="6"/>
  <c r="E14" i="6"/>
  <c r="E13" i="6"/>
  <c r="E12" i="6"/>
  <c r="E11" i="6"/>
  <c r="E10" i="6"/>
  <c r="E9" i="6"/>
  <c r="E8" i="6"/>
  <c r="E7" i="6"/>
  <c r="C82" i="11" l="1"/>
  <c r="C74" i="11"/>
  <c r="C124" i="11"/>
  <c r="C116" i="11"/>
  <c r="C73" i="11"/>
  <c r="C71" i="11"/>
  <c r="C121" i="11"/>
  <c r="C78" i="11"/>
  <c r="C70" i="11"/>
  <c r="C77" i="11"/>
  <c r="C69" i="11"/>
  <c r="C68" i="11"/>
  <c r="E95" i="6"/>
  <c r="C93" i="2"/>
  <c r="E93" i="2" s="1"/>
  <c r="E96" i="6"/>
  <c r="E85" i="6"/>
  <c r="E97" i="6"/>
  <c r="E98" i="6"/>
  <c r="E88" i="6"/>
  <c r="E53" i="6"/>
  <c r="E51" i="6"/>
  <c r="C55" i="2"/>
  <c r="E55" i="2" s="1"/>
  <c r="C47" i="2"/>
  <c r="E47" i="2" s="1"/>
  <c r="C64" i="2"/>
  <c r="E64" i="2" s="1"/>
  <c r="E54" i="6"/>
  <c r="C46" i="2"/>
  <c r="C43" i="2"/>
  <c r="E43" i="2" s="1"/>
  <c r="C50" i="2"/>
  <c r="E50" i="2" s="1"/>
  <c r="E45" i="2"/>
  <c r="E53" i="2"/>
  <c r="E48" i="6"/>
  <c r="C49" i="2"/>
  <c r="E49" i="2" s="1"/>
  <c r="F84" i="9"/>
  <c r="F49" i="9"/>
  <c r="D116" i="9"/>
  <c r="E116" i="9" s="1"/>
  <c r="F116" i="9" s="1"/>
  <c r="E76" i="6"/>
  <c r="E37" i="2"/>
  <c r="E52" i="2"/>
  <c r="E54" i="2"/>
  <c r="E59" i="6"/>
  <c r="C123" i="2"/>
  <c r="E62" i="2"/>
  <c r="E61" i="2"/>
  <c r="C60" i="2"/>
  <c r="E60" i="2" s="1"/>
  <c r="E101" i="2"/>
  <c r="E30" i="2"/>
  <c r="E29" i="2"/>
  <c r="E107" i="2"/>
  <c r="E105" i="6"/>
  <c r="E108" i="2"/>
  <c r="E51" i="2"/>
  <c r="E18" i="2"/>
  <c r="E56" i="2"/>
  <c r="E97" i="2"/>
  <c r="E96" i="2"/>
  <c r="E10" i="2"/>
  <c r="E17" i="2"/>
  <c r="E115" i="2"/>
  <c r="E82" i="6"/>
  <c r="E81" i="6"/>
  <c r="D36" i="10"/>
  <c r="E36" i="10" s="1"/>
  <c r="F36" i="10" s="1"/>
  <c r="E123" i="2"/>
  <c r="E40" i="2"/>
  <c r="E60" i="6"/>
  <c r="E46" i="2"/>
  <c r="E87" i="6"/>
  <c r="E45" i="6"/>
  <c r="E86" i="6"/>
  <c r="E41" i="2"/>
  <c r="E122" i="6"/>
  <c r="E122" i="2"/>
  <c r="E81" i="2"/>
  <c r="E121" i="2"/>
  <c r="E39" i="2"/>
  <c r="E80" i="2"/>
  <c r="E38" i="2"/>
  <c r="E120" i="2"/>
  <c r="E79" i="6"/>
  <c r="E78" i="6"/>
  <c r="E78" i="2"/>
  <c r="E119" i="6"/>
  <c r="E57" i="2"/>
  <c r="E58" i="6"/>
  <c r="C99" i="2"/>
  <c r="E99" i="2" s="1"/>
  <c r="E58" i="2"/>
  <c r="E16" i="2"/>
  <c r="E98" i="2"/>
  <c r="E100" i="6"/>
  <c r="D118" i="9"/>
  <c r="E118" i="9" s="1"/>
  <c r="F118" i="9" s="1"/>
  <c r="D109" i="9"/>
  <c r="E109" i="9" s="1"/>
  <c r="F109" i="9" s="1"/>
  <c r="D78" i="9"/>
  <c r="E78" i="9" s="1"/>
  <c r="F78" i="9" s="1"/>
  <c r="D74" i="9"/>
  <c r="E74" i="9" s="1"/>
  <c r="F74" i="9" s="1"/>
  <c r="D69" i="9"/>
  <c r="E69" i="9" s="1"/>
  <c r="F69" i="9" s="1"/>
  <c r="F97" i="9"/>
  <c r="F89" i="9"/>
  <c r="F14" i="10"/>
  <c r="F53" i="10"/>
  <c r="D111" i="10"/>
  <c r="E111" i="10" s="1"/>
  <c r="F111" i="10" s="1"/>
  <c r="D113" i="9"/>
  <c r="E113" i="9" s="1"/>
  <c r="F113" i="9" s="1"/>
  <c r="D73" i="9"/>
  <c r="E73" i="9" s="1"/>
  <c r="F73" i="9" s="1"/>
  <c r="F54" i="9"/>
  <c r="F46" i="9"/>
  <c r="F96" i="9"/>
  <c r="F88" i="9"/>
  <c r="D26" i="10"/>
  <c r="E26" i="10" s="1"/>
  <c r="F26" i="10" s="1"/>
  <c r="F54" i="10"/>
  <c r="D112" i="10"/>
  <c r="E112" i="10" s="1"/>
  <c r="F112" i="10" s="1"/>
  <c r="D117" i="9"/>
  <c r="E117" i="9" s="1"/>
  <c r="F117" i="9" s="1"/>
  <c r="D112" i="9"/>
  <c r="E112" i="9" s="1"/>
  <c r="F112" i="9" s="1"/>
  <c r="D108" i="9"/>
  <c r="E108" i="9" s="1"/>
  <c r="F108" i="9" s="1"/>
  <c r="D77" i="9"/>
  <c r="E77" i="9" s="1"/>
  <c r="F77" i="9" s="1"/>
  <c r="D68" i="9"/>
  <c r="E68" i="9" s="1"/>
  <c r="F68" i="9" s="1"/>
  <c r="F53" i="9"/>
  <c r="F45" i="9"/>
  <c r="D28" i="10"/>
  <c r="E28" i="10" s="1"/>
  <c r="F28" i="10" s="1"/>
  <c r="D66" i="10"/>
  <c r="E66" i="10" s="1"/>
  <c r="F66" i="10" s="1"/>
  <c r="D117" i="10"/>
  <c r="E117" i="10" s="1"/>
  <c r="F117" i="10" s="1"/>
  <c r="D121" i="9"/>
  <c r="E121" i="9" s="1"/>
  <c r="F121" i="9" s="1"/>
  <c r="F94" i="9"/>
  <c r="F86" i="9"/>
  <c r="D34" i="10"/>
  <c r="E34" i="10" s="1"/>
  <c r="F34" i="10" s="1"/>
  <c r="F86" i="10"/>
  <c r="D119" i="10"/>
  <c r="E119" i="10" s="1"/>
  <c r="F119" i="10" s="1"/>
  <c r="D120" i="9"/>
  <c r="E120" i="9" s="1"/>
  <c r="F120" i="9" s="1"/>
  <c r="D111" i="9"/>
  <c r="E111" i="9" s="1"/>
  <c r="F111" i="9" s="1"/>
  <c r="D76" i="9"/>
  <c r="E76" i="9" s="1"/>
  <c r="F76" i="9" s="1"/>
  <c r="D67" i="9"/>
  <c r="E67" i="9" s="1"/>
  <c r="F67" i="9" s="1"/>
  <c r="F93" i="9"/>
  <c r="F85" i="9"/>
  <c r="F88" i="10"/>
  <c r="D120" i="10"/>
  <c r="E120" i="10" s="1"/>
  <c r="F120" i="10" s="1"/>
  <c r="F58" i="9"/>
  <c r="F50" i="9"/>
  <c r="F100" i="9"/>
  <c r="F92" i="9"/>
  <c r="D42" i="10"/>
  <c r="E42" i="10" s="1"/>
  <c r="F42" i="10" s="1"/>
  <c r="F94" i="10"/>
  <c r="D119" i="9"/>
  <c r="E119" i="9" s="1"/>
  <c r="F119" i="9" s="1"/>
  <c r="D110" i="9"/>
  <c r="E110" i="9" s="1"/>
  <c r="F110" i="9" s="1"/>
  <c r="D75" i="9"/>
  <c r="E75" i="9" s="1"/>
  <c r="F75" i="9" s="1"/>
  <c r="D70" i="9"/>
  <c r="E70" i="9" s="1"/>
  <c r="F70" i="9" s="1"/>
  <c r="D66" i="9"/>
  <c r="E66" i="9" s="1"/>
  <c r="F66" i="9" s="1"/>
  <c r="F57" i="9"/>
  <c r="F6" i="10"/>
  <c r="F45" i="10"/>
  <c r="F96" i="10"/>
  <c r="F13" i="10"/>
  <c r="F46" i="10"/>
  <c r="D109" i="10"/>
  <c r="E109" i="10" s="1"/>
  <c r="F109" i="10" s="1"/>
  <c r="D105" i="9"/>
  <c r="E105" i="9" s="1"/>
  <c r="F105" i="9" s="1"/>
  <c r="D64" i="9"/>
  <c r="E64" i="9" s="1"/>
  <c r="F64" i="9" s="1"/>
  <c r="D104" i="9"/>
  <c r="E104" i="9" s="1"/>
  <c r="F104" i="9" s="1"/>
  <c r="D104" i="10"/>
  <c r="E104" i="10" s="1"/>
  <c r="F104" i="10" s="1"/>
  <c r="D103" i="9"/>
  <c r="E103" i="9" s="1"/>
  <c r="F103" i="9" s="1"/>
  <c r="D62" i="9"/>
  <c r="E62" i="9" s="1"/>
  <c r="F62" i="9" s="1"/>
  <c r="D102" i="10"/>
  <c r="E102" i="10" s="1"/>
  <c r="F102" i="10" s="1"/>
  <c r="D102" i="9"/>
  <c r="E102" i="9" s="1"/>
  <c r="F102" i="9" s="1"/>
  <c r="D61" i="9"/>
  <c r="E61" i="9" s="1"/>
  <c r="F61" i="9" s="1"/>
  <c r="D61" i="10"/>
  <c r="E61" i="10" s="1"/>
  <c r="F61" i="10" s="1"/>
  <c r="D101" i="9"/>
  <c r="E101" i="9" s="1"/>
  <c r="F101" i="9" s="1"/>
  <c r="D60" i="9"/>
  <c r="E60" i="9" s="1"/>
  <c r="F60" i="9" s="1"/>
  <c r="D41" i="10"/>
  <c r="E41" i="10" s="1"/>
  <c r="F41" i="10" s="1"/>
  <c r="F7" i="10"/>
  <c r="F15" i="10"/>
  <c r="D23" i="10"/>
  <c r="E23" i="10" s="1"/>
  <c r="F23" i="10" s="1"/>
  <c r="D31" i="10"/>
  <c r="E31" i="10" s="1"/>
  <c r="F31" i="10" s="1"/>
  <c r="D39" i="10"/>
  <c r="E39" i="10" s="1"/>
  <c r="F39" i="10" s="1"/>
  <c r="D69" i="10"/>
  <c r="E69" i="10" s="1"/>
  <c r="F69" i="10" s="1"/>
  <c r="D77" i="10"/>
  <c r="E77" i="10" s="1"/>
  <c r="F77" i="10" s="1"/>
  <c r="D33" i="10"/>
  <c r="E33" i="10" s="1"/>
  <c r="F33" i="10" s="1"/>
  <c r="D101" i="10"/>
  <c r="E101" i="10" s="1"/>
  <c r="F101" i="10" s="1"/>
  <c r="F8" i="10"/>
  <c r="D118" i="10"/>
  <c r="E118" i="10" s="1"/>
  <c r="F118" i="10" s="1"/>
  <c r="F9" i="10"/>
  <c r="F17" i="10"/>
  <c r="D21" i="10"/>
  <c r="E21" i="10" s="1"/>
  <c r="F21" i="10" s="1"/>
  <c r="D29" i="10"/>
  <c r="E29" i="10" s="1"/>
  <c r="F29" i="10" s="1"/>
  <c r="D37" i="10"/>
  <c r="E37" i="10" s="1"/>
  <c r="F37" i="10" s="1"/>
  <c r="F49" i="10"/>
  <c r="F57" i="10"/>
  <c r="D67" i="10"/>
  <c r="E67" i="10" s="1"/>
  <c r="F67" i="10" s="1"/>
  <c r="D75" i="10"/>
  <c r="E75" i="10" s="1"/>
  <c r="F75" i="10" s="1"/>
  <c r="F89" i="10"/>
  <c r="F97" i="10"/>
  <c r="D105" i="10"/>
  <c r="E105" i="10" s="1"/>
  <c r="F105" i="10" s="1"/>
  <c r="D113" i="10"/>
  <c r="E113" i="10" s="1"/>
  <c r="F113" i="10" s="1"/>
  <c r="D121" i="10"/>
  <c r="E121" i="10" s="1"/>
  <c r="F121" i="10" s="1"/>
  <c r="F85" i="10"/>
  <c r="D74" i="10"/>
  <c r="E74" i="10" s="1"/>
  <c r="F74" i="10" s="1"/>
  <c r="F16" i="10"/>
  <c r="D110" i="10"/>
  <c r="E110" i="10" s="1"/>
  <c r="F110" i="10" s="1"/>
  <c r="F10" i="10"/>
  <c r="F18" i="10"/>
  <c r="D24" i="10"/>
  <c r="E24" i="10" s="1"/>
  <c r="F24" i="10" s="1"/>
  <c r="D32" i="10"/>
  <c r="E32" i="10" s="1"/>
  <c r="F32" i="10" s="1"/>
  <c r="D40" i="10"/>
  <c r="E40" i="10" s="1"/>
  <c r="F40" i="10" s="1"/>
  <c r="F50" i="10"/>
  <c r="F58" i="10"/>
  <c r="D62" i="10"/>
  <c r="E62" i="10" s="1"/>
  <c r="F62" i="10" s="1"/>
  <c r="D70" i="10"/>
  <c r="E70" i="10" s="1"/>
  <c r="F70" i="10" s="1"/>
  <c r="D78" i="10"/>
  <c r="E78" i="10" s="1"/>
  <c r="F78" i="10" s="1"/>
  <c r="D108" i="10"/>
  <c r="E108" i="10" s="1"/>
  <c r="F108" i="10" s="1"/>
  <c r="D116" i="10"/>
  <c r="E116" i="10" s="1"/>
  <c r="F116" i="10" s="1"/>
  <c r="D25" i="10"/>
  <c r="E25" i="10" s="1"/>
  <c r="F25" i="10" s="1"/>
  <c r="F93" i="10"/>
  <c r="F3" i="10"/>
  <c r="F11" i="10"/>
  <c r="D19" i="10"/>
  <c r="E19" i="10" s="1"/>
  <c r="F19" i="10" s="1"/>
  <c r="D27" i="10"/>
  <c r="E27" i="10" s="1"/>
  <c r="F27" i="10" s="1"/>
  <c r="D35" i="10"/>
  <c r="E35" i="10" s="1"/>
  <c r="F35" i="10" s="1"/>
  <c r="D73" i="10"/>
  <c r="E73" i="10" s="1"/>
  <c r="F73" i="10" s="1"/>
  <c r="F4" i="10"/>
  <c r="F12" i="10"/>
  <c r="D22" i="10"/>
  <c r="E22" i="10" s="1"/>
  <c r="F22" i="10" s="1"/>
  <c r="D30" i="10"/>
  <c r="E30" i="10" s="1"/>
  <c r="F30" i="10" s="1"/>
  <c r="D38" i="10"/>
  <c r="E38" i="10" s="1"/>
  <c r="F38" i="10" s="1"/>
  <c r="D68" i="10"/>
  <c r="E68" i="10" s="1"/>
  <c r="F68" i="10" s="1"/>
  <c r="D76" i="10"/>
  <c r="E76" i="10" s="1"/>
  <c r="F76" i="10" s="1"/>
  <c r="F84" i="10"/>
  <c r="F92" i="10"/>
  <c r="F100" i="10"/>
  <c r="C91" i="10"/>
  <c r="C52" i="10"/>
  <c r="C51" i="10"/>
  <c r="C43" i="10"/>
  <c r="C95" i="10"/>
  <c r="C56" i="10"/>
  <c r="C44" i="10"/>
  <c r="C55" i="10"/>
  <c r="C87" i="10"/>
  <c r="C83" i="10"/>
  <c r="C124" i="10"/>
  <c r="C107" i="10"/>
  <c r="C48" i="10"/>
  <c r="C103" i="10"/>
  <c r="C47" i="10"/>
  <c r="C99" i="10"/>
  <c r="C59" i="10"/>
  <c r="C65" i="10"/>
  <c r="C114" i="10"/>
  <c r="C106" i="10"/>
  <c r="C98" i="10"/>
  <c r="C90" i="10"/>
  <c r="C80" i="10"/>
  <c r="C72" i="10"/>
  <c r="C64" i="10"/>
  <c r="C71" i="10"/>
  <c r="C63" i="10"/>
  <c r="C79" i="10"/>
  <c r="C115" i="10"/>
  <c r="C123" i="10"/>
  <c r="C82" i="10"/>
  <c r="C122" i="10"/>
  <c r="C81" i="10"/>
  <c r="E94" i="2"/>
  <c r="E95" i="2"/>
  <c r="E52" i="6"/>
  <c r="E94" i="6"/>
  <c r="E92" i="6"/>
  <c r="E9" i="2"/>
  <c r="E91" i="6"/>
  <c r="E8" i="2"/>
  <c r="C90" i="2"/>
  <c r="E90" i="2" s="1"/>
  <c r="C89" i="2"/>
  <c r="E89" i="2" s="1"/>
  <c r="E48" i="2"/>
  <c r="E88" i="2"/>
  <c r="E101" i="6"/>
  <c r="E120" i="6"/>
  <c r="E36" i="2"/>
  <c r="E77" i="2"/>
  <c r="E35" i="2"/>
  <c r="E75" i="2"/>
  <c r="E72" i="6"/>
  <c r="E113" i="6"/>
  <c r="E70" i="2"/>
  <c r="E27" i="2"/>
  <c r="E28" i="2"/>
  <c r="E69" i="2"/>
  <c r="E110" i="2"/>
  <c r="E68" i="6"/>
  <c r="E109" i="2"/>
  <c r="E121" i="6"/>
  <c r="E80" i="6"/>
  <c r="E118" i="2"/>
  <c r="E117" i="2"/>
  <c r="E116" i="2"/>
  <c r="D83" i="6"/>
  <c r="D83" i="2" s="1"/>
  <c r="D42" i="2"/>
  <c r="D79" i="2"/>
  <c r="E79" i="2" s="1"/>
  <c r="D119" i="2"/>
  <c r="E119" i="2" s="1"/>
  <c r="E82" i="2"/>
  <c r="E24" i="2"/>
  <c r="E32" i="2"/>
  <c r="E73" i="2"/>
  <c r="E33" i="2"/>
  <c r="E65" i="2"/>
  <c r="E74" i="2"/>
  <c r="E112" i="2"/>
  <c r="E106" i="2"/>
  <c r="E26" i="2"/>
  <c r="E66" i="2"/>
  <c r="E25" i="2"/>
  <c r="E114" i="2"/>
  <c r="E104" i="2"/>
  <c r="E63" i="2"/>
  <c r="E71" i="2"/>
  <c r="E103" i="2"/>
  <c r="E111" i="2"/>
  <c r="E15" i="2"/>
  <c r="E23" i="2"/>
  <c r="E31" i="2"/>
  <c r="E34" i="2"/>
  <c r="E2" i="2"/>
  <c r="E102" i="6"/>
  <c r="E67" i="6"/>
  <c r="E44" i="2"/>
  <c r="E84" i="6"/>
  <c r="E108" i="6"/>
  <c r="E63" i="6"/>
  <c r="E106" i="6"/>
  <c r="E112" i="6"/>
  <c r="E116" i="6"/>
  <c r="E110" i="6"/>
  <c r="E76" i="2"/>
  <c r="E118" i="6"/>
  <c r="E111" i="6"/>
  <c r="E114" i="6"/>
  <c r="E68" i="2"/>
  <c r="E61" i="6"/>
  <c r="E102" i="2"/>
  <c r="E65" i="6"/>
  <c r="E66" i="6"/>
  <c r="E74" i="6"/>
  <c r="E107" i="6"/>
  <c r="E115" i="6"/>
  <c r="E105" i="2"/>
  <c r="E113" i="2"/>
  <c r="E67" i="2"/>
  <c r="E109" i="6"/>
  <c r="E117" i="6"/>
  <c r="E73" i="6"/>
  <c r="E75" i="6"/>
  <c r="E77" i="6"/>
  <c r="E72" i="2"/>
  <c r="E69" i="6"/>
  <c r="E71" i="6"/>
  <c r="E70" i="6"/>
  <c r="E104" i="6"/>
  <c r="E62" i="6"/>
  <c r="E103" i="6"/>
  <c r="C60" i="10"/>
  <c r="E84" i="2"/>
  <c r="E37" i="6"/>
  <c r="D72" i="10" l="1"/>
  <c r="E72" i="10" s="1"/>
  <c r="F72" i="10" s="1"/>
  <c r="D107" i="10"/>
  <c r="E107" i="10" s="1"/>
  <c r="F107" i="10" s="1"/>
  <c r="F91" i="10"/>
  <c r="F90" i="10"/>
  <c r="D124" i="10"/>
  <c r="E124" i="10" s="1"/>
  <c r="F124" i="10" s="1"/>
  <c r="D64" i="10"/>
  <c r="E64" i="10" s="1"/>
  <c r="F64" i="10" s="1"/>
  <c r="D81" i="10"/>
  <c r="E81" i="10" s="1"/>
  <c r="F81" i="10" s="1"/>
  <c r="F44" i="10"/>
  <c r="D65" i="10"/>
  <c r="E65" i="10" s="1"/>
  <c r="F65" i="10" s="1"/>
  <c r="D122" i="10"/>
  <c r="E122" i="10" s="1"/>
  <c r="F122" i="10" s="1"/>
  <c r="D82" i="10"/>
  <c r="E82" i="10" s="1"/>
  <c r="F82" i="10" s="1"/>
  <c r="D79" i="10"/>
  <c r="E79" i="10" s="1"/>
  <c r="F79" i="10" s="1"/>
  <c r="F87" i="10"/>
  <c r="F48" i="10"/>
  <c r="D80" i="10"/>
  <c r="E80" i="10" s="1"/>
  <c r="F80" i="10" s="1"/>
  <c r="F56" i="10"/>
  <c r="F47" i="10"/>
  <c r="D83" i="10"/>
  <c r="E83" i="10" s="1"/>
  <c r="F83" i="10" s="1"/>
  <c r="F95" i="10"/>
  <c r="D123" i="10"/>
  <c r="E123" i="10" s="1"/>
  <c r="F123" i="10" s="1"/>
  <c r="F98" i="10"/>
  <c r="D103" i="10"/>
  <c r="E103" i="10" s="1"/>
  <c r="F103" i="10" s="1"/>
  <c r="F43" i="10"/>
  <c r="D63" i="10"/>
  <c r="E63" i="10" s="1"/>
  <c r="F63" i="10" s="1"/>
  <c r="D106" i="10"/>
  <c r="E106" i="10" s="1"/>
  <c r="F106" i="10" s="1"/>
  <c r="F59" i="10"/>
  <c r="F55" i="10"/>
  <c r="F51" i="10"/>
  <c r="D60" i="10"/>
  <c r="E60" i="10" s="1"/>
  <c r="F60" i="10" s="1"/>
  <c r="D115" i="10"/>
  <c r="E115" i="10" s="1"/>
  <c r="F115" i="10" s="1"/>
  <c r="D71" i="10"/>
  <c r="E71" i="10" s="1"/>
  <c r="F71" i="10" s="1"/>
  <c r="D114" i="10"/>
  <c r="E114" i="10" s="1"/>
  <c r="F114" i="10" s="1"/>
  <c r="F99" i="10"/>
  <c r="F52" i="1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tc={35C57926-D2D1-1E4D-B53B-E5E2E4FD75E7}</author>
    <author>tc={9A5BA4F2-D71D-6E40-92FE-646A717AC649}</author>
    <author>tc={AA203F26-57EB-FD4D-96A8-1E3EC58078F0}</author>
    <author>tc={BCDF96EB-9DF4-1E43-98E7-58F719177DD9}</author>
    <author>tc={55A5B8CF-113A-584F-ABFB-262DB11F1536}</author>
    <author>tc={20C24BD3-9274-DD49-BA6B-FAD26A6694BF}</author>
    <author>tc={C15EC358-19C4-624D-8519-888D9D36509A}</author>
    <author>tc={DDBC1D8C-6502-5148-9760-A3D6248EE286}</author>
    <author>tc={70D543EB-93BC-CD46-AD88-602A3D7EB00C}</author>
    <author>tc={2346C224-741D-FF43-8E6E-E465088EABEE}</author>
    <author>tc={DA3B56D4-9145-A24D-B943-D5AAB2EEE929}</author>
    <author>tc={2AA8F2D0-6E32-494D-B542-C416DAEFF657}</author>
    <author>tc={BA1965E4-CB1E-A446-858D-2C189AC85BC3}</author>
    <author>tc={266C3BF3-F32A-FA4C-ADA3-E234F64F1019}</author>
    <author>tc={73131F6C-4FDD-8242-81D0-C94D07ECA3E3}</author>
    <author>tc={A3BF7AB2-410D-5141-9C51-CD518C0D7571}</author>
    <author>tc={FC435F0F-04E0-0246-8288-D021C25AD0ED}</author>
    <author>tc={B8929D9B-3F13-8D43-97FA-28992122F950}</author>
    <author>tc={377E97A7-D950-D544-8EC5-6605C6A8C556}</author>
    <author>tc={9C3841F7-B168-E24B-A495-B612A936037C}</author>
    <author>tc={852C6EAE-972D-594C-A185-FAD81F24BFAC}</author>
    <author>tc={C886D301-2ABB-0B44-8001-31BAF6B9FB99}</author>
    <author>tc={CCDC8F71-8200-9641-AEEF-2B20BAD612FE}</author>
    <author>tc={96162AFE-BCF7-FF46-8327-A20C0FF6288B}</author>
    <author>tc={DB8D7BF8-7A77-C548-93AC-920263C47AE7}</author>
    <author>tc={F0934731-78BA-194A-B9CD-EC5F1F6C9CE0}</author>
    <author>tc={97E3E9D9-E3D7-4F43-B515-8C34E1CF5817}</author>
    <author>tc={22732877-B594-3A44-BC45-02143C03F17F}</author>
    <author>tc={EA6C2EE4-5812-B246-9332-1DE9E5ED6A26}</author>
    <author>tc={2C5EF934-2828-4B4A-9619-70709D64AE47}</author>
    <author>tc={7B3AA43D-BF71-F649-BE1E-473187DEA264}</author>
  </authors>
  <commentList>
    <comment ref="C1" authorId="0" shapeId="0" xr:uid="{35C57926-D2D1-1E4D-B53B-E5E2E4FD75E7}">
      <text>
        <t>[Threaded comment]
Your version of Excel allows you to read this threaded comment; however, any edits to it will get removed if the file is opened in a newer version of Excel. Learn more: https://go.microsoft.com/fwlink/?linkid=870924
Comment:
    https://www.medicalnewstoday.com/articles/322634#miscarriage-rates-by-week
Reply:
    Another resource. Though not the same population, this was helpful for understanding peaks</t>
      </text>
    </comment>
    <comment ref="C2" authorId="1" shapeId="0" xr:uid="{9A5BA4F2-D71D-6E40-92FE-646A717AC649}">
      <text>
        <t>[Threaded comment]
Your version of Excel allows you to read this threaded comment; however, any edits to it will get removed if the file is opened in a newer version of Excel. Learn more: https://go.microsoft.com/fwlink/?linkid=870924
Comment:
    Originally had this as 0.5, but it was really high and lots of people not included in trial. Brought this down to 0.2. Same with gw 1
Reply:
    Brought it down further for computational efficiency to 0.1</t>
      </text>
    </comment>
    <comment ref="C4" authorId="2" shapeId="0" xr:uid="{AA203F26-57EB-FD4D-96A8-1E3EC58078F0}">
      <text>
        <t>[Threaded comment]
Your version of Excel allows you to read this threaded comment; however, any edits to it will get removed if the file is opened in a newer version of Excel. Learn more: https://go.microsoft.com/fwlink/?linkid=870924
Comment:
    Lowered this slightly from 0.2 to 0.1 to improve sample size.
Reply:
    Lowered this even further to 0.05</t>
      </text>
    </comment>
    <comment ref="C6" authorId="3" shapeId="0" xr:uid="{BCDF96EB-9DF4-1E43-98E7-58F719177DD9}">
      <text>
        <t>[Threaded comment]
Your version of Excel allows you to read this threaded comment; however, any edits to it will get removed if the file is opened in a newer version of Excel. Learn more: https://go.microsoft.com/fwlink/?linkid=870924
Comment:
    Was 0.05</t>
      </text>
    </comment>
    <comment ref="C7" authorId="4" shapeId="0" xr:uid="{55A5B8CF-113A-584F-ABFB-262DB11F1536}">
      <text>
        <t>[Threaded comment]
Your version of Excel allows you to read this threaded comment; however, any edits to it will get removed if the file is opened in a newer version of Excel. Learn more: https://go.microsoft.com/fwlink/?linkid=870924
Comment:
    Was 0.03</t>
      </text>
    </comment>
    <comment ref="C8" authorId="5" shapeId="0" xr:uid="{20C24BD3-9274-DD49-BA6B-FAD26A6694BF}">
      <text>
        <t>[Threaded comment]
Your version of Excel allows you to read this threaded comment; however, any edits to it will get removed if the file is opened in a newer version of Excel. Learn more: https://go.microsoft.com/fwlink/?linkid=870924
Comment:
    Was 0.03</t>
      </text>
    </comment>
    <comment ref="C9" authorId="6" shapeId="0" xr:uid="{C15EC358-19C4-624D-8519-888D9D36509A}">
      <text>
        <t>[Threaded comment]
Your version of Excel allows you to read this threaded comment; however, any edits to it will get removed if the file is opened in a newer version of Excel. Learn more: https://go.microsoft.com/fwlink/?linkid=870924
Comment:
    Was 0.03</t>
      </text>
    </comment>
    <comment ref="C10" authorId="7" shapeId="0" xr:uid="{DDBC1D8C-6502-5148-9760-A3D6248EE286}">
      <text>
        <t>[Threaded comment]
Your version of Excel allows you to read this threaded comment; however, any edits to it will get removed if the file is opened in a newer version of Excel. Learn more: https://go.microsoft.com/fwlink/?linkid=870924
Comment:
    Was 0.03</t>
      </text>
    </comment>
    <comment ref="C11" authorId="8" shapeId="0" xr:uid="{70D543EB-93BC-CD46-AD88-602A3D7EB00C}">
      <text>
        <t>[Threaded comment]
Your version of Excel allows you to read this threaded comment; however, any edits to it will get removed if the file is opened in a newer version of Excel. Learn more: https://go.microsoft.com/fwlink/?linkid=870924
Comment:
    Was 0.03</t>
      </text>
    </comment>
    <comment ref="C12" authorId="9" shapeId="0" xr:uid="{2346C224-741D-FF43-8E6E-E465088EABEE}">
      <text>
        <t>[Threaded comment]
Your version of Excel allows you to read this threaded comment; however, any edits to it will get removed if the file is opened in a newer version of Excel. Learn more: https://go.microsoft.com/fwlink/?linkid=870924
Comment:
    Was 0.03</t>
      </text>
    </comment>
    <comment ref="C13" authorId="10" shapeId="0" xr:uid="{DA3B56D4-9145-A24D-B943-D5AAB2EEE929}">
      <text>
        <t>[Threaded comment]
Your version of Excel allows you to read this threaded comment; however, any edits to it will get removed if the file is opened in a newer version of Excel. Learn more: https://go.microsoft.com/fwlink/?linkid=870924
Comment:
    Was 0.03</t>
      </text>
    </comment>
    <comment ref="C20" authorId="11" shapeId="0" xr:uid="{2AA8F2D0-6E32-494D-B542-C416DAEFF657}">
      <text>
        <t>[Threaded comment]
Your version of Excel allows you to read this threaded comment; however, any edits to it will get removed if the file is opened in a newer version of Excel. Learn more: https://go.microsoft.com/fwlink/?linkid=870924
Comment:
    All the 0.003s — https://stacks.cdc.gov/view/cdc/61387
Reply:
    This rate is per live births. Needs to be decreased. 
Wanted to get the prevalence of stillbirth around 1-2%. In general, we see &lt;1% stillbirth in the MarketScan cohorts, though might be higher in a chronic hypertension population.</t>
      </text>
    </comment>
    <comment ref="C21" authorId="12" shapeId="0" xr:uid="{BA1965E4-CB1E-A446-858D-2C189AC85BC3}">
      <text>
        <t>[Threaded comment]
Your version of Excel allows you to read this threaded comment; however, any edits to it will get removed if the file is opened in a newer version of Excel. Learn more: https://go.microsoft.com/fwlink/?linkid=870924
Comment:
    Originally 0.003s — https://stacks.cdc.gov/view/cdc/61387</t>
      </text>
    </comment>
    <comment ref="C24" authorId="13" shapeId="0" xr:uid="{266C3BF3-F32A-FA4C-ADA3-E234F64F1019}">
      <text>
        <t>[Threaded comment]
Your version of Excel allows you to read this threaded comment; however, any edits to it will get removed if the file is opened in a newer version of Excel. Learn more: https://go.microsoft.com/fwlink/?linkid=870924
Comment:
    Decreased risk after this point to reflect findings from this paper: https://journals.lww.com/greenjournal/fulltext/2015/12000/trends_in_stillbirth_by_gestational_age_in_the.5.aspx</t>
      </text>
    </comment>
    <comment ref="D26" authorId="14" shapeId="0" xr:uid="{73131F6C-4FDD-8242-81D0-C94D07ECA3E3}">
      <text>
        <t>[Threaded comment]
Your version of Excel allows you to read this threaded comment; however, any edits to it will get removed if the file is opened in a newer version of Excel. Learn more: https://go.microsoft.com/fwlink/?linkid=870924
Comment:
    https://www.ncbi.nlm.nih.gov/pmc/articles/PMC9847908/#:~:text=There%20was%20a%20peak%20of,%25)%20occurring%20at%2039%20weeks.
Reply:
    Previously 0.01</t>
      </text>
    </comment>
    <comment ref="D27" authorId="15" shapeId="0" xr:uid="{A3BF7AB2-410D-5141-9C51-CD518C0D7571}">
      <text>
        <t>[Threaded comment]
Your version of Excel allows you to read this threaded comment; however, any edits to it will get removed if the file is opened in a newer version of Excel. Learn more: https://go.microsoft.com/fwlink/?linkid=870924
Comment:
    Previously 0.01</t>
      </text>
    </comment>
    <comment ref="D28" authorId="16" shapeId="0" xr:uid="{FC435F0F-04E0-0246-8288-D021C25AD0ED}">
      <text>
        <t>[Threaded comment]
Your version of Excel allows you to read this threaded comment; however, any edits to it will get removed if the file is opened in a newer version of Excel. Learn more: https://go.microsoft.com/fwlink/?linkid=870924
Comment:
    Previously 0.015</t>
      </text>
    </comment>
    <comment ref="D29" authorId="17" shapeId="0" xr:uid="{B8929D9B-3F13-8D43-97FA-28992122F950}">
      <text>
        <t>[Threaded comment]
Your version of Excel allows you to read this threaded comment; however, any edits to it will get removed if the file is opened in a newer version of Excel. Learn more: https://go.microsoft.com/fwlink/?linkid=870924
Comment:
    Previously 0.015</t>
      </text>
    </comment>
    <comment ref="D30" authorId="18" shapeId="0" xr:uid="{377E97A7-D950-D544-8EC5-6605C6A8C556}">
      <text>
        <t>[Threaded comment]
Your version of Excel allows you to read this threaded comment; however, any edits to it will get removed if the file is opened in a newer version of Excel. Learn more: https://go.microsoft.com/fwlink/?linkid=870924
Comment:
    Previously 0.02</t>
      </text>
    </comment>
    <comment ref="D31" authorId="19" shapeId="0" xr:uid="{9C3841F7-B168-E24B-A495-B612A936037C}">
      <text>
        <t>[Threaded comment]
Your version of Excel allows you to read this threaded comment; however, any edits to it will get removed if the file is opened in a newer version of Excel. Learn more: https://go.microsoft.com/fwlink/?linkid=870924
Comment:
    Previously 0.02</t>
      </text>
    </comment>
    <comment ref="D32" authorId="20" shapeId="0" xr:uid="{852C6EAE-972D-594C-A185-FAD81F24BFAC}">
      <text>
        <t>[Threaded comment]
Your version of Excel allows you to read this threaded comment; however, any edits to it will get removed if the file is opened in a newer version of Excel. Learn more: https://go.microsoft.com/fwlink/?linkid=870924
Comment:
    Previously 0.025</t>
      </text>
    </comment>
    <comment ref="D33" authorId="21" shapeId="0" xr:uid="{C886D301-2ABB-0B44-8001-31BAF6B9FB99}">
      <text>
        <t>[Threaded comment]
Your version of Excel allows you to read this threaded comment; however, any edits to it will get removed if the file is opened in a newer version of Excel. Learn more: https://go.microsoft.com/fwlink/?linkid=870924
Comment:
    Previously 0.03</t>
      </text>
    </comment>
    <comment ref="D34" authorId="22" shapeId="0" xr:uid="{CCDC8F71-8200-9641-AEEF-2B20BAD612FE}">
      <text>
        <t>[Threaded comment]
Your version of Excel allows you to read this threaded comment; however, any edits to it will get removed if the file is opened in a newer version of Excel. Learn more: https://go.microsoft.com/fwlink/?linkid=870924
Comment:
    Previously 0.09
Reply:
    Previously 0.06
Reply:
    Previously 0.035
Reply:
    Previously 0.15</t>
      </text>
    </comment>
    <comment ref="D35" authorId="23" shapeId="0" xr:uid="{96162AFE-BCF7-FF46-8327-A20C0FF6288B}">
      <text>
        <t>[Threaded comment]
Your version of Excel allows you to read this threaded comment; however, any edits to it will get removed if the file is opened in a newer version of Excel. Learn more: https://go.microsoft.com/fwlink/?linkid=870924
Comment:
    Previously 0.06
Reply:
    Previously 0.03</t>
      </text>
    </comment>
    <comment ref="D36" authorId="24" shapeId="0" xr:uid="{DB8D7BF8-7A77-C548-93AC-920263C47AE7}">
      <text>
        <t>[Threaded comment]
Your version of Excel allows you to read this threaded comment; however, any edits to it will get removed if the file is opened in a newer version of Excel. Learn more: https://go.microsoft.com/fwlink/?linkid=870924
Comment:
    Previously 0.06</t>
      </text>
    </comment>
    <comment ref="C37" authorId="25" shapeId="0" xr:uid="{F0934731-78BA-194A-B9CD-EC5F1F6C9CE0}">
      <text>
        <t>[Threaded comment]
Your version of Excel allows you to read this threaded comment; however, any edits to it will get removed if the file is opened in a newer version of Excel. Learn more: https://go.microsoft.com/fwlink/?linkid=870924
Comment:
    https://www.ncbi.nlm.nih.gov/pmc/articles/PMC3719843/#:~:text=The%20risk%20of%20stillbirth%20at,at%2042%20weeks%20of%20gestation.</t>
      </text>
    </comment>
    <comment ref="D37" authorId="26" shapeId="0" xr:uid="{97E3E9D9-E3D7-4F43-B515-8C34E1CF5817}">
      <text>
        <t>[Threaded comment]
Your version of Excel allows you to read this threaded comment; however, any edits to it will get removed if the file is opened in a newer version of Excel. Learn more: https://go.microsoft.com/fwlink/?linkid=870924
Comment:
    Previously 0.3
Reply:
    Previously 0.12
Reply:
    Previously 0.05</t>
      </text>
    </comment>
    <comment ref="D38" authorId="27" shapeId="0" xr:uid="{22732877-B594-3A44-BC45-02143C03F17F}">
      <text>
        <t>[Threaded comment]
Your version of Excel allows you to read this threaded comment; however, any edits to it will get removed if the file is opened in a newer version of Excel. Learn more: https://go.microsoft.com/fwlink/?linkid=870924
Comment:
    Previously 0.35
Reply:
    Previously 0.17</t>
      </text>
    </comment>
    <comment ref="D40" authorId="28" shapeId="0" xr:uid="{EA6C2EE4-5812-B246-9332-1DE9E5ED6A26}">
      <text>
        <t>[Threaded comment]
Your version of Excel allows you to read this threaded comment; however, any edits to it will get removed if the file is opened in a newer version of Excel. Learn more: https://go.microsoft.com/fwlink/?linkid=870924
Comment:
    Previously 0.7</t>
      </text>
    </comment>
    <comment ref="C60" authorId="29" shapeId="0" xr:uid="{2C5EF934-2828-4B4A-9619-70709D64AE47}">
      <text>
        <t>[Threaded comment]
Your version of Excel allows you to read this threaded comment; however, any edits to it will get removed if the file is opened in a newer version of Excel. Learn more: https://go.microsoft.com/fwlink/?linkid=870924
Comment:
    This corresponds to the outcome observed at GA from LMP = 20</t>
      </text>
    </comment>
    <comment ref="D108" authorId="30" shapeId="0" xr:uid="{7B3AA43D-BF71-F649-BE1E-473187DEA264}">
      <text>
        <t>[Threaded comment]
Your version of Excel allows you to read this threaded comment; however, any edits to it will get removed if the file is opened in a newer version of Excel. Learn more: https://go.microsoft.com/fwlink/?linkid=870924
Comment:
    https://www.ncbi.nlm.nih.gov/pmc/articles/PMC9847908/#:~:text=There%20was%20a%20peak%20of,%25)%20occurring%20at%2039%20weeks.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tc={E4001C83-F249-6444-A77F-28633B3A7B29}</author>
    <author>tc={D3951916-579F-9441-90C6-D3B056A29F66}</author>
    <author>tc={8C8F274C-85B2-394B-AD03-43C0661C6744}</author>
    <author>tc={F2369221-CB12-D746-BE61-8D48FFA61906}</author>
    <author>tc={5A39B3F8-BF99-5541-90CC-F9ACE8CBD01D}</author>
  </authors>
  <commentList>
    <comment ref="C21" authorId="0" shapeId="0" xr:uid="{E4001C83-F249-6444-A77F-28633B3A7B29}">
      <text>
        <t>[Threaded comment]
Your version of Excel allows you to read this threaded comment; however, any edits to it will get removed if the file is opened in a newer version of Excel. Learn more: https://go.microsoft.com/fwlink/?linkid=870924
Comment:
    All the 0.003s — https://stacks.cdc.gov/view/cdc/61387</t>
      </text>
    </comment>
    <comment ref="D26" authorId="1" shapeId="0" xr:uid="{D3951916-579F-9441-90C6-D3B056A29F66}">
      <text>
        <t>[Threaded comment]
Your version of Excel allows you to read this threaded comment; however, any edits to it will get removed if the file is opened in a newer version of Excel. Learn more: https://go.microsoft.com/fwlink/?linkid=870924
Comment:
    https://www.ncbi.nlm.nih.gov/pmc/articles/PMC9847908/#:~:text=There%20was%20a%20peak%20of,%25)%20occurring%20at%2039%20weeks.</t>
      </text>
    </comment>
    <comment ref="C37" authorId="2" shapeId="0" xr:uid="{8C8F274C-85B2-394B-AD03-43C0661C6744}">
      <text>
        <t>[Threaded comment]
Your version of Excel allows you to read this threaded comment; however, any edits to it will get removed if the file is opened in a newer version of Excel. Learn more: https://go.microsoft.com/fwlink/?linkid=870924
Comment:
    https://www.ncbi.nlm.nih.gov/pmc/articles/PMC3719843/#:~:text=The%20risk%20of%20stillbirth%20at,at%2042%20weeks%20of%20gestation.</t>
      </text>
    </comment>
    <comment ref="D67" authorId="3" shapeId="0" xr:uid="{F2369221-CB12-D746-BE61-8D48FFA61906}">
      <text>
        <t>[Threaded comment]
Your version of Excel allows you to read this threaded comment; however, any edits to it will get removed if the file is opened in a newer version of Excel. Learn more: https://go.microsoft.com/fwlink/?linkid=870924
Comment:
    https://www.ncbi.nlm.nih.gov/pmc/articles/PMC9847908/#:~:text=There%20was%20a%20peak%20of,%25)%20occurring%20at%2039%20weeks.</t>
      </text>
    </comment>
    <comment ref="D108" authorId="4" shapeId="0" xr:uid="{5A39B3F8-BF99-5541-90CC-F9ACE8CBD01D}">
      <text>
        <t>[Threaded comment]
Your version of Excel allows you to read this threaded comment; however, any edits to it will get removed if the file is opened in a newer version of Excel. Learn more: https://go.microsoft.com/fwlink/?linkid=870924
Comment:
    https://www.ncbi.nlm.nih.gov/pmc/articles/PMC9847908/#:~:text=There%20was%20a%20peak%20of,%25)%20occurring%20at%2039%20weeks.</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tc={E213A8AF-362C-3249-8F32-5816963215D6}</author>
    <author>tc={29763DF1-A92A-BB44-B75E-A2C031E5A1DB}</author>
    <author>tc={43C05DFE-3F99-2340-BC5C-ABCDE3AE0F7E}</author>
    <author>tc={49F4C65F-40DD-5044-B5CC-CB04F634A42A}</author>
    <author>tc={49444082-D094-F245-B3DE-77B68C1DD127}</author>
    <author>tc={F4A2424B-F409-B04F-B010-E79913C4F818}</author>
    <author>tc={1670A8BD-D7C8-874C-97A9-38556A273CCF}</author>
  </authors>
  <commentList>
    <comment ref="C1" authorId="0" shapeId="0" xr:uid="{E213A8AF-362C-3249-8F32-5816963215D6}">
      <text>
        <t>[Threaded comment]
Your version of Excel allows you to read this threaded comment; however, any edits to it will get removed if the file is opened in a newer version of Excel. Learn more: https://go.microsoft.com/fwlink/?linkid=870924
Comment:
    https://www.sciencedirect.com/science/article/pii/S0002937813008594?via%3Dihub#fig1</t>
      </text>
    </comment>
    <comment ref="F1" authorId="1" shapeId="0" xr:uid="{29763DF1-A92A-BB44-B75E-A2C031E5A1DB}">
      <text>
        <t xml:space="preserve">[Threaded comment]
Your version of Excel allows you to read this threaded comment; however, any edits to it will get removed if the file is opened in a newer version of Excel. Learn more: https://go.microsoft.com/fwlink/?linkid=870924
Comment:
    Increased the risk of preeclampsia for the simulation
Reply:
    Ideally, want to be at 10-25% of untreated with preeclampsia: High blood pressure: A risk factor for preeclampsiaMarch of Dimeshttps://www.marchofdimes.org › find-support › blog › h...
Reply:
    Actually, decided to increase per the ACOG 2019 practice bulletin. They said that 20-50% of people with chronic hypertension may develop superimposed preeclampsia. In CHAP, they found that 30% of them went on to develop severe preeclampsia. Thinking that we’re going to aim for a marginal distribution of 20-25% in the lowest severity who are untreated
Reply:
    Transformed this to logit function as opposed to multiplying directly. Risks were going out of bounds
</t>
      </text>
    </comment>
    <comment ref="C29" authorId="2" shapeId="0" xr:uid="{43C05DFE-3F99-2340-BC5C-ABCDE3AE0F7E}">
      <text>
        <t>[Threaded comment]
Your version of Excel allows you to read this threaded comment; however, any edits to it will get removed if the file is opened in a newer version of Excel. Learn more: https://go.microsoft.com/fwlink/?linkid=870924
Comment:
    Previously 0.0001</t>
      </text>
    </comment>
    <comment ref="C30" authorId="3" shapeId="0" xr:uid="{49F4C65F-40DD-5044-B5CC-CB04F634A42A}">
      <text>
        <t>[Threaded comment]
Your version of Excel allows you to read this threaded comment; however, any edits to it will get removed if the file is opened in a newer version of Excel. Learn more: https://go.microsoft.com/fwlink/?linkid=870924
Comment:
    Previously 0.0004</t>
      </text>
    </comment>
    <comment ref="C31" authorId="4" shapeId="0" xr:uid="{49444082-D094-F245-B3DE-77B68C1DD127}">
      <text>
        <t>[Threaded comment]
Your version of Excel allows you to read this threaded comment; however, any edits to it will get removed if the file is opened in a newer version of Excel. Learn more: https://go.microsoft.com/fwlink/?linkid=870924
Comment:
    Previously 0.0005</t>
      </text>
    </comment>
    <comment ref="C41" authorId="5" shapeId="0" xr:uid="{F4A2424B-F409-B04F-B010-E79913C4F818}">
      <text>
        <t>[Threaded comment]
Your version of Excel allows you to read this threaded comment; however, any edits to it will get removed if the file is opened in a newer version of Excel. Learn more: https://go.microsoft.com/fwlink/?linkid=870924
Comment:
    Was 0.011</t>
      </text>
    </comment>
    <comment ref="C42" authorId="6" shapeId="0" xr:uid="{1670A8BD-D7C8-874C-97A9-38556A273CCF}">
      <text>
        <t>[Threaded comment]
Your version of Excel allows you to read this threaded comment; however, any edits to it will get removed if the file is opened in a newer version of Excel. Learn more: https://go.microsoft.com/fwlink/?linkid=870924
Comment:
    Was 0.014</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tc={BAC025A3-D130-FD41-85B5-3D8C5E93F3B1}</author>
  </authors>
  <commentList>
    <comment ref="F1" authorId="0" shapeId="0" xr:uid="{BAC025A3-D130-FD41-85B5-3D8C5E93F3B1}">
      <text>
        <t xml:space="preserve">[Threaded comment]
Your version of Excel allows you to read this threaded comment; however, any edits to it will get removed if the file is opened in a newer version of Excel. Learn more: https://go.microsoft.com/fwlink/?linkid=870924
Comment:
    Increased the risk of preeclampsia for the simulation
Reply:
    Ideally, want to be at 10-25% of untreated with preeclampsia: High blood pressure: A risk factor for preeclampsiaMarch of Dimeshttps://www.marchofdimes.org › find-support › blog › h...
Reply:
    Actually, decided to increase per the ACOG 2019 practice bulletin. They said that 20-50% of people with chronic hypertension may develop superimposed preeclampsia. In CHAP, they found that 30% of them went on to develop severe preeclampsia. Thinking that we’re going to aim for a marginal distribution of 20-25% in the lowest severity who are untreated
Reply:
    Transformed this to logit function as opposed to multiplying directly. Risks were going out of bounds
</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tc={DE156160-DAE5-104A-97C4-22BCF8A70901}</author>
    <author>tc={54CFE3A7-0706-054E-8B1D-6AB0EB9EF138}</author>
    <author>tc={D8EDDA08-EBB1-6B4B-AA6D-B87645FA66A1}</author>
  </authors>
  <commentList>
    <comment ref="C1" authorId="0" shapeId="0" xr:uid="{DE156160-DAE5-104A-97C4-22BCF8A70901}">
      <text>
        <t>[Threaded comment]
Your version of Excel allows you to read this threaded comment; however, any edits to it will get removed if the file is opened in a newer version of Excel. Learn more: https://go.microsoft.com/fwlink/?linkid=870924
Comment:
    https://www.ncbi.nlm.nih.gov/pmc/articles/PMC4347876/
Reply:
    Note that we have no treatment effect on risk of fetal death or live birth after preeclampsia. We’re assuming that this effect is essentially totally determined by the experience of preeclampsia. This is a simplification of real life.
Reply:
    If they don’t have a fetal death, then they have a live birth, so not worth having the live birth column here</t>
      </text>
    </comment>
    <comment ref="C19" authorId="1" shapeId="0" xr:uid="{54CFE3A7-0706-054E-8B1D-6AB0EB9EF138}">
      <text>
        <t>[Threaded comment]
Your version of Excel allows you to read this threaded comment; however, any edits to it will get removed if the file is opened in a newer version of Excel. Learn more: https://go.microsoft.com/fwlink/?linkid=870924
Comment:
    Think more on these values and Kim’s comment surrounding preeclampsia and termination early in pregnancy</t>
      </text>
    </comment>
    <comment ref="C20" authorId="2" shapeId="0" xr:uid="{D8EDDA08-EBB1-6B4B-AA6D-B87645FA66A1}">
      <text>
        <t>[Threaded comment]
Your version of Excel allows you to read this threaded comment; however, any edits to it will get removed if the file is opened in a newer version of Excel. Learn more: https://go.microsoft.com/fwlink/?linkid=870924
Comment:
    Think more on these values and Kim’s comment surrounding preeclampsia and termination early in pregnancy</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tc={1E63AE57-A890-3A48-BD1B-8B7A590497DA}</author>
  </authors>
  <commentList>
    <comment ref="C1" authorId="0" shapeId="0" xr:uid="{1E63AE57-A890-3A48-BD1B-8B7A590497DA}">
      <text>
        <t>[Threaded comment]
Your version of Excel allows you to read this threaded comment; however, any edits to it will get removed if the file is opened in a newer version of Excel. Learn more: https://go.microsoft.com/fwlink/?linkid=870924
Comment:
    These will need to be modified/played around with.</t>
      </text>
    </comment>
  </commentList>
</comments>
</file>

<file path=xl/sharedStrings.xml><?xml version="1.0" encoding="utf-8"?>
<sst xmlns="http://schemas.openxmlformats.org/spreadsheetml/2006/main" count="81" uniqueCount="50">
  <si>
    <t>p_fetaldeath</t>
  </si>
  <si>
    <t>p_preeclampsia</t>
  </si>
  <si>
    <t>Preeclampsia</t>
  </si>
  <si>
    <t>REF</t>
  </si>
  <si>
    <t>p_fetaldeath_next</t>
  </si>
  <si>
    <t>p_livebirth_next</t>
  </si>
  <si>
    <t>p_contpreg_next</t>
  </si>
  <si>
    <t>gestweek_conception</t>
  </si>
  <si>
    <t>p_preeclampsia_original</t>
  </si>
  <si>
    <t>RR</t>
  </si>
  <si>
    <t>Abortion</t>
  </si>
  <si>
    <t>severity</t>
  </si>
  <si>
    <t>Outcome</t>
  </si>
  <si>
    <t xml:space="preserve">Treatment Effect </t>
  </si>
  <si>
    <t>Severity</t>
  </si>
  <si>
    <t>Severity -&gt; Abortion</t>
  </si>
  <si>
    <t>Low</t>
  </si>
  <si>
    <t>Moderate</t>
  </si>
  <si>
    <t>High</t>
  </si>
  <si>
    <t>Severity -&gt; Preeclampsia</t>
  </si>
  <si>
    <t>p_pnc</t>
  </si>
  <si>
    <t>MarginalProb</t>
  </si>
  <si>
    <t>Description</t>
  </si>
  <si>
    <t>This Excel document was used to simulate pregnancy outcomes for a simulation study that aimed to mimic an observational analysis among pregnant individuals with chronic hypertension in pregnancy. In particular, we aimed to compare initaition versus non-intiation of antihypertensives in pregnancy. This sheet was used to specify weekly (gestational week) probabilities of each outcome from conception. Multiple sheets are included in this Excel file. These are described in detail below.</t>
  </si>
  <si>
    <t>Sheets</t>
  </si>
  <si>
    <t>SimParameters</t>
  </si>
  <si>
    <t>potential_preg_untrt</t>
  </si>
  <si>
    <t>potential_preg_trt</t>
  </si>
  <si>
    <r>
      <rPr>
        <u/>
        <sz val="12"/>
        <color theme="1"/>
        <rFont val="Calibri (Body)"/>
      </rPr>
      <t>DO NOT EDIT THIS SHEET.</t>
    </r>
    <r>
      <rPr>
        <sz val="12"/>
        <color theme="1"/>
        <rFont val="Calibri"/>
        <family val="2"/>
        <scheme val="minor"/>
      </rPr>
      <t xml:space="preserve"> This sheet contains the probability of fetal death, continuing pregnancy, or live birth at </t>
    </r>
    <r>
      <rPr>
        <i/>
        <sz val="12"/>
        <color theme="1"/>
        <rFont val="Calibri"/>
        <family val="2"/>
        <scheme val="minor"/>
      </rPr>
      <t>each week of gestation</t>
    </r>
    <r>
      <rPr>
        <sz val="12"/>
        <color theme="1"/>
        <rFont val="Calibri"/>
        <family val="2"/>
        <scheme val="minor"/>
      </rPr>
      <t xml:space="preserve"> among those who received treatment. These values are written to populate from changes in </t>
    </r>
    <r>
      <rPr>
        <b/>
        <sz val="12"/>
        <color theme="1"/>
        <rFont val="Calibri"/>
        <family val="2"/>
        <scheme val="minor"/>
      </rPr>
      <t xml:space="preserve">SimParameters </t>
    </r>
    <r>
      <rPr>
        <sz val="12"/>
        <color theme="1"/>
        <rFont val="Calibri"/>
        <family val="2"/>
        <scheme val="minor"/>
      </rPr>
      <t xml:space="preserve">and </t>
    </r>
    <r>
      <rPr>
        <b/>
        <sz val="12"/>
        <color theme="1"/>
        <rFont val="Calibri"/>
        <family val="2"/>
        <scheme val="minor"/>
      </rPr>
      <t>potential_preg_untrt.</t>
    </r>
    <r>
      <rPr>
        <sz val="12"/>
        <color theme="1"/>
        <rFont val="Calibri"/>
        <family val="2"/>
        <scheme val="minor"/>
      </rPr>
      <t xml:space="preserve"> No cells are green on this sheet to indicate that you should not change them.</t>
    </r>
  </si>
  <si>
    <t>potential_preec_untrt</t>
  </si>
  <si>
    <r>
      <rPr>
        <u/>
        <sz val="12"/>
        <color theme="1"/>
        <rFont val="Calibri (Body)"/>
      </rPr>
      <t xml:space="preserve">You may edit this sheet to change the distribtuionn of untreated pregnancy outcomes in your simulation. </t>
    </r>
    <r>
      <rPr>
        <sz val="12"/>
        <color theme="1"/>
        <rFont val="Calibri"/>
        <family val="2"/>
        <scheme val="minor"/>
      </rPr>
      <t xml:space="preserve">Specifically, this sheet contains the probability of fetal death, continuing pregnancy, or live birth at </t>
    </r>
    <r>
      <rPr>
        <i/>
        <sz val="12"/>
        <color theme="1"/>
        <rFont val="Calibri"/>
        <family val="2"/>
        <scheme val="minor"/>
      </rPr>
      <t>each week of gestation</t>
    </r>
    <r>
      <rPr>
        <sz val="12"/>
        <color theme="1"/>
        <rFont val="Calibri"/>
        <family val="2"/>
        <scheme val="minor"/>
      </rPr>
      <t xml:space="preserve">. These values were set to mirror published weekly values and then tweaked in order to maintain reasonable marginal distributions. </t>
    </r>
    <r>
      <rPr>
        <u/>
        <sz val="12"/>
        <color theme="1"/>
        <rFont val="Calibri (Body)"/>
      </rPr>
      <t>You should only change the values in cells colored in green - the others are written to depend on the other cell values.</t>
    </r>
    <r>
      <rPr>
        <sz val="12"/>
        <color theme="1"/>
        <rFont val="Calibri"/>
        <family val="2"/>
        <scheme val="minor"/>
      </rPr>
      <t xml:space="preserve"> Of note, this is written such that disease severity impacts the risk of miscarriage, not live birth.</t>
    </r>
  </si>
  <si>
    <r>
      <rPr>
        <u/>
        <sz val="12"/>
        <color theme="1"/>
        <rFont val="Calibri (Body)"/>
      </rPr>
      <t>You may edit this sheet to change the distribution of preeclampsia development in your simulation.</t>
    </r>
    <r>
      <rPr>
        <sz val="12"/>
        <color theme="1"/>
        <rFont val="Calibri"/>
        <family val="2"/>
        <scheme val="minor"/>
      </rPr>
      <t xml:space="preserve"> Specifically, this sheet contains the probability of preeclampsia at </t>
    </r>
    <r>
      <rPr>
        <i/>
        <sz val="12"/>
        <color theme="1"/>
        <rFont val="Calibri"/>
        <family val="2"/>
        <scheme val="minor"/>
      </rPr>
      <t>each week of gestation.</t>
    </r>
    <r>
      <rPr>
        <sz val="12"/>
        <color theme="1"/>
        <rFont val="Calibri"/>
        <family val="2"/>
        <scheme val="minor"/>
      </rPr>
      <t xml:space="preserve"> These values were set to mirror published weekly values (p_preeclampsia_original) and then tweaked in order to maintain reasonable marginal distributions (p_preeclampsia). You can change the weekly probability distribution of preeclampsia that you might expect in a healthy population and then you can specify an amount to multiply these values by (in the SimParameters sheet) to arrive at your desired marginal preeclampsia probability. </t>
    </r>
    <r>
      <rPr>
        <u/>
        <sz val="12"/>
        <color theme="1"/>
        <rFont val="Calibri (Body)"/>
      </rPr>
      <t>The cells with values that can be changed are indicated in green.</t>
    </r>
  </si>
  <si>
    <t>potential_preec_trt</t>
  </si>
  <si>
    <t>postpreec_preg</t>
  </si>
  <si>
    <t>Increase in risk of fetal death with preeclampsia versus no preeclampsia</t>
  </si>
  <si>
    <r>
      <rPr>
        <u/>
        <sz val="12"/>
        <color theme="1"/>
        <rFont val="Calibri (Body)"/>
      </rPr>
      <t xml:space="preserve">You may edit this sheet to change the parameters in your simulation. </t>
    </r>
    <r>
      <rPr>
        <sz val="12"/>
        <color theme="1"/>
        <rFont val="Calibri"/>
        <family val="2"/>
        <scheme val="minor"/>
      </rPr>
      <t xml:space="preserve">Specifically, parameters that can be altered include: the treatment effect, the effect of disease severity on the risk of abortion, and the effect of severity on preeclampsia. Further, you can specify how much higher the weekly risk of preeclampsia is in your study population compared to rates we might expect to see in healthy pregnant populations. Finally, you can specify how much higher the weekly risk of fetal death is among individuals who develop preeclampsia compared to those who don't. </t>
    </r>
    <r>
      <rPr>
        <u/>
        <sz val="12"/>
        <color theme="1"/>
        <rFont val="Calibri (Body)"/>
      </rPr>
      <t>The cells with values that can be changed are indicated in green.</t>
    </r>
  </si>
  <si>
    <r>
      <rPr>
        <u/>
        <sz val="12"/>
        <color theme="1"/>
        <rFont val="Calibri (Body)"/>
      </rPr>
      <t xml:space="preserve">DO NOT EDIT THIS SHEET. </t>
    </r>
    <r>
      <rPr>
        <sz val="12"/>
        <color theme="1"/>
        <rFont val="Calibri"/>
        <family val="2"/>
        <scheme val="minor"/>
      </rPr>
      <t xml:space="preserve">This sheet contains the weekly probability of preeclampsia among individuals who initiated antihypertensives. All the values in this sheet are calculated based upon values specified in </t>
    </r>
    <r>
      <rPr>
        <b/>
        <sz val="12"/>
        <color theme="1"/>
        <rFont val="Calibri"/>
        <family val="2"/>
        <scheme val="minor"/>
      </rPr>
      <t xml:space="preserve">SimParameters </t>
    </r>
    <r>
      <rPr>
        <sz val="12"/>
        <color theme="1"/>
        <rFont val="Calibri"/>
        <family val="2"/>
        <scheme val="minor"/>
      </rPr>
      <t xml:space="preserve">and </t>
    </r>
    <r>
      <rPr>
        <b/>
        <sz val="12"/>
        <color theme="1"/>
        <rFont val="Calibri"/>
        <family val="2"/>
        <scheme val="minor"/>
      </rPr>
      <t>potential_preec_untrt.</t>
    </r>
    <r>
      <rPr>
        <sz val="12"/>
        <color theme="1"/>
        <rFont val="Calibri"/>
        <family val="2"/>
        <scheme val="minor"/>
      </rPr>
      <t xml:space="preserve"> No cells are green on thsi sheet to indicate that you should not change them.</t>
    </r>
  </si>
  <si>
    <r>
      <rPr>
        <u/>
        <sz val="12"/>
        <color theme="1"/>
        <rFont val="Calibri (Body)"/>
      </rPr>
      <t xml:space="preserve">You may edit a few cells in this sheet to change the distribution of pregnancy outcomes after development of preeclampsia. </t>
    </r>
    <r>
      <rPr>
        <sz val="12"/>
        <color theme="1"/>
        <rFont val="Calibri"/>
        <family val="2"/>
        <scheme val="minor"/>
      </rPr>
      <t xml:space="preserve">Most of these cells depend upon the multiplier specified in </t>
    </r>
    <r>
      <rPr>
        <b/>
        <sz val="12"/>
        <color theme="1"/>
        <rFont val="Calibri"/>
        <family val="2"/>
        <scheme val="minor"/>
      </rPr>
      <t>SimParameters.</t>
    </r>
    <r>
      <rPr>
        <sz val="12"/>
        <color theme="1"/>
        <rFont val="Calibri"/>
        <family val="2"/>
        <scheme val="minor"/>
      </rPr>
      <t xml:space="preserve"> However, a few weeks/cells assume a perfect or really high risk of fetal death that do not correspond to the multiplier.</t>
    </r>
    <r>
      <rPr>
        <u/>
        <sz val="12"/>
        <color theme="1"/>
        <rFont val="Calibri (Body)"/>
      </rPr>
      <t xml:space="preserve"> These cells may be edited and are indicated in green.</t>
    </r>
  </si>
  <si>
    <t>pnc_prob</t>
  </si>
  <si>
    <t>ProbIncrease</t>
  </si>
  <si>
    <r>
      <rPr>
        <u/>
        <sz val="12"/>
        <color theme="1"/>
        <rFont val="Calibri (Body)"/>
      </rPr>
      <t xml:space="preserve">You may edit this sheet to change the distribution of prenatal care encounters over the course of follow-up. </t>
    </r>
    <r>
      <rPr>
        <sz val="12"/>
        <color theme="1"/>
        <rFont val="Calibri"/>
        <family val="2"/>
        <scheme val="minor"/>
      </rPr>
      <t>Specifically,  you may edit the weekly probabilities of prenatal encounters at each week among the low-severity values and then the multiple by which the weekly probability increases for each level of disease severity.</t>
    </r>
    <r>
      <rPr>
        <u/>
        <sz val="12"/>
        <color theme="1"/>
        <rFont val="Calibri (Body)"/>
      </rPr>
      <t xml:space="preserve"> The cells that can be edited are indicated in green.</t>
    </r>
  </si>
  <si>
    <t>Values</t>
  </si>
  <si>
    <t>severity: The categorical disease severity value (1, 2, 3)
gestweek_conception: Gestational week from conception.
p_fetaldeath_next: Probability of fetal death occurring during the next gestational week.
p_livebirth_next: Probability of live birth occurring during the next gestational week.
p_contpreg_next: Probability of continuing pregnancy to the next gestational week.</t>
  </si>
  <si>
    <t>severity: The categorical disease severity value (1, 2, 3)
gestweek_conception: Gestational week from conception.
p_preeclampsia_original: Weekly probabilities of developing preeclampsia at the next gestational week, values were specified accoridng to a non-hypertensive pregnant population.
p_preeclampsia: Weekly probability of developing preeclampsia at the next gestational week that is used in the simulation. This is calculated by mutliplying the p_preeclampsia_original with the multiplier in SimParameters.</t>
  </si>
  <si>
    <t>severity: The categorical disease severity value (1, 2, 3)
gestweek_conception: Gestational week from conception.
p_fetaldeath: probability of fetal death at the next gestational week, occurring after development of preeclampsia.</t>
  </si>
  <si>
    <t>severity: The categorical disease severity value (1, 2, 3)
gestweek_conception: Gestational week from conception.
p_pnc: Probability of a prenatal care encounter at that gestational week from conception.
ProbIncrease: Multiplicative increase in the weekly probability of a prenatal care encounter for each increase in disease severity from low severity disease.</t>
  </si>
  <si>
    <t>logodds_preeclampsia</t>
  </si>
  <si>
    <t>logodds_preeclampsia_original</t>
  </si>
  <si>
    <t>Difference in the log-odds of preeclampsia from the baseline levels.</t>
  </si>
  <si>
    <t>g+B21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</si>
</sst>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2"/>
      <color theme="1"/>
      <name val="Calibri"/>
      <family val="2"/>
      <scheme val="minor"/>
    </font>
    <font>
      <b/>
      <sz val="12"/>
      <color theme="1"/>
      <name val="Calibri"/>
      <family val="2"/>
      <scheme val="minor"/>
    </font>
    <font>
      <b/>
      <sz val="12"/>
      <color theme="0"/>
      <name val="Calibri"/>
      <family val="2"/>
      <scheme val="minor"/>
    </font>
    <font>
      <u/>
      <sz val="12"/>
      <color theme="1"/>
      <name val="Calibri (Body)"/>
    </font>
    <font>
      <i/>
      <sz val="12"/>
      <color theme="1"/>
      <name val="Calibri"/>
      <family val="2"/>
      <scheme val="minor"/>
    </font>
    <font>
      <b/>
      <sz val="12"/>
      <color theme="9" tint="-0.499984740745262"/>
      <name val="Calibri"/>
      <family val="2"/>
      <scheme val="minor"/>
    </font>
    <font>
      <sz val="12"/>
      <name val="Calibri"/>
      <family val="2"/>
      <scheme val="minor"/>
    </font>
  </fonts>
  <fills count="8">
    <fill>
      <patternFill patternType="none"/>
    </fill>
    <fill>
      <patternFill patternType="gray125"/>
    </fill>
    <fill>
      <patternFill patternType="solid">
        <fgColor theme="7" tint="0.79998168889431442"/>
        <bgColor indexed="64"/>
      </patternFill>
    </fill>
    <fill>
      <patternFill patternType="solid">
        <fgColor theme="5" tint="0.79998168889431442"/>
        <bgColor indexed="64"/>
      </patternFill>
    </fill>
    <fill>
      <patternFill patternType="solid">
        <fgColor rgb="FFF9939A"/>
        <bgColor indexed="64"/>
      </patternFill>
    </fill>
    <fill>
      <patternFill patternType="solid">
        <fgColor theme="4" tint="0.79998168889431442"/>
        <bgColor indexed="64"/>
      </patternFill>
    </fill>
    <fill>
      <patternFill patternType="solid">
        <fgColor rgb="FF002060"/>
        <bgColor indexed="64"/>
      </patternFill>
    </fill>
    <fill>
      <patternFill patternType="solid">
        <fgColor theme="9" tint="0.79998168889431442"/>
        <bgColor indexed="64"/>
      </patternFill>
    </fill>
  </fills>
  <borders count="4">
    <border>
      <left/>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
    <xf numFmtId="0" fontId="0" fillId="0" borderId="0"/>
  </cellStyleXfs>
  <cellXfs count="17">
    <xf numFmtId="0" fontId="0" fillId="0" borderId="0" xfId="0"/>
    <xf numFmtId="0" fontId="1" fillId="0" borderId="0" xfId="0" applyFont="1"/>
    <xf numFmtId="0" fontId="0" fillId="2" borderId="0" xfId="0" applyFill="1"/>
    <xf numFmtId="0" fontId="0" fillId="3" borderId="0" xfId="0" applyFill="1"/>
    <xf numFmtId="0" fontId="0" fillId="4" borderId="0" xfId="0" applyFill="1"/>
    <xf numFmtId="0" fontId="0" fillId="0" borderId="0" xfId="0" applyAlignment="1">
      <alignment wrapText="1"/>
    </xf>
    <xf numFmtId="0" fontId="0" fillId="5" borderId="2" xfId="0" applyFill="1" applyBorder="1" applyAlignment="1">
      <alignment wrapText="1"/>
    </xf>
    <xf numFmtId="0" fontId="2" fillId="6" borderId="1" xfId="0" applyFont="1" applyFill="1" applyBorder="1" applyAlignment="1">
      <alignment wrapText="1"/>
    </xf>
    <xf numFmtId="0" fontId="5" fillId="7" borderId="0" xfId="0" applyFont="1" applyFill="1"/>
    <xf numFmtId="0" fontId="1" fillId="5" borderId="3" xfId="0" applyFont="1" applyFill="1" applyBorder="1" applyAlignment="1">
      <alignment wrapText="1"/>
    </xf>
    <xf numFmtId="0" fontId="0" fillId="5" borderId="3" xfId="0" applyFill="1" applyBorder="1" applyAlignment="1">
      <alignment wrapText="1"/>
    </xf>
    <xf numFmtId="0" fontId="5" fillId="2" borderId="0" xfId="0" applyFont="1" applyFill="1"/>
    <xf numFmtId="0" fontId="5" fillId="4" borderId="0" xfId="0" applyFont="1" applyFill="1"/>
    <xf numFmtId="0" fontId="6" fillId="4" borderId="0" xfId="0" applyFont="1" applyFill="1"/>
    <xf numFmtId="0" fontId="6" fillId="3" borderId="0" xfId="0" applyFont="1" applyFill="1"/>
    <xf numFmtId="0" fontId="6" fillId="2" borderId="0" xfId="0" applyFont="1" applyFill="1"/>
    <xf numFmtId="0" fontId="1" fillId="0" borderId="0" xfId="0" applyFont="1" applyAlignment="1">
      <alignment horizontal="center"/>
    </xf>
  </cellXfs>
  <cellStyles count="1">
    <cellStyle name="Normal" xfId="0" builtinId="0"/>
  </cellStyles>
  <dxfs count="0"/>
  <tableStyles count="0" defaultTableStyle="TableStyleMedium2" defaultPivotStyle="PivotStyleLight16"/>
  <colors>
    <mruColors>
      <color rgb="FFF9939A"/>
      <color rgb="FFF98B9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s>
</file>

<file path=xl/persons/person.xml><?xml version="1.0" encoding="utf-8"?>
<personList xmlns="http://schemas.microsoft.com/office/spreadsheetml/2018/threadedcomments" xmlns:x="http://schemas.openxmlformats.org/spreadsheetml/2006/main">
  <person displayName="Latour, Chase Doyne" id="{51D2B8DB-A2F5-4646-800E-4DB3664DB2F8}" userId="S::cdlatour@ad.unc.edu::b862171a-9958-4231-aae7-d0c75883e868"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1" dT="2023-10-20T20:28:15.91" personId="{51D2B8DB-A2F5-4646-800E-4DB3664DB2F8}" id="{35C57926-D2D1-1E4D-B53B-E5E2E4FD75E7}">
    <text>https://www.medicalnewstoday.com/articles/322634#miscarriage-rates-by-week</text>
  </threadedComment>
  <threadedComment ref="C1" dT="2024-06-21T20:36:49.49" personId="{51D2B8DB-A2F5-4646-800E-4DB3664DB2F8}" id="{734DA564-C48C-1448-9491-4E7030EC4887}" parentId="{35C57926-D2D1-1E4D-B53B-E5E2E4FD75E7}">
    <text>Another resource. Though not the same population, this was helpful for understanding peaks</text>
  </threadedComment>
  <threadedComment ref="C2" dT="2023-11-27T01:39:00.90" personId="{51D2B8DB-A2F5-4646-800E-4DB3664DB2F8}" id="{9A5BA4F2-D71D-6E40-92FE-646A717AC649}">
    <text>Originally had this as 0.5, but it was really high and lots of people not included in trial. Brought this down to 0.2. Same with gw 1</text>
  </threadedComment>
  <threadedComment ref="C2" dT="2024-06-21T15:12:38.33" personId="{51D2B8DB-A2F5-4646-800E-4DB3664DB2F8}" id="{87CC0FEB-BD02-B441-89D9-2305B545E9B1}" parentId="{9A5BA4F2-D71D-6E40-92FE-646A717AC649}">
    <text>Brought it down further for computational efficiency to 0.1</text>
  </threadedComment>
  <threadedComment ref="C4" dT="2023-11-27T01:41:40.99" personId="{51D2B8DB-A2F5-4646-800E-4DB3664DB2F8}" id="{AA203F26-57EB-FD4D-96A8-1E3EC58078F0}">
    <text>Lowered this slightly from 0.2 to 0.1 to improve sample size.</text>
  </threadedComment>
  <threadedComment ref="C4" dT="2024-07-05T19:53:57.22" personId="{51D2B8DB-A2F5-4646-800E-4DB3664DB2F8}" id="{8296E04E-70A2-DB43-B659-4C2DE60CCFB5}" parentId="{AA203F26-57EB-FD4D-96A8-1E3EC58078F0}">
    <text>Lowered this even further to 0.05</text>
  </threadedComment>
  <threadedComment ref="C6" dT="2024-06-21T18:59:28.37" personId="{51D2B8DB-A2F5-4646-800E-4DB3664DB2F8}" id="{BCDF96EB-9DF4-1E43-98E7-58F719177DD9}">
    <text>Was 0.05</text>
  </threadedComment>
  <threadedComment ref="C7" dT="2024-06-21T19:00:32.48" personId="{51D2B8DB-A2F5-4646-800E-4DB3664DB2F8}" id="{55A5B8CF-113A-584F-ABFB-262DB11F1536}">
    <text>Was 0.03</text>
  </threadedComment>
  <threadedComment ref="C8" dT="2024-06-21T19:00:32.48" personId="{51D2B8DB-A2F5-4646-800E-4DB3664DB2F8}" id="{20C24BD3-9274-DD49-BA6B-FAD26A6694BF}">
    <text>Was 0.03</text>
  </threadedComment>
  <threadedComment ref="C9" dT="2024-06-21T19:00:32.48" personId="{51D2B8DB-A2F5-4646-800E-4DB3664DB2F8}" id="{C15EC358-19C4-624D-8519-888D9D36509A}">
    <text>Was 0.03</text>
  </threadedComment>
  <threadedComment ref="C10" dT="2024-06-21T19:00:51.59" personId="{51D2B8DB-A2F5-4646-800E-4DB3664DB2F8}" id="{DDBC1D8C-6502-5148-9760-A3D6248EE286}">
    <text>Was 0.03</text>
  </threadedComment>
  <threadedComment ref="C11" dT="2024-06-21T19:00:51.59" personId="{51D2B8DB-A2F5-4646-800E-4DB3664DB2F8}" id="{70D543EB-93BC-CD46-AD88-602A3D7EB00C}">
    <text>Was 0.03</text>
  </threadedComment>
  <threadedComment ref="C12" dT="2024-06-21T19:00:51.59" personId="{51D2B8DB-A2F5-4646-800E-4DB3664DB2F8}" id="{2346C224-741D-FF43-8E6E-E465088EABEE}">
    <text>Was 0.03</text>
  </threadedComment>
  <threadedComment ref="C13" dT="2024-06-21T19:00:51.59" personId="{51D2B8DB-A2F5-4646-800E-4DB3664DB2F8}" id="{DA3B56D4-9145-A24D-B943-D5AAB2EEE929}">
    <text>Was 0.03</text>
  </threadedComment>
  <threadedComment ref="C20" dT="2023-10-20T20:32:56.90" personId="{51D2B8DB-A2F5-4646-800E-4DB3664DB2F8}" id="{2AA8F2D0-6E32-494D-B542-C416DAEFF657}">
    <text>All the 0.003s — https://stacks.cdc.gov/view/cdc/61387</text>
  </threadedComment>
  <threadedComment ref="C20" dT="2024-06-19T20:53:57.65" personId="{51D2B8DB-A2F5-4646-800E-4DB3664DB2F8}" id="{044105F4-3C00-3246-A892-C3EC22945EE2}" parentId="{2AA8F2D0-6E32-494D-B542-C416DAEFF657}">
    <text>This rate is per live births. Needs to be decreased. 
Wanted to get the prevalence of stillbirth around 1-2%. In general, we see &lt;1% stillbirth in the MarketScan cohorts, though might be higher in a chronic hypertension population.</text>
  </threadedComment>
  <threadedComment ref="C21" dT="2023-10-20T20:32:56.90" personId="{51D2B8DB-A2F5-4646-800E-4DB3664DB2F8}" id="{BA1965E4-CB1E-A446-858D-2C189AC85BC3}">
    <text>Originally 0.003s — https://stacks.cdc.gov/view/cdc/61387</text>
  </threadedComment>
  <threadedComment ref="C24" dT="2024-06-21T18:06:37.21" personId="{51D2B8DB-A2F5-4646-800E-4DB3664DB2F8}" id="{266C3BF3-F32A-FA4C-ADA3-E234F64F1019}">
    <text>Decreased risk after this point to reflect findings from this paper: https://journals.lww.com/greenjournal/fulltext/2015/12000/trends_in_stillbirth_by_gestational_age_in_the.5.aspx</text>
    <extLst>
      <x:ext xmlns:xltc2="http://schemas.microsoft.com/office/spreadsheetml/2020/threadedcomments2" uri="{F7C98A9C-CBB3-438F-8F68-D28B6AF4A901}">
        <xltc2:checksum>1471286569</xltc2:checksum>
        <xltc2:hyperlink startIndex="69" length="111" url="https://journals.lww.com/greenjournal/fulltext/2015/12000/trends_in_stillbirth_by_gestational_age_in_the.5.aspx"/>
      </x:ext>
    </extLst>
  </threadedComment>
  <threadedComment ref="D26" dT="2023-10-20T20:36:59.95" personId="{51D2B8DB-A2F5-4646-800E-4DB3664DB2F8}" id="{73131F6C-4FDD-8242-81D0-C94D07ECA3E3}">
    <text>https://www.ncbi.nlm.nih.gov/pmc/articles/PMC9847908/#:~:text=There%20was%20a%20peak%20of,%25)%20occurring%20at%2039%20weeks.</text>
  </threadedComment>
  <threadedComment ref="D26" dT="2024-07-07T00:36:34.63" personId="{51D2B8DB-A2F5-4646-800E-4DB3664DB2F8}" id="{1CF4D889-6F40-9441-A753-9F0BB545FBE2}" parentId="{73131F6C-4FDD-8242-81D0-C94D07ECA3E3}">
    <text>Previously 0.01</text>
  </threadedComment>
  <threadedComment ref="D27" dT="2024-06-21T18:19:56.06" personId="{51D2B8DB-A2F5-4646-800E-4DB3664DB2F8}" id="{A3BF7AB2-410D-5141-9C51-CD518C0D7571}">
    <text>Previously 0.01</text>
  </threadedComment>
  <threadedComment ref="D28" dT="2024-06-21T18:20:05.03" personId="{51D2B8DB-A2F5-4646-800E-4DB3664DB2F8}" id="{FC435F0F-04E0-0246-8288-D021C25AD0ED}">
    <text>Previously 0.015</text>
  </threadedComment>
  <threadedComment ref="D29" dT="2024-06-21T18:20:05.03" personId="{51D2B8DB-A2F5-4646-800E-4DB3664DB2F8}" id="{B8929D9B-3F13-8D43-97FA-28992122F950}">
    <text>Previously 0.015</text>
  </threadedComment>
  <threadedComment ref="D30" dT="2024-06-21T18:20:48.58" personId="{51D2B8DB-A2F5-4646-800E-4DB3664DB2F8}" id="{377E97A7-D950-D544-8EC5-6605C6A8C556}">
    <text>Previously 0.02</text>
  </threadedComment>
  <threadedComment ref="D31" dT="2024-06-21T18:20:48.58" personId="{51D2B8DB-A2F5-4646-800E-4DB3664DB2F8}" id="{9C3841F7-B168-E24B-A495-B612A936037C}">
    <text>Previously 0.02</text>
  </threadedComment>
  <threadedComment ref="D32" dT="2024-06-21T18:21:06.03" personId="{51D2B8DB-A2F5-4646-800E-4DB3664DB2F8}" id="{852C6EAE-972D-594C-A185-FAD81F24BFAC}">
    <text>Previously 0.025</text>
  </threadedComment>
  <threadedComment ref="D33" dT="2024-06-21T18:21:25.14" personId="{51D2B8DB-A2F5-4646-800E-4DB3664DB2F8}" id="{C886D301-2ABB-0B44-8001-31BAF6B9FB99}">
    <text>Previously 0.03</text>
  </threadedComment>
  <threadedComment ref="D34" dT="2024-06-21T18:11:42.33" personId="{51D2B8DB-A2F5-4646-800E-4DB3664DB2F8}" id="{CCDC8F71-8200-9641-AEEF-2B20BAD612FE}">
    <text>Previously 0.09</text>
  </threadedComment>
  <threadedComment ref="D34" dT="2024-06-21T18:21:46.73" personId="{51D2B8DB-A2F5-4646-800E-4DB3664DB2F8}" id="{2836A5AF-D7D6-674A-8CDF-82C7BDA199EC}" parentId="{CCDC8F71-8200-9641-AEEF-2B20BAD612FE}">
    <text>Previously 0.06</text>
  </threadedComment>
  <threadedComment ref="D34" dT="2024-07-06T23:46:35.55" personId="{51D2B8DB-A2F5-4646-800E-4DB3664DB2F8}" id="{66C098C2-0D77-3140-AB53-07109FBBBDB1}" parentId="{CCDC8F71-8200-9641-AEEF-2B20BAD612FE}">
    <text>Previously 0.035</text>
  </threadedComment>
  <threadedComment ref="D34" dT="2024-07-12T13:50:09.92" personId="{51D2B8DB-A2F5-4646-800E-4DB3664DB2F8}" id="{C86BDAF5-9C01-C84C-933C-0BA61D71043A}" parentId="{CCDC8F71-8200-9641-AEEF-2B20BAD612FE}">
    <text>Previously 0.15</text>
  </threadedComment>
  <threadedComment ref="D35" dT="2024-06-21T18:22:01.97" personId="{51D2B8DB-A2F5-4646-800E-4DB3664DB2F8}" id="{96162AFE-BCF7-FF46-8327-A20C0FF6288B}">
    <text>Previously 0.06</text>
  </threadedComment>
  <threadedComment ref="D35" dT="2024-07-12T13:49:46.98" personId="{51D2B8DB-A2F5-4646-800E-4DB3664DB2F8}" id="{02D44866-621F-B34E-8FE2-8998FD60ED7D}" parentId="{96162AFE-BCF7-FF46-8327-A20C0FF6288B}">
    <text>Previously 0.03</text>
  </threadedComment>
  <threadedComment ref="D36" dT="2024-06-21T18:22:13.45" personId="{51D2B8DB-A2F5-4646-800E-4DB3664DB2F8}" id="{DB8D7BF8-7A77-C548-93AC-920263C47AE7}">
    <text>Previously 0.06</text>
  </threadedComment>
  <threadedComment ref="C37" dT="2023-10-20T20:29:33.53" personId="{51D2B8DB-A2F5-4646-800E-4DB3664DB2F8}" id="{F0934731-78BA-194A-B9CD-EC5F1F6C9CE0}">
    <text>https://www.ncbi.nlm.nih.gov/pmc/articles/PMC3719843/#:~:text=The%20risk%20of%20stillbirth%20at,at%2042%20weeks%20of%20gestation.</text>
  </threadedComment>
  <threadedComment ref="D37" dT="2024-06-21T18:00:09.83" personId="{51D2B8DB-A2F5-4646-800E-4DB3664DB2F8}" id="{97E3E9D9-E3D7-4F43-B515-8C34E1CF5817}">
    <text>Previously 0.3</text>
  </threadedComment>
  <threadedComment ref="D37" dT="2024-06-21T18:22:26.56" personId="{51D2B8DB-A2F5-4646-800E-4DB3664DB2F8}" id="{A2113B5B-E003-8D40-B7DC-CA7AD96B0FC2}" parentId="{97E3E9D9-E3D7-4F43-B515-8C34E1CF5817}">
    <text>Previously 0.12</text>
  </threadedComment>
  <threadedComment ref="D37" dT="2024-07-12T13:50:56.67" personId="{51D2B8DB-A2F5-4646-800E-4DB3664DB2F8}" id="{9DCA148F-50FB-0949-9EF8-E60CF9728C79}" parentId="{97E3E9D9-E3D7-4F43-B515-8C34E1CF5817}">
    <text>Previously 0.05</text>
  </threadedComment>
  <threadedComment ref="D38" dT="2024-06-21T18:00:19.51" personId="{51D2B8DB-A2F5-4646-800E-4DB3664DB2F8}" id="{22732877-B594-3A44-BC45-02143C03F17F}">
    <text>Previously 0.35</text>
  </threadedComment>
  <threadedComment ref="D38" dT="2024-06-21T18:22:38.29" personId="{51D2B8DB-A2F5-4646-800E-4DB3664DB2F8}" id="{36FC5524-5053-3148-B326-4DBA846D94F8}" parentId="{22732877-B594-3A44-BC45-02143C03F17F}">
    <text>Previously 0.17</text>
  </threadedComment>
  <threadedComment ref="D40" dT="2024-06-21T18:24:58.18" personId="{51D2B8DB-A2F5-4646-800E-4DB3664DB2F8}" id="{EA6C2EE4-5812-B246-9332-1DE9E5ED6A26}">
    <text>Previously 0.7</text>
  </threadedComment>
  <threadedComment ref="C60" dT="2024-07-12T18:29:36.90" personId="{51D2B8DB-A2F5-4646-800E-4DB3664DB2F8}" id="{2C5EF934-2828-4B4A-9619-70709D64AE47}">
    <text>This corresponds to the outcome observed at GA from LMP = 20</text>
  </threadedComment>
  <threadedComment ref="D108" dT="2023-10-20T20:36:59.95" personId="{51D2B8DB-A2F5-4646-800E-4DB3664DB2F8}" id="{7B3AA43D-BF71-F649-BE1E-473187DEA264}">
    <text>https://www.ncbi.nlm.nih.gov/pmc/articles/PMC9847908/#:~:text=There%20was%20a%20peak%20of,%25)%20occurring%20at%2039%20weeks.</text>
  </threadedComment>
</ThreadedComments>
</file>

<file path=xl/threadedComments/threadedComment2.xml><?xml version="1.0" encoding="utf-8"?>
<ThreadedComments xmlns="http://schemas.microsoft.com/office/spreadsheetml/2018/threadedcomments" xmlns:x="http://schemas.openxmlformats.org/spreadsheetml/2006/main">
  <threadedComment ref="C21" dT="2023-10-20T20:32:56.90" personId="{51D2B8DB-A2F5-4646-800E-4DB3664DB2F8}" id="{E4001C83-F249-6444-A77F-28633B3A7B29}">
    <text>All the 0.003s — https://stacks.cdc.gov/view/cdc/61387</text>
  </threadedComment>
  <threadedComment ref="D26" dT="2023-10-20T20:36:59.95" personId="{51D2B8DB-A2F5-4646-800E-4DB3664DB2F8}" id="{D3951916-579F-9441-90C6-D3B056A29F66}">
    <text>https://www.ncbi.nlm.nih.gov/pmc/articles/PMC9847908/#:~:text=There%20was%20a%20peak%20of,%25)%20occurring%20at%2039%20weeks.</text>
  </threadedComment>
  <threadedComment ref="C37" dT="2023-10-20T20:29:33.53" personId="{51D2B8DB-A2F5-4646-800E-4DB3664DB2F8}" id="{8C8F274C-85B2-394B-AD03-43C0661C6744}">
    <text>https://www.ncbi.nlm.nih.gov/pmc/articles/PMC3719843/#:~:text=The%20risk%20of%20stillbirth%20at,at%2042%20weeks%20of%20gestation.</text>
  </threadedComment>
  <threadedComment ref="D67" dT="2023-10-20T20:36:59.95" personId="{51D2B8DB-A2F5-4646-800E-4DB3664DB2F8}" id="{F2369221-CB12-D746-BE61-8D48FFA61906}">
    <text>https://www.ncbi.nlm.nih.gov/pmc/articles/PMC9847908/#:~:text=There%20was%20a%20peak%20of,%25)%20occurring%20at%2039%20weeks.</text>
  </threadedComment>
  <threadedComment ref="D108" dT="2023-10-20T20:36:59.95" personId="{51D2B8DB-A2F5-4646-800E-4DB3664DB2F8}" id="{5A39B3F8-BF99-5541-90CC-F9ACE8CBD01D}">
    <text>https://www.ncbi.nlm.nih.gov/pmc/articles/PMC9847908/#:~:text=There%20was%20a%20peak%20of,%25)%20occurring%20at%2039%20weeks.</text>
  </threadedComment>
</ThreadedComments>
</file>

<file path=xl/threadedComments/threadedComment3.xml><?xml version="1.0" encoding="utf-8"?>
<ThreadedComments xmlns="http://schemas.microsoft.com/office/spreadsheetml/2018/threadedcomments" xmlns:x="http://schemas.openxmlformats.org/spreadsheetml/2006/main">
  <threadedComment ref="C1" dT="2023-10-27T16:29:57.16" personId="{51D2B8DB-A2F5-4646-800E-4DB3664DB2F8}" id="{E213A8AF-362C-3249-8F32-5816963215D6}">
    <text>https://www.sciencedirect.com/science/article/pii/S0002937813008594?via%3Dihub#fig1</text>
  </threadedComment>
  <threadedComment ref="F1" dT="2023-11-27T01:54:37.91" personId="{51D2B8DB-A2F5-4646-800E-4DB3664DB2F8}" id="{29763DF1-A92A-BB44-B75E-A2C031E5A1DB}">
    <text>Increased the risk of preeclampsia for the simulation</text>
  </threadedComment>
  <threadedComment ref="F1" dT="2023-11-27T01:59:11.30" personId="{51D2B8DB-A2F5-4646-800E-4DB3664DB2F8}" id="{C9218FDB-6DAA-E54C-A00D-DCF5B406ACE6}" parentId="{29763DF1-A92A-BB44-B75E-A2C031E5A1DB}">
    <text>Ideally, want to be at 10-25% of untreated with preeclampsia: High blood pressure: A risk factor for preeclampsiaMarch of Dimeshttps://www.marchofdimes.org › find-support › blog › h...</text>
    <extLst>
      <x:ext xmlns:xltc2="http://schemas.microsoft.com/office/spreadsheetml/2020/threadedcomments2" uri="{F7C98A9C-CBB3-438F-8F68-D28B6AF4A901}">
        <xltc2:checksum>404583031</xltc2:checksum>
        <xltc2:hyperlink startIndex="62" length="122" url="https://www.google.com/url?sa=t&amp;rct=j&amp;q=&amp;esrc=s&amp;source=web&amp;cd=&amp;cad=rja&amp;uact=8&amp;ved=2ahUKEwj9ucGciuOCAxU1lGoFHVFcDqoQFnoECA8QAw&amp;url=https%3A%2F%2Fwww.marchofdimes.org%2Ffind-support%2Fblog%2Fhigh-blood-pressure-risk-factor-preeclampsia-0%23%3A~%3Atext%3DAccording%2520to%2520the%2520American%2520College%2Caspirin%2520to%2520help%2520prevent%2520it.&amp;usg=AOvVaw2WnPBfo15qNAd5MeG9CtOf&amp;opi=89978449"/>
      </x:ext>
    </extLst>
  </threadedComment>
  <threadedComment ref="F1" dT="2024-06-21T16:40:27.60" personId="{51D2B8DB-A2F5-4646-800E-4DB3664DB2F8}" id="{B88A49DC-EFB3-3B47-8D45-A3BEE28E20F7}" parentId="{29763DF1-A92A-BB44-B75E-A2C031E5A1DB}">
    <text>Actually, decided to increase per the ACOG 2019 practice bulletin. They said that 20-50% of people with chronic hypertension may develop superimposed preeclampsia. In CHAP, they found that 30% of them went on to develop severe preeclampsia. Thinking that we’re going to aim for a marginal distribution of 20-25% in the lowest severity who are untreated</text>
  </threadedComment>
  <threadedComment ref="F1" dT="2024-06-21T19:39:03.42" personId="{51D2B8DB-A2F5-4646-800E-4DB3664DB2F8}" id="{FF188301-AAA9-9842-B50B-708EBB96FFC0}" parentId="{29763DF1-A92A-BB44-B75E-A2C031E5A1DB}">
    <text xml:space="preserve">Transformed this to logit function as opposed to multiplying directly. Risks were going out of bounds
</text>
  </threadedComment>
  <threadedComment ref="C29" dT="2024-07-12T13:56:38.50" personId="{51D2B8DB-A2F5-4646-800E-4DB3664DB2F8}" id="{43C05DFE-3F99-2340-BC5C-ABCDE3AE0F7E}">
    <text>Previously 0.0001</text>
  </threadedComment>
  <threadedComment ref="C30" dT="2024-07-12T13:57:20.72" personId="{51D2B8DB-A2F5-4646-800E-4DB3664DB2F8}" id="{49F4C65F-40DD-5044-B5CC-CB04F634A42A}">
    <text>Previously 0.0004</text>
  </threadedComment>
  <threadedComment ref="C31" dT="2024-07-12T13:58:31.15" personId="{51D2B8DB-A2F5-4646-800E-4DB3664DB2F8}" id="{49444082-D094-F245-B3DE-77B68C1DD127}">
    <text>Previously 0.0005</text>
  </threadedComment>
  <threadedComment ref="C41" dT="2024-06-21T19:31:37.84" personId="{51D2B8DB-A2F5-4646-800E-4DB3664DB2F8}" id="{F4A2424B-F409-B04F-B010-E79913C4F818}">
    <text>Was 0.011</text>
  </threadedComment>
  <threadedComment ref="C42" dT="2024-06-21T19:31:47.58" personId="{51D2B8DB-A2F5-4646-800E-4DB3664DB2F8}" id="{1670A8BD-D7C8-874C-97A9-38556A273CCF}">
    <text>Was 0.014</text>
  </threadedComment>
</ThreadedComments>
</file>

<file path=xl/threadedComments/threadedComment4.xml><?xml version="1.0" encoding="utf-8"?>
<ThreadedComments xmlns="http://schemas.microsoft.com/office/spreadsheetml/2018/threadedcomments" xmlns:x="http://schemas.openxmlformats.org/spreadsheetml/2006/main">
  <threadedComment ref="F1" dT="2023-11-27T01:54:37.91" personId="{51D2B8DB-A2F5-4646-800E-4DB3664DB2F8}" id="{BAC025A3-D130-FD41-85B5-3D8C5E93F3B1}">
    <text>Increased the risk of preeclampsia for the simulation</text>
  </threadedComment>
  <threadedComment ref="F1" dT="2023-11-27T01:59:11.30" personId="{51D2B8DB-A2F5-4646-800E-4DB3664DB2F8}" id="{1E86FFC2-AA30-004E-9F8B-1C148B818BA9}" parentId="{BAC025A3-D130-FD41-85B5-3D8C5E93F3B1}">
    <text>Ideally, want to be at 10-25% of untreated with preeclampsia: High blood pressure: A risk factor for preeclampsiaMarch of Dimeshttps://www.marchofdimes.org › find-support › blog › h...</text>
    <extLst>
      <x:ext xmlns:xltc2="http://schemas.microsoft.com/office/spreadsheetml/2020/threadedcomments2" uri="{F7C98A9C-CBB3-438F-8F68-D28B6AF4A901}">
        <xltc2:checksum>404583031</xltc2:checksum>
        <xltc2:hyperlink startIndex="62" length="122" url="https://www.google.com/url?sa=t&amp;rct=j&amp;q=&amp;esrc=s&amp;source=web&amp;cd=&amp;cad=rja&amp;uact=8&amp;ved=2ahUKEwj9ucGciuOCAxU1lGoFHVFcDqoQFnoECA8QAw&amp;url=https%3A%2F%2Fwww.marchofdimes.org%2Ffind-support%2Fblog%2Fhigh-blood-pressure-risk-factor-preeclampsia-0%23%3A~%3Atext%3DAccording%2520to%2520the%2520American%2520College%2Caspirin%2520to%2520help%2520prevent%2520it.&amp;usg=AOvVaw2WnPBfo15qNAd5MeG9CtOf&amp;opi=89978449"/>
      </x:ext>
    </extLst>
  </threadedComment>
  <threadedComment ref="F1" dT="2024-06-21T16:40:27.60" personId="{51D2B8DB-A2F5-4646-800E-4DB3664DB2F8}" id="{70243E6B-0B6C-FF44-8E34-A370192E1D21}" parentId="{BAC025A3-D130-FD41-85B5-3D8C5E93F3B1}">
    <text>Actually, decided to increase per the ACOG 2019 practice bulletin. They said that 20-50% of people with chronic hypertension may develop superimposed preeclampsia. In CHAP, they found that 30% of them went on to develop severe preeclampsia. Thinking that we’re going to aim for a marginal distribution of 20-25% in the lowest severity who are untreated</text>
  </threadedComment>
  <threadedComment ref="F1" dT="2024-06-21T19:39:03.42" personId="{51D2B8DB-A2F5-4646-800E-4DB3664DB2F8}" id="{11513928-94D8-AB40-A0E6-03F9A3D2B706}" parentId="{BAC025A3-D130-FD41-85B5-3D8C5E93F3B1}">
    <text xml:space="preserve">Transformed this to logit function as opposed to multiplying directly. Risks were going out of bounds
</text>
  </threadedComment>
</ThreadedComments>
</file>

<file path=xl/threadedComments/threadedComment5.xml><?xml version="1.0" encoding="utf-8"?>
<ThreadedComments xmlns="http://schemas.microsoft.com/office/spreadsheetml/2018/threadedcomments" xmlns:x="http://schemas.openxmlformats.org/spreadsheetml/2006/main">
  <threadedComment ref="C1" dT="2023-10-27T12:57:42.45" personId="{51D2B8DB-A2F5-4646-800E-4DB3664DB2F8}" id="{DE156160-DAE5-104A-97C4-22BCF8A70901}">
    <text>https://www.ncbi.nlm.nih.gov/pmc/articles/PMC4347876/</text>
  </threadedComment>
  <threadedComment ref="C1" dT="2023-11-25T19:28:53.24" personId="{51D2B8DB-A2F5-4646-800E-4DB3664DB2F8}" id="{BF5A342D-410D-DA4C-9019-A9F5F07ECBEE}" parentId="{DE156160-DAE5-104A-97C4-22BCF8A70901}">
    <text>Note that we have no treatment effect on risk of fetal death or live birth after preeclampsia. We’re assuming that this effect is essentially totally determined by the experience of preeclampsia. This is a simplification of real life.</text>
  </threadedComment>
  <threadedComment ref="C1" dT="2024-04-19T18:28:34.76" personId="{51D2B8DB-A2F5-4646-800E-4DB3664DB2F8}" id="{D8219667-F635-1340-8294-FDDDE70A7E71}" parentId="{DE156160-DAE5-104A-97C4-22BCF8A70901}">
    <text>If they don’t have a fetal death, then they have a live birth, so not worth having the live birth column here</text>
  </threadedComment>
  <threadedComment ref="C19" dT="2024-04-19T18:26:41.97" personId="{51D2B8DB-A2F5-4646-800E-4DB3664DB2F8}" id="{54CFE3A7-0706-054E-8B1D-6AB0EB9EF138}">
    <text>Think more on these values and Kim’s comment surrounding preeclampsia and termination early in pregnancy</text>
  </threadedComment>
  <threadedComment ref="C20" dT="2024-04-19T18:26:41.97" personId="{51D2B8DB-A2F5-4646-800E-4DB3664DB2F8}" id="{D8EDDA08-EBB1-6B4B-AA6D-B87645FA66A1}">
    <text>Think more on these values and Kim’s comment surrounding preeclampsia and termination early in pregnancy</text>
  </threadedComment>
</ThreadedComments>
</file>

<file path=xl/threadedComments/threadedComment6.xml><?xml version="1.0" encoding="utf-8"?>
<ThreadedComments xmlns="http://schemas.microsoft.com/office/spreadsheetml/2018/threadedcomments" xmlns:x="http://schemas.openxmlformats.org/spreadsheetml/2006/main">
  <threadedComment ref="C1" dT="2024-04-19T19:01:33.29" personId="{51D2B8DB-A2F5-4646-800E-4DB3664DB2F8}" id="{1E63AE57-A890-3A48-BD1B-8B7A590497DA}">
    <text>These will need to be modified/played around with.</text>
  </threadedComment>
</ThreadedComment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8.xml.rels><?xml version="1.0" encoding="UTF-8" standalone="yes"?>
<Relationships xmlns="http://schemas.openxmlformats.org/package/2006/relationships"><Relationship Id="rId3" Type="http://schemas.microsoft.com/office/2017/10/relationships/threadedComment" Target="../threadedComments/threadedComment6.xml"/><Relationship Id="rId2" Type="http://schemas.openxmlformats.org/officeDocument/2006/relationships/comments" Target="../comments6.xml"/><Relationship Id="rId1"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F3A497-0710-CC4C-A692-267D49721F6C}">
  <dimension ref="B2:C19"/>
  <sheetViews>
    <sheetView topLeftCell="A8" workbookViewId="0">
      <selection activeCell="C20" sqref="C20"/>
    </sheetView>
  </sheetViews>
  <sheetFormatPr baseColWidth="10" defaultRowHeight="16" x14ac:dyDescent="0.2"/>
  <cols>
    <col min="2" max="2" width="87" style="5" customWidth="1"/>
    <col min="3" max="3" width="75.83203125" customWidth="1"/>
  </cols>
  <sheetData>
    <row r="2" spans="2:3" ht="17" x14ac:dyDescent="0.2">
      <c r="B2" s="7" t="s">
        <v>22</v>
      </c>
    </row>
    <row r="3" spans="2:3" ht="85" x14ac:dyDescent="0.2">
      <c r="B3" s="6" t="s">
        <v>23</v>
      </c>
    </row>
    <row r="5" spans="2:3" ht="17" x14ac:dyDescent="0.2">
      <c r="B5" s="7" t="s">
        <v>24</v>
      </c>
      <c r="C5" s="7" t="s">
        <v>41</v>
      </c>
    </row>
    <row r="6" spans="2:3" ht="17" x14ac:dyDescent="0.2">
      <c r="B6" s="9" t="s">
        <v>25</v>
      </c>
    </row>
    <row r="7" spans="2:3" ht="119" x14ac:dyDescent="0.2">
      <c r="B7" s="10" t="s">
        <v>35</v>
      </c>
    </row>
    <row r="8" spans="2:3" ht="17" x14ac:dyDescent="0.2">
      <c r="B8" s="9" t="s">
        <v>26</v>
      </c>
      <c r="C8" s="9" t="s">
        <v>26</v>
      </c>
    </row>
    <row r="9" spans="2:3" ht="102" x14ac:dyDescent="0.2">
      <c r="B9" s="10" t="s">
        <v>30</v>
      </c>
      <c r="C9" s="5" t="s">
        <v>42</v>
      </c>
    </row>
    <row r="10" spans="2:3" ht="17" x14ac:dyDescent="0.2">
      <c r="B10" s="9" t="s">
        <v>27</v>
      </c>
      <c r="C10" s="9" t="s">
        <v>27</v>
      </c>
    </row>
    <row r="11" spans="2:3" ht="85" x14ac:dyDescent="0.2">
      <c r="B11" s="10" t="s">
        <v>28</v>
      </c>
      <c r="C11" s="5" t="s">
        <v>42</v>
      </c>
    </row>
    <row r="12" spans="2:3" ht="17" x14ac:dyDescent="0.2">
      <c r="B12" s="9" t="s">
        <v>29</v>
      </c>
      <c r="C12" s="9" t="s">
        <v>29</v>
      </c>
    </row>
    <row r="13" spans="2:3" ht="136" x14ac:dyDescent="0.2">
      <c r="B13" s="10" t="s">
        <v>31</v>
      </c>
      <c r="C13" s="5" t="s">
        <v>43</v>
      </c>
    </row>
    <row r="14" spans="2:3" ht="17" x14ac:dyDescent="0.2">
      <c r="B14" s="9" t="s">
        <v>32</v>
      </c>
      <c r="C14" s="9" t="s">
        <v>32</v>
      </c>
    </row>
    <row r="15" spans="2:3" ht="136" x14ac:dyDescent="0.2">
      <c r="B15" s="10" t="s">
        <v>36</v>
      </c>
      <c r="C15" s="5" t="s">
        <v>43</v>
      </c>
    </row>
    <row r="16" spans="2:3" ht="17" x14ac:dyDescent="0.2">
      <c r="B16" s="9" t="s">
        <v>33</v>
      </c>
      <c r="C16" s="9" t="s">
        <v>33</v>
      </c>
    </row>
    <row r="17" spans="2:3" ht="68" x14ac:dyDescent="0.2">
      <c r="B17" s="10" t="s">
        <v>37</v>
      </c>
      <c r="C17" s="5" t="s">
        <v>44</v>
      </c>
    </row>
    <row r="18" spans="2:3" ht="17" x14ac:dyDescent="0.2">
      <c r="B18" s="9" t="s">
        <v>38</v>
      </c>
      <c r="C18" s="9" t="s">
        <v>38</v>
      </c>
    </row>
    <row r="19" spans="2:3" ht="102" x14ac:dyDescent="0.2">
      <c r="B19" s="6" t="s">
        <v>40</v>
      </c>
      <c r="C19" s="5" t="s">
        <v>45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BAD042-1D8C-E044-AB59-2B80CE0D260D}">
  <dimension ref="A1:B22"/>
  <sheetViews>
    <sheetView workbookViewId="0">
      <selection activeCell="B23" sqref="B23"/>
    </sheetView>
  </sheetViews>
  <sheetFormatPr baseColWidth="10" defaultRowHeight="16" x14ac:dyDescent="0.2"/>
  <cols>
    <col min="1" max="1" width="12.1640625" bestFit="1" customWidth="1"/>
  </cols>
  <sheetData>
    <row r="1" spans="1:2" x14ac:dyDescent="0.2">
      <c r="A1" s="16" t="s">
        <v>13</v>
      </c>
      <c r="B1" s="16"/>
    </row>
    <row r="2" spans="1:2" x14ac:dyDescent="0.2">
      <c r="A2" s="1" t="s">
        <v>12</v>
      </c>
      <c r="B2" s="1" t="s">
        <v>9</v>
      </c>
    </row>
    <row r="3" spans="1:2" x14ac:dyDescent="0.2">
      <c r="A3" t="s">
        <v>10</v>
      </c>
      <c r="B3" s="8">
        <v>0.8</v>
      </c>
    </row>
    <row r="4" spans="1:2" x14ac:dyDescent="0.2">
      <c r="A4" t="s">
        <v>2</v>
      </c>
      <c r="B4" s="8">
        <v>0.8</v>
      </c>
    </row>
    <row r="6" spans="1:2" x14ac:dyDescent="0.2">
      <c r="A6" s="16" t="s">
        <v>15</v>
      </c>
      <c r="B6" s="16"/>
    </row>
    <row r="7" spans="1:2" x14ac:dyDescent="0.2">
      <c r="A7" s="1" t="s">
        <v>14</v>
      </c>
      <c r="B7" s="1" t="s">
        <v>9</v>
      </c>
    </row>
    <row r="8" spans="1:2" x14ac:dyDescent="0.2">
      <c r="A8" t="s">
        <v>16</v>
      </c>
      <c r="B8" t="s">
        <v>3</v>
      </c>
    </row>
    <row r="9" spans="1:2" x14ac:dyDescent="0.2">
      <c r="A9" t="s">
        <v>17</v>
      </c>
      <c r="B9" s="8">
        <v>1.25</v>
      </c>
    </row>
    <row r="10" spans="1:2" x14ac:dyDescent="0.2">
      <c r="A10" t="s">
        <v>18</v>
      </c>
      <c r="B10" s="8">
        <v>1.5</v>
      </c>
    </row>
    <row r="12" spans="1:2" x14ac:dyDescent="0.2">
      <c r="A12" s="16" t="s">
        <v>19</v>
      </c>
      <c r="B12" s="16"/>
    </row>
    <row r="13" spans="1:2" x14ac:dyDescent="0.2">
      <c r="A13" s="1" t="s">
        <v>14</v>
      </c>
      <c r="B13" s="1" t="s">
        <v>9</v>
      </c>
    </row>
    <row r="14" spans="1:2" x14ac:dyDescent="0.2">
      <c r="A14" t="s">
        <v>16</v>
      </c>
      <c r="B14" t="s">
        <v>3</v>
      </c>
    </row>
    <row r="15" spans="1:2" x14ac:dyDescent="0.2">
      <c r="A15" t="s">
        <v>17</v>
      </c>
      <c r="B15" s="8">
        <v>2</v>
      </c>
    </row>
    <row r="16" spans="1:2" x14ac:dyDescent="0.2">
      <c r="A16" t="s">
        <v>18</v>
      </c>
      <c r="B16" s="8">
        <v>3</v>
      </c>
    </row>
    <row r="18" spans="1:2" x14ac:dyDescent="0.2">
      <c r="A18" s="1" t="s">
        <v>48</v>
      </c>
    </row>
    <row r="19" spans="1:2" x14ac:dyDescent="0.2">
      <c r="B19" s="8">
        <v>0.2</v>
      </c>
    </row>
    <row r="21" spans="1:2" x14ac:dyDescent="0.2">
      <c r="A21" s="1" t="s">
        <v>34</v>
      </c>
    </row>
    <row r="22" spans="1:2" x14ac:dyDescent="0.2">
      <c r="B22" s="8">
        <v>2.5</v>
      </c>
    </row>
  </sheetData>
  <mergeCells count="3">
    <mergeCell ref="A1:B1"/>
    <mergeCell ref="A6:B6"/>
    <mergeCell ref="A12:B1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0633E7-A8AC-2448-856C-6ACF1A963AAB}">
  <dimension ref="A1:E124"/>
  <sheetViews>
    <sheetView topLeftCell="A92" workbookViewId="0">
      <selection activeCell="C101" sqref="C101:C124"/>
    </sheetView>
  </sheetViews>
  <sheetFormatPr baseColWidth="10" defaultRowHeight="16" x14ac:dyDescent="0.2"/>
  <cols>
    <col min="2" max="2" width="19" bestFit="1" customWidth="1"/>
    <col min="3" max="3" width="16.33203125" bestFit="1" customWidth="1"/>
    <col min="4" max="4" width="14.33203125" bestFit="1" customWidth="1"/>
    <col min="5" max="5" width="14.83203125" bestFit="1" customWidth="1"/>
  </cols>
  <sheetData>
    <row r="1" spans="1:5" s="1" customFormat="1" x14ac:dyDescent="0.2">
      <c r="A1" s="1" t="s">
        <v>11</v>
      </c>
      <c r="B1" s="1" t="s">
        <v>7</v>
      </c>
      <c r="C1" s="1" t="s">
        <v>4</v>
      </c>
      <c r="D1" s="1" t="s">
        <v>5</v>
      </c>
      <c r="E1" s="1" t="s">
        <v>6</v>
      </c>
    </row>
    <row r="2" spans="1:5" x14ac:dyDescent="0.2">
      <c r="A2" s="2">
        <v>0</v>
      </c>
      <c r="B2" s="2">
        <v>0</v>
      </c>
      <c r="C2" s="8">
        <v>0.1</v>
      </c>
      <c r="D2" s="8">
        <v>0</v>
      </c>
      <c r="E2" s="2">
        <f>1-D2-C2</f>
        <v>0.9</v>
      </c>
    </row>
    <row r="3" spans="1:5" x14ac:dyDescent="0.2">
      <c r="A3" s="2">
        <v>0</v>
      </c>
      <c r="B3" s="2">
        <v>1</v>
      </c>
      <c r="C3" s="8">
        <v>0.1</v>
      </c>
      <c r="D3" s="8">
        <v>0</v>
      </c>
      <c r="E3" s="2">
        <f>1-D3-C3</f>
        <v>0.9</v>
      </c>
    </row>
    <row r="4" spans="1:5" x14ac:dyDescent="0.2">
      <c r="A4" s="2">
        <v>0</v>
      </c>
      <c r="B4" s="2">
        <v>2</v>
      </c>
      <c r="C4" s="8">
        <v>0.05</v>
      </c>
      <c r="D4" s="8">
        <v>0</v>
      </c>
      <c r="E4" s="2">
        <f>1-D4-C4</f>
        <v>0.95</v>
      </c>
    </row>
    <row r="5" spans="1:5" x14ac:dyDescent="0.2">
      <c r="A5" s="2">
        <v>0</v>
      </c>
      <c r="B5" s="2">
        <v>3</v>
      </c>
      <c r="C5" s="8">
        <v>0.05</v>
      </c>
      <c r="D5" s="8">
        <v>0</v>
      </c>
      <c r="E5" s="2">
        <f>1-D5-C5</f>
        <v>0.95</v>
      </c>
    </row>
    <row r="6" spans="1:5" x14ac:dyDescent="0.2">
      <c r="A6" s="2">
        <v>0</v>
      </c>
      <c r="B6" s="2">
        <v>4</v>
      </c>
      <c r="C6" s="8">
        <v>0.1</v>
      </c>
      <c r="D6" s="8">
        <v>0</v>
      </c>
      <c r="E6" s="2">
        <f>1-D6-C6</f>
        <v>0.9</v>
      </c>
    </row>
    <row r="7" spans="1:5" x14ac:dyDescent="0.2">
      <c r="A7" s="2">
        <v>0</v>
      </c>
      <c r="B7" s="2">
        <v>5</v>
      </c>
      <c r="C7" s="8">
        <v>0.1</v>
      </c>
      <c r="D7" s="8">
        <v>0</v>
      </c>
      <c r="E7" s="2">
        <f t="shared" ref="E7:E41" si="0">1-C7-D7</f>
        <v>0.9</v>
      </c>
    </row>
    <row r="8" spans="1:5" x14ac:dyDescent="0.2">
      <c r="A8" s="2">
        <v>0</v>
      </c>
      <c r="B8" s="2">
        <v>6</v>
      </c>
      <c r="C8" s="8">
        <v>0.09</v>
      </c>
      <c r="D8" s="8">
        <v>0</v>
      </c>
      <c r="E8" s="2">
        <f t="shared" si="0"/>
        <v>0.91</v>
      </c>
    </row>
    <row r="9" spans="1:5" x14ac:dyDescent="0.2">
      <c r="A9" s="2">
        <v>0</v>
      </c>
      <c r="B9" s="2">
        <v>7</v>
      </c>
      <c r="C9" s="8">
        <v>0.09</v>
      </c>
      <c r="D9" s="8">
        <v>0</v>
      </c>
      <c r="E9" s="2">
        <f t="shared" si="0"/>
        <v>0.91</v>
      </c>
    </row>
    <row r="10" spans="1:5" x14ac:dyDescent="0.2">
      <c r="A10" s="2">
        <v>0</v>
      </c>
      <c r="B10" s="2">
        <v>8</v>
      </c>
      <c r="C10" s="8">
        <v>1.4999999999999999E-2</v>
      </c>
      <c r="D10" s="8">
        <v>0</v>
      </c>
      <c r="E10" s="2">
        <f t="shared" si="0"/>
        <v>0.98499999999999999</v>
      </c>
    </row>
    <row r="11" spans="1:5" x14ac:dyDescent="0.2">
      <c r="A11" s="2">
        <v>0</v>
      </c>
      <c r="B11" s="2">
        <v>9</v>
      </c>
      <c r="C11" s="8">
        <v>1.4999999999999999E-2</v>
      </c>
      <c r="D11" s="8">
        <v>0</v>
      </c>
      <c r="E11" s="2">
        <f t="shared" si="0"/>
        <v>0.98499999999999999</v>
      </c>
    </row>
    <row r="12" spans="1:5" x14ac:dyDescent="0.2">
      <c r="A12" s="2">
        <v>0</v>
      </c>
      <c r="B12" s="2">
        <v>10</v>
      </c>
      <c r="C12" s="8">
        <v>1.4999999999999999E-2</v>
      </c>
      <c r="D12" s="8">
        <v>0</v>
      </c>
      <c r="E12" s="2">
        <f t="shared" si="0"/>
        <v>0.98499999999999999</v>
      </c>
    </row>
    <row r="13" spans="1:5" x14ac:dyDescent="0.2">
      <c r="A13" s="2">
        <v>0</v>
      </c>
      <c r="B13" s="2">
        <v>11</v>
      </c>
      <c r="C13" s="8">
        <v>1.4999999999999999E-2</v>
      </c>
      <c r="D13" s="8">
        <v>0</v>
      </c>
      <c r="E13" s="2">
        <f t="shared" si="0"/>
        <v>0.98499999999999999</v>
      </c>
    </row>
    <row r="14" spans="1:5" x14ac:dyDescent="0.2">
      <c r="A14" s="2">
        <v>0</v>
      </c>
      <c r="B14" s="2">
        <v>12</v>
      </c>
      <c r="C14" s="8">
        <v>0.01</v>
      </c>
      <c r="D14" s="8">
        <v>0</v>
      </c>
      <c r="E14" s="2">
        <f t="shared" si="0"/>
        <v>0.99</v>
      </c>
    </row>
    <row r="15" spans="1:5" x14ac:dyDescent="0.2">
      <c r="A15" s="2">
        <v>0</v>
      </c>
      <c r="B15" s="2">
        <v>13</v>
      </c>
      <c r="C15" s="8">
        <v>0.01</v>
      </c>
      <c r="D15" s="8">
        <v>0</v>
      </c>
      <c r="E15" s="2">
        <f t="shared" si="0"/>
        <v>0.99</v>
      </c>
    </row>
    <row r="16" spans="1:5" x14ac:dyDescent="0.2">
      <c r="A16" s="2">
        <v>0</v>
      </c>
      <c r="B16" s="2">
        <v>14</v>
      </c>
      <c r="C16" s="8">
        <v>0.01</v>
      </c>
      <c r="D16" s="8">
        <v>0</v>
      </c>
      <c r="E16" s="2">
        <f t="shared" si="0"/>
        <v>0.99</v>
      </c>
    </row>
    <row r="17" spans="1:5" x14ac:dyDescent="0.2">
      <c r="A17" s="2">
        <v>0</v>
      </c>
      <c r="B17" s="2">
        <v>15</v>
      </c>
      <c r="C17" s="8">
        <v>0.01</v>
      </c>
      <c r="D17" s="8">
        <v>0</v>
      </c>
      <c r="E17" s="2">
        <f t="shared" si="0"/>
        <v>0.99</v>
      </c>
    </row>
    <row r="18" spans="1:5" x14ac:dyDescent="0.2">
      <c r="A18" s="2">
        <v>0</v>
      </c>
      <c r="B18" s="2">
        <v>16</v>
      </c>
      <c r="C18" s="8">
        <v>8.0000000000000004E-4</v>
      </c>
      <c r="D18" s="8">
        <v>0</v>
      </c>
      <c r="E18" s="2">
        <f t="shared" si="0"/>
        <v>0.99919999999999998</v>
      </c>
    </row>
    <row r="19" spans="1:5" x14ac:dyDescent="0.2">
      <c r="A19" s="2">
        <v>0</v>
      </c>
      <c r="B19" s="2">
        <v>17</v>
      </c>
      <c r="C19" s="8">
        <v>8.0000000000000004E-4</v>
      </c>
      <c r="D19" s="8">
        <v>0</v>
      </c>
      <c r="E19" s="2">
        <f t="shared" si="0"/>
        <v>0.99919999999999998</v>
      </c>
    </row>
    <row r="20" spans="1:5" x14ac:dyDescent="0.2">
      <c r="A20" s="2">
        <v>0</v>
      </c>
      <c r="B20" s="2">
        <v>18</v>
      </c>
      <c r="C20" s="8">
        <v>8.0000000000000004E-4</v>
      </c>
      <c r="D20" s="8">
        <v>0</v>
      </c>
      <c r="E20" s="2">
        <f t="shared" si="0"/>
        <v>0.99919999999999998</v>
      </c>
    </row>
    <row r="21" spans="1:5" x14ac:dyDescent="0.2">
      <c r="A21" s="2">
        <v>0</v>
      </c>
      <c r="B21" s="2">
        <v>19</v>
      </c>
      <c r="C21" s="8">
        <v>8.0000000000000004E-4</v>
      </c>
      <c r="D21" s="8">
        <v>0</v>
      </c>
      <c r="E21" s="2">
        <f t="shared" si="0"/>
        <v>0.99919999999999998</v>
      </c>
    </row>
    <row r="22" spans="1:5" x14ac:dyDescent="0.2">
      <c r="A22" s="2">
        <v>0</v>
      </c>
      <c r="B22" s="2">
        <v>20</v>
      </c>
      <c r="C22" s="8">
        <v>2.5000000000000001E-5</v>
      </c>
      <c r="D22" s="8">
        <v>0</v>
      </c>
      <c r="E22" s="2">
        <f t="shared" si="0"/>
        <v>0.99997499999999995</v>
      </c>
    </row>
    <row r="23" spans="1:5" x14ac:dyDescent="0.2">
      <c r="A23" s="2">
        <v>0</v>
      </c>
      <c r="B23" s="2">
        <v>21</v>
      </c>
      <c r="C23" s="8">
        <v>5.9999999999999997E-7</v>
      </c>
      <c r="D23" s="8">
        <v>1.0000000000000001E-5</v>
      </c>
      <c r="E23" s="2">
        <f t="shared" si="0"/>
        <v>0.99998940000000003</v>
      </c>
    </row>
    <row r="24" spans="1:5" x14ac:dyDescent="0.2">
      <c r="A24" s="2">
        <v>0</v>
      </c>
      <c r="B24" s="2">
        <v>22</v>
      </c>
      <c r="C24" s="8">
        <v>5.9999999999999997E-7</v>
      </c>
      <c r="D24" s="8">
        <v>1.0000000000000001E-5</v>
      </c>
      <c r="E24" s="2">
        <f t="shared" si="0"/>
        <v>0.99998940000000003</v>
      </c>
    </row>
    <row r="25" spans="1:5" x14ac:dyDescent="0.2">
      <c r="A25" s="2">
        <v>0</v>
      </c>
      <c r="B25" s="2">
        <v>23</v>
      </c>
      <c r="C25" s="8">
        <v>5.9999999999999997E-7</v>
      </c>
      <c r="D25" s="8">
        <v>1.0000000000000001E-5</v>
      </c>
      <c r="E25" s="2">
        <f t="shared" si="0"/>
        <v>0.99998940000000003</v>
      </c>
    </row>
    <row r="26" spans="1:5" x14ac:dyDescent="0.2">
      <c r="A26" s="2">
        <v>0</v>
      </c>
      <c r="B26" s="2">
        <v>24</v>
      </c>
      <c r="C26" s="8">
        <v>5.9999999999999997E-7</v>
      </c>
      <c r="D26" s="8">
        <v>1E-3</v>
      </c>
      <c r="E26" s="2">
        <f t="shared" si="0"/>
        <v>0.99899939999999998</v>
      </c>
    </row>
    <row r="27" spans="1:5" x14ac:dyDescent="0.2">
      <c r="A27" s="2">
        <v>0</v>
      </c>
      <c r="B27" s="2">
        <v>25</v>
      </c>
      <c r="C27" s="8">
        <v>5.9999999999999997E-7</v>
      </c>
      <c r="D27" s="8">
        <v>1.5E-3</v>
      </c>
      <c r="E27" s="2">
        <f t="shared" si="0"/>
        <v>0.99849940000000004</v>
      </c>
    </row>
    <row r="28" spans="1:5" x14ac:dyDescent="0.2">
      <c r="A28" s="2">
        <v>0</v>
      </c>
      <c r="B28" s="2">
        <v>26</v>
      </c>
      <c r="C28" s="8">
        <v>5.9999999999999997E-7</v>
      </c>
      <c r="D28" s="8">
        <v>1.8E-3</v>
      </c>
      <c r="E28" s="2">
        <f t="shared" si="0"/>
        <v>0.99819939999999996</v>
      </c>
    </row>
    <row r="29" spans="1:5" x14ac:dyDescent="0.2">
      <c r="A29" s="2">
        <v>0</v>
      </c>
      <c r="B29" s="2">
        <v>27</v>
      </c>
      <c r="C29" s="8">
        <v>6.0000000000000002E-6</v>
      </c>
      <c r="D29" s="8">
        <v>2E-3</v>
      </c>
      <c r="E29" s="2">
        <f t="shared" si="0"/>
        <v>0.99799400000000005</v>
      </c>
    </row>
    <row r="30" spans="1:5" x14ac:dyDescent="0.2">
      <c r="A30" s="2">
        <v>0</v>
      </c>
      <c r="B30" s="2">
        <v>28</v>
      </c>
      <c r="C30" s="8">
        <v>2.5000000000000001E-5</v>
      </c>
      <c r="D30" s="8">
        <v>3.0000000000000001E-3</v>
      </c>
      <c r="E30" s="2">
        <f t="shared" si="0"/>
        <v>0.99697499999999994</v>
      </c>
    </row>
    <row r="31" spans="1:5" x14ac:dyDescent="0.2">
      <c r="A31" s="2">
        <v>0</v>
      </c>
      <c r="B31" s="2">
        <v>29</v>
      </c>
      <c r="C31" s="8">
        <v>2.5000000000000001E-5</v>
      </c>
      <c r="D31" s="8">
        <v>5.0000000000000001E-3</v>
      </c>
      <c r="E31" s="2">
        <f t="shared" si="0"/>
        <v>0.99497499999999994</v>
      </c>
    </row>
    <row r="32" spans="1:5" x14ac:dyDescent="0.2">
      <c r="A32" s="2">
        <v>0</v>
      </c>
      <c r="B32" s="2">
        <v>30</v>
      </c>
      <c r="C32" s="8">
        <v>2.5000000000000001E-5</v>
      </c>
      <c r="D32" s="8">
        <v>6.0000000000000001E-3</v>
      </c>
      <c r="E32" s="2">
        <f t="shared" si="0"/>
        <v>0.99397499999999994</v>
      </c>
    </row>
    <row r="33" spans="1:5" x14ac:dyDescent="0.2">
      <c r="A33" s="2">
        <v>0</v>
      </c>
      <c r="B33" s="2">
        <v>31</v>
      </c>
      <c r="C33" s="8">
        <v>1.4999999999999999E-4</v>
      </c>
      <c r="D33" s="8">
        <v>8.0000000000000002E-3</v>
      </c>
      <c r="E33" s="2">
        <f t="shared" si="0"/>
        <v>0.99185000000000001</v>
      </c>
    </row>
    <row r="34" spans="1:5" x14ac:dyDescent="0.2">
      <c r="A34" s="2">
        <v>0</v>
      </c>
      <c r="B34" s="2">
        <v>32</v>
      </c>
      <c r="C34" s="8">
        <v>3.5E-4</v>
      </c>
      <c r="D34" s="8">
        <v>0.05</v>
      </c>
      <c r="E34" s="2">
        <f t="shared" si="0"/>
        <v>0.94964999999999999</v>
      </c>
    </row>
    <row r="35" spans="1:5" x14ac:dyDescent="0.2">
      <c r="A35" s="2">
        <v>0</v>
      </c>
      <c r="B35" s="2">
        <v>33</v>
      </c>
      <c r="C35" s="8">
        <v>5.5000000000000003E-4</v>
      </c>
      <c r="D35" s="8">
        <v>0.08</v>
      </c>
      <c r="E35" s="2">
        <f t="shared" si="0"/>
        <v>0.91944999999999999</v>
      </c>
    </row>
    <row r="36" spans="1:5" x14ac:dyDescent="0.2">
      <c r="A36" s="2">
        <v>0</v>
      </c>
      <c r="B36" s="2">
        <v>34</v>
      </c>
      <c r="C36" s="8">
        <v>3.5000000000000001E-3</v>
      </c>
      <c r="D36" s="8">
        <v>0.35</v>
      </c>
      <c r="E36" s="2">
        <f t="shared" si="0"/>
        <v>0.64650000000000007</v>
      </c>
    </row>
    <row r="37" spans="1:5" x14ac:dyDescent="0.2">
      <c r="A37" s="2">
        <v>0</v>
      </c>
      <c r="B37" s="2">
        <v>35</v>
      </c>
      <c r="C37" s="8">
        <v>1.5E-3</v>
      </c>
      <c r="D37" s="8">
        <v>0.4</v>
      </c>
      <c r="E37" s="2">
        <f t="shared" si="0"/>
        <v>0.59850000000000003</v>
      </c>
    </row>
    <row r="38" spans="1:5" x14ac:dyDescent="0.2">
      <c r="A38" s="2">
        <v>0</v>
      </c>
      <c r="B38" s="2">
        <v>36</v>
      </c>
      <c r="C38" s="8">
        <v>1.6000000000000001E-3</v>
      </c>
      <c r="D38" s="8">
        <v>0.7</v>
      </c>
      <c r="E38" s="2">
        <f t="shared" si="0"/>
        <v>0.2984</v>
      </c>
    </row>
    <row r="39" spans="1:5" x14ac:dyDescent="0.2">
      <c r="A39" s="2">
        <v>0</v>
      </c>
      <c r="B39" s="2">
        <v>37</v>
      </c>
      <c r="C39" s="8">
        <v>6.0000000000000001E-3</v>
      </c>
      <c r="D39" s="8">
        <v>0.7</v>
      </c>
      <c r="E39" s="2">
        <f t="shared" si="0"/>
        <v>0.29400000000000004</v>
      </c>
    </row>
    <row r="40" spans="1:5" x14ac:dyDescent="0.2">
      <c r="A40" s="2">
        <v>0</v>
      </c>
      <c r="B40" s="2">
        <v>38</v>
      </c>
      <c r="C40" s="8">
        <v>0.01</v>
      </c>
      <c r="D40" s="8">
        <v>0.85</v>
      </c>
      <c r="E40" s="2">
        <f t="shared" si="0"/>
        <v>0.14000000000000001</v>
      </c>
    </row>
    <row r="41" spans="1:5" x14ac:dyDescent="0.2">
      <c r="A41" s="2">
        <v>0</v>
      </c>
      <c r="B41" s="2">
        <v>39</v>
      </c>
      <c r="C41" s="8">
        <v>0.2</v>
      </c>
      <c r="D41" s="8">
        <v>0.7</v>
      </c>
      <c r="E41" s="2">
        <f t="shared" si="0"/>
        <v>0.10000000000000009</v>
      </c>
    </row>
    <row r="42" spans="1:5" x14ac:dyDescent="0.2">
      <c r="A42" s="2">
        <v>0</v>
      </c>
      <c r="B42" s="2">
        <v>40</v>
      </c>
      <c r="C42" s="8">
        <v>0.2</v>
      </c>
      <c r="D42" s="15">
        <f>1-C42</f>
        <v>0.8</v>
      </c>
      <c r="E42" s="2">
        <v>0</v>
      </c>
    </row>
    <row r="43" spans="1:5" x14ac:dyDescent="0.2">
      <c r="A43" s="3">
        <v>1</v>
      </c>
      <c r="B43" s="3">
        <v>0</v>
      </c>
      <c r="C43" s="3">
        <f>C2*SimParameters!B9</f>
        <v>0.125</v>
      </c>
      <c r="D43" s="3">
        <f>D2</f>
        <v>0</v>
      </c>
      <c r="E43" s="3">
        <f>1-D43-C43</f>
        <v>0.875</v>
      </c>
    </row>
    <row r="44" spans="1:5" x14ac:dyDescent="0.2">
      <c r="A44" s="3">
        <v>1</v>
      </c>
      <c r="B44" s="3">
        <v>1</v>
      </c>
      <c r="C44" s="3">
        <f>C3*SimParameters!B9</f>
        <v>0.125</v>
      </c>
      <c r="D44" s="3">
        <f t="shared" ref="D44:D83" si="1">D3</f>
        <v>0</v>
      </c>
      <c r="E44" s="3">
        <f>1-D44-C44</f>
        <v>0.875</v>
      </c>
    </row>
    <row r="45" spans="1:5" x14ac:dyDescent="0.2">
      <c r="A45" s="3">
        <v>1</v>
      </c>
      <c r="B45" s="3">
        <v>2</v>
      </c>
      <c r="C45" s="3">
        <f>C4*SimParameters!B9</f>
        <v>6.25E-2</v>
      </c>
      <c r="D45" s="3">
        <f t="shared" si="1"/>
        <v>0</v>
      </c>
      <c r="E45" s="3">
        <f>1-D45-C45</f>
        <v>0.9375</v>
      </c>
    </row>
    <row r="46" spans="1:5" x14ac:dyDescent="0.2">
      <c r="A46" s="3">
        <v>1</v>
      </c>
      <c r="B46" s="3">
        <v>3</v>
      </c>
      <c r="C46" s="3">
        <f>C5*SimParameters!B9</f>
        <v>6.25E-2</v>
      </c>
      <c r="D46" s="3">
        <f t="shared" si="1"/>
        <v>0</v>
      </c>
      <c r="E46" s="3">
        <f>1-D46-C46</f>
        <v>0.9375</v>
      </c>
    </row>
    <row r="47" spans="1:5" x14ac:dyDescent="0.2">
      <c r="A47" s="3">
        <v>1</v>
      </c>
      <c r="B47" s="3">
        <v>4</v>
      </c>
      <c r="C47" s="3">
        <f>C6*SimParameters!B9</f>
        <v>0.125</v>
      </c>
      <c r="D47" s="3">
        <f t="shared" si="1"/>
        <v>0</v>
      </c>
      <c r="E47" s="3">
        <f>1-D47-C47</f>
        <v>0.875</v>
      </c>
    </row>
    <row r="48" spans="1:5" x14ac:dyDescent="0.2">
      <c r="A48" s="3">
        <v>1</v>
      </c>
      <c r="B48" s="3">
        <v>5</v>
      </c>
      <c r="C48" s="3">
        <f>C7*SimParameters!B9</f>
        <v>0.125</v>
      </c>
      <c r="D48" s="3">
        <f t="shared" si="1"/>
        <v>0</v>
      </c>
      <c r="E48" s="3">
        <f t="shared" ref="E48:E82" si="2">1-C48-D48</f>
        <v>0.875</v>
      </c>
    </row>
    <row r="49" spans="1:5" x14ac:dyDescent="0.2">
      <c r="A49" s="3">
        <v>1</v>
      </c>
      <c r="B49" s="3">
        <v>6</v>
      </c>
      <c r="C49" s="3">
        <f>C8*SimParameters!B9</f>
        <v>0.11249999999999999</v>
      </c>
      <c r="D49" s="3">
        <f t="shared" si="1"/>
        <v>0</v>
      </c>
      <c r="E49" s="3">
        <f t="shared" si="2"/>
        <v>0.88749999999999996</v>
      </c>
    </row>
    <row r="50" spans="1:5" x14ac:dyDescent="0.2">
      <c r="A50" s="3">
        <v>1</v>
      </c>
      <c r="B50" s="3">
        <v>7</v>
      </c>
      <c r="C50" s="3">
        <f>C9*SimParameters!B9</f>
        <v>0.11249999999999999</v>
      </c>
      <c r="D50" s="3">
        <f t="shared" si="1"/>
        <v>0</v>
      </c>
      <c r="E50" s="3">
        <f t="shared" si="2"/>
        <v>0.88749999999999996</v>
      </c>
    </row>
    <row r="51" spans="1:5" x14ac:dyDescent="0.2">
      <c r="A51" s="3">
        <v>1</v>
      </c>
      <c r="B51" s="3">
        <v>8</v>
      </c>
      <c r="C51" s="3">
        <f>C10*SimParameters!B9</f>
        <v>1.8749999999999999E-2</v>
      </c>
      <c r="D51" s="3">
        <f t="shared" si="1"/>
        <v>0</v>
      </c>
      <c r="E51" s="3">
        <f t="shared" si="2"/>
        <v>0.98124999999999996</v>
      </c>
    </row>
    <row r="52" spans="1:5" x14ac:dyDescent="0.2">
      <c r="A52" s="3">
        <v>1</v>
      </c>
      <c r="B52" s="3">
        <v>9</v>
      </c>
      <c r="C52" s="3">
        <f>C11*SimParameters!B9</f>
        <v>1.8749999999999999E-2</v>
      </c>
      <c r="D52" s="3">
        <f t="shared" si="1"/>
        <v>0</v>
      </c>
      <c r="E52" s="3">
        <f t="shared" si="2"/>
        <v>0.98124999999999996</v>
      </c>
    </row>
    <row r="53" spans="1:5" x14ac:dyDescent="0.2">
      <c r="A53" s="3">
        <v>1</v>
      </c>
      <c r="B53" s="3">
        <v>10</v>
      </c>
      <c r="C53" s="3">
        <f>C12*SimParameters!B9</f>
        <v>1.8749999999999999E-2</v>
      </c>
      <c r="D53" s="3">
        <f t="shared" si="1"/>
        <v>0</v>
      </c>
      <c r="E53" s="3">
        <f t="shared" si="2"/>
        <v>0.98124999999999996</v>
      </c>
    </row>
    <row r="54" spans="1:5" x14ac:dyDescent="0.2">
      <c r="A54" s="3">
        <v>1</v>
      </c>
      <c r="B54" s="3">
        <v>11</v>
      </c>
      <c r="C54" s="3">
        <f>C13*SimParameters!B9</f>
        <v>1.8749999999999999E-2</v>
      </c>
      <c r="D54" s="3">
        <f t="shared" si="1"/>
        <v>0</v>
      </c>
      <c r="E54" s="3">
        <f t="shared" si="2"/>
        <v>0.98124999999999996</v>
      </c>
    </row>
    <row r="55" spans="1:5" x14ac:dyDescent="0.2">
      <c r="A55" s="3">
        <v>1</v>
      </c>
      <c r="B55" s="3">
        <v>12</v>
      </c>
      <c r="C55" s="3">
        <f>C14*SimParameters!B9</f>
        <v>1.2500000000000001E-2</v>
      </c>
      <c r="D55" s="3">
        <f t="shared" si="1"/>
        <v>0</v>
      </c>
      <c r="E55" s="3">
        <f t="shared" si="2"/>
        <v>0.98750000000000004</v>
      </c>
    </row>
    <row r="56" spans="1:5" x14ac:dyDescent="0.2">
      <c r="A56" s="3">
        <v>1</v>
      </c>
      <c r="B56" s="3">
        <v>13</v>
      </c>
      <c r="C56" s="3">
        <f>C15*SimParameters!B9</f>
        <v>1.2500000000000001E-2</v>
      </c>
      <c r="D56" s="3">
        <f t="shared" si="1"/>
        <v>0</v>
      </c>
      <c r="E56" s="3">
        <f t="shared" si="2"/>
        <v>0.98750000000000004</v>
      </c>
    </row>
    <row r="57" spans="1:5" x14ac:dyDescent="0.2">
      <c r="A57" s="3">
        <v>1</v>
      </c>
      <c r="B57" s="3">
        <v>14</v>
      </c>
      <c r="C57" s="3">
        <f>C16*SimParameters!B9</f>
        <v>1.2500000000000001E-2</v>
      </c>
      <c r="D57" s="3">
        <f t="shared" si="1"/>
        <v>0</v>
      </c>
      <c r="E57" s="3">
        <f t="shared" si="2"/>
        <v>0.98750000000000004</v>
      </c>
    </row>
    <row r="58" spans="1:5" x14ac:dyDescent="0.2">
      <c r="A58" s="3">
        <v>1</v>
      </c>
      <c r="B58" s="3">
        <v>15</v>
      </c>
      <c r="C58" s="3">
        <f>C17*SimParameters!B9</f>
        <v>1.2500000000000001E-2</v>
      </c>
      <c r="D58" s="3">
        <f t="shared" si="1"/>
        <v>0</v>
      </c>
      <c r="E58" s="3">
        <f t="shared" si="2"/>
        <v>0.98750000000000004</v>
      </c>
    </row>
    <row r="59" spans="1:5" x14ac:dyDescent="0.2">
      <c r="A59" s="3">
        <v>1</v>
      </c>
      <c r="B59" s="3">
        <v>16</v>
      </c>
      <c r="C59" s="3">
        <f>C18*SimParameters!B9</f>
        <v>1E-3</v>
      </c>
      <c r="D59" s="3">
        <f t="shared" si="1"/>
        <v>0</v>
      </c>
      <c r="E59" s="3">
        <f t="shared" si="2"/>
        <v>0.999</v>
      </c>
    </row>
    <row r="60" spans="1:5" x14ac:dyDescent="0.2">
      <c r="A60" s="3">
        <v>1</v>
      </c>
      <c r="B60" s="3">
        <v>17</v>
      </c>
      <c r="C60" s="3">
        <f>C19</f>
        <v>8.0000000000000004E-4</v>
      </c>
      <c r="D60" s="3">
        <f t="shared" si="1"/>
        <v>0</v>
      </c>
      <c r="E60" s="3">
        <f t="shared" si="2"/>
        <v>0.99919999999999998</v>
      </c>
    </row>
    <row r="61" spans="1:5" x14ac:dyDescent="0.2">
      <c r="A61" s="3">
        <v>1</v>
      </c>
      <c r="B61" s="3">
        <v>18</v>
      </c>
      <c r="C61" s="3">
        <f t="shared" ref="C61:C83" si="3">C20</f>
        <v>8.0000000000000004E-4</v>
      </c>
      <c r="D61" s="3">
        <f t="shared" si="1"/>
        <v>0</v>
      </c>
      <c r="E61" s="3">
        <f t="shared" si="2"/>
        <v>0.99919999999999998</v>
      </c>
    </row>
    <row r="62" spans="1:5" x14ac:dyDescent="0.2">
      <c r="A62" s="3">
        <v>1</v>
      </c>
      <c r="B62" s="3">
        <v>19</v>
      </c>
      <c r="C62" s="3">
        <f t="shared" si="3"/>
        <v>8.0000000000000004E-4</v>
      </c>
      <c r="D62" s="3">
        <f t="shared" si="1"/>
        <v>0</v>
      </c>
      <c r="E62" s="3">
        <f t="shared" si="2"/>
        <v>0.99919999999999998</v>
      </c>
    </row>
    <row r="63" spans="1:5" x14ac:dyDescent="0.2">
      <c r="A63" s="3">
        <v>1</v>
      </c>
      <c r="B63" s="3">
        <v>20</v>
      </c>
      <c r="C63" s="3">
        <f t="shared" si="3"/>
        <v>2.5000000000000001E-5</v>
      </c>
      <c r="D63" s="3">
        <f t="shared" si="1"/>
        <v>0</v>
      </c>
      <c r="E63" s="3">
        <f t="shared" si="2"/>
        <v>0.99997499999999995</v>
      </c>
    </row>
    <row r="64" spans="1:5" x14ac:dyDescent="0.2">
      <c r="A64" s="3">
        <v>1</v>
      </c>
      <c r="B64" s="3">
        <v>21</v>
      </c>
      <c r="C64" s="3">
        <f t="shared" si="3"/>
        <v>5.9999999999999997E-7</v>
      </c>
      <c r="D64" s="3">
        <f t="shared" si="1"/>
        <v>1.0000000000000001E-5</v>
      </c>
      <c r="E64" s="3">
        <f t="shared" si="2"/>
        <v>0.99998940000000003</v>
      </c>
    </row>
    <row r="65" spans="1:5" x14ac:dyDescent="0.2">
      <c r="A65" s="3">
        <v>1</v>
      </c>
      <c r="B65" s="3">
        <v>22</v>
      </c>
      <c r="C65" s="3">
        <f t="shared" si="3"/>
        <v>5.9999999999999997E-7</v>
      </c>
      <c r="D65" s="3">
        <f t="shared" si="1"/>
        <v>1.0000000000000001E-5</v>
      </c>
      <c r="E65" s="3">
        <f t="shared" si="2"/>
        <v>0.99998940000000003</v>
      </c>
    </row>
    <row r="66" spans="1:5" x14ac:dyDescent="0.2">
      <c r="A66" s="3">
        <v>1</v>
      </c>
      <c r="B66" s="3">
        <v>23</v>
      </c>
      <c r="C66" s="3">
        <f t="shared" si="3"/>
        <v>5.9999999999999997E-7</v>
      </c>
      <c r="D66" s="3">
        <f t="shared" si="1"/>
        <v>1.0000000000000001E-5</v>
      </c>
      <c r="E66" s="3">
        <f t="shared" si="2"/>
        <v>0.99998940000000003</v>
      </c>
    </row>
    <row r="67" spans="1:5" x14ac:dyDescent="0.2">
      <c r="A67" s="3">
        <v>1</v>
      </c>
      <c r="B67" s="3">
        <v>24</v>
      </c>
      <c r="C67" s="3">
        <f t="shared" si="3"/>
        <v>5.9999999999999997E-7</v>
      </c>
      <c r="D67" s="3">
        <f t="shared" si="1"/>
        <v>1E-3</v>
      </c>
      <c r="E67" s="3">
        <f t="shared" si="2"/>
        <v>0.99899939999999998</v>
      </c>
    </row>
    <row r="68" spans="1:5" x14ac:dyDescent="0.2">
      <c r="A68" s="3">
        <v>1</v>
      </c>
      <c r="B68" s="3">
        <v>25</v>
      </c>
      <c r="C68" s="3">
        <f t="shared" si="3"/>
        <v>5.9999999999999997E-7</v>
      </c>
      <c r="D68" s="3">
        <f t="shared" si="1"/>
        <v>1.5E-3</v>
      </c>
      <c r="E68" s="3">
        <f t="shared" si="2"/>
        <v>0.99849940000000004</v>
      </c>
    </row>
    <row r="69" spans="1:5" x14ac:dyDescent="0.2">
      <c r="A69" s="3">
        <v>1</v>
      </c>
      <c r="B69" s="3">
        <v>26</v>
      </c>
      <c r="C69" s="3">
        <f t="shared" si="3"/>
        <v>5.9999999999999997E-7</v>
      </c>
      <c r="D69" s="3">
        <f t="shared" si="1"/>
        <v>1.8E-3</v>
      </c>
      <c r="E69" s="3">
        <f t="shared" si="2"/>
        <v>0.99819939999999996</v>
      </c>
    </row>
    <row r="70" spans="1:5" x14ac:dyDescent="0.2">
      <c r="A70" s="3">
        <v>1</v>
      </c>
      <c r="B70" s="3">
        <v>27</v>
      </c>
      <c r="C70" s="3">
        <f t="shared" si="3"/>
        <v>6.0000000000000002E-6</v>
      </c>
      <c r="D70" s="3">
        <f t="shared" si="1"/>
        <v>2E-3</v>
      </c>
      <c r="E70" s="3">
        <f t="shared" si="2"/>
        <v>0.99799400000000005</v>
      </c>
    </row>
    <row r="71" spans="1:5" x14ac:dyDescent="0.2">
      <c r="A71" s="3">
        <v>1</v>
      </c>
      <c r="B71" s="3">
        <v>28</v>
      </c>
      <c r="C71" s="3">
        <f t="shared" si="3"/>
        <v>2.5000000000000001E-5</v>
      </c>
      <c r="D71" s="3">
        <f t="shared" si="1"/>
        <v>3.0000000000000001E-3</v>
      </c>
      <c r="E71" s="3">
        <f t="shared" si="2"/>
        <v>0.99697499999999994</v>
      </c>
    </row>
    <row r="72" spans="1:5" x14ac:dyDescent="0.2">
      <c r="A72" s="3">
        <v>1</v>
      </c>
      <c r="B72" s="3">
        <v>29</v>
      </c>
      <c r="C72" s="3">
        <f t="shared" si="3"/>
        <v>2.5000000000000001E-5</v>
      </c>
      <c r="D72" s="3">
        <f t="shared" si="1"/>
        <v>5.0000000000000001E-3</v>
      </c>
      <c r="E72" s="3">
        <f t="shared" si="2"/>
        <v>0.99497499999999994</v>
      </c>
    </row>
    <row r="73" spans="1:5" x14ac:dyDescent="0.2">
      <c r="A73" s="3">
        <v>1</v>
      </c>
      <c r="B73" s="3">
        <v>30</v>
      </c>
      <c r="C73" s="3">
        <f t="shared" si="3"/>
        <v>2.5000000000000001E-5</v>
      </c>
      <c r="D73" s="3">
        <f t="shared" si="1"/>
        <v>6.0000000000000001E-3</v>
      </c>
      <c r="E73" s="3">
        <f t="shared" si="2"/>
        <v>0.99397499999999994</v>
      </c>
    </row>
    <row r="74" spans="1:5" x14ac:dyDescent="0.2">
      <c r="A74" s="3">
        <v>1</v>
      </c>
      <c r="B74" s="3">
        <v>31</v>
      </c>
      <c r="C74" s="3">
        <f t="shared" si="3"/>
        <v>1.4999999999999999E-4</v>
      </c>
      <c r="D74" s="3">
        <f t="shared" si="1"/>
        <v>8.0000000000000002E-3</v>
      </c>
      <c r="E74" s="3">
        <f t="shared" si="2"/>
        <v>0.99185000000000001</v>
      </c>
    </row>
    <row r="75" spans="1:5" x14ac:dyDescent="0.2">
      <c r="A75" s="3">
        <v>1</v>
      </c>
      <c r="B75" s="3">
        <v>32</v>
      </c>
      <c r="C75" s="3">
        <f t="shared" si="3"/>
        <v>3.5E-4</v>
      </c>
      <c r="D75" s="3">
        <f t="shared" si="1"/>
        <v>0.05</v>
      </c>
      <c r="E75" s="3">
        <f t="shared" si="2"/>
        <v>0.94964999999999999</v>
      </c>
    </row>
    <row r="76" spans="1:5" x14ac:dyDescent="0.2">
      <c r="A76" s="3">
        <v>1</v>
      </c>
      <c r="B76" s="3">
        <v>33</v>
      </c>
      <c r="C76" s="3">
        <f t="shared" si="3"/>
        <v>5.5000000000000003E-4</v>
      </c>
      <c r="D76" s="3">
        <f t="shared" si="1"/>
        <v>0.08</v>
      </c>
      <c r="E76" s="3">
        <f t="shared" si="2"/>
        <v>0.91944999999999999</v>
      </c>
    </row>
    <row r="77" spans="1:5" x14ac:dyDescent="0.2">
      <c r="A77" s="3">
        <v>1</v>
      </c>
      <c r="B77" s="3">
        <v>34</v>
      </c>
      <c r="C77" s="3">
        <f t="shared" si="3"/>
        <v>3.5000000000000001E-3</v>
      </c>
      <c r="D77" s="3">
        <f t="shared" si="1"/>
        <v>0.35</v>
      </c>
      <c r="E77" s="3">
        <f t="shared" si="2"/>
        <v>0.64650000000000007</v>
      </c>
    </row>
    <row r="78" spans="1:5" x14ac:dyDescent="0.2">
      <c r="A78" s="3">
        <v>1</v>
      </c>
      <c r="B78" s="3">
        <v>35</v>
      </c>
      <c r="C78" s="3">
        <f t="shared" si="3"/>
        <v>1.5E-3</v>
      </c>
      <c r="D78" s="3">
        <f t="shared" si="1"/>
        <v>0.4</v>
      </c>
      <c r="E78" s="3">
        <f t="shared" si="2"/>
        <v>0.59850000000000003</v>
      </c>
    </row>
    <row r="79" spans="1:5" x14ac:dyDescent="0.2">
      <c r="A79" s="3">
        <v>1</v>
      </c>
      <c r="B79" s="3">
        <v>36</v>
      </c>
      <c r="C79" s="3">
        <f t="shared" si="3"/>
        <v>1.6000000000000001E-3</v>
      </c>
      <c r="D79" s="3">
        <f t="shared" si="1"/>
        <v>0.7</v>
      </c>
      <c r="E79" s="3">
        <f t="shared" si="2"/>
        <v>0.2984</v>
      </c>
    </row>
    <row r="80" spans="1:5" x14ac:dyDescent="0.2">
      <c r="A80" s="3">
        <v>1</v>
      </c>
      <c r="B80" s="3">
        <v>37</v>
      </c>
      <c r="C80" s="3">
        <f t="shared" si="3"/>
        <v>6.0000000000000001E-3</v>
      </c>
      <c r="D80" s="3">
        <f t="shared" si="1"/>
        <v>0.7</v>
      </c>
      <c r="E80" s="3">
        <f t="shared" si="2"/>
        <v>0.29400000000000004</v>
      </c>
    </row>
    <row r="81" spans="1:5" x14ac:dyDescent="0.2">
      <c r="A81" s="3">
        <v>1</v>
      </c>
      <c r="B81" s="3">
        <v>38</v>
      </c>
      <c r="C81" s="3">
        <f t="shared" si="3"/>
        <v>0.01</v>
      </c>
      <c r="D81" s="3">
        <f t="shared" si="1"/>
        <v>0.85</v>
      </c>
      <c r="E81" s="3">
        <f t="shared" si="2"/>
        <v>0.14000000000000001</v>
      </c>
    </row>
    <row r="82" spans="1:5" x14ac:dyDescent="0.2">
      <c r="A82" s="3">
        <v>1</v>
      </c>
      <c r="B82" s="3">
        <v>39</v>
      </c>
      <c r="C82" s="3">
        <f t="shared" si="3"/>
        <v>0.2</v>
      </c>
      <c r="D82" s="3">
        <f t="shared" si="1"/>
        <v>0.7</v>
      </c>
      <c r="E82" s="3">
        <f t="shared" si="2"/>
        <v>0.10000000000000009</v>
      </c>
    </row>
    <row r="83" spans="1:5" x14ac:dyDescent="0.2">
      <c r="A83" s="3">
        <v>1</v>
      </c>
      <c r="B83" s="3">
        <v>40</v>
      </c>
      <c r="C83" s="3">
        <f t="shared" si="3"/>
        <v>0.2</v>
      </c>
      <c r="D83" s="3">
        <f t="shared" si="1"/>
        <v>0.8</v>
      </c>
      <c r="E83" s="3">
        <v>0</v>
      </c>
    </row>
    <row r="84" spans="1:5" x14ac:dyDescent="0.2">
      <c r="A84" s="4">
        <v>2</v>
      </c>
      <c r="B84" s="4">
        <v>0</v>
      </c>
      <c r="C84" s="4">
        <f>C2*SimParameters!B10</f>
        <v>0.15000000000000002</v>
      </c>
      <c r="D84" s="4">
        <f>D2</f>
        <v>0</v>
      </c>
      <c r="E84" s="4">
        <f>1-D84-C84</f>
        <v>0.85</v>
      </c>
    </row>
    <row r="85" spans="1:5" x14ac:dyDescent="0.2">
      <c r="A85" s="4">
        <v>2</v>
      </c>
      <c r="B85" s="4">
        <v>1</v>
      </c>
      <c r="C85" s="4">
        <f>C3*SimParameters!B10</f>
        <v>0.15000000000000002</v>
      </c>
      <c r="D85" s="4">
        <f t="shared" ref="D85:D124" si="4">D3</f>
        <v>0</v>
      </c>
      <c r="E85" s="4">
        <f>1-D85-C85</f>
        <v>0.85</v>
      </c>
    </row>
    <row r="86" spans="1:5" x14ac:dyDescent="0.2">
      <c r="A86" s="4">
        <v>2</v>
      </c>
      <c r="B86" s="4">
        <v>2</v>
      </c>
      <c r="C86" s="4">
        <f>C4*SimParameters!B10</f>
        <v>7.5000000000000011E-2</v>
      </c>
      <c r="D86" s="4">
        <f t="shared" si="4"/>
        <v>0</v>
      </c>
      <c r="E86" s="4">
        <f>1-D86-C86</f>
        <v>0.92500000000000004</v>
      </c>
    </row>
    <row r="87" spans="1:5" x14ac:dyDescent="0.2">
      <c r="A87" s="4">
        <v>2</v>
      </c>
      <c r="B87" s="4">
        <v>3</v>
      </c>
      <c r="C87" s="4">
        <f>C5*SimParameters!B10</f>
        <v>7.5000000000000011E-2</v>
      </c>
      <c r="D87" s="4">
        <f t="shared" si="4"/>
        <v>0</v>
      </c>
      <c r="E87" s="4">
        <f>1-D87-C87</f>
        <v>0.92500000000000004</v>
      </c>
    </row>
    <row r="88" spans="1:5" x14ac:dyDescent="0.2">
      <c r="A88" s="4">
        <v>2</v>
      </c>
      <c r="B88" s="4">
        <v>4</v>
      </c>
      <c r="C88" s="4">
        <f>C6*SimParameters!B10</f>
        <v>0.15000000000000002</v>
      </c>
      <c r="D88" s="4">
        <f t="shared" si="4"/>
        <v>0</v>
      </c>
      <c r="E88" s="4">
        <f>1-D88-C88</f>
        <v>0.85</v>
      </c>
    </row>
    <row r="89" spans="1:5" x14ac:dyDescent="0.2">
      <c r="A89" s="4">
        <v>2</v>
      </c>
      <c r="B89" s="4">
        <v>5</v>
      </c>
      <c r="C89" s="4">
        <f>C7*SimParameters!B10</f>
        <v>0.15000000000000002</v>
      </c>
      <c r="D89" s="4">
        <f t="shared" si="4"/>
        <v>0</v>
      </c>
      <c r="E89" s="4">
        <f t="shared" ref="E89:E123" si="5">1-C89-D89</f>
        <v>0.85</v>
      </c>
    </row>
    <row r="90" spans="1:5" x14ac:dyDescent="0.2">
      <c r="A90" s="4">
        <v>2</v>
      </c>
      <c r="B90" s="4">
        <v>6</v>
      </c>
      <c r="C90" s="4">
        <f>C8*SimParameters!B10</f>
        <v>0.13500000000000001</v>
      </c>
      <c r="D90" s="4">
        <f t="shared" si="4"/>
        <v>0</v>
      </c>
      <c r="E90" s="4">
        <f t="shared" si="5"/>
        <v>0.86499999999999999</v>
      </c>
    </row>
    <row r="91" spans="1:5" x14ac:dyDescent="0.2">
      <c r="A91" s="4">
        <v>2</v>
      </c>
      <c r="B91" s="4">
        <v>7</v>
      </c>
      <c r="C91" s="4">
        <f>C9*SimParameters!B10</f>
        <v>0.13500000000000001</v>
      </c>
      <c r="D91" s="4">
        <f t="shared" si="4"/>
        <v>0</v>
      </c>
      <c r="E91" s="4">
        <f t="shared" si="5"/>
        <v>0.86499999999999999</v>
      </c>
    </row>
    <row r="92" spans="1:5" x14ac:dyDescent="0.2">
      <c r="A92" s="4">
        <v>2</v>
      </c>
      <c r="B92" s="4">
        <v>8</v>
      </c>
      <c r="C92" s="4">
        <f>C10*SimParameters!B10</f>
        <v>2.2499999999999999E-2</v>
      </c>
      <c r="D92" s="4">
        <f t="shared" si="4"/>
        <v>0</v>
      </c>
      <c r="E92" s="4">
        <f t="shared" si="5"/>
        <v>0.97750000000000004</v>
      </c>
    </row>
    <row r="93" spans="1:5" x14ac:dyDescent="0.2">
      <c r="A93" s="4">
        <v>2</v>
      </c>
      <c r="B93" s="4">
        <v>9</v>
      </c>
      <c r="C93" s="4">
        <f>C11*SimParameters!B10</f>
        <v>2.2499999999999999E-2</v>
      </c>
      <c r="D93" s="4">
        <f t="shared" si="4"/>
        <v>0</v>
      </c>
      <c r="E93" s="4">
        <f t="shared" si="5"/>
        <v>0.97750000000000004</v>
      </c>
    </row>
    <row r="94" spans="1:5" x14ac:dyDescent="0.2">
      <c r="A94" s="4">
        <v>2</v>
      </c>
      <c r="B94" s="4">
        <v>10</v>
      </c>
      <c r="C94" s="4">
        <f>C12*SimParameters!B10</f>
        <v>2.2499999999999999E-2</v>
      </c>
      <c r="D94" s="4">
        <f t="shared" si="4"/>
        <v>0</v>
      </c>
      <c r="E94" s="4">
        <f t="shared" si="5"/>
        <v>0.97750000000000004</v>
      </c>
    </row>
    <row r="95" spans="1:5" x14ac:dyDescent="0.2">
      <c r="A95" s="4">
        <v>2</v>
      </c>
      <c r="B95" s="4">
        <v>11</v>
      </c>
      <c r="C95" s="4">
        <f>C13*SimParameters!B10</f>
        <v>2.2499999999999999E-2</v>
      </c>
      <c r="D95" s="4">
        <f t="shared" si="4"/>
        <v>0</v>
      </c>
      <c r="E95" s="4">
        <f t="shared" si="5"/>
        <v>0.97750000000000004</v>
      </c>
    </row>
    <row r="96" spans="1:5" x14ac:dyDescent="0.2">
      <c r="A96" s="4">
        <v>2</v>
      </c>
      <c r="B96" s="4">
        <v>12</v>
      </c>
      <c r="C96" s="4">
        <f>C14*SimParameters!B10</f>
        <v>1.4999999999999999E-2</v>
      </c>
      <c r="D96" s="4">
        <f t="shared" si="4"/>
        <v>0</v>
      </c>
      <c r="E96" s="4">
        <f t="shared" si="5"/>
        <v>0.98499999999999999</v>
      </c>
    </row>
    <row r="97" spans="1:5" x14ac:dyDescent="0.2">
      <c r="A97" s="4">
        <v>2</v>
      </c>
      <c r="B97" s="4">
        <v>13</v>
      </c>
      <c r="C97" s="4">
        <f>C15*SimParameters!B10</f>
        <v>1.4999999999999999E-2</v>
      </c>
      <c r="D97" s="4">
        <f t="shared" si="4"/>
        <v>0</v>
      </c>
      <c r="E97" s="4">
        <f t="shared" si="5"/>
        <v>0.98499999999999999</v>
      </c>
    </row>
    <row r="98" spans="1:5" x14ac:dyDescent="0.2">
      <c r="A98" s="4">
        <v>2</v>
      </c>
      <c r="B98" s="4">
        <v>14</v>
      </c>
      <c r="C98" s="4">
        <f>C16*SimParameters!B10</f>
        <v>1.4999999999999999E-2</v>
      </c>
      <c r="D98" s="4">
        <f t="shared" si="4"/>
        <v>0</v>
      </c>
      <c r="E98" s="4">
        <f t="shared" si="5"/>
        <v>0.98499999999999999</v>
      </c>
    </row>
    <row r="99" spans="1:5" x14ac:dyDescent="0.2">
      <c r="A99" s="4">
        <v>2</v>
      </c>
      <c r="B99" s="4">
        <v>15</v>
      </c>
      <c r="C99" s="4">
        <f>C17*SimParameters!B10</f>
        <v>1.4999999999999999E-2</v>
      </c>
      <c r="D99" s="4">
        <f t="shared" si="4"/>
        <v>0</v>
      </c>
      <c r="E99" s="4">
        <f t="shared" si="5"/>
        <v>0.98499999999999999</v>
      </c>
    </row>
    <row r="100" spans="1:5" x14ac:dyDescent="0.2">
      <c r="A100" s="4">
        <v>2</v>
      </c>
      <c r="B100" s="4">
        <v>16</v>
      </c>
      <c r="C100" s="4">
        <f>C18*SimParameters!B10</f>
        <v>1.2000000000000001E-3</v>
      </c>
      <c r="D100" s="4">
        <f t="shared" si="4"/>
        <v>0</v>
      </c>
      <c r="E100" s="4">
        <f t="shared" si="5"/>
        <v>0.99880000000000002</v>
      </c>
    </row>
    <row r="101" spans="1:5" x14ac:dyDescent="0.2">
      <c r="A101" s="4">
        <v>2</v>
      </c>
      <c r="B101" s="4">
        <v>17</v>
      </c>
      <c r="C101" s="4">
        <f>C19</f>
        <v>8.0000000000000004E-4</v>
      </c>
      <c r="D101" s="4">
        <f t="shared" si="4"/>
        <v>0</v>
      </c>
      <c r="E101" s="4">
        <f t="shared" si="5"/>
        <v>0.99919999999999998</v>
      </c>
    </row>
    <row r="102" spans="1:5" x14ac:dyDescent="0.2">
      <c r="A102" s="4">
        <v>2</v>
      </c>
      <c r="B102" s="4">
        <v>18</v>
      </c>
      <c r="C102" s="4">
        <f t="shared" ref="C102:C124" si="6">C20</f>
        <v>8.0000000000000004E-4</v>
      </c>
      <c r="D102" s="4">
        <f t="shared" si="4"/>
        <v>0</v>
      </c>
      <c r="E102" s="4">
        <f t="shared" si="5"/>
        <v>0.99919999999999998</v>
      </c>
    </row>
    <row r="103" spans="1:5" x14ac:dyDescent="0.2">
      <c r="A103" s="4">
        <v>2</v>
      </c>
      <c r="B103" s="4">
        <v>19</v>
      </c>
      <c r="C103" s="4">
        <f t="shared" si="6"/>
        <v>8.0000000000000004E-4</v>
      </c>
      <c r="D103" s="4">
        <f t="shared" si="4"/>
        <v>0</v>
      </c>
      <c r="E103" s="4">
        <f t="shared" si="5"/>
        <v>0.99919999999999998</v>
      </c>
    </row>
    <row r="104" spans="1:5" x14ac:dyDescent="0.2">
      <c r="A104" s="4">
        <v>2</v>
      </c>
      <c r="B104" s="4">
        <v>20</v>
      </c>
      <c r="C104" s="4">
        <f t="shared" si="6"/>
        <v>2.5000000000000001E-5</v>
      </c>
      <c r="D104" s="4">
        <f t="shared" si="4"/>
        <v>0</v>
      </c>
      <c r="E104" s="4">
        <f t="shared" si="5"/>
        <v>0.99997499999999995</v>
      </c>
    </row>
    <row r="105" spans="1:5" x14ac:dyDescent="0.2">
      <c r="A105" s="4">
        <v>2</v>
      </c>
      <c r="B105" s="4">
        <v>21</v>
      </c>
      <c r="C105" s="4">
        <f t="shared" si="6"/>
        <v>5.9999999999999997E-7</v>
      </c>
      <c r="D105" s="4">
        <f t="shared" si="4"/>
        <v>1.0000000000000001E-5</v>
      </c>
      <c r="E105" s="4">
        <f t="shared" si="5"/>
        <v>0.99998940000000003</v>
      </c>
    </row>
    <row r="106" spans="1:5" x14ac:dyDescent="0.2">
      <c r="A106" s="4">
        <v>2</v>
      </c>
      <c r="B106" s="4">
        <v>22</v>
      </c>
      <c r="C106" s="4">
        <f t="shared" si="6"/>
        <v>5.9999999999999997E-7</v>
      </c>
      <c r="D106" s="4">
        <f t="shared" si="4"/>
        <v>1.0000000000000001E-5</v>
      </c>
      <c r="E106" s="4">
        <f t="shared" si="5"/>
        <v>0.99998940000000003</v>
      </c>
    </row>
    <row r="107" spans="1:5" x14ac:dyDescent="0.2">
      <c r="A107" s="4">
        <v>2</v>
      </c>
      <c r="B107" s="4">
        <v>23</v>
      </c>
      <c r="C107" s="4">
        <f t="shared" si="6"/>
        <v>5.9999999999999997E-7</v>
      </c>
      <c r="D107" s="4">
        <f t="shared" si="4"/>
        <v>1.0000000000000001E-5</v>
      </c>
      <c r="E107" s="4">
        <f t="shared" si="5"/>
        <v>0.99998940000000003</v>
      </c>
    </row>
    <row r="108" spans="1:5" x14ac:dyDescent="0.2">
      <c r="A108" s="4">
        <v>2</v>
      </c>
      <c r="B108" s="4">
        <v>24</v>
      </c>
      <c r="C108" s="4">
        <f t="shared" si="6"/>
        <v>5.9999999999999997E-7</v>
      </c>
      <c r="D108" s="4">
        <f t="shared" si="4"/>
        <v>1E-3</v>
      </c>
      <c r="E108" s="4">
        <f t="shared" si="5"/>
        <v>0.99899939999999998</v>
      </c>
    </row>
    <row r="109" spans="1:5" x14ac:dyDescent="0.2">
      <c r="A109" s="4">
        <v>2</v>
      </c>
      <c r="B109" s="4">
        <v>25</v>
      </c>
      <c r="C109" s="4">
        <f t="shared" si="6"/>
        <v>5.9999999999999997E-7</v>
      </c>
      <c r="D109" s="4">
        <f t="shared" si="4"/>
        <v>1.5E-3</v>
      </c>
      <c r="E109" s="4">
        <f t="shared" si="5"/>
        <v>0.99849940000000004</v>
      </c>
    </row>
    <row r="110" spans="1:5" x14ac:dyDescent="0.2">
      <c r="A110" s="4">
        <v>2</v>
      </c>
      <c r="B110" s="4">
        <v>26</v>
      </c>
      <c r="C110" s="4">
        <f t="shared" si="6"/>
        <v>5.9999999999999997E-7</v>
      </c>
      <c r="D110" s="4">
        <f t="shared" si="4"/>
        <v>1.8E-3</v>
      </c>
      <c r="E110" s="4">
        <f t="shared" si="5"/>
        <v>0.99819939999999996</v>
      </c>
    </row>
    <row r="111" spans="1:5" x14ac:dyDescent="0.2">
      <c r="A111" s="4">
        <v>2</v>
      </c>
      <c r="B111" s="4">
        <v>27</v>
      </c>
      <c r="C111" s="4">
        <f t="shared" si="6"/>
        <v>6.0000000000000002E-6</v>
      </c>
      <c r="D111" s="4">
        <f t="shared" si="4"/>
        <v>2E-3</v>
      </c>
      <c r="E111" s="4">
        <f t="shared" si="5"/>
        <v>0.99799400000000005</v>
      </c>
    </row>
    <row r="112" spans="1:5" x14ac:dyDescent="0.2">
      <c r="A112" s="4">
        <v>2</v>
      </c>
      <c r="B112" s="4">
        <v>28</v>
      </c>
      <c r="C112" s="4">
        <f t="shared" si="6"/>
        <v>2.5000000000000001E-5</v>
      </c>
      <c r="D112" s="4">
        <f t="shared" si="4"/>
        <v>3.0000000000000001E-3</v>
      </c>
      <c r="E112" s="4">
        <f t="shared" si="5"/>
        <v>0.99697499999999994</v>
      </c>
    </row>
    <row r="113" spans="1:5" x14ac:dyDescent="0.2">
      <c r="A113" s="4">
        <v>2</v>
      </c>
      <c r="B113" s="4">
        <v>29</v>
      </c>
      <c r="C113" s="4">
        <f t="shared" si="6"/>
        <v>2.5000000000000001E-5</v>
      </c>
      <c r="D113" s="4">
        <f t="shared" si="4"/>
        <v>5.0000000000000001E-3</v>
      </c>
      <c r="E113" s="4">
        <f t="shared" si="5"/>
        <v>0.99497499999999994</v>
      </c>
    </row>
    <row r="114" spans="1:5" x14ac:dyDescent="0.2">
      <c r="A114" s="4">
        <v>2</v>
      </c>
      <c r="B114" s="4">
        <v>30</v>
      </c>
      <c r="C114" s="4">
        <f t="shared" si="6"/>
        <v>2.5000000000000001E-5</v>
      </c>
      <c r="D114" s="4">
        <f t="shared" si="4"/>
        <v>6.0000000000000001E-3</v>
      </c>
      <c r="E114" s="4">
        <f t="shared" si="5"/>
        <v>0.99397499999999994</v>
      </c>
    </row>
    <row r="115" spans="1:5" x14ac:dyDescent="0.2">
      <c r="A115" s="4">
        <v>2</v>
      </c>
      <c r="B115" s="4">
        <v>31</v>
      </c>
      <c r="C115" s="4">
        <f t="shared" si="6"/>
        <v>1.4999999999999999E-4</v>
      </c>
      <c r="D115" s="4">
        <f t="shared" si="4"/>
        <v>8.0000000000000002E-3</v>
      </c>
      <c r="E115" s="4">
        <f t="shared" si="5"/>
        <v>0.99185000000000001</v>
      </c>
    </row>
    <row r="116" spans="1:5" x14ac:dyDescent="0.2">
      <c r="A116" s="4">
        <v>2</v>
      </c>
      <c r="B116" s="4">
        <v>32</v>
      </c>
      <c r="C116" s="4">
        <f t="shared" si="6"/>
        <v>3.5E-4</v>
      </c>
      <c r="D116" s="4">
        <f t="shared" si="4"/>
        <v>0.05</v>
      </c>
      <c r="E116" s="4">
        <f t="shared" si="5"/>
        <v>0.94964999999999999</v>
      </c>
    </row>
    <row r="117" spans="1:5" x14ac:dyDescent="0.2">
      <c r="A117" s="4">
        <v>2</v>
      </c>
      <c r="B117" s="4">
        <v>33</v>
      </c>
      <c r="C117" s="4">
        <f t="shared" si="6"/>
        <v>5.5000000000000003E-4</v>
      </c>
      <c r="D117" s="4">
        <f t="shared" si="4"/>
        <v>0.08</v>
      </c>
      <c r="E117" s="4">
        <f t="shared" si="5"/>
        <v>0.91944999999999999</v>
      </c>
    </row>
    <row r="118" spans="1:5" x14ac:dyDescent="0.2">
      <c r="A118" s="4">
        <v>2</v>
      </c>
      <c r="B118" s="4">
        <v>34</v>
      </c>
      <c r="C118" s="4">
        <f t="shared" si="6"/>
        <v>3.5000000000000001E-3</v>
      </c>
      <c r="D118" s="4">
        <f t="shared" si="4"/>
        <v>0.35</v>
      </c>
      <c r="E118" s="4">
        <f t="shared" si="5"/>
        <v>0.64650000000000007</v>
      </c>
    </row>
    <row r="119" spans="1:5" x14ac:dyDescent="0.2">
      <c r="A119" s="4">
        <v>2</v>
      </c>
      <c r="B119" s="4">
        <v>35</v>
      </c>
      <c r="C119" s="4">
        <f t="shared" si="6"/>
        <v>1.5E-3</v>
      </c>
      <c r="D119" s="4">
        <f t="shared" si="4"/>
        <v>0.4</v>
      </c>
      <c r="E119" s="4">
        <f t="shared" si="5"/>
        <v>0.59850000000000003</v>
      </c>
    </row>
    <row r="120" spans="1:5" x14ac:dyDescent="0.2">
      <c r="A120" s="4">
        <v>2</v>
      </c>
      <c r="B120" s="4">
        <v>36</v>
      </c>
      <c r="C120" s="4">
        <f t="shared" si="6"/>
        <v>1.6000000000000001E-3</v>
      </c>
      <c r="D120" s="4">
        <f t="shared" si="4"/>
        <v>0.7</v>
      </c>
      <c r="E120" s="4">
        <f t="shared" si="5"/>
        <v>0.2984</v>
      </c>
    </row>
    <row r="121" spans="1:5" x14ac:dyDescent="0.2">
      <c r="A121" s="4">
        <v>2</v>
      </c>
      <c r="B121" s="4">
        <v>37</v>
      </c>
      <c r="C121" s="4">
        <f t="shared" si="6"/>
        <v>6.0000000000000001E-3</v>
      </c>
      <c r="D121" s="4">
        <f t="shared" si="4"/>
        <v>0.7</v>
      </c>
      <c r="E121" s="4">
        <f t="shared" si="5"/>
        <v>0.29400000000000004</v>
      </c>
    </row>
    <row r="122" spans="1:5" x14ac:dyDescent="0.2">
      <c r="A122" s="4">
        <v>2</v>
      </c>
      <c r="B122" s="4">
        <v>38</v>
      </c>
      <c r="C122" s="4">
        <f t="shared" si="6"/>
        <v>0.01</v>
      </c>
      <c r="D122" s="4">
        <f t="shared" si="4"/>
        <v>0.85</v>
      </c>
      <c r="E122" s="4">
        <f t="shared" si="5"/>
        <v>0.14000000000000001</v>
      </c>
    </row>
    <row r="123" spans="1:5" x14ac:dyDescent="0.2">
      <c r="A123" s="4">
        <v>2</v>
      </c>
      <c r="B123" s="4">
        <v>39</v>
      </c>
      <c r="C123" s="4">
        <f t="shared" si="6"/>
        <v>0.2</v>
      </c>
      <c r="D123" s="4">
        <f t="shared" si="4"/>
        <v>0.7</v>
      </c>
      <c r="E123" s="4">
        <f t="shared" si="5"/>
        <v>0.10000000000000009</v>
      </c>
    </row>
    <row r="124" spans="1:5" x14ac:dyDescent="0.2">
      <c r="A124" s="4">
        <v>2</v>
      </c>
      <c r="B124" s="4">
        <v>40</v>
      </c>
      <c r="C124" s="4">
        <f t="shared" si="6"/>
        <v>0.2</v>
      </c>
      <c r="D124" s="4">
        <f t="shared" si="4"/>
        <v>0.8</v>
      </c>
      <c r="E124" s="4">
        <v>0</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96094E-C959-F34D-935C-7330539695AA}">
  <dimension ref="A1:E124"/>
  <sheetViews>
    <sheetView topLeftCell="A73" workbookViewId="0">
      <selection activeCell="C105" sqref="C105"/>
    </sheetView>
  </sheetViews>
  <sheetFormatPr baseColWidth="10" defaultRowHeight="16" x14ac:dyDescent="0.2"/>
  <cols>
    <col min="2" max="2" width="19" bestFit="1" customWidth="1"/>
    <col min="3" max="3" width="16.33203125" bestFit="1" customWidth="1"/>
    <col min="4" max="4" width="14.33203125" bestFit="1" customWidth="1"/>
    <col min="5" max="5" width="14.83203125" bestFit="1" customWidth="1"/>
  </cols>
  <sheetData>
    <row r="1" spans="1:5" s="1" customFormat="1" x14ac:dyDescent="0.2">
      <c r="A1" s="1" t="s">
        <v>11</v>
      </c>
      <c r="B1" s="1" t="s">
        <v>7</v>
      </c>
      <c r="C1" s="1" t="s">
        <v>4</v>
      </c>
      <c r="D1" s="1" t="s">
        <v>5</v>
      </c>
      <c r="E1" s="1" t="s">
        <v>6</v>
      </c>
    </row>
    <row r="2" spans="1:5" x14ac:dyDescent="0.2">
      <c r="A2" s="2">
        <v>0</v>
      </c>
      <c r="B2" s="2">
        <v>0</v>
      </c>
      <c r="C2" s="2">
        <f>potential_preg_untrt!C2*SimParameters!B3</f>
        <v>8.0000000000000016E-2</v>
      </c>
      <c r="D2" s="2">
        <f>potential_preg_untrt!D2</f>
        <v>0</v>
      </c>
      <c r="E2" s="2">
        <f>1-D2-C2</f>
        <v>0.91999999999999993</v>
      </c>
    </row>
    <row r="3" spans="1:5" x14ac:dyDescent="0.2">
      <c r="A3" s="2">
        <v>0</v>
      </c>
      <c r="B3" s="2">
        <v>1</v>
      </c>
      <c r="C3" s="2">
        <f>potential_preg_untrt!C3*SimParameters!B3</f>
        <v>8.0000000000000016E-2</v>
      </c>
      <c r="D3" s="2">
        <f>potential_preg_untrt!D3</f>
        <v>0</v>
      </c>
      <c r="E3" s="2">
        <f>1-D3-C3</f>
        <v>0.91999999999999993</v>
      </c>
    </row>
    <row r="4" spans="1:5" x14ac:dyDescent="0.2">
      <c r="A4" s="2">
        <v>0</v>
      </c>
      <c r="B4" s="2">
        <v>2</v>
      </c>
      <c r="C4" s="2">
        <f>potential_preg_untrt!C4*SimParameters!B3</f>
        <v>4.0000000000000008E-2</v>
      </c>
      <c r="D4" s="2">
        <f>potential_preg_untrt!D4</f>
        <v>0</v>
      </c>
      <c r="E4" s="2">
        <f>1-D4-C4</f>
        <v>0.96</v>
      </c>
    </row>
    <row r="5" spans="1:5" x14ac:dyDescent="0.2">
      <c r="A5" s="2">
        <v>0</v>
      </c>
      <c r="B5" s="2">
        <v>3</v>
      </c>
      <c r="C5" s="2">
        <f>potential_preg_untrt!C5*SimParameters!B3</f>
        <v>4.0000000000000008E-2</v>
      </c>
      <c r="D5" s="2">
        <f>potential_preg_untrt!D5</f>
        <v>0</v>
      </c>
      <c r="E5" s="2">
        <f>1-D5-C5</f>
        <v>0.96</v>
      </c>
    </row>
    <row r="6" spans="1:5" x14ac:dyDescent="0.2">
      <c r="A6" s="2">
        <v>0</v>
      </c>
      <c r="B6" s="2">
        <v>4</v>
      </c>
      <c r="C6" s="2">
        <f>potential_preg_untrt!C6*SimParameters!B3</f>
        <v>8.0000000000000016E-2</v>
      </c>
      <c r="D6" s="2">
        <f>potential_preg_untrt!D6</f>
        <v>0</v>
      </c>
      <c r="E6" s="2">
        <f>1-D6-C6</f>
        <v>0.91999999999999993</v>
      </c>
    </row>
    <row r="7" spans="1:5" x14ac:dyDescent="0.2">
      <c r="A7" s="2">
        <v>0</v>
      </c>
      <c r="B7" s="2">
        <v>5</v>
      </c>
      <c r="C7" s="2">
        <f>potential_preg_untrt!C7*SimParameters!B3</f>
        <v>8.0000000000000016E-2</v>
      </c>
      <c r="D7" s="2">
        <f>potential_preg_untrt!D7</f>
        <v>0</v>
      </c>
      <c r="E7" s="2">
        <f t="shared" ref="E7:E41" si="0">1-C7-D7</f>
        <v>0.91999999999999993</v>
      </c>
    </row>
    <row r="8" spans="1:5" x14ac:dyDescent="0.2">
      <c r="A8" s="2">
        <v>0</v>
      </c>
      <c r="B8" s="2">
        <v>6</v>
      </c>
      <c r="C8" s="2">
        <f>potential_preg_untrt!C8*SimParameters!B3</f>
        <v>7.1999999999999995E-2</v>
      </c>
      <c r="D8" s="2">
        <f>potential_preg_untrt!D8</f>
        <v>0</v>
      </c>
      <c r="E8" s="2">
        <f t="shared" si="0"/>
        <v>0.92800000000000005</v>
      </c>
    </row>
    <row r="9" spans="1:5" x14ac:dyDescent="0.2">
      <c r="A9" s="2">
        <v>0</v>
      </c>
      <c r="B9" s="2">
        <v>7</v>
      </c>
      <c r="C9" s="2">
        <f>potential_preg_untrt!C9*SimParameters!B3</f>
        <v>7.1999999999999995E-2</v>
      </c>
      <c r="D9" s="2">
        <f>potential_preg_untrt!D9</f>
        <v>0</v>
      </c>
      <c r="E9" s="2">
        <f t="shared" si="0"/>
        <v>0.92800000000000005</v>
      </c>
    </row>
    <row r="10" spans="1:5" x14ac:dyDescent="0.2">
      <c r="A10" s="2">
        <v>0</v>
      </c>
      <c r="B10" s="2">
        <v>8</v>
      </c>
      <c r="C10" s="2">
        <f>potential_preg_untrt!C10*SimParameters!B3</f>
        <v>1.2E-2</v>
      </c>
      <c r="D10" s="2">
        <f>potential_preg_untrt!D10</f>
        <v>0</v>
      </c>
      <c r="E10" s="2">
        <f t="shared" si="0"/>
        <v>0.98799999999999999</v>
      </c>
    </row>
    <row r="11" spans="1:5" x14ac:dyDescent="0.2">
      <c r="A11" s="2">
        <v>0</v>
      </c>
      <c r="B11" s="2">
        <v>9</v>
      </c>
      <c r="C11" s="2">
        <f>potential_preg_untrt!C11*SimParameters!B3</f>
        <v>1.2E-2</v>
      </c>
      <c r="D11" s="2">
        <f>potential_preg_untrt!D11</f>
        <v>0</v>
      </c>
      <c r="E11" s="2">
        <f t="shared" si="0"/>
        <v>0.98799999999999999</v>
      </c>
    </row>
    <row r="12" spans="1:5" x14ac:dyDescent="0.2">
      <c r="A12" s="2">
        <v>0</v>
      </c>
      <c r="B12" s="2">
        <v>10</v>
      </c>
      <c r="C12" s="2">
        <f>potential_preg_untrt!C12*SimParameters!B3</f>
        <v>1.2E-2</v>
      </c>
      <c r="D12" s="2">
        <f>potential_preg_untrt!D12</f>
        <v>0</v>
      </c>
      <c r="E12" s="2">
        <f t="shared" si="0"/>
        <v>0.98799999999999999</v>
      </c>
    </row>
    <row r="13" spans="1:5" x14ac:dyDescent="0.2">
      <c r="A13" s="2">
        <v>0</v>
      </c>
      <c r="B13" s="2">
        <v>11</v>
      </c>
      <c r="C13" s="2">
        <f>potential_preg_untrt!C13*SimParameters!B3</f>
        <v>1.2E-2</v>
      </c>
      <c r="D13" s="2">
        <f>potential_preg_untrt!D13</f>
        <v>0</v>
      </c>
      <c r="E13" s="2">
        <f t="shared" si="0"/>
        <v>0.98799999999999999</v>
      </c>
    </row>
    <row r="14" spans="1:5" x14ac:dyDescent="0.2">
      <c r="A14" s="2">
        <v>0</v>
      </c>
      <c r="B14" s="2">
        <v>12</v>
      </c>
      <c r="C14" s="2">
        <f>potential_preg_untrt!C14*SimParameters!B3</f>
        <v>8.0000000000000002E-3</v>
      </c>
      <c r="D14" s="2">
        <f>potential_preg_untrt!D14</f>
        <v>0</v>
      </c>
      <c r="E14" s="2">
        <f t="shared" si="0"/>
        <v>0.99199999999999999</v>
      </c>
    </row>
    <row r="15" spans="1:5" x14ac:dyDescent="0.2">
      <c r="A15" s="2">
        <v>0</v>
      </c>
      <c r="B15" s="2">
        <v>13</v>
      </c>
      <c r="C15" s="2">
        <f>potential_preg_untrt!C15*SimParameters!B3</f>
        <v>8.0000000000000002E-3</v>
      </c>
      <c r="D15" s="2">
        <f>potential_preg_untrt!D15</f>
        <v>0</v>
      </c>
      <c r="E15" s="2">
        <f t="shared" si="0"/>
        <v>0.99199999999999999</v>
      </c>
    </row>
    <row r="16" spans="1:5" x14ac:dyDescent="0.2">
      <c r="A16" s="2">
        <v>0</v>
      </c>
      <c r="B16" s="2">
        <v>14</v>
      </c>
      <c r="C16" s="2">
        <f>potential_preg_untrt!C16*SimParameters!B3</f>
        <v>8.0000000000000002E-3</v>
      </c>
      <c r="D16" s="2">
        <f>potential_preg_untrt!D16</f>
        <v>0</v>
      </c>
      <c r="E16" s="2">
        <f t="shared" si="0"/>
        <v>0.99199999999999999</v>
      </c>
    </row>
    <row r="17" spans="1:5" x14ac:dyDescent="0.2">
      <c r="A17" s="2">
        <v>0</v>
      </c>
      <c r="B17" s="2">
        <v>15</v>
      </c>
      <c r="C17" s="2">
        <f>potential_preg_untrt!C17*SimParameters!B3</f>
        <v>8.0000000000000002E-3</v>
      </c>
      <c r="D17" s="2">
        <f>potential_preg_untrt!D17</f>
        <v>0</v>
      </c>
      <c r="E17" s="2">
        <f t="shared" si="0"/>
        <v>0.99199999999999999</v>
      </c>
    </row>
    <row r="18" spans="1:5" x14ac:dyDescent="0.2">
      <c r="A18" s="2">
        <v>0</v>
      </c>
      <c r="B18" s="2">
        <v>16</v>
      </c>
      <c r="C18" s="2">
        <f>potential_preg_untrt!C18*SimParameters!B3</f>
        <v>6.4000000000000005E-4</v>
      </c>
      <c r="D18" s="2">
        <f>potential_preg_untrt!D18</f>
        <v>0</v>
      </c>
      <c r="E18" s="2">
        <f t="shared" si="0"/>
        <v>0.99936000000000003</v>
      </c>
    </row>
    <row r="19" spans="1:5" x14ac:dyDescent="0.2">
      <c r="A19" s="2">
        <v>0</v>
      </c>
      <c r="B19" s="2">
        <v>17</v>
      </c>
      <c r="C19" s="2">
        <f>potential_preg_untrt!C19</f>
        <v>8.0000000000000004E-4</v>
      </c>
      <c r="D19" s="2">
        <f>potential_preg_untrt!D19</f>
        <v>0</v>
      </c>
      <c r="E19" s="2">
        <f t="shared" si="0"/>
        <v>0.99919999999999998</v>
      </c>
    </row>
    <row r="20" spans="1:5" x14ac:dyDescent="0.2">
      <c r="A20" s="2">
        <v>0</v>
      </c>
      <c r="B20" s="2">
        <v>18</v>
      </c>
      <c r="C20" s="2">
        <f>potential_preg_untrt!C20</f>
        <v>8.0000000000000004E-4</v>
      </c>
      <c r="D20" s="2">
        <f>potential_preg_untrt!D20</f>
        <v>0</v>
      </c>
      <c r="E20" s="2">
        <f t="shared" si="0"/>
        <v>0.99919999999999998</v>
      </c>
    </row>
    <row r="21" spans="1:5" x14ac:dyDescent="0.2">
      <c r="A21" s="2">
        <v>0</v>
      </c>
      <c r="B21" s="2">
        <v>19</v>
      </c>
      <c r="C21" s="2">
        <f>potential_preg_untrt!C21</f>
        <v>8.0000000000000004E-4</v>
      </c>
      <c r="D21" s="2">
        <f>potential_preg_untrt!D21</f>
        <v>0</v>
      </c>
      <c r="E21" s="2">
        <f t="shared" si="0"/>
        <v>0.99919999999999998</v>
      </c>
    </row>
    <row r="22" spans="1:5" x14ac:dyDescent="0.2">
      <c r="A22" s="2">
        <v>0</v>
      </c>
      <c r="B22" s="2">
        <v>20</v>
      </c>
      <c r="C22" s="2">
        <f>potential_preg_untrt!C22</f>
        <v>2.5000000000000001E-5</v>
      </c>
      <c r="D22" s="2">
        <f>potential_preg_untrt!D22</f>
        <v>0</v>
      </c>
      <c r="E22" s="2">
        <f t="shared" si="0"/>
        <v>0.99997499999999995</v>
      </c>
    </row>
    <row r="23" spans="1:5" x14ac:dyDescent="0.2">
      <c r="A23" s="2">
        <v>0</v>
      </c>
      <c r="B23" s="2">
        <v>21</v>
      </c>
      <c r="C23" s="2">
        <f>potential_preg_untrt!C23</f>
        <v>5.9999999999999997E-7</v>
      </c>
      <c r="D23" s="2">
        <f>potential_preg_untrt!D23</f>
        <v>1.0000000000000001E-5</v>
      </c>
      <c r="E23" s="2">
        <f t="shared" si="0"/>
        <v>0.99998940000000003</v>
      </c>
    </row>
    <row r="24" spans="1:5" x14ac:dyDescent="0.2">
      <c r="A24" s="2">
        <v>0</v>
      </c>
      <c r="B24" s="2">
        <v>22</v>
      </c>
      <c r="C24" s="2">
        <f>potential_preg_untrt!C24</f>
        <v>5.9999999999999997E-7</v>
      </c>
      <c r="D24" s="2">
        <f>potential_preg_untrt!D24</f>
        <v>1.0000000000000001E-5</v>
      </c>
      <c r="E24" s="2">
        <f t="shared" si="0"/>
        <v>0.99998940000000003</v>
      </c>
    </row>
    <row r="25" spans="1:5" x14ac:dyDescent="0.2">
      <c r="A25" s="2">
        <v>0</v>
      </c>
      <c r="B25" s="2">
        <v>23</v>
      </c>
      <c r="C25" s="2">
        <f>potential_preg_untrt!C25</f>
        <v>5.9999999999999997E-7</v>
      </c>
      <c r="D25" s="2">
        <f>potential_preg_untrt!D25</f>
        <v>1.0000000000000001E-5</v>
      </c>
      <c r="E25" s="2">
        <f t="shared" si="0"/>
        <v>0.99998940000000003</v>
      </c>
    </row>
    <row r="26" spans="1:5" x14ac:dyDescent="0.2">
      <c r="A26" s="2">
        <v>0</v>
      </c>
      <c r="B26" s="2">
        <v>24</v>
      </c>
      <c r="C26" s="2">
        <f>potential_preg_untrt!C26</f>
        <v>5.9999999999999997E-7</v>
      </c>
      <c r="D26" s="2">
        <f>potential_preg_untrt!D26</f>
        <v>1E-3</v>
      </c>
      <c r="E26" s="2">
        <f t="shared" si="0"/>
        <v>0.99899939999999998</v>
      </c>
    </row>
    <row r="27" spans="1:5" x14ac:dyDescent="0.2">
      <c r="A27" s="2">
        <v>0</v>
      </c>
      <c r="B27" s="2">
        <v>25</v>
      </c>
      <c r="C27" s="2">
        <f>potential_preg_untrt!C27</f>
        <v>5.9999999999999997E-7</v>
      </c>
      <c r="D27" s="2">
        <f>potential_preg_untrt!D27</f>
        <v>1.5E-3</v>
      </c>
      <c r="E27" s="2">
        <f t="shared" si="0"/>
        <v>0.99849940000000004</v>
      </c>
    </row>
    <row r="28" spans="1:5" x14ac:dyDescent="0.2">
      <c r="A28" s="2">
        <v>0</v>
      </c>
      <c r="B28" s="2">
        <v>26</v>
      </c>
      <c r="C28" s="2">
        <f>potential_preg_untrt!C28</f>
        <v>5.9999999999999997E-7</v>
      </c>
      <c r="D28" s="2">
        <f>potential_preg_untrt!D28</f>
        <v>1.8E-3</v>
      </c>
      <c r="E28" s="2">
        <f t="shared" si="0"/>
        <v>0.99819939999999996</v>
      </c>
    </row>
    <row r="29" spans="1:5" x14ac:dyDescent="0.2">
      <c r="A29" s="2">
        <v>0</v>
      </c>
      <c r="B29" s="2">
        <v>27</v>
      </c>
      <c r="C29" s="2">
        <f>potential_preg_untrt!C29</f>
        <v>6.0000000000000002E-6</v>
      </c>
      <c r="D29" s="2">
        <f>potential_preg_untrt!D29</f>
        <v>2E-3</v>
      </c>
      <c r="E29" s="2">
        <f t="shared" si="0"/>
        <v>0.99799400000000005</v>
      </c>
    </row>
    <row r="30" spans="1:5" x14ac:dyDescent="0.2">
      <c r="A30" s="2">
        <v>0</v>
      </c>
      <c r="B30" s="2">
        <v>28</v>
      </c>
      <c r="C30" s="2">
        <f>potential_preg_untrt!C30</f>
        <v>2.5000000000000001E-5</v>
      </c>
      <c r="D30" s="2">
        <f>potential_preg_untrt!D30</f>
        <v>3.0000000000000001E-3</v>
      </c>
      <c r="E30" s="2">
        <f t="shared" si="0"/>
        <v>0.99697499999999994</v>
      </c>
    </row>
    <row r="31" spans="1:5" x14ac:dyDescent="0.2">
      <c r="A31" s="2">
        <v>0</v>
      </c>
      <c r="B31" s="2">
        <v>29</v>
      </c>
      <c r="C31" s="2">
        <f>potential_preg_untrt!C31</f>
        <v>2.5000000000000001E-5</v>
      </c>
      <c r="D31" s="2">
        <f>potential_preg_untrt!D31</f>
        <v>5.0000000000000001E-3</v>
      </c>
      <c r="E31" s="2">
        <f t="shared" si="0"/>
        <v>0.99497499999999994</v>
      </c>
    </row>
    <row r="32" spans="1:5" x14ac:dyDescent="0.2">
      <c r="A32" s="2">
        <v>0</v>
      </c>
      <c r="B32" s="2">
        <v>30</v>
      </c>
      <c r="C32" s="2">
        <f>potential_preg_untrt!C32</f>
        <v>2.5000000000000001E-5</v>
      </c>
      <c r="D32" s="2">
        <f>potential_preg_untrt!D32</f>
        <v>6.0000000000000001E-3</v>
      </c>
      <c r="E32" s="2">
        <f t="shared" si="0"/>
        <v>0.99397499999999994</v>
      </c>
    </row>
    <row r="33" spans="1:5" x14ac:dyDescent="0.2">
      <c r="A33" s="2">
        <v>0</v>
      </c>
      <c r="B33" s="2">
        <v>31</v>
      </c>
      <c r="C33" s="2">
        <f>potential_preg_untrt!C33</f>
        <v>1.4999999999999999E-4</v>
      </c>
      <c r="D33" s="2">
        <f>potential_preg_untrt!D33</f>
        <v>8.0000000000000002E-3</v>
      </c>
      <c r="E33" s="2">
        <f t="shared" si="0"/>
        <v>0.99185000000000001</v>
      </c>
    </row>
    <row r="34" spans="1:5" x14ac:dyDescent="0.2">
      <c r="A34" s="2">
        <v>0</v>
      </c>
      <c r="B34" s="2">
        <v>32</v>
      </c>
      <c r="C34" s="2">
        <f>potential_preg_untrt!C34</f>
        <v>3.5E-4</v>
      </c>
      <c r="D34" s="2">
        <f>potential_preg_untrt!D34</f>
        <v>0.05</v>
      </c>
      <c r="E34" s="2">
        <f t="shared" si="0"/>
        <v>0.94964999999999999</v>
      </c>
    </row>
    <row r="35" spans="1:5" x14ac:dyDescent="0.2">
      <c r="A35" s="2">
        <v>0</v>
      </c>
      <c r="B35" s="2">
        <v>33</v>
      </c>
      <c r="C35" s="2">
        <f>potential_preg_untrt!C35</f>
        <v>5.5000000000000003E-4</v>
      </c>
      <c r="D35" s="2">
        <f>potential_preg_untrt!D35</f>
        <v>0.08</v>
      </c>
      <c r="E35" s="2">
        <f t="shared" si="0"/>
        <v>0.91944999999999999</v>
      </c>
    </row>
    <row r="36" spans="1:5" x14ac:dyDescent="0.2">
      <c r="A36" s="2">
        <v>0</v>
      </c>
      <c r="B36" s="2">
        <v>34</v>
      </c>
      <c r="C36" s="2">
        <f>potential_preg_untrt!C36</f>
        <v>3.5000000000000001E-3</v>
      </c>
      <c r="D36" s="2">
        <f>potential_preg_untrt!D36</f>
        <v>0.35</v>
      </c>
      <c r="E36" s="2">
        <f t="shared" si="0"/>
        <v>0.64650000000000007</v>
      </c>
    </row>
    <row r="37" spans="1:5" x14ac:dyDescent="0.2">
      <c r="A37" s="2">
        <v>0</v>
      </c>
      <c r="B37" s="2">
        <v>35</v>
      </c>
      <c r="C37" s="2">
        <f>potential_preg_untrt!C37</f>
        <v>1.5E-3</v>
      </c>
      <c r="D37" s="2">
        <f>potential_preg_untrt!D37</f>
        <v>0.4</v>
      </c>
      <c r="E37" s="2">
        <f t="shared" si="0"/>
        <v>0.59850000000000003</v>
      </c>
    </row>
    <row r="38" spans="1:5" x14ac:dyDescent="0.2">
      <c r="A38" s="2">
        <v>0</v>
      </c>
      <c r="B38" s="2">
        <v>36</v>
      </c>
      <c r="C38" s="2">
        <f>potential_preg_untrt!C38</f>
        <v>1.6000000000000001E-3</v>
      </c>
      <c r="D38" s="2">
        <f>potential_preg_untrt!D38</f>
        <v>0.7</v>
      </c>
      <c r="E38" s="2">
        <f t="shared" si="0"/>
        <v>0.2984</v>
      </c>
    </row>
    <row r="39" spans="1:5" x14ac:dyDescent="0.2">
      <c r="A39" s="2">
        <v>0</v>
      </c>
      <c r="B39" s="2">
        <v>37</v>
      </c>
      <c r="C39" s="2">
        <f>potential_preg_untrt!C39</f>
        <v>6.0000000000000001E-3</v>
      </c>
      <c r="D39" s="2">
        <f>potential_preg_untrt!D39</f>
        <v>0.7</v>
      </c>
      <c r="E39" s="2">
        <f t="shared" si="0"/>
        <v>0.29400000000000004</v>
      </c>
    </row>
    <row r="40" spans="1:5" x14ac:dyDescent="0.2">
      <c r="A40" s="2">
        <v>0</v>
      </c>
      <c r="B40" s="2">
        <v>38</v>
      </c>
      <c r="C40" s="2">
        <f>potential_preg_untrt!C40</f>
        <v>0.01</v>
      </c>
      <c r="D40" s="2">
        <f>potential_preg_untrt!D40</f>
        <v>0.85</v>
      </c>
      <c r="E40" s="2">
        <f t="shared" si="0"/>
        <v>0.14000000000000001</v>
      </c>
    </row>
    <row r="41" spans="1:5" x14ac:dyDescent="0.2">
      <c r="A41" s="2">
        <v>0</v>
      </c>
      <c r="B41" s="2">
        <v>39</v>
      </c>
      <c r="C41" s="2">
        <f>potential_preg_untrt!C41</f>
        <v>0.2</v>
      </c>
      <c r="D41" s="2">
        <f>potential_preg_untrt!D41</f>
        <v>0.7</v>
      </c>
      <c r="E41" s="2">
        <f t="shared" si="0"/>
        <v>0.10000000000000009</v>
      </c>
    </row>
    <row r="42" spans="1:5" x14ac:dyDescent="0.2">
      <c r="A42" s="2">
        <v>0</v>
      </c>
      <c r="B42" s="2">
        <v>40</v>
      </c>
      <c r="C42" s="2">
        <f>potential_preg_untrt!C42</f>
        <v>0.2</v>
      </c>
      <c r="D42" s="2">
        <f>potential_preg_untrt!D42</f>
        <v>0.8</v>
      </c>
      <c r="E42" s="2">
        <v>0</v>
      </c>
    </row>
    <row r="43" spans="1:5" x14ac:dyDescent="0.2">
      <c r="A43" s="3">
        <v>1</v>
      </c>
      <c r="B43" s="3">
        <v>0</v>
      </c>
      <c r="C43" s="3">
        <f>potential_preg_untrt!C43*SimParameters!$B$3</f>
        <v>0.1</v>
      </c>
      <c r="D43" s="3">
        <f>potential_preg_untrt!D43</f>
        <v>0</v>
      </c>
      <c r="E43" s="3">
        <f>1-D43-C43</f>
        <v>0.9</v>
      </c>
    </row>
    <row r="44" spans="1:5" x14ac:dyDescent="0.2">
      <c r="A44" s="3">
        <v>1</v>
      </c>
      <c r="B44" s="3">
        <v>1</v>
      </c>
      <c r="C44" s="3">
        <f>potential_preg_untrt!C44*SimParameters!$B$3</f>
        <v>0.1</v>
      </c>
      <c r="D44" s="3">
        <f>potential_preg_untrt!D44</f>
        <v>0</v>
      </c>
      <c r="E44" s="3">
        <f>1-D44-C44</f>
        <v>0.9</v>
      </c>
    </row>
    <row r="45" spans="1:5" x14ac:dyDescent="0.2">
      <c r="A45" s="3">
        <v>1</v>
      </c>
      <c r="B45" s="3">
        <v>2</v>
      </c>
      <c r="C45" s="3">
        <f>potential_preg_untrt!C45*SimParameters!$B$3</f>
        <v>0.05</v>
      </c>
      <c r="D45" s="3">
        <f>potential_preg_untrt!D45</f>
        <v>0</v>
      </c>
      <c r="E45" s="3">
        <f>1-D45-C45</f>
        <v>0.95</v>
      </c>
    </row>
    <row r="46" spans="1:5" x14ac:dyDescent="0.2">
      <c r="A46" s="3">
        <v>1</v>
      </c>
      <c r="B46" s="3">
        <v>3</v>
      </c>
      <c r="C46" s="3">
        <f>potential_preg_untrt!C46*SimParameters!$B$3</f>
        <v>0.05</v>
      </c>
      <c r="D46" s="3">
        <f>potential_preg_untrt!D46</f>
        <v>0</v>
      </c>
      <c r="E46" s="3">
        <f>1-D46-C46</f>
        <v>0.95</v>
      </c>
    </row>
    <row r="47" spans="1:5" x14ac:dyDescent="0.2">
      <c r="A47" s="3">
        <v>1</v>
      </c>
      <c r="B47" s="3">
        <v>4</v>
      </c>
      <c r="C47" s="3">
        <f>potential_preg_untrt!C47*SimParameters!$B$3</f>
        <v>0.1</v>
      </c>
      <c r="D47" s="3">
        <f>potential_preg_untrt!D47</f>
        <v>0</v>
      </c>
      <c r="E47" s="3">
        <f>1-D47-C47</f>
        <v>0.9</v>
      </c>
    </row>
    <row r="48" spans="1:5" x14ac:dyDescent="0.2">
      <c r="A48" s="3">
        <v>1</v>
      </c>
      <c r="B48" s="3">
        <v>5</v>
      </c>
      <c r="C48" s="3">
        <f>potential_preg_untrt!C48*SimParameters!$B$3</f>
        <v>0.1</v>
      </c>
      <c r="D48" s="3">
        <f>potential_preg_untrt!D48</f>
        <v>0</v>
      </c>
      <c r="E48" s="3">
        <f t="shared" ref="E48:E82" si="1">1-C48-D48</f>
        <v>0.9</v>
      </c>
    </row>
    <row r="49" spans="1:5" x14ac:dyDescent="0.2">
      <c r="A49" s="3">
        <v>1</v>
      </c>
      <c r="B49" s="3">
        <v>6</v>
      </c>
      <c r="C49" s="3">
        <f>potential_preg_untrt!C49*SimParameters!$B$3</f>
        <v>0.09</v>
      </c>
      <c r="D49" s="3">
        <f>potential_preg_untrt!D49</f>
        <v>0</v>
      </c>
      <c r="E49" s="3">
        <f t="shared" si="1"/>
        <v>0.91</v>
      </c>
    </row>
    <row r="50" spans="1:5" x14ac:dyDescent="0.2">
      <c r="A50" s="3">
        <v>1</v>
      </c>
      <c r="B50" s="3">
        <v>7</v>
      </c>
      <c r="C50" s="3">
        <f>potential_preg_untrt!C50*SimParameters!$B$3</f>
        <v>0.09</v>
      </c>
      <c r="D50" s="3">
        <f>potential_preg_untrt!D50</f>
        <v>0</v>
      </c>
      <c r="E50" s="3">
        <f t="shared" si="1"/>
        <v>0.91</v>
      </c>
    </row>
    <row r="51" spans="1:5" x14ac:dyDescent="0.2">
      <c r="A51" s="3">
        <v>1</v>
      </c>
      <c r="B51" s="3">
        <v>8</v>
      </c>
      <c r="C51" s="3">
        <f>potential_preg_untrt!C51*SimParameters!$B$3</f>
        <v>1.4999999999999999E-2</v>
      </c>
      <c r="D51" s="3">
        <f>potential_preg_untrt!D51</f>
        <v>0</v>
      </c>
      <c r="E51" s="3">
        <f t="shared" si="1"/>
        <v>0.98499999999999999</v>
      </c>
    </row>
    <row r="52" spans="1:5" x14ac:dyDescent="0.2">
      <c r="A52" s="3">
        <v>1</v>
      </c>
      <c r="B52" s="3">
        <v>9</v>
      </c>
      <c r="C52" s="3">
        <f>potential_preg_untrt!C52*SimParameters!$B$3</f>
        <v>1.4999999999999999E-2</v>
      </c>
      <c r="D52" s="3">
        <f>potential_preg_untrt!D52</f>
        <v>0</v>
      </c>
      <c r="E52" s="3">
        <f t="shared" si="1"/>
        <v>0.98499999999999999</v>
      </c>
    </row>
    <row r="53" spans="1:5" x14ac:dyDescent="0.2">
      <c r="A53" s="3">
        <v>1</v>
      </c>
      <c r="B53" s="3">
        <v>10</v>
      </c>
      <c r="C53" s="3">
        <f>potential_preg_untrt!C53*SimParameters!$B$3</f>
        <v>1.4999999999999999E-2</v>
      </c>
      <c r="D53" s="3">
        <f>potential_preg_untrt!D53</f>
        <v>0</v>
      </c>
      <c r="E53" s="3">
        <f t="shared" si="1"/>
        <v>0.98499999999999999</v>
      </c>
    </row>
    <row r="54" spans="1:5" x14ac:dyDescent="0.2">
      <c r="A54" s="3">
        <v>1</v>
      </c>
      <c r="B54" s="3">
        <v>11</v>
      </c>
      <c r="C54" s="3">
        <f>potential_preg_untrt!C54*SimParameters!$B$3</f>
        <v>1.4999999999999999E-2</v>
      </c>
      <c r="D54" s="3">
        <f>potential_preg_untrt!D54</f>
        <v>0</v>
      </c>
      <c r="E54" s="3">
        <f t="shared" si="1"/>
        <v>0.98499999999999999</v>
      </c>
    </row>
    <row r="55" spans="1:5" x14ac:dyDescent="0.2">
      <c r="A55" s="3">
        <v>1</v>
      </c>
      <c r="B55" s="3">
        <v>12</v>
      </c>
      <c r="C55" s="3">
        <f>potential_preg_untrt!C55*SimParameters!$B$3</f>
        <v>1.0000000000000002E-2</v>
      </c>
      <c r="D55" s="3">
        <f>potential_preg_untrt!D55</f>
        <v>0</v>
      </c>
      <c r="E55" s="3">
        <f t="shared" si="1"/>
        <v>0.99</v>
      </c>
    </row>
    <row r="56" spans="1:5" x14ac:dyDescent="0.2">
      <c r="A56" s="3">
        <v>1</v>
      </c>
      <c r="B56" s="3">
        <v>13</v>
      </c>
      <c r="C56" s="3">
        <f>potential_preg_untrt!C56*SimParameters!$B$3</f>
        <v>1.0000000000000002E-2</v>
      </c>
      <c r="D56" s="3">
        <f>potential_preg_untrt!D56</f>
        <v>0</v>
      </c>
      <c r="E56" s="3">
        <f t="shared" si="1"/>
        <v>0.99</v>
      </c>
    </row>
    <row r="57" spans="1:5" x14ac:dyDescent="0.2">
      <c r="A57" s="3">
        <v>1</v>
      </c>
      <c r="B57" s="3">
        <v>14</v>
      </c>
      <c r="C57" s="3">
        <f>potential_preg_untrt!C57*SimParameters!$B$3</f>
        <v>1.0000000000000002E-2</v>
      </c>
      <c r="D57" s="3">
        <f>potential_preg_untrt!D57</f>
        <v>0</v>
      </c>
      <c r="E57" s="3">
        <f t="shared" si="1"/>
        <v>0.99</v>
      </c>
    </row>
    <row r="58" spans="1:5" x14ac:dyDescent="0.2">
      <c r="A58" s="3">
        <v>1</v>
      </c>
      <c r="B58" s="3">
        <v>15</v>
      </c>
      <c r="C58" s="3">
        <f>potential_preg_untrt!C58*SimParameters!$B$3</f>
        <v>1.0000000000000002E-2</v>
      </c>
      <c r="D58" s="3">
        <f>potential_preg_untrt!D58</f>
        <v>0</v>
      </c>
      <c r="E58" s="3">
        <f t="shared" si="1"/>
        <v>0.99</v>
      </c>
    </row>
    <row r="59" spans="1:5" x14ac:dyDescent="0.2">
      <c r="A59" s="3">
        <v>1</v>
      </c>
      <c r="B59" s="3">
        <v>16</v>
      </c>
      <c r="C59" s="3">
        <f>potential_preg_untrt!C59*SimParameters!$B$3</f>
        <v>8.0000000000000004E-4</v>
      </c>
      <c r="D59" s="3">
        <f>potential_preg_untrt!D59</f>
        <v>0</v>
      </c>
      <c r="E59" s="3">
        <f t="shared" si="1"/>
        <v>0.99919999999999998</v>
      </c>
    </row>
    <row r="60" spans="1:5" x14ac:dyDescent="0.2">
      <c r="A60" s="3">
        <v>1</v>
      </c>
      <c r="B60" s="3">
        <v>17</v>
      </c>
      <c r="C60" s="3">
        <f>potential_preg_untrt!C60</f>
        <v>8.0000000000000004E-4</v>
      </c>
      <c r="D60" s="3">
        <f>potential_preg_untrt!D60</f>
        <v>0</v>
      </c>
      <c r="E60" s="3">
        <f t="shared" si="1"/>
        <v>0.99919999999999998</v>
      </c>
    </row>
    <row r="61" spans="1:5" x14ac:dyDescent="0.2">
      <c r="A61" s="3">
        <v>1</v>
      </c>
      <c r="B61" s="3">
        <v>18</v>
      </c>
      <c r="C61" s="3">
        <f>potential_preg_untrt!C61</f>
        <v>8.0000000000000004E-4</v>
      </c>
      <c r="D61" s="3">
        <f>potential_preg_untrt!D61</f>
        <v>0</v>
      </c>
      <c r="E61" s="3">
        <f t="shared" si="1"/>
        <v>0.99919999999999998</v>
      </c>
    </row>
    <row r="62" spans="1:5" x14ac:dyDescent="0.2">
      <c r="A62" s="3">
        <v>1</v>
      </c>
      <c r="B62" s="3">
        <v>19</v>
      </c>
      <c r="C62" s="3">
        <f>potential_preg_untrt!C62</f>
        <v>8.0000000000000004E-4</v>
      </c>
      <c r="D62" s="3">
        <f>potential_preg_untrt!D62</f>
        <v>0</v>
      </c>
      <c r="E62" s="3">
        <f t="shared" si="1"/>
        <v>0.99919999999999998</v>
      </c>
    </row>
    <row r="63" spans="1:5" x14ac:dyDescent="0.2">
      <c r="A63" s="3">
        <v>1</v>
      </c>
      <c r="B63" s="3">
        <v>20</v>
      </c>
      <c r="C63" s="3">
        <f>potential_preg_untrt!C63</f>
        <v>2.5000000000000001E-5</v>
      </c>
      <c r="D63" s="3">
        <f>potential_preg_untrt!D63</f>
        <v>0</v>
      </c>
      <c r="E63" s="3">
        <f t="shared" si="1"/>
        <v>0.99997499999999995</v>
      </c>
    </row>
    <row r="64" spans="1:5" x14ac:dyDescent="0.2">
      <c r="A64" s="3">
        <v>1</v>
      </c>
      <c r="B64" s="3">
        <v>21</v>
      </c>
      <c r="C64" s="3">
        <f>potential_preg_untrt!C64</f>
        <v>5.9999999999999997E-7</v>
      </c>
      <c r="D64" s="3">
        <f>potential_preg_untrt!D64</f>
        <v>1.0000000000000001E-5</v>
      </c>
      <c r="E64" s="3">
        <f t="shared" si="1"/>
        <v>0.99998940000000003</v>
      </c>
    </row>
    <row r="65" spans="1:5" x14ac:dyDescent="0.2">
      <c r="A65" s="3">
        <v>1</v>
      </c>
      <c r="B65" s="3">
        <v>22</v>
      </c>
      <c r="C65" s="3">
        <f>potential_preg_untrt!C65</f>
        <v>5.9999999999999997E-7</v>
      </c>
      <c r="D65" s="3">
        <f>potential_preg_untrt!D65</f>
        <v>1.0000000000000001E-5</v>
      </c>
      <c r="E65" s="3">
        <f t="shared" si="1"/>
        <v>0.99998940000000003</v>
      </c>
    </row>
    <row r="66" spans="1:5" x14ac:dyDescent="0.2">
      <c r="A66" s="3">
        <v>1</v>
      </c>
      <c r="B66" s="3">
        <v>23</v>
      </c>
      <c r="C66" s="3">
        <f>potential_preg_untrt!C66</f>
        <v>5.9999999999999997E-7</v>
      </c>
      <c r="D66" s="3">
        <f>potential_preg_untrt!D66</f>
        <v>1.0000000000000001E-5</v>
      </c>
      <c r="E66" s="3">
        <f t="shared" si="1"/>
        <v>0.99998940000000003</v>
      </c>
    </row>
    <row r="67" spans="1:5" x14ac:dyDescent="0.2">
      <c r="A67" s="3">
        <v>1</v>
      </c>
      <c r="B67" s="3">
        <v>24</v>
      </c>
      <c r="C67" s="3">
        <f>potential_preg_untrt!C67</f>
        <v>5.9999999999999997E-7</v>
      </c>
      <c r="D67" s="3">
        <f>potential_preg_untrt!D67</f>
        <v>1E-3</v>
      </c>
      <c r="E67" s="3">
        <f t="shared" si="1"/>
        <v>0.99899939999999998</v>
      </c>
    </row>
    <row r="68" spans="1:5" x14ac:dyDescent="0.2">
      <c r="A68" s="3">
        <v>1</v>
      </c>
      <c r="B68" s="3">
        <v>25</v>
      </c>
      <c r="C68" s="3">
        <f>potential_preg_untrt!C68</f>
        <v>5.9999999999999997E-7</v>
      </c>
      <c r="D68" s="3">
        <f>potential_preg_untrt!D68</f>
        <v>1.5E-3</v>
      </c>
      <c r="E68" s="3">
        <f t="shared" si="1"/>
        <v>0.99849940000000004</v>
      </c>
    </row>
    <row r="69" spans="1:5" x14ac:dyDescent="0.2">
      <c r="A69" s="3">
        <v>1</v>
      </c>
      <c r="B69" s="3">
        <v>26</v>
      </c>
      <c r="C69" s="3">
        <f>potential_preg_untrt!C69</f>
        <v>5.9999999999999997E-7</v>
      </c>
      <c r="D69" s="3">
        <f>potential_preg_untrt!D69</f>
        <v>1.8E-3</v>
      </c>
      <c r="E69" s="3">
        <f t="shared" si="1"/>
        <v>0.99819939999999996</v>
      </c>
    </row>
    <row r="70" spans="1:5" x14ac:dyDescent="0.2">
      <c r="A70" s="3">
        <v>1</v>
      </c>
      <c r="B70" s="3">
        <v>27</v>
      </c>
      <c r="C70" s="3">
        <f>potential_preg_untrt!C70</f>
        <v>6.0000000000000002E-6</v>
      </c>
      <c r="D70" s="3">
        <f>potential_preg_untrt!D70</f>
        <v>2E-3</v>
      </c>
      <c r="E70" s="3">
        <f t="shared" si="1"/>
        <v>0.99799400000000005</v>
      </c>
    </row>
    <row r="71" spans="1:5" x14ac:dyDescent="0.2">
      <c r="A71" s="3">
        <v>1</v>
      </c>
      <c r="B71" s="3">
        <v>28</v>
      </c>
      <c r="C71" s="3">
        <f>potential_preg_untrt!C71</f>
        <v>2.5000000000000001E-5</v>
      </c>
      <c r="D71" s="3">
        <f>potential_preg_untrt!D71</f>
        <v>3.0000000000000001E-3</v>
      </c>
      <c r="E71" s="3">
        <f t="shared" si="1"/>
        <v>0.99697499999999994</v>
      </c>
    </row>
    <row r="72" spans="1:5" x14ac:dyDescent="0.2">
      <c r="A72" s="3">
        <v>1</v>
      </c>
      <c r="B72" s="3">
        <v>29</v>
      </c>
      <c r="C72" s="3">
        <f>potential_preg_untrt!C72</f>
        <v>2.5000000000000001E-5</v>
      </c>
      <c r="D72" s="3">
        <f>potential_preg_untrt!D72</f>
        <v>5.0000000000000001E-3</v>
      </c>
      <c r="E72" s="3">
        <f t="shared" si="1"/>
        <v>0.99497499999999994</v>
      </c>
    </row>
    <row r="73" spans="1:5" x14ac:dyDescent="0.2">
      <c r="A73" s="3">
        <v>1</v>
      </c>
      <c r="B73" s="3">
        <v>30</v>
      </c>
      <c r="C73" s="3">
        <f>potential_preg_untrt!C73</f>
        <v>2.5000000000000001E-5</v>
      </c>
      <c r="D73" s="3">
        <f>potential_preg_untrt!D73</f>
        <v>6.0000000000000001E-3</v>
      </c>
      <c r="E73" s="3">
        <f t="shared" si="1"/>
        <v>0.99397499999999994</v>
      </c>
    </row>
    <row r="74" spans="1:5" x14ac:dyDescent="0.2">
      <c r="A74" s="3">
        <v>1</v>
      </c>
      <c r="B74" s="3">
        <v>31</v>
      </c>
      <c r="C74" s="3">
        <f>potential_preg_untrt!C74</f>
        <v>1.4999999999999999E-4</v>
      </c>
      <c r="D74" s="3">
        <f>potential_preg_untrt!D74</f>
        <v>8.0000000000000002E-3</v>
      </c>
      <c r="E74" s="3">
        <f t="shared" si="1"/>
        <v>0.99185000000000001</v>
      </c>
    </row>
    <row r="75" spans="1:5" x14ac:dyDescent="0.2">
      <c r="A75" s="3">
        <v>1</v>
      </c>
      <c r="B75" s="3">
        <v>32</v>
      </c>
      <c r="C75" s="3">
        <f>potential_preg_untrt!C75</f>
        <v>3.5E-4</v>
      </c>
      <c r="D75" s="3">
        <f>potential_preg_untrt!D75</f>
        <v>0.05</v>
      </c>
      <c r="E75" s="3">
        <f t="shared" si="1"/>
        <v>0.94964999999999999</v>
      </c>
    </row>
    <row r="76" spans="1:5" x14ac:dyDescent="0.2">
      <c r="A76" s="3">
        <v>1</v>
      </c>
      <c r="B76" s="3">
        <v>33</v>
      </c>
      <c r="C76" s="3">
        <f>potential_preg_untrt!C76</f>
        <v>5.5000000000000003E-4</v>
      </c>
      <c r="D76" s="3">
        <f>potential_preg_untrt!D76</f>
        <v>0.08</v>
      </c>
      <c r="E76" s="3">
        <f t="shared" si="1"/>
        <v>0.91944999999999999</v>
      </c>
    </row>
    <row r="77" spans="1:5" x14ac:dyDescent="0.2">
      <c r="A77" s="3">
        <v>1</v>
      </c>
      <c r="B77" s="3">
        <v>34</v>
      </c>
      <c r="C77" s="3">
        <f>potential_preg_untrt!C77</f>
        <v>3.5000000000000001E-3</v>
      </c>
      <c r="D77" s="3">
        <f>potential_preg_untrt!D77</f>
        <v>0.35</v>
      </c>
      <c r="E77" s="3">
        <f t="shared" si="1"/>
        <v>0.64650000000000007</v>
      </c>
    </row>
    <row r="78" spans="1:5" x14ac:dyDescent="0.2">
      <c r="A78" s="3">
        <v>1</v>
      </c>
      <c r="B78" s="3">
        <v>35</v>
      </c>
      <c r="C78" s="3">
        <f>potential_preg_untrt!C78</f>
        <v>1.5E-3</v>
      </c>
      <c r="D78" s="3">
        <f>potential_preg_untrt!D78</f>
        <v>0.4</v>
      </c>
      <c r="E78" s="3">
        <f t="shared" si="1"/>
        <v>0.59850000000000003</v>
      </c>
    </row>
    <row r="79" spans="1:5" x14ac:dyDescent="0.2">
      <c r="A79" s="3">
        <v>1</v>
      </c>
      <c r="B79" s="3">
        <v>36</v>
      </c>
      <c r="C79" s="3">
        <f>potential_preg_untrt!C79</f>
        <v>1.6000000000000001E-3</v>
      </c>
      <c r="D79" s="3">
        <f>potential_preg_untrt!D79</f>
        <v>0.7</v>
      </c>
      <c r="E79" s="3">
        <f t="shared" si="1"/>
        <v>0.2984</v>
      </c>
    </row>
    <row r="80" spans="1:5" x14ac:dyDescent="0.2">
      <c r="A80" s="3">
        <v>1</v>
      </c>
      <c r="B80" s="3">
        <v>37</v>
      </c>
      <c r="C80" s="3">
        <f>potential_preg_untrt!C80</f>
        <v>6.0000000000000001E-3</v>
      </c>
      <c r="D80" s="3">
        <f>potential_preg_untrt!D80</f>
        <v>0.7</v>
      </c>
      <c r="E80" s="3">
        <f t="shared" si="1"/>
        <v>0.29400000000000004</v>
      </c>
    </row>
    <row r="81" spans="1:5" x14ac:dyDescent="0.2">
      <c r="A81" s="3">
        <v>1</v>
      </c>
      <c r="B81" s="3">
        <v>38</v>
      </c>
      <c r="C81" s="3">
        <f>potential_preg_untrt!C81</f>
        <v>0.01</v>
      </c>
      <c r="D81" s="3">
        <f>potential_preg_untrt!D81</f>
        <v>0.85</v>
      </c>
      <c r="E81" s="3">
        <f t="shared" si="1"/>
        <v>0.14000000000000001</v>
      </c>
    </row>
    <row r="82" spans="1:5" x14ac:dyDescent="0.2">
      <c r="A82" s="3">
        <v>1</v>
      </c>
      <c r="B82" s="3">
        <v>39</v>
      </c>
      <c r="C82" s="3">
        <f>potential_preg_untrt!C82</f>
        <v>0.2</v>
      </c>
      <c r="D82" s="3">
        <f>potential_preg_untrt!D82</f>
        <v>0.7</v>
      </c>
      <c r="E82" s="3">
        <f t="shared" si="1"/>
        <v>0.10000000000000009</v>
      </c>
    </row>
    <row r="83" spans="1:5" x14ac:dyDescent="0.2">
      <c r="A83" s="3">
        <v>1</v>
      </c>
      <c r="B83" s="3">
        <v>40</v>
      </c>
      <c r="C83" s="3">
        <f>potential_preg_untrt!C83</f>
        <v>0.2</v>
      </c>
      <c r="D83" s="3">
        <f>potential_preg_untrt!D83</f>
        <v>0.8</v>
      </c>
      <c r="E83" s="3">
        <v>0</v>
      </c>
    </row>
    <row r="84" spans="1:5" x14ac:dyDescent="0.2">
      <c r="A84" s="4">
        <v>2</v>
      </c>
      <c r="B84" s="4">
        <v>0</v>
      </c>
      <c r="C84" s="4">
        <f>potential_preg_untrt!C84*SimParameters!$B$3</f>
        <v>0.12000000000000002</v>
      </c>
      <c r="D84" s="4">
        <f>potential_preg_untrt!D84</f>
        <v>0</v>
      </c>
      <c r="E84" s="4">
        <f>1-D84-C84</f>
        <v>0.88</v>
      </c>
    </row>
    <row r="85" spans="1:5" x14ac:dyDescent="0.2">
      <c r="A85" s="4">
        <v>2</v>
      </c>
      <c r="B85" s="4">
        <v>1</v>
      </c>
      <c r="C85" s="4">
        <f>potential_preg_untrt!C85*SimParameters!$B$3</f>
        <v>0.12000000000000002</v>
      </c>
      <c r="D85" s="4">
        <f>potential_preg_untrt!D85</f>
        <v>0</v>
      </c>
      <c r="E85" s="4">
        <f>1-D85-C85</f>
        <v>0.88</v>
      </c>
    </row>
    <row r="86" spans="1:5" x14ac:dyDescent="0.2">
      <c r="A86" s="4">
        <v>2</v>
      </c>
      <c r="B86" s="4">
        <v>2</v>
      </c>
      <c r="C86" s="4">
        <f>potential_preg_untrt!C86*SimParameters!$B$3</f>
        <v>6.0000000000000012E-2</v>
      </c>
      <c r="D86" s="4">
        <f>potential_preg_untrt!D86</f>
        <v>0</v>
      </c>
      <c r="E86" s="4">
        <f>1-D86-C86</f>
        <v>0.94</v>
      </c>
    </row>
    <row r="87" spans="1:5" x14ac:dyDescent="0.2">
      <c r="A87" s="4">
        <v>2</v>
      </c>
      <c r="B87" s="4">
        <v>3</v>
      </c>
      <c r="C87" s="4">
        <f>potential_preg_untrt!C87*SimParameters!$B$3</f>
        <v>6.0000000000000012E-2</v>
      </c>
      <c r="D87" s="4">
        <f>potential_preg_untrt!D87</f>
        <v>0</v>
      </c>
      <c r="E87" s="4">
        <f>1-D87-C87</f>
        <v>0.94</v>
      </c>
    </row>
    <row r="88" spans="1:5" x14ac:dyDescent="0.2">
      <c r="A88" s="4">
        <v>2</v>
      </c>
      <c r="B88" s="4">
        <v>4</v>
      </c>
      <c r="C88" s="4">
        <f>potential_preg_untrt!C88*SimParameters!$B$3</f>
        <v>0.12000000000000002</v>
      </c>
      <c r="D88" s="4">
        <f>potential_preg_untrt!D88</f>
        <v>0</v>
      </c>
      <c r="E88" s="4">
        <f>1-D88-C88</f>
        <v>0.88</v>
      </c>
    </row>
    <row r="89" spans="1:5" x14ac:dyDescent="0.2">
      <c r="A89" s="4">
        <v>2</v>
      </c>
      <c r="B89" s="4">
        <v>5</v>
      </c>
      <c r="C89" s="4">
        <f>potential_preg_untrt!C89*SimParameters!$B$3</f>
        <v>0.12000000000000002</v>
      </c>
      <c r="D89" s="4">
        <f>potential_preg_untrt!D89</f>
        <v>0</v>
      </c>
      <c r="E89" s="4">
        <f t="shared" ref="E89:E123" si="2">1-C89-D89</f>
        <v>0.88</v>
      </c>
    </row>
    <row r="90" spans="1:5" x14ac:dyDescent="0.2">
      <c r="A90" s="4">
        <v>2</v>
      </c>
      <c r="B90" s="4">
        <v>6</v>
      </c>
      <c r="C90" s="4">
        <f>potential_preg_untrt!C90*SimParameters!$B$3</f>
        <v>0.10800000000000001</v>
      </c>
      <c r="D90" s="4">
        <f>potential_preg_untrt!D90</f>
        <v>0</v>
      </c>
      <c r="E90" s="4">
        <f t="shared" si="2"/>
        <v>0.89200000000000002</v>
      </c>
    </row>
    <row r="91" spans="1:5" x14ac:dyDescent="0.2">
      <c r="A91" s="4">
        <v>2</v>
      </c>
      <c r="B91" s="4">
        <v>7</v>
      </c>
      <c r="C91" s="4">
        <f>potential_preg_untrt!C91*SimParameters!$B$3</f>
        <v>0.10800000000000001</v>
      </c>
      <c r="D91" s="4">
        <f>potential_preg_untrt!D91</f>
        <v>0</v>
      </c>
      <c r="E91" s="4">
        <f t="shared" si="2"/>
        <v>0.89200000000000002</v>
      </c>
    </row>
    <row r="92" spans="1:5" x14ac:dyDescent="0.2">
      <c r="A92" s="4">
        <v>2</v>
      </c>
      <c r="B92" s="4">
        <v>8</v>
      </c>
      <c r="C92" s="4">
        <f>potential_preg_untrt!C92*SimParameters!$B$3</f>
        <v>1.7999999999999999E-2</v>
      </c>
      <c r="D92" s="4">
        <f>potential_preg_untrt!D92</f>
        <v>0</v>
      </c>
      <c r="E92" s="4">
        <f t="shared" si="2"/>
        <v>0.98199999999999998</v>
      </c>
    </row>
    <row r="93" spans="1:5" x14ac:dyDescent="0.2">
      <c r="A93" s="4">
        <v>2</v>
      </c>
      <c r="B93" s="4">
        <v>9</v>
      </c>
      <c r="C93" s="4">
        <f>potential_preg_untrt!C93*SimParameters!$B$3</f>
        <v>1.7999999999999999E-2</v>
      </c>
      <c r="D93" s="4">
        <f>potential_preg_untrt!D93</f>
        <v>0</v>
      </c>
      <c r="E93" s="4">
        <f t="shared" si="2"/>
        <v>0.98199999999999998</v>
      </c>
    </row>
    <row r="94" spans="1:5" x14ac:dyDescent="0.2">
      <c r="A94" s="4">
        <v>2</v>
      </c>
      <c r="B94" s="4">
        <v>10</v>
      </c>
      <c r="C94" s="4">
        <f>potential_preg_untrt!C94*SimParameters!$B$3</f>
        <v>1.7999999999999999E-2</v>
      </c>
      <c r="D94" s="4">
        <f>potential_preg_untrt!D94</f>
        <v>0</v>
      </c>
      <c r="E94" s="4">
        <f t="shared" si="2"/>
        <v>0.98199999999999998</v>
      </c>
    </row>
    <row r="95" spans="1:5" x14ac:dyDescent="0.2">
      <c r="A95" s="4">
        <v>2</v>
      </c>
      <c r="B95" s="4">
        <v>11</v>
      </c>
      <c r="C95" s="4">
        <f>potential_preg_untrt!C95*SimParameters!$B$3</f>
        <v>1.7999999999999999E-2</v>
      </c>
      <c r="D95" s="4">
        <f>potential_preg_untrt!D95</f>
        <v>0</v>
      </c>
      <c r="E95" s="4">
        <f t="shared" si="2"/>
        <v>0.98199999999999998</v>
      </c>
    </row>
    <row r="96" spans="1:5" x14ac:dyDescent="0.2">
      <c r="A96" s="4">
        <v>2</v>
      </c>
      <c r="B96" s="4">
        <v>12</v>
      </c>
      <c r="C96" s="4">
        <f>potential_preg_untrt!C96*SimParameters!$B$3</f>
        <v>1.2E-2</v>
      </c>
      <c r="D96" s="4">
        <f>potential_preg_untrt!D96</f>
        <v>0</v>
      </c>
      <c r="E96" s="4">
        <f t="shared" si="2"/>
        <v>0.98799999999999999</v>
      </c>
    </row>
    <row r="97" spans="1:5" x14ac:dyDescent="0.2">
      <c r="A97" s="4">
        <v>2</v>
      </c>
      <c r="B97" s="4">
        <v>13</v>
      </c>
      <c r="C97" s="4">
        <f>potential_preg_untrt!C97*SimParameters!$B$3</f>
        <v>1.2E-2</v>
      </c>
      <c r="D97" s="4">
        <f>potential_preg_untrt!D97</f>
        <v>0</v>
      </c>
      <c r="E97" s="4">
        <f t="shared" si="2"/>
        <v>0.98799999999999999</v>
      </c>
    </row>
    <row r="98" spans="1:5" x14ac:dyDescent="0.2">
      <c r="A98" s="4">
        <v>2</v>
      </c>
      <c r="B98" s="4">
        <v>14</v>
      </c>
      <c r="C98" s="4">
        <f>potential_preg_untrt!C98*SimParameters!$B$3</f>
        <v>1.2E-2</v>
      </c>
      <c r="D98" s="4">
        <f>potential_preg_untrt!D98</f>
        <v>0</v>
      </c>
      <c r="E98" s="4">
        <f t="shared" si="2"/>
        <v>0.98799999999999999</v>
      </c>
    </row>
    <row r="99" spans="1:5" x14ac:dyDescent="0.2">
      <c r="A99" s="4">
        <v>2</v>
      </c>
      <c r="B99" s="4">
        <v>15</v>
      </c>
      <c r="C99" s="4">
        <f>potential_preg_untrt!C99*SimParameters!$B$3</f>
        <v>1.2E-2</v>
      </c>
      <c r="D99" s="4">
        <f>potential_preg_untrt!D99</f>
        <v>0</v>
      </c>
      <c r="E99" s="4">
        <f t="shared" si="2"/>
        <v>0.98799999999999999</v>
      </c>
    </row>
    <row r="100" spans="1:5" x14ac:dyDescent="0.2">
      <c r="A100" s="4">
        <v>2</v>
      </c>
      <c r="B100" s="4">
        <v>16</v>
      </c>
      <c r="C100" s="4">
        <f>potential_preg_untrt!C100*SimParameters!$B$3</f>
        <v>9.6000000000000013E-4</v>
      </c>
      <c r="D100" s="4">
        <f>potential_preg_untrt!D100</f>
        <v>0</v>
      </c>
      <c r="E100" s="4">
        <f t="shared" si="2"/>
        <v>0.99904000000000004</v>
      </c>
    </row>
    <row r="101" spans="1:5" x14ac:dyDescent="0.2">
      <c r="A101" s="4">
        <v>2</v>
      </c>
      <c r="B101" s="4">
        <v>17</v>
      </c>
      <c r="C101" s="4">
        <f>potential_preg_untrt!C101</f>
        <v>8.0000000000000004E-4</v>
      </c>
      <c r="D101" s="4">
        <f>potential_preg_untrt!D101</f>
        <v>0</v>
      </c>
      <c r="E101" s="4">
        <f t="shared" si="2"/>
        <v>0.99919999999999998</v>
      </c>
    </row>
    <row r="102" spans="1:5" x14ac:dyDescent="0.2">
      <c r="A102" s="4">
        <v>2</v>
      </c>
      <c r="B102" s="4">
        <v>18</v>
      </c>
      <c r="C102" s="4">
        <f>potential_preg_untrt!C102</f>
        <v>8.0000000000000004E-4</v>
      </c>
      <c r="D102" s="4">
        <f>potential_preg_untrt!D102</f>
        <v>0</v>
      </c>
      <c r="E102" s="4">
        <f t="shared" si="2"/>
        <v>0.99919999999999998</v>
      </c>
    </row>
    <row r="103" spans="1:5" x14ac:dyDescent="0.2">
      <c r="A103" s="4">
        <v>2</v>
      </c>
      <c r="B103" s="4">
        <v>19</v>
      </c>
      <c r="C103" s="4">
        <f>potential_preg_untrt!C103</f>
        <v>8.0000000000000004E-4</v>
      </c>
      <c r="D103" s="4">
        <f>potential_preg_untrt!D103</f>
        <v>0</v>
      </c>
      <c r="E103" s="4">
        <f t="shared" si="2"/>
        <v>0.99919999999999998</v>
      </c>
    </row>
    <row r="104" spans="1:5" x14ac:dyDescent="0.2">
      <c r="A104" s="4">
        <v>2</v>
      </c>
      <c r="B104" s="4">
        <v>20</v>
      </c>
      <c r="C104" s="4">
        <f>potential_preg_untrt!C104</f>
        <v>2.5000000000000001E-5</v>
      </c>
      <c r="D104" s="4">
        <f>potential_preg_untrt!D104</f>
        <v>0</v>
      </c>
      <c r="E104" s="4">
        <f t="shared" si="2"/>
        <v>0.99997499999999995</v>
      </c>
    </row>
    <row r="105" spans="1:5" x14ac:dyDescent="0.2">
      <c r="A105" s="4">
        <v>2</v>
      </c>
      <c r="B105" s="4">
        <v>21</v>
      </c>
      <c r="C105" s="4">
        <f>potential_preg_untrt!C105</f>
        <v>5.9999999999999997E-7</v>
      </c>
      <c r="D105" s="4">
        <f>potential_preg_untrt!D105</f>
        <v>1.0000000000000001E-5</v>
      </c>
      <c r="E105" s="4">
        <f t="shared" si="2"/>
        <v>0.99998940000000003</v>
      </c>
    </row>
    <row r="106" spans="1:5" x14ac:dyDescent="0.2">
      <c r="A106" s="4">
        <v>2</v>
      </c>
      <c r="B106" s="4">
        <v>22</v>
      </c>
      <c r="C106" s="4">
        <f>potential_preg_untrt!C106</f>
        <v>5.9999999999999997E-7</v>
      </c>
      <c r="D106" s="4">
        <f>potential_preg_untrt!D106</f>
        <v>1.0000000000000001E-5</v>
      </c>
      <c r="E106" s="4">
        <f t="shared" si="2"/>
        <v>0.99998940000000003</v>
      </c>
    </row>
    <row r="107" spans="1:5" x14ac:dyDescent="0.2">
      <c r="A107" s="4">
        <v>2</v>
      </c>
      <c r="B107" s="4">
        <v>23</v>
      </c>
      <c r="C107" s="4">
        <f>potential_preg_untrt!C107</f>
        <v>5.9999999999999997E-7</v>
      </c>
      <c r="D107" s="4">
        <f>potential_preg_untrt!D107</f>
        <v>1.0000000000000001E-5</v>
      </c>
      <c r="E107" s="4">
        <f t="shared" si="2"/>
        <v>0.99998940000000003</v>
      </c>
    </row>
    <row r="108" spans="1:5" x14ac:dyDescent="0.2">
      <c r="A108" s="4">
        <v>2</v>
      </c>
      <c r="B108" s="4">
        <v>24</v>
      </c>
      <c r="C108" s="4">
        <f>potential_preg_untrt!C108</f>
        <v>5.9999999999999997E-7</v>
      </c>
      <c r="D108" s="4">
        <f>potential_preg_untrt!D108</f>
        <v>1E-3</v>
      </c>
      <c r="E108" s="4">
        <f t="shared" si="2"/>
        <v>0.99899939999999998</v>
      </c>
    </row>
    <row r="109" spans="1:5" x14ac:dyDescent="0.2">
      <c r="A109" s="4">
        <v>2</v>
      </c>
      <c r="B109" s="4">
        <v>25</v>
      </c>
      <c r="C109" s="4">
        <f>potential_preg_untrt!C109</f>
        <v>5.9999999999999997E-7</v>
      </c>
      <c r="D109" s="4">
        <f>potential_preg_untrt!D109</f>
        <v>1.5E-3</v>
      </c>
      <c r="E109" s="4">
        <f t="shared" si="2"/>
        <v>0.99849940000000004</v>
      </c>
    </row>
    <row r="110" spans="1:5" x14ac:dyDescent="0.2">
      <c r="A110" s="4">
        <v>2</v>
      </c>
      <c r="B110" s="4">
        <v>26</v>
      </c>
      <c r="C110" s="4">
        <f>potential_preg_untrt!C110</f>
        <v>5.9999999999999997E-7</v>
      </c>
      <c r="D110" s="4">
        <f>potential_preg_untrt!D110</f>
        <v>1.8E-3</v>
      </c>
      <c r="E110" s="4">
        <f t="shared" si="2"/>
        <v>0.99819939999999996</v>
      </c>
    </row>
    <row r="111" spans="1:5" x14ac:dyDescent="0.2">
      <c r="A111" s="4">
        <v>2</v>
      </c>
      <c r="B111" s="4">
        <v>27</v>
      </c>
      <c r="C111" s="4">
        <f>potential_preg_untrt!C111</f>
        <v>6.0000000000000002E-6</v>
      </c>
      <c r="D111" s="4">
        <f>potential_preg_untrt!D111</f>
        <v>2E-3</v>
      </c>
      <c r="E111" s="4">
        <f t="shared" si="2"/>
        <v>0.99799400000000005</v>
      </c>
    </row>
    <row r="112" spans="1:5" x14ac:dyDescent="0.2">
      <c r="A112" s="4">
        <v>2</v>
      </c>
      <c r="B112" s="4">
        <v>28</v>
      </c>
      <c r="C112" s="4">
        <f>potential_preg_untrt!C112</f>
        <v>2.5000000000000001E-5</v>
      </c>
      <c r="D112" s="4">
        <f>potential_preg_untrt!D112</f>
        <v>3.0000000000000001E-3</v>
      </c>
      <c r="E112" s="4">
        <f t="shared" si="2"/>
        <v>0.99697499999999994</v>
      </c>
    </row>
    <row r="113" spans="1:5" x14ac:dyDescent="0.2">
      <c r="A113" s="4">
        <v>2</v>
      </c>
      <c r="B113" s="4">
        <v>29</v>
      </c>
      <c r="C113" s="4">
        <f>potential_preg_untrt!C113</f>
        <v>2.5000000000000001E-5</v>
      </c>
      <c r="D113" s="4">
        <f>potential_preg_untrt!D113</f>
        <v>5.0000000000000001E-3</v>
      </c>
      <c r="E113" s="4">
        <f t="shared" si="2"/>
        <v>0.99497499999999994</v>
      </c>
    </row>
    <row r="114" spans="1:5" x14ac:dyDescent="0.2">
      <c r="A114" s="4">
        <v>2</v>
      </c>
      <c r="B114" s="4">
        <v>30</v>
      </c>
      <c r="C114" s="4">
        <f>potential_preg_untrt!C114</f>
        <v>2.5000000000000001E-5</v>
      </c>
      <c r="D114" s="4">
        <f>potential_preg_untrt!D114</f>
        <v>6.0000000000000001E-3</v>
      </c>
      <c r="E114" s="4">
        <f t="shared" si="2"/>
        <v>0.99397499999999994</v>
      </c>
    </row>
    <row r="115" spans="1:5" x14ac:dyDescent="0.2">
      <c r="A115" s="4">
        <v>2</v>
      </c>
      <c r="B115" s="4">
        <v>31</v>
      </c>
      <c r="C115" s="4">
        <f>potential_preg_untrt!C115</f>
        <v>1.4999999999999999E-4</v>
      </c>
      <c r="D115" s="4">
        <f>potential_preg_untrt!D115</f>
        <v>8.0000000000000002E-3</v>
      </c>
      <c r="E115" s="4">
        <f t="shared" si="2"/>
        <v>0.99185000000000001</v>
      </c>
    </row>
    <row r="116" spans="1:5" x14ac:dyDescent="0.2">
      <c r="A116" s="4">
        <v>2</v>
      </c>
      <c r="B116" s="4">
        <v>32</v>
      </c>
      <c r="C116" s="4">
        <f>potential_preg_untrt!C116</f>
        <v>3.5E-4</v>
      </c>
      <c r="D116" s="4">
        <f>potential_preg_untrt!D116</f>
        <v>0.05</v>
      </c>
      <c r="E116" s="4">
        <f t="shared" si="2"/>
        <v>0.94964999999999999</v>
      </c>
    </row>
    <row r="117" spans="1:5" x14ac:dyDescent="0.2">
      <c r="A117" s="4">
        <v>2</v>
      </c>
      <c r="B117" s="4">
        <v>33</v>
      </c>
      <c r="C117" s="4">
        <f>potential_preg_untrt!C117</f>
        <v>5.5000000000000003E-4</v>
      </c>
      <c r="D117" s="4">
        <f>potential_preg_untrt!D117</f>
        <v>0.08</v>
      </c>
      <c r="E117" s="4">
        <f t="shared" si="2"/>
        <v>0.91944999999999999</v>
      </c>
    </row>
    <row r="118" spans="1:5" x14ac:dyDescent="0.2">
      <c r="A118" s="4">
        <v>2</v>
      </c>
      <c r="B118" s="4">
        <v>34</v>
      </c>
      <c r="C118" s="4">
        <f>potential_preg_untrt!C118</f>
        <v>3.5000000000000001E-3</v>
      </c>
      <c r="D118" s="4">
        <f>potential_preg_untrt!D118</f>
        <v>0.35</v>
      </c>
      <c r="E118" s="4">
        <f t="shared" si="2"/>
        <v>0.64650000000000007</v>
      </c>
    </row>
    <row r="119" spans="1:5" x14ac:dyDescent="0.2">
      <c r="A119" s="4">
        <v>2</v>
      </c>
      <c r="B119" s="4">
        <v>35</v>
      </c>
      <c r="C119" s="4">
        <f>potential_preg_untrt!C119</f>
        <v>1.5E-3</v>
      </c>
      <c r="D119" s="4">
        <f>potential_preg_untrt!D119</f>
        <v>0.4</v>
      </c>
      <c r="E119" s="4">
        <f t="shared" si="2"/>
        <v>0.59850000000000003</v>
      </c>
    </row>
    <row r="120" spans="1:5" x14ac:dyDescent="0.2">
      <c r="A120" s="4">
        <v>2</v>
      </c>
      <c r="B120" s="4">
        <v>36</v>
      </c>
      <c r="C120" s="4">
        <f>potential_preg_untrt!C120</f>
        <v>1.6000000000000001E-3</v>
      </c>
      <c r="D120" s="4">
        <f>potential_preg_untrt!D120</f>
        <v>0.7</v>
      </c>
      <c r="E120" s="4">
        <f t="shared" si="2"/>
        <v>0.2984</v>
      </c>
    </row>
    <row r="121" spans="1:5" x14ac:dyDescent="0.2">
      <c r="A121" s="4">
        <v>2</v>
      </c>
      <c r="B121" s="4">
        <v>37</v>
      </c>
      <c r="C121" s="4">
        <f>potential_preg_untrt!C121</f>
        <v>6.0000000000000001E-3</v>
      </c>
      <c r="D121" s="4">
        <f>potential_preg_untrt!D121</f>
        <v>0.7</v>
      </c>
      <c r="E121" s="4">
        <f t="shared" si="2"/>
        <v>0.29400000000000004</v>
      </c>
    </row>
    <row r="122" spans="1:5" x14ac:dyDescent="0.2">
      <c r="A122" s="4">
        <v>2</v>
      </c>
      <c r="B122" s="4">
        <v>38</v>
      </c>
      <c r="C122" s="4">
        <f>potential_preg_untrt!C122</f>
        <v>0.01</v>
      </c>
      <c r="D122" s="4">
        <f>potential_preg_untrt!D122</f>
        <v>0.85</v>
      </c>
      <c r="E122" s="4">
        <f t="shared" si="2"/>
        <v>0.14000000000000001</v>
      </c>
    </row>
    <row r="123" spans="1:5" x14ac:dyDescent="0.2">
      <c r="A123" s="4">
        <v>2</v>
      </c>
      <c r="B123" s="4">
        <v>39</v>
      </c>
      <c r="C123" s="4">
        <f>potential_preg_untrt!C123</f>
        <v>0.2</v>
      </c>
      <c r="D123" s="4">
        <f>potential_preg_untrt!D123</f>
        <v>0.7</v>
      </c>
      <c r="E123" s="4">
        <f t="shared" si="2"/>
        <v>0.10000000000000009</v>
      </c>
    </row>
    <row r="124" spans="1:5" x14ac:dyDescent="0.2">
      <c r="A124" s="4">
        <v>2</v>
      </c>
      <c r="B124" s="4">
        <v>40</v>
      </c>
      <c r="C124" s="4">
        <f>potential_preg_untrt!C124</f>
        <v>0.2</v>
      </c>
      <c r="D124" s="4">
        <f>potential_preg_untrt!D124</f>
        <v>0.8</v>
      </c>
      <c r="E124" s="4">
        <v>0</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70C18B-8ADE-814A-BF98-16981C435EF7}">
  <dimension ref="A1:F124"/>
  <sheetViews>
    <sheetView topLeftCell="A2" workbookViewId="0">
      <selection activeCell="E19" sqref="E19"/>
    </sheetView>
  </sheetViews>
  <sheetFormatPr baseColWidth="10" defaultRowHeight="16" x14ac:dyDescent="0.2"/>
  <cols>
    <col min="2" max="2" width="19" bestFit="1" customWidth="1"/>
    <col min="3" max="3" width="21.6640625" bestFit="1" customWidth="1"/>
    <col min="4" max="4" width="27.1640625" bestFit="1" customWidth="1"/>
    <col min="5" max="5" width="19.6640625" bestFit="1" customWidth="1"/>
    <col min="6" max="6" width="14.1640625" bestFit="1" customWidth="1"/>
  </cols>
  <sheetData>
    <row r="1" spans="1:6" s="1" customFormat="1" x14ac:dyDescent="0.2">
      <c r="A1" s="1" t="s">
        <v>11</v>
      </c>
      <c r="B1" s="1" t="s">
        <v>7</v>
      </c>
      <c r="C1" s="1" t="s">
        <v>8</v>
      </c>
      <c r="D1" s="1" t="s">
        <v>47</v>
      </c>
      <c r="E1" s="1" t="s">
        <v>46</v>
      </c>
      <c r="F1" s="1" t="s">
        <v>1</v>
      </c>
    </row>
    <row r="2" spans="1:6" x14ac:dyDescent="0.2">
      <c r="A2" s="2">
        <v>0</v>
      </c>
      <c r="B2" s="2">
        <v>0</v>
      </c>
      <c r="C2" s="11">
        <v>0</v>
      </c>
      <c r="D2" s="11"/>
      <c r="E2" s="11"/>
      <c r="F2" s="11">
        <f>C2</f>
        <v>0</v>
      </c>
    </row>
    <row r="3" spans="1:6" x14ac:dyDescent="0.2">
      <c r="A3" s="2">
        <v>0</v>
      </c>
      <c r="B3" s="2">
        <v>1</v>
      </c>
      <c r="C3" s="11">
        <v>0</v>
      </c>
      <c r="D3" s="11"/>
      <c r="E3" s="11"/>
      <c r="F3" s="11">
        <f t="shared" ref="F3:F18" si="0">C3</f>
        <v>0</v>
      </c>
    </row>
    <row r="4" spans="1:6" x14ac:dyDescent="0.2">
      <c r="A4" s="2">
        <v>0</v>
      </c>
      <c r="B4" s="2">
        <v>2</v>
      </c>
      <c r="C4" s="11">
        <v>0</v>
      </c>
      <c r="D4" s="11"/>
      <c r="E4" s="11"/>
      <c r="F4" s="11">
        <f t="shared" si="0"/>
        <v>0</v>
      </c>
    </row>
    <row r="5" spans="1:6" x14ac:dyDescent="0.2">
      <c r="A5" s="2">
        <v>0</v>
      </c>
      <c r="B5" s="2">
        <v>3</v>
      </c>
      <c r="C5" s="11">
        <v>0</v>
      </c>
      <c r="D5" s="11"/>
      <c r="E5" s="11"/>
      <c r="F5" s="11">
        <f t="shared" si="0"/>
        <v>0</v>
      </c>
    </row>
    <row r="6" spans="1:6" x14ac:dyDescent="0.2">
      <c r="A6" s="2">
        <v>0</v>
      </c>
      <c r="B6" s="2">
        <v>4</v>
      </c>
      <c r="C6" s="11">
        <v>0</v>
      </c>
      <c r="D6" s="11"/>
      <c r="E6" s="11"/>
      <c r="F6" s="11">
        <f t="shared" si="0"/>
        <v>0</v>
      </c>
    </row>
    <row r="7" spans="1:6" x14ac:dyDescent="0.2">
      <c r="A7" s="2">
        <v>0</v>
      </c>
      <c r="B7" s="2">
        <v>5</v>
      </c>
      <c r="C7" s="11">
        <v>0</v>
      </c>
      <c r="D7" s="11"/>
      <c r="E7" s="11"/>
      <c r="F7" s="11">
        <f t="shared" si="0"/>
        <v>0</v>
      </c>
    </row>
    <row r="8" spans="1:6" x14ac:dyDescent="0.2">
      <c r="A8" s="2">
        <v>0</v>
      </c>
      <c r="B8" s="2">
        <v>6</v>
      </c>
      <c r="C8" s="11">
        <v>0</v>
      </c>
      <c r="D8" s="11"/>
      <c r="E8" s="11"/>
      <c r="F8" s="11">
        <f t="shared" si="0"/>
        <v>0</v>
      </c>
    </row>
    <row r="9" spans="1:6" x14ac:dyDescent="0.2">
      <c r="A9" s="2">
        <v>0</v>
      </c>
      <c r="B9" s="2">
        <v>7</v>
      </c>
      <c r="C9" s="11">
        <v>0</v>
      </c>
      <c r="D9" s="11"/>
      <c r="E9" s="11"/>
      <c r="F9" s="11">
        <f t="shared" si="0"/>
        <v>0</v>
      </c>
    </row>
    <row r="10" spans="1:6" x14ac:dyDescent="0.2">
      <c r="A10" s="2">
        <v>0</v>
      </c>
      <c r="B10" s="2">
        <v>8</v>
      </c>
      <c r="C10" s="11">
        <v>0</v>
      </c>
      <c r="D10" s="11"/>
      <c r="E10" s="11"/>
      <c r="F10" s="11">
        <f t="shared" si="0"/>
        <v>0</v>
      </c>
    </row>
    <row r="11" spans="1:6" x14ac:dyDescent="0.2">
      <c r="A11" s="2">
        <v>0</v>
      </c>
      <c r="B11" s="2">
        <v>9</v>
      </c>
      <c r="C11" s="11">
        <v>0</v>
      </c>
      <c r="D11" s="11"/>
      <c r="E11" s="11"/>
      <c r="F11" s="11">
        <f t="shared" si="0"/>
        <v>0</v>
      </c>
    </row>
    <row r="12" spans="1:6" x14ac:dyDescent="0.2">
      <c r="A12" s="2">
        <v>0</v>
      </c>
      <c r="B12" s="2">
        <v>10</v>
      </c>
      <c r="C12" s="11">
        <v>0</v>
      </c>
      <c r="D12" s="11"/>
      <c r="E12" s="11"/>
      <c r="F12" s="11">
        <f t="shared" si="0"/>
        <v>0</v>
      </c>
    </row>
    <row r="13" spans="1:6" x14ac:dyDescent="0.2">
      <c r="A13" s="2">
        <v>0</v>
      </c>
      <c r="B13" s="2">
        <v>11</v>
      </c>
      <c r="C13" s="11">
        <v>0</v>
      </c>
      <c r="D13" s="11"/>
      <c r="E13" s="11"/>
      <c r="F13" s="11">
        <f t="shared" si="0"/>
        <v>0</v>
      </c>
    </row>
    <row r="14" spans="1:6" x14ac:dyDescent="0.2">
      <c r="A14" s="2">
        <v>0</v>
      </c>
      <c r="B14" s="2">
        <v>12</v>
      </c>
      <c r="C14" s="11">
        <v>0</v>
      </c>
      <c r="D14" s="11"/>
      <c r="E14" s="11"/>
      <c r="F14" s="11">
        <f t="shared" si="0"/>
        <v>0</v>
      </c>
    </row>
    <row r="15" spans="1:6" x14ac:dyDescent="0.2">
      <c r="A15" s="2">
        <v>0</v>
      </c>
      <c r="B15" s="2">
        <v>13</v>
      </c>
      <c r="C15" s="11">
        <v>0</v>
      </c>
      <c r="D15" s="11"/>
      <c r="E15" s="11"/>
      <c r="F15" s="11">
        <f t="shared" si="0"/>
        <v>0</v>
      </c>
    </row>
    <row r="16" spans="1:6" x14ac:dyDescent="0.2">
      <c r="A16" s="2">
        <v>0</v>
      </c>
      <c r="B16" s="2">
        <v>14</v>
      </c>
      <c r="C16" s="11">
        <v>0</v>
      </c>
      <c r="D16" s="11"/>
      <c r="E16" s="11"/>
      <c r="F16" s="11">
        <f t="shared" si="0"/>
        <v>0</v>
      </c>
    </row>
    <row r="17" spans="1:6" x14ac:dyDescent="0.2">
      <c r="A17" s="2">
        <v>0</v>
      </c>
      <c r="B17" s="2">
        <v>15</v>
      </c>
      <c r="C17" s="11">
        <v>0</v>
      </c>
      <c r="D17" s="11"/>
      <c r="E17" s="11"/>
      <c r="F17" s="11">
        <f t="shared" si="0"/>
        <v>0</v>
      </c>
    </row>
    <row r="18" spans="1:6" x14ac:dyDescent="0.2">
      <c r="A18" s="2">
        <v>0</v>
      </c>
      <c r="B18" s="2">
        <v>16</v>
      </c>
      <c r="C18" s="11">
        <v>0</v>
      </c>
      <c r="D18" s="11"/>
      <c r="E18" s="11"/>
      <c r="F18" s="11">
        <f t="shared" si="0"/>
        <v>0</v>
      </c>
    </row>
    <row r="19" spans="1:6" x14ac:dyDescent="0.2">
      <c r="A19" s="2">
        <v>0</v>
      </c>
      <c r="B19" s="2">
        <v>17</v>
      </c>
      <c r="C19" s="8">
        <v>4.9999999999999998E-8</v>
      </c>
      <c r="D19" s="15">
        <f>LOG(C19/(1-C19))</f>
        <v>-7.3010299739492561</v>
      </c>
      <c r="E19" s="15">
        <f>D19+LOG(SimParameters!$B$19)</f>
        <v>-7.9999999782852749</v>
      </c>
      <c r="F19" s="15">
        <f>EXP(E19)/(1+EXP(E19))</f>
        <v>3.3535013774607208E-4</v>
      </c>
    </row>
    <row r="20" spans="1:6" x14ac:dyDescent="0.2">
      <c r="A20" s="2">
        <v>0</v>
      </c>
      <c r="B20" s="2">
        <v>18</v>
      </c>
      <c r="C20" s="8">
        <v>9.9999999999999995E-8</v>
      </c>
      <c r="D20" s="15">
        <f t="shared" ref="D20:D83" si="1">LOG(C20/(1-C20))</f>
        <v>-6.9999999565705497</v>
      </c>
      <c r="E20" s="15">
        <f>D20+LOG(SimParameters!$B$19)</f>
        <v>-7.6989699609065685</v>
      </c>
      <c r="F20" s="15">
        <f t="shared" ref="F20:F83" si="2">EXP(E20)/(1+EXP(E20))</f>
        <v>4.5308847067208077E-4</v>
      </c>
    </row>
    <row r="21" spans="1:6" x14ac:dyDescent="0.2">
      <c r="A21" s="2">
        <v>0</v>
      </c>
      <c r="B21" s="2">
        <v>19</v>
      </c>
      <c r="C21" s="8">
        <v>9.9999999999999995E-8</v>
      </c>
      <c r="D21" s="15">
        <f t="shared" si="1"/>
        <v>-6.9999999565705497</v>
      </c>
      <c r="E21" s="15">
        <f>D21+LOG(SimParameters!$B$19)</f>
        <v>-7.6989699609065685</v>
      </c>
      <c r="F21" s="15">
        <f t="shared" si="2"/>
        <v>4.5308847067208077E-4</v>
      </c>
    </row>
    <row r="22" spans="1:6" x14ac:dyDescent="0.2">
      <c r="A22" s="2">
        <v>0</v>
      </c>
      <c r="B22" s="2">
        <v>20</v>
      </c>
      <c r="C22" s="8">
        <v>7.9999999999999996E-7</v>
      </c>
      <c r="D22" s="15">
        <f t="shared" si="1"/>
        <v>-6.0969096655723316</v>
      </c>
      <c r="E22" s="15">
        <f>D22+LOG(SimParameters!$B$19)</f>
        <v>-6.7958796699083504</v>
      </c>
      <c r="F22" s="15">
        <f t="shared" si="2"/>
        <v>1.1171243738873006E-3</v>
      </c>
    </row>
    <row r="23" spans="1:6" x14ac:dyDescent="0.2">
      <c r="A23" s="2">
        <v>0</v>
      </c>
      <c r="B23" s="2">
        <v>21</v>
      </c>
      <c r="C23" s="8">
        <v>9.9999999999999995E-7</v>
      </c>
      <c r="D23" s="15">
        <f t="shared" si="1"/>
        <v>-5.9999995657053011</v>
      </c>
      <c r="E23" s="15">
        <f>D23+LOG(SimParameters!$B$19)</f>
        <v>-6.6989695700413199</v>
      </c>
      <c r="F23" s="15">
        <f t="shared" si="2"/>
        <v>1.230664523530634E-3</v>
      </c>
    </row>
    <row r="24" spans="1:6" x14ac:dyDescent="0.2">
      <c r="A24" s="2">
        <v>0</v>
      </c>
      <c r="B24" s="2">
        <v>22</v>
      </c>
      <c r="C24" s="8">
        <v>1.5E-6</v>
      </c>
      <c r="D24" s="15">
        <f t="shared" si="1"/>
        <v>-5.8239080895021074</v>
      </c>
      <c r="E24" s="15">
        <f>D24+LOG(SimParameters!$B$19)</f>
        <v>-6.5228780938381261</v>
      </c>
      <c r="F24" s="15">
        <f t="shared" si="2"/>
        <v>1.4672777744354514E-3</v>
      </c>
    </row>
    <row r="25" spans="1:6" x14ac:dyDescent="0.2">
      <c r="A25" s="2">
        <v>0</v>
      </c>
      <c r="B25" s="2">
        <v>23</v>
      </c>
      <c r="C25" s="8">
        <v>1.5E-6</v>
      </c>
      <c r="D25" s="15">
        <f t="shared" si="1"/>
        <v>-5.8239080895021074</v>
      </c>
      <c r="E25" s="15">
        <f>D25+LOG(SimParameters!$B$19)</f>
        <v>-6.5228780938381261</v>
      </c>
      <c r="F25" s="15">
        <f t="shared" si="2"/>
        <v>1.4672777744354514E-3</v>
      </c>
    </row>
    <row r="26" spans="1:6" x14ac:dyDescent="0.2">
      <c r="A26" s="2">
        <v>0</v>
      </c>
      <c r="B26" s="2">
        <v>24</v>
      </c>
      <c r="C26" s="8">
        <v>1.9999999999999999E-6</v>
      </c>
      <c r="D26" s="15">
        <f t="shared" si="1"/>
        <v>-5.6989691357461867</v>
      </c>
      <c r="E26" s="15">
        <f>D26+LOG(SimParameters!$B$19)</f>
        <v>-6.3979391400822054</v>
      </c>
      <c r="F26" s="15">
        <f t="shared" si="2"/>
        <v>1.6622174735925067E-3</v>
      </c>
    </row>
    <row r="27" spans="1:6" x14ac:dyDescent="0.2">
      <c r="A27" s="2">
        <v>0</v>
      </c>
      <c r="B27" s="2">
        <v>25</v>
      </c>
      <c r="C27" s="8">
        <v>7.9999999999999996E-6</v>
      </c>
      <c r="D27" s="15">
        <f t="shared" si="1"/>
        <v>-5.0969065386383035</v>
      </c>
      <c r="E27" s="15">
        <f>D27+LOG(SimParameters!$B$19)</f>
        <v>-5.7958765429743222</v>
      </c>
      <c r="F27" s="15">
        <f t="shared" si="2"/>
        <v>3.0308505301414536E-3</v>
      </c>
    </row>
    <row r="28" spans="1:6" x14ac:dyDescent="0.2">
      <c r="A28" s="2">
        <v>0</v>
      </c>
      <c r="B28" s="2">
        <v>26</v>
      </c>
      <c r="C28" s="8">
        <v>2.0000000000000002E-5</v>
      </c>
      <c r="D28" s="15">
        <f t="shared" si="1"/>
        <v>-4.6989613183595207</v>
      </c>
      <c r="E28" s="15">
        <f>D28+LOG(SimParameters!$B$19)</f>
        <v>-5.3979313226955394</v>
      </c>
      <c r="F28" s="15">
        <f t="shared" si="2"/>
        <v>4.5055421756067648E-3</v>
      </c>
    </row>
    <row r="29" spans="1:6" x14ac:dyDescent="0.2">
      <c r="A29" s="2">
        <v>0</v>
      </c>
      <c r="B29" s="2">
        <v>27</v>
      </c>
      <c r="C29" s="8">
        <v>2.0000000000000002E-5</v>
      </c>
      <c r="D29" s="15">
        <f t="shared" si="1"/>
        <v>-4.6989613183595207</v>
      </c>
      <c r="E29" s="15">
        <f>D29+LOG(SimParameters!$B$19)</f>
        <v>-5.3979313226955394</v>
      </c>
      <c r="F29" s="15">
        <f t="shared" si="2"/>
        <v>4.5055421756067648E-3</v>
      </c>
    </row>
    <row r="30" spans="1:6" x14ac:dyDescent="0.2">
      <c r="A30" s="2">
        <v>0</v>
      </c>
      <c r="B30" s="2">
        <v>28</v>
      </c>
      <c r="C30" s="8">
        <v>4.0000000000000003E-5</v>
      </c>
      <c r="D30" s="15">
        <f t="shared" si="1"/>
        <v>-4.3979226365453163</v>
      </c>
      <c r="E30" s="15">
        <f>D30+LOG(SimParameters!$B$19)</f>
        <v>-5.0968926408813351</v>
      </c>
      <c r="F30" s="15">
        <f t="shared" si="2"/>
        <v>6.0785461201715348E-3</v>
      </c>
    </row>
    <row r="31" spans="1:6" x14ac:dyDescent="0.2">
      <c r="A31" s="2">
        <v>0</v>
      </c>
      <c r="B31" s="2">
        <v>29</v>
      </c>
      <c r="C31" s="8">
        <v>2.0000000000000001E-4</v>
      </c>
      <c r="D31" s="15">
        <f t="shared" si="1"/>
        <v>-3.6988831367525901</v>
      </c>
      <c r="E31" s="15">
        <f>D31+LOG(SimParameters!$B$19)</f>
        <v>-4.3978531410886088</v>
      </c>
      <c r="F31" s="15">
        <f t="shared" si="2"/>
        <v>1.2154184181940421E-2</v>
      </c>
    </row>
    <row r="32" spans="1:6" x14ac:dyDescent="0.2">
      <c r="A32" s="2">
        <v>0</v>
      </c>
      <c r="B32" s="2">
        <v>30</v>
      </c>
      <c r="C32" s="8">
        <v>5.9999999999999995E-4</v>
      </c>
      <c r="D32" s="15">
        <f t="shared" si="1"/>
        <v>-3.2215880947229243</v>
      </c>
      <c r="E32" s="15">
        <f>D32+LOG(SimParameters!$B$19)</f>
        <v>-3.920558099058943</v>
      </c>
      <c r="F32" s="15">
        <f t="shared" si="2"/>
        <v>1.9444440799320156E-2</v>
      </c>
    </row>
    <row r="33" spans="1:6" x14ac:dyDescent="0.2">
      <c r="A33" s="2">
        <v>0</v>
      </c>
      <c r="B33" s="2">
        <v>31</v>
      </c>
      <c r="C33" s="8">
        <v>1E-3</v>
      </c>
      <c r="D33" s="15">
        <f t="shared" si="1"/>
        <v>-2.9995654882259823</v>
      </c>
      <c r="E33" s="15">
        <f>D33+LOG(SimParameters!$B$19)</f>
        <v>-3.6985354925620011</v>
      </c>
      <c r="F33" s="15">
        <f t="shared" si="2"/>
        <v>2.4161527152488677E-2</v>
      </c>
    </row>
    <row r="34" spans="1:6" x14ac:dyDescent="0.2">
      <c r="A34" s="2">
        <v>0</v>
      </c>
      <c r="B34" s="2">
        <v>32</v>
      </c>
      <c r="C34" s="8">
        <v>1.1999999999999999E-3</v>
      </c>
      <c r="D34" s="15">
        <f t="shared" si="1"/>
        <v>-2.9202972876316853</v>
      </c>
      <c r="E34" s="15">
        <f>D34+LOG(SimParameters!$B$19)</f>
        <v>-3.619267291967704</v>
      </c>
      <c r="F34" s="15">
        <f t="shared" si="2"/>
        <v>2.6102695103414991E-2</v>
      </c>
    </row>
    <row r="35" spans="1:6" x14ac:dyDescent="0.2">
      <c r="A35" s="2">
        <v>0</v>
      </c>
      <c r="B35" s="2">
        <v>33</v>
      </c>
      <c r="C35" s="8">
        <v>0.03</v>
      </c>
      <c r="D35" s="15">
        <f t="shared" si="1"/>
        <v>-1.5096504795465824</v>
      </c>
      <c r="E35" s="15">
        <f>D35+LOG(SimParameters!$B$19)</f>
        <v>-2.2086204838826013</v>
      </c>
      <c r="F35" s="15">
        <f t="shared" si="2"/>
        <v>9.8979033395933586E-2</v>
      </c>
    </row>
    <row r="36" spans="1:6" x14ac:dyDescent="0.2">
      <c r="A36" s="2">
        <v>0</v>
      </c>
      <c r="B36" s="2">
        <v>34</v>
      </c>
      <c r="C36" s="8">
        <v>0.04</v>
      </c>
      <c r="D36" s="15">
        <f t="shared" si="1"/>
        <v>-1.3802112417116059</v>
      </c>
      <c r="E36" s="15">
        <f>D36+LOG(SimParameters!$B$19)</f>
        <v>-2.0791812460476247</v>
      </c>
      <c r="F36" s="15">
        <f t="shared" si="2"/>
        <v>0.11113682192415951</v>
      </c>
    </row>
    <row r="37" spans="1:6" x14ac:dyDescent="0.2">
      <c r="A37" s="2">
        <v>0</v>
      </c>
      <c r="B37" s="2">
        <v>35</v>
      </c>
      <c r="C37" s="8">
        <v>0.05</v>
      </c>
      <c r="D37" s="15">
        <f t="shared" si="1"/>
        <v>-1.2787536009528289</v>
      </c>
      <c r="E37" s="15">
        <f>D37+LOG(SimParameters!$B$19)</f>
        <v>-1.9777236052888476</v>
      </c>
      <c r="F37" s="15">
        <f t="shared" si="2"/>
        <v>0.12156171214195612</v>
      </c>
    </row>
    <row r="38" spans="1:6" x14ac:dyDescent="0.2">
      <c r="A38" s="2">
        <v>0</v>
      </c>
      <c r="B38" s="2">
        <v>36</v>
      </c>
      <c r="C38" s="8">
        <v>0.06</v>
      </c>
      <c r="D38" s="15">
        <f t="shared" si="1"/>
        <v>-1.1949766032160551</v>
      </c>
      <c r="E38" s="15">
        <f>D38+LOG(SimParameters!$B$19)</f>
        <v>-1.8939466075520739</v>
      </c>
      <c r="F38" s="15">
        <f t="shared" si="2"/>
        <v>0.13079513429212816</v>
      </c>
    </row>
    <row r="39" spans="1:6" x14ac:dyDescent="0.2">
      <c r="A39" s="2">
        <v>0</v>
      </c>
      <c r="B39" s="2">
        <v>37</v>
      </c>
      <c r="C39" s="8">
        <v>0.1</v>
      </c>
      <c r="D39" s="15">
        <f t="shared" si="1"/>
        <v>-0.95424250943932487</v>
      </c>
      <c r="E39" s="15">
        <f>D39+LOG(SimParameters!$B$19)</f>
        <v>-1.6532125137753435</v>
      </c>
      <c r="F39" s="15">
        <f t="shared" si="2"/>
        <v>0.16067524171244399</v>
      </c>
    </row>
    <row r="40" spans="1:6" x14ac:dyDescent="0.2">
      <c r="A40" s="2">
        <v>0</v>
      </c>
      <c r="B40" s="2">
        <v>38</v>
      </c>
      <c r="C40" s="8">
        <v>0.13</v>
      </c>
      <c r="D40" s="15">
        <f t="shared" si="1"/>
        <v>-0.82557590031178174</v>
      </c>
      <c r="E40" s="15">
        <f>D40+LOG(SimParameters!$B$19)</f>
        <v>-1.5245459046478005</v>
      </c>
      <c r="F40" s="15">
        <f t="shared" si="2"/>
        <v>0.17879308699252253</v>
      </c>
    </row>
    <row r="41" spans="1:6" x14ac:dyDescent="0.2">
      <c r="A41" s="2">
        <v>0</v>
      </c>
      <c r="B41" s="2">
        <v>39</v>
      </c>
      <c r="C41" s="8">
        <v>0.15</v>
      </c>
      <c r="D41" s="15">
        <f t="shared" si="1"/>
        <v>-0.75332766665861151</v>
      </c>
      <c r="E41" s="15">
        <f>D41+LOG(SimParameters!$B$19)</f>
        <v>-1.4522976709946303</v>
      </c>
      <c r="F41" s="15">
        <f t="shared" si="2"/>
        <v>0.18964820406450195</v>
      </c>
    </row>
    <row r="42" spans="1:6" x14ac:dyDescent="0.2">
      <c r="A42" s="2">
        <v>0</v>
      </c>
      <c r="B42" s="2">
        <v>40</v>
      </c>
      <c r="C42" s="8">
        <v>0.2</v>
      </c>
      <c r="D42" s="15">
        <f t="shared" si="1"/>
        <v>-0.6020599913279624</v>
      </c>
      <c r="E42" s="15">
        <f>D42+LOG(SimParameters!$B$19)</f>
        <v>-1.3010299956639813</v>
      </c>
      <c r="F42" s="15">
        <f t="shared" si="2"/>
        <v>0.21399172140889705</v>
      </c>
    </row>
    <row r="43" spans="1:6" x14ac:dyDescent="0.2">
      <c r="A43" s="3">
        <v>1</v>
      </c>
      <c r="B43" s="3">
        <v>0</v>
      </c>
      <c r="C43" s="3">
        <f>C2*SimParameters!$B$15</f>
        <v>0</v>
      </c>
      <c r="D43" s="14"/>
      <c r="E43" s="14"/>
      <c r="F43" s="14">
        <f>C43</f>
        <v>0</v>
      </c>
    </row>
    <row r="44" spans="1:6" x14ac:dyDescent="0.2">
      <c r="A44" s="3">
        <v>1</v>
      </c>
      <c r="B44" s="3">
        <v>1</v>
      </c>
      <c r="C44" s="3">
        <f>C3*SimParameters!$B$15</f>
        <v>0</v>
      </c>
      <c r="D44" s="14"/>
      <c r="E44" s="14"/>
      <c r="F44" s="14">
        <f t="shared" ref="F44:F59" si="3">C44</f>
        <v>0</v>
      </c>
    </row>
    <row r="45" spans="1:6" x14ac:dyDescent="0.2">
      <c r="A45" s="3">
        <v>1</v>
      </c>
      <c r="B45" s="3">
        <v>2</v>
      </c>
      <c r="C45" s="3">
        <f>C4*SimParameters!$B$15</f>
        <v>0</v>
      </c>
      <c r="D45" s="14"/>
      <c r="E45" s="14"/>
      <c r="F45" s="14">
        <f t="shared" si="3"/>
        <v>0</v>
      </c>
    </row>
    <row r="46" spans="1:6" x14ac:dyDescent="0.2">
      <c r="A46" s="3">
        <v>1</v>
      </c>
      <c r="B46" s="3">
        <v>3</v>
      </c>
      <c r="C46" s="3">
        <f>C5*SimParameters!$B$15</f>
        <v>0</v>
      </c>
      <c r="D46" s="14"/>
      <c r="E46" s="14"/>
      <c r="F46" s="14">
        <f t="shared" si="3"/>
        <v>0</v>
      </c>
    </row>
    <row r="47" spans="1:6" x14ac:dyDescent="0.2">
      <c r="A47" s="3">
        <v>1</v>
      </c>
      <c r="B47" s="3">
        <v>4</v>
      </c>
      <c r="C47" s="3">
        <f>C6*SimParameters!$B$15</f>
        <v>0</v>
      </c>
      <c r="D47" s="14"/>
      <c r="E47" s="14"/>
      <c r="F47" s="14">
        <f t="shared" si="3"/>
        <v>0</v>
      </c>
    </row>
    <row r="48" spans="1:6" x14ac:dyDescent="0.2">
      <c r="A48" s="3">
        <v>1</v>
      </c>
      <c r="B48" s="3">
        <v>5</v>
      </c>
      <c r="C48" s="3">
        <f>C7*SimParameters!$B$15</f>
        <v>0</v>
      </c>
      <c r="D48" s="14"/>
      <c r="E48" s="14"/>
      <c r="F48" s="14">
        <f t="shared" si="3"/>
        <v>0</v>
      </c>
    </row>
    <row r="49" spans="1:6" x14ac:dyDescent="0.2">
      <c r="A49" s="3">
        <v>1</v>
      </c>
      <c r="B49" s="3">
        <v>6</v>
      </c>
      <c r="C49" s="3">
        <f>C8*SimParameters!$B$15</f>
        <v>0</v>
      </c>
      <c r="D49" s="14"/>
      <c r="E49" s="14"/>
      <c r="F49" s="14">
        <f t="shared" si="3"/>
        <v>0</v>
      </c>
    </row>
    <row r="50" spans="1:6" x14ac:dyDescent="0.2">
      <c r="A50" s="3">
        <v>1</v>
      </c>
      <c r="B50" s="3">
        <v>7</v>
      </c>
      <c r="C50" s="3">
        <f>C9*SimParameters!$B$15</f>
        <v>0</v>
      </c>
      <c r="D50" s="14"/>
      <c r="E50" s="14"/>
      <c r="F50" s="14">
        <f t="shared" si="3"/>
        <v>0</v>
      </c>
    </row>
    <row r="51" spans="1:6" x14ac:dyDescent="0.2">
      <c r="A51" s="3">
        <v>1</v>
      </c>
      <c r="B51" s="3">
        <v>8</v>
      </c>
      <c r="C51" s="3">
        <f>C10*SimParameters!$B$15</f>
        <v>0</v>
      </c>
      <c r="D51" s="14"/>
      <c r="E51" s="14"/>
      <c r="F51" s="14">
        <f t="shared" si="3"/>
        <v>0</v>
      </c>
    </row>
    <row r="52" spans="1:6" x14ac:dyDescent="0.2">
      <c r="A52" s="3">
        <v>1</v>
      </c>
      <c r="B52" s="3">
        <v>9</v>
      </c>
      <c r="C52" s="3">
        <f>C11*SimParameters!$B$15</f>
        <v>0</v>
      </c>
      <c r="D52" s="14"/>
      <c r="E52" s="14"/>
      <c r="F52" s="14">
        <f t="shared" si="3"/>
        <v>0</v>
      </c>
    </row>
    <row r="53" spans="1:6" x14ac:dyDescent="0.2">
      <c r="A53" s="3">
        <v>1</v>
      </c>
      <c r="B53" s="3">
        <v>10</v>
      </c>
      <c r="C53" s="3">
        <f>C12*SimParameters!$B$15</f>
        <v>0</v>
      </c>
      <c r="D53" s="14"/>
      <c r="E53" s="14"/>
      <c r="F53" s="14">
        <f t="shared" si="3"/>
        <v>0</v>
      </c>
    </row>
    <row r="54" spans="1:6" x14ac:dyDescent="0.2">
      <c r="A54" s="3">
        <v>1</v>
      </c>
      <c r="B54" s="3">
        <v>11</v>
      </c>
      <c r="C54" s="3">
        <f>C13*SimParameters!$B$15</f>
        <v>0</v>
      </c>
      <c r="D54" s="14"/>
      <c r="E54" s="14"/>
      <c r="F54" s="14">
        <f t="shared" si="3"/>
        <v>0</v>
      </c>
    </row>
    <row r="55" spans="1:6" x14ac:dyDescent="0.2">
      <c r="A55" s="3">
        <v>1</v>
      </c>
      <c r="B55" s="3">
        <v>12</v>
      </c>
      <c r="C55" s="3">
        <f>C14*SimParameters!$B$15</f>
        <v>0</v>
      </c>
      <c r="D55" s="14"/>
      <c r="E55" s="14"/>
      <c r="F55" s="14">
        <f t="shared" si="3"/>
        <v>0</v>
      </c>
    </row>
    <row r="56" spans="1:6" x14ac:dyDescent="0.2">
      <c r="A56" s="3">
        <v>1</v>
      </c>
      <c r="B56" s="3">
        <v>13</v>
      </c>
      <c r="C56" s="3">
        <f>C15*SimParameters!$B$15</f>
        <v>0</v>
      </c>
      <c r="D56" s="14"/>
      <c r="E56" s="14"/>
      <c r="F56" s="14">
        <f t="shared" si="3"/>
        <v>0</v>
      </c>
    </row>
    <row r="57" spans="1:6" x14ac:dyDescent="0.2">
      <c r="A57" s="3">
        <v>1</v>
      </c>
      <c r="B57" s="3">
        <v>14</v>
      </c>
      <c r="C57" s="3">
        <f>C16*SimParameters!$B$15</f>
        <v>0</v>
      </c>
      <c r="D57" s="14"/>
      <c r="E57" s="14"/>
      <c r="F57" s="14">
        <f t="shared" si="3"/>
        <v>0</v>
      </c>
    </row>
    <row r="58" spans="1:6" x14ac:dyDescent="0.2">
      <c r="A58" s="3">
        <v>1</v>
      </c>
      <c r="B58" s="3">
        <v>15</v>
      </c>
      <c r="C58" s="3">
        <f>C17*SimParameters!$B$15</f>
        <v>0</v>
      </c>
      <c r="D58" s="14"/>
      <c r="E58" s="14"/>
      <c r="F58" s="14">
        <f t="shared" si="3"/>
        <v>0</v>
      </c>
    </row>
    <row r="59" spans="1:6" x14ac:dyDescent="0.2">
      <c r="A59" s="3">
        <v>1</v>
      </c>
      <c r="B59" s="3">
        <v>16</v>
      </c>
      <c r="C59" s="3">
        <f>C18*SimParameters!$B$15</f>
        <v>0</v>
      </c>
      <c r="D59" s="14"/>
      <c r="E59" s="14"/>
      <c r="F59" s="14">
        <f t="shared" si="3"/>
        <v>0</v>
      </c>
    </row>
    <row r="60" spans="1:6" x14ac:dyDescent="0.2">
      <c r="A60" s="3">
        <v>1</v>
      </c>
      <c r="B60" s="3">
        <v>17</v>
      </c>
      <c r="C60" s="3">
        <f>C19*SimParameters!$B$15</f>
        <v>9.9999999999999995E-8</v>
      </c>
      <c r="D60" s="14">
        <f t="shared" si="1"/>
        <v>-6.9999999565705497</v>
      </c>
      <c r="E60" s="14">
        <f>D60+LOG(SimParameters!$B$19)</f>
        <v>-7.6989699609065685</v>
      </c>
      <c r="F60" s="14">
        <f t="shared" si="2"/>
        <v>4.5308847067208077E-4</v>
      </c>
    </row>
    <row r="61" spans="1:6" x14ac:dyDescent="0.2">
      <c r="A61" s="3">
        <v>1</v>
      </c>
      <c r="B61" s="3">
        <v>18</v>
      </c>
      <c r="C61" s="3">
        <f>C20*SimParameters!$B$15</f>
        <v>1.9999999999999999E-7</v>
      </c>
      <c r="D61" s="14">
        <f t="shared" si="1"/>
        <v>-6.6989699174771138</v>
      </c>
      <c r="E61" s="14">
        <f>D61+LOG(SimParameters!$B$19)</f>
        <v>-7.3979399218131325</v>
      </c>
      <c r="F61" s="14">
        <f t="shared" si="2"/>
        <v>6.1213834468519502E-4</v>
      </c>
    </row>
    <row r="62" spans="1:6" x14ac:dyDescent="0.2">
      <c r="A62" s="3">
        <v>1</v>
      </c>
      <c r="B62" s="3">
        <v>19</v>
      </c>
      <c r="C62" s="3">
        <f>C21*SimParameters!$B$15</f>
        <v>1.9999999999999999E-7</v>
      </c>
      <c r="D62" s="14">
        <f t="shared" si="1"/>
        <v>-6.6989699174771138</v>
      </c>
      <c r="E62" s="14">
        <f>D62+LOG(SimParameters!$B$19)</f>
        <v>-7.3979399218131325</v>
      </c>
      <c r="F62" s="14">
        <f t="shared" si="2"/>
        <v>6.1213834468519502E-4</v>
      </c>
    </row>
    <row r="63" spans="1:6" x14ac:dyDescent="0.2">
      <c r="A63" s="3">
        <v>1</v>
      </c>
      <c r="B63" s="3">
        <v>20</v>
      </c>
      <c r="C63" s="3">
        <f>C22*SimParameters!$B$15</f>
        <v>1.5999999999999999E-6</v>
      </c>
      <c r="D63" s="14">
        <f t="shared" si="1"/>
        <v>-5.7958793224723486</v>
      </c>
      <c r="E63" s="14">
        <f>D63+LOG(SimParameters!$B$19)</f>
        <v>-6.4948493268083674</v>
      </c>
      <c r="F63" s="14">
        <f t="shared" si="2"/>
        <v>1.5089226056949276E-3</v>
      </c>
    </row>
    <row r="64" spans="1:6" x14ac:dyDescent="0.2">
      <c r="A64" s="3">
        <v>1</v>
      </c>
      <c r="B64" s="3">
        <v>21</v>
      </c>
      <c r="C64" s="3">
        <f>C23*SimParameters!$B$15</f>
        <v>1.9999999999999999E-6</v>
      </c>
      <c r="D64" s="14">
        <f t="shared" si="1"/>
        <v>-5.6989691357461867</v>
      </c>
      <c r="E64" s="14">
        <f>D64+LOG(SimParameters!$B$19)</f>
        <v>-6.3979391400822054</v>
      </c>
      <c r="F64" s="14">
        <f t="shared" si="2"/>
        <v>1.6622174735925067E-3</v>
      </c>
    </row>
    <row r="65" spans="1:6" x14ac:dyDescent="0.2">
      <c r="A65" s="3">
        <v>1</v>
      </c>
      <c r="B65" s="3">
        <v>22</v>
      </c>
      <c r="C65" s="3">
        <f>C24*SimParameters!$B$15</f>
        <v>3.0000000000000001E-6</v>
      </c>
      <c r="D65" s="14">
        <f t="shared" si="1"/>
        <v>-5.5228774423949378</v>
      </c>
      <c r="E65" s="14">
        <f>D65+LOG(SimParameters!$B$19)</f>
        <v>-6.2218474467309566</v>
      </c>
      <c r="F65" s="14">
        <f t="shared" si="2"/>
        <v>1.9816388954615278E-3</v>
      </c>
    </row>
    <row r="66" spans="1:6" x14ac:dyDescent="0.2">
      <c r="A66" s="3">
        <v>1</v>
      </c>
      <c r="B66" s="3">
        <v>23</v>
      </c>
      <c r="C66" s="3">
        <f>C25*SimParameters!$B$15</f>
        <v>3.0000000000000001E-6</v>
      </c>
      <c r="D66" s="14">
        <f t="shared" si="1"/>
        <v>-5.5228774423949378</v>
      </c>
      <c r="E66" s="14">
        <f>D66+LOG(SimParameters!$B$19)</f>
        <v>-6.2218474467309566</v>
      </c>
      <c r="F66" s="14">
        <f t="shared" si="2"/>
        <v>1.9816388954615278E-3</v>
      </c>
    </row>
    <row r="67" spans="1:6" x14ac:dyDescent="0.2">
      <c r="A67" s="3">
        <v>1</v>
      </c>
      <c r="B67" s="3">
        <v>24</v>
      </c>
      <c r="C67" s="3">
        <f>C26*SimParameters!$B$15</f>
        <v>3.9999999999999998E-6</v>
      </c>
      <c r="D67" s="14">
        <f t="shared" si="1"/>
        <v>-5.3979382714906352</v>
      </c>
      <c r="E67" s="14">
        <f>D67+LOG(SimParameters!$B$19)</f>
        <v>-6.096908275826654</v>
      </c>
      <c r="F67" s="14">
        <f t="shared" si="2"/>
        <v>2.2447624830839253E-3</v>
      </c>
    </row>
    <row r="68" spans="1:6" x14ac:dyDescent="0.2">
      <c r="A68" s="3">
        <v>1</v>
      </c>
      <c r="B68" s="3">
        <v>25</v>
      </c>
      <c r="C68" s="3">
        <f>C27*SimParameters!$B$15</f>
        <v>1.5999999999999999E-5</v>
      </c>
      <c r="D68" s="14">
        <f t="shared" si="1"/>
        <v>-4.7958730685767748</v>
      </c>
      <c r="E68" s="14">
        <f>D68+LOG(SimParameters!$B$19)</f>
        <v>-5.4948430729127935</v>
      </c>
      <c r="F68" s="14">
        <f t="shared" si="2"/>
        <v>4.0910952414538217E-3</v>
      </c>
    </row>
    <row r="69" spans="1:6" x14ac:dyDescent="0.2">
      <c r="A69" s="3">
        <v>1</v>
      </c>
      <c r="B69" s="3">
        <v>26</v>
      </c>
      <c r="C69" s="3">
        <f>C28*SimParameters!$B$15</f>
        <v>4.0000000000000003E-5</v>
      </c>
      <c r="D69" s="14">
        <f t="shared" si="1"/>
        <v>-4.3979226365453163</v>
      </c>
      <c r="E69" s="14">
        <f>D69+LOG(SimParameters!$B$19)</f>
        <v>-5.0968926408813351</v>
      </c>
      <c r="F69" s="14">
        <f t="shared" si="2"/>
        <v>6.0785461201715348E-3</v>
      </c>
    </row>
    <row r="70" spans="1:6" x14ac:dyDescent="0.2">
      <c r="A70" s="3">
        <v>1</v>
      </c>
      <c r="B70" s="3">
        <v>27</v>
      </c>
      <c r="C70" s="3">
        <f>C29*SimParameters!$B$15</f>
        <v>4.0000000000000003E-5</v>
      </c>
      <c r="D70" s="14">
        <f t="shared" si="1"/>
        <v>-4.3979226365453163</v>
      </c>
      <c r="E70" s="14">
        <f>D70+LOG(SimParameters!$B$19)</f>
        <v>-5.0968926408813351</v>
      </c>
      <c r="F70" s="14">
        <f t="shared" si="2"/>
        <v>6.0785461201715348E-3</v>
      </c>
    </row>
    <row r="71" spans="1:6" x14ac:dyDescent="0.2">
      <c r="A71" s="3">
        <v>1</v>
      </c>
      <c r="B71" s="3">
        <v>28</v>
      </c>
      <c r="C71" s="3">
        <f>C30*SimParameters!$B$15</f>
        <v>8.0000000000000007E-5</v>
      </c>
      <c r="D71" s="14">
        <f t="shared" si="1"/>
        <v>-4.096875268059688</v>
      </c>
      <c r="E71" s="14">
        <f>D71+LOG(SimParameters!$B$19)</f>
        <v>-4.7958452723957068</v>
      </c>
      <c r="F71" s="14">
        <f t="shared" si="2"/>
        <v>8.1962764200181667E-3</v>
      </c>
    </row>
    <row r="72" spans="1:6" x14ac:dyDescent="0.2">
      <c r="A72" s="3">
        <v>1</v>
      </c>
      <c r="B72" s="3">
        <v>29</v>
      </c>
      <c r="C72" s="3">
        <f>C31*SimParameters!$B$15</f>
        <v>4.0000000000000002E-4</v>
      </c>
      <c r="D72" s="14">
        <f t="shared" si="1"/>
        <v>-3.3977662561264501</v>
      </c>
      <c r="E72" s="14">
        <f>D72+LOG(SimParameters!$B$19)</f>
        <v>-4.0967362604624693</v>
      </c>
      <c r="F72" s="14">
        <f t="shared" si="2"/>
        <v>1.6354921785067249E-2</v>
      </c>
    </row>
    <row r="73" spans="1:6" x14ac:dyDescent="0.2">
      <c r="A73" s="3">
        <v>1</v>
      </c>
      <c r="B73" s="3">
        <v>30</v>
      </c>
      <c r="C73" s="3">
        <f>C32*SimParameters!$B$15</f>
        <v>1.1999999999999999E-3</v>
      </c>
      <c r="D73" s="14">
        <f t="shared" si="1"/>
        <v>-2.9202972876316853</v>
      </c>
      <c r="E73" s="14">
        <f>D73+LOG(SimParameters!$B$19)</f>
        <v>-3.619267291967704</v>
      </c>
      <c r="F73" s="14">
        <f t="shared" si="2"/>
        <v>2.6102695103414991E-2</v>
      </c>
    </row>
    <row r="74" spans="1:6" x14ac:dyDescent="0.2">
      <c r="A74" s="3">
        <v>1</v>
      </c>
      <c r="B74" s="3">
        <v>31</v>
      </c>
      <c r="C74" s="3">
        <f>C33*SimParameters!$B$15</f>
        <v>2E-3</v>
      </c>
      <c r="D74" s="14">
        <f t="shared" si="1"/>
        <v>-2.6981005456233897</v>
      </c>
      <c r="E74" s="14">
        <f>D74+LOG(SimParameters!$B$19)</f>
        <v>-3.3970705499594085</v>
      </c>
      <c r="F74" s="14">
        <f t="shared" si="2"/>
        <v>3.2387142785249901E-2</v>
      </c>
    </row>
    <row r="75" spans="1:6" x14ac:dyDescent="0.2">
      <c r="A75" s="3">
        <v>1</v>
      </c>
      <c r="B75" s="3">
        <v>32</v>
      </c>
      <c r="C75" s="3">
        <f>C34*SimParameters!$B$15</f>
        <v>2.3999999999999998E-3</v>
      </c>
      <c r="D75" s="14">
        <f t="shared" si="1"/>
        <v>-2.6187451987588801</v>
      </c>
      <c r="E75" s="14">
        <f>D75+LOG(SimParameters!$B$19)</f>
        <v>-3.3177152030948989</v>
      </c>
      <c r="F75" s="14">
        <f t="shared" si="2"/>
        <v>3.4968428592545168E-2</v>
      </c>
    </row>
    <row r="76" spans="1:6" x14ac:dyDescent="0.2">
      <c r="A76" s="3">
        <v>1</v>
      </c>
      <c r="B76" s="3">
        <v>33</v>
      </c>
      <c r="C76" s="3">
        <f>C35*SimParameters!$B$15</f>
        <v>0.06</v>
      </c>
      <c r="D76" s="14">
        <f t="shared" si="1"/>
        <v>-1.1949766032160551</v>
      </c>
      <c r="E76" s="14">
        <f>D76+LOG(SimParameters!$B$19)</f>
        <v>-1.8939466075520739</v>
      </c>
      <c r="F76" s="14">
        <f t="shared" si="2"/>
        <v>0.13079513429212816</v>
      </c>
    </row>
    <row r="77" spans="1:6" x14ac:dyDescent="0.2">
      <c r="A77" s="3">
        <v>1</v>
      </c>
      <c r="B77" s="3">
        <v>34</v>
      </c>
      <c r="C77" s="3">
        <f>C36*SimParameters!$B$15</f>
        <v>0.08</v>
      </c>
      <c r="D77" s="14">
        <f t="shared" si="1"/>
        <v>-1.0606978403536116</v>
      </c>
      <c r="E77" s="14">
        <f>D77+LOG(SimParameters!$B$19)</f>
        <v>-1.7596678446896303</v>
      </c>
      <c r="F77" s="14">
        <f t="shared" si="2"/>
        <v>0.1468319447883758</v>
      </c>
    </row>
    <row r="78" spans="1:6" x14ac:dyDescent="0.2">
      <c r="A78" s="3">
        <v>1</v>
      </c>
      <c r="B78" s="3">
        <v>35</v>
      </c>
      <c r="C78" s="3">
        <f>C37*SimParameters!$B$15</f>
        <v>0.1</v>
      </c>
      <c r="D78" s="14">
        <f t="shared" si="1"/>
        <v>-0.95424250943932487</v>
      </c>
      <c r="E78" s="14">
        <f>D78+LOG(SimParameters!$B$19)</f>
        <v>-1.6532125137753435</v>
      </c>
      <c r="F78" s="14">
        <f t="shared" si="2"/>
        <v>0.16067524171244399</v>
      </c>
    </row>
    <row r="79" spans="1:6" x14ac:dyDescent="0.2">
      <c r="A79" s="3">
        <v>1</v>
      </c>
      <c r="B79" s="3">
        <v>36</v>
      </c>
      <c r="C79" s="3">
        <f>C38*SimParameters!$B$15</f>
        <v>0.12</v>
      </c>
      <c r="D79" s="14">
        <f t="shared" si="1"/>
        <v>-0.86530142610254379</v>
      </c>
      <c r="E79" s="14">
        <f>D79+LOG(SimParameters!$B$19)</f>
        <v>-1.5642714304385625</v>
      </c>
      <c r="F79" s="14">
        <f t="shared" si="2"/>
        <v>0.17303457871352046</v>
      </c>
    </row>
    <row r="80" spans="1:6" x14ac:dyDescent="0.2">
      <c r="A80" s="3">
        <v>1</v>
      </c>
      <c r="B80" s="3">
        <v>37</v>
      </c>
      <c r="C80" s="3">
        <f>C39*SimParameters!$B$15</f>
        <v>0.2</v>
      </c>
      <c r="D80" s="14">
        <f t="shared" si="1"/>
        <v>-0.6020599913279624</v>
      </c>
      <c r="E80" s="14">
        <f>D80+LOG(SimParameters!$B$19)</f>
        <v>-1.3010299956639813</v>
      </c>
      <c r="F80" s="14">
        <f t="shared" si="2"/>
        <v>0.21399172140889705</v>
      </c>
    </row>
    <row r="81" spans="1:6" x14ac:dyDescent="0.2">
      <c r="A81" s="3">
        <v>1</v>
      </c>
      <c r="B81" s="3">
        <v>38</v>
      </c>
      <c r="C81" s="3">
        <f>C40*SimParameters!$B$15</f>
        <v>0.26</v>
      </c>
      <c r="D81" s="14">
        <f t="shared" si="1"/>
        <v>-0.45425837176015821</v>
      </c>
      <c r="E81" s="14">
        <f>D81+LOG(SimParameters!$B$19)</f>
        <v>-1.153228376096177</v>
      </c>
      <c r="F81" s="14">
        <f t="shared" si="2"/>
        <v>0.23989990109996542</v>
      </c>
    </row>
    <row r="82" spans="1:6" x14ac:dyDescent="0.2">
      <c r="A82" s="3">
        <v>1</v>
      </c>
      <c r="B82" s="3">
        <v>39</v>
      </c>
      <c r="C82" s="3">
        <f>C41*SimParameters!$B$15</f>
        <v>0.3</v>
      </c>
      <c r="D82" s="14">
        <f t="shared" si="1"/>
        <v>-0.36797678529459438</v>
      </c>
      <c r="E82" s="14">
        <f>D82+LOG(SimParameters!$B$19)</f>
        <v>-1.0669467896306131</v>
      </c>
      <c r="F82" s="14">
        <f t="shared" si="2"/>
        <v>0.25598415385458534</v>
      </c>
    </row>
    <row r="83" spans="1:6" x14ac:dyDescent="0.2">
      <c r="A83" s="3">
        <v>1</v>
      </c>
      <c r="B83" s="3">
        <v>40</v>
      </c>
      <c r="C83" s="3">
        <f>C42*SimParameters!$B$15</f>
        <v>0.4</v>
      </c>
      <c r="D83" s="14">
        <f t="shared" si="1"/>
        <v>-0.17609125905568118</v>
      </c>
      <c r="E83" s="14">
        <f>D83+LOG(SimParameters!$B$19)</f>
        <v>-0.87506126339169987</v>
      </c>
      <c r="F83" s="14">
        <f t="shared" si="2"/>
        <v>0.29420225082555951</v>
      </c>
    </row>
    <row r="84" spans="1:6" x14ac:dyDescent="0.2">
      <c r="A84" s="4">
        <v>2</v>
      </c>
      <c r="B84" s="4">
        <v>0</v>
      </c>
      <c r="C84" s="4">
        <f>C2*SimParameters!$B$16</f>
        <v>0</v>
      </c>
      <c r="D84" s="12"/>
      <c r="E84" s="12"/>
      <c r="F84" s="12">
        <f>C84</f>
        <v>0</v>
      </c>
    </row>
    <row r="85" spans="1:6" x14ac:dyDescent="0.2">
      <c r="A85" s="4">
        <v>2</v>
      </c>
      <c r="B85" s="4">
        <v>1</v>
      </c>
      <c r="C85" s="4">
        <f>C3*SimParameters!$B$16</f>
        <v>0</v>
      </c>
      <c r="D85" s="12"/>
      <c r="E85" s="12"/>
      <c r="F85" s="12">
        <f t="shared" ref="F85:F100" si="4">C85</f>
        <v>0</v>
      </c>
    </row>
    <row r="86" spans="1:6" x14ac:dyDescent="0.2">
      <c r="A86" s="4">
        <v>2</v>
      </c>
      <c r="B86" s="4">
        <v>2</v>
      </c>
      <c r="C86" s="4">
        <f>C4*SimParameters!$B$16</f>
        <v>0</v>
      </c>
      <c r="D86" s="12"/>
      <c r="E86" s="12"/>
      <c r="F86" s="12">
        <f t="shared" si="4"/>
        <v>0</v>
      </c>
    </row>
    <row r="87" spans="1:6" x14ac:dyDescent="0.2">
      <c r="A87" s="4">
        <v>2</v>
      </c>
      <c r="B87" s="4">
        <v>3</v>
      </c>
      <c r="C87" s="4">
        <f>C5*SimParameters!$B$16</f>
        <v>0</v>
      </c>
      <c r="D87" s="12"/>
      <c r="E87" s="12"/>
      <c r="F87" s="12">
        <f t="shared" si="4"/>
        <v>0</v>
      </c>
    </row>
    <row r="88" spans="1:6" x14ac:dyDescent="0.2">
      <c r="A88" s="4">
        <v>2</v>
      </c>
      <c r="B88" s="4">
        <v>4</v>
      </c>
      <c r="C88" s="4">
        <f>C6*SimParameters!$B$16</f>
        <v>0</v>
      </c>
      <c r="D88" s="12"/>
      <c r="E88" s="12"/>
      <c r="F88" s="12">
        <f t="shared" si="4"/>
        <v>0</v>
      </c>
    </row>
    <row r="89" spans="1:6" x14ac:dyDescent="0.2">
      <c r="A89" s="4">
        <v>2</v>
      </c>
      <c r="B89" s="4">
        <v>5</v>
      </c>
      <c r="C89" s="4">
        <f>C7*SimParameters!$B$16</f>
        <v>0</v>
      </c>
      <c r="D89" s="12"/>
      <c r="E89" s="12"/>
      <c r="F89" s="12">
        <f t="shared" si="4"/>
        <v>0</v>
      </c>
    </row>
    <row r="90" spans="1:6" x14ac:dyDescent="0.2">
      <c r="A90" s="4">
        <v>2</v>
      </c>
      <c r="B90" s="4">
        <v>6</v>
      </c>
      <c r="C90" s="4">
        <f>C8*SimParameters!$B$16</f>
        <v>0</v>
      </c>
      <c r="D90" s="12"/>
      <c r="E90" s="12"/>
      <c r="F90" s="12">
        <f t="shared" si="4"/>
        <v>0</v>
      </c>
    </row>
    <row r="91" spans="1:6" x14ac:dyDescent="0.2">
      <c r="A91" s="4">
        <v>2</v>
      </c>
      <c r="B91" s="4">
        <v>7</v>
      </c>
      <c r="C91" s="4">
        <f>C9*SimParameters!$B$16</f>
        <v>0</v>
      </c>
      <c r="D91" s="12"/>
      <c r="E91" s="12"/>
      <c r="F91" s="12">
        <f t="shared" si="4"/>
        <v>0</v>
      </c>
    </row>
    <row r="92" spans="1:6" x14ac:dyDescent="0.2">
      <c r="A92" s="4">
        <v>2</v>
      </c>
      <c r="B92" s="4">
        <v>8</v>
      </c>
      <c r="C92" s="4">
        <f>C10*SimParameters!$B$16</f>
        <v>0</v>
      </c>
      <c r="D92" s="12"/>
      <c r="E92" s="12"/>
      <c r="F92" s="12">
        <f t="shared" si="4"/>
        <v>0</v>
      </c>
    </row>
    <row r="93" spans="1:6" x14ac:dyDescent="0.2">
      <c r="A93" s="4">
        <v>2</v>
      </c>
      <c r="B93" s="4">
        <v>9</v>
      </c>
      <c r="C93" s="4">
        <f>C11*SimParameters!$B$16</f>
        <v>0</v>
      </c>
      <c r="D93" s="12"/>
      <c r="E93" s="12"/>
      <c r="F93" s="12">
        <f t="shared" si="4"/>
        <v>0</v>
      </c>
    </row>
    <row r="94" spans="1:6" x14ac:dyDescent="0.2">
      <c r="A94" s="4">
        <v>2</v>
      </c>
      <c r="B94" s="4">
        <v>10</v>
      </c>
      <c r="C94" s="4">
        <f>C12*SimParameters!$B$16</f>
        <v>0</v>
      </c>
      <c r="D94" s="12"/>
      <c r="E94" s="12"/>
      <c r="F94" s="12">
        <f t="shared" si="4"/>
        <v>0</v>
      </c>
    </row>
    <row r="95" spans="1:6" x14ac:dyDescent="0.2">
      <c r="A95" s="4">
        <v>2</v>
      </c>
      <c r="B95" s="4">
        <v>11</v>
      </c>
      <c r="C95" s="4">
        <f>C13*SimParameters!$B$16</f>
        <v>0</v>
      </c>
      <c r="D95" s="12"/>
      <c r="E95" s="12"/>
      <c r="F95" s="12">
        <f t="shared" si="4"/>
        <v>0</v>
      </c>
    </row>
    <row r="96" spans="1:6" x14ac:dyDescent="0.2">
      <c r="A96" s="4">
        <v>2</v>
      </c>
      <c r="B96" s="4">
        <v>12</v>
      </c>
      <c r="C96" s="4">
        <f>C14*SimParameters!$B$16</f>
        <v>0</v>
      </c>
      <c r="D96" s="12"/>
      <c r="E96" s="12"/>
      <c r="F96" s="12">
        <f t="shared" si="4"/>
        <v>0</v>
      </c>
    </row>
    <row r="97" spans="1:6" x14ac:dyDescent="0.2">
      <c r="A97" s="4">
        <v>2</v>
      </c>
      <c r="B97" s="4">
        <v>13</v>
      </c>
      <c r="C97" s="4">
        <f>C15*SimParameters!$B$16</f>
        <v>0</v>
      </c>
      <c r="D97" s="12"/>
      <c r="E97" s="12"/>
      <c r="F97" s="12">
        <f t="shared" si="4"/>
        <v>0</v>
      </c>
    </row>
    <row r="98" spans="1:6" x14ac:dyDescent="0.2">
      <c r="A98" s="4">
        <v>2</v>
      </c>
      <c r="B98" s="4">
        <v>14</v>
      </c>
      <c r="C98" s="4">
        <f>C16*SimParameters!$B$16</f>
        <v>0</v>
      </c>
      <c r="D98" s="12"/>
      <c r="E98" s="12"/>
      <c r="F98" s="12">
        <f t="shared" si="4"/>
        <v>0</v>
      </c>
    </row>
    <row r="99" spans="1:6" x14ac:dyDescent="0.2">
      <c r="A99" s="4">
        <v>2</v>
      </c>
      <c r="B99" s="4">
        <v>15</v>
      </c>
      <c r="C99" s="4">
        <f>C17*SimParameters!$B$16</f>
        <v>0</v>
      </c>
      <c r="D99" s="12"/>
      <c r="E99" s="12"/>
      <c r="F99" s="12">
        <f t="shared" si="4"/>
        <v>0</v>
      </c>
    </row>
    <row r="100" spans="1:6" x14ac:dyDescent="0.2">
      <c r="A100" s="4">
        <v>2</v>
      </c>
      <c r="B100" s="4">
        <v>16</v>
      </c>
      <c r="C100" s="4">
        <f>C18*SimParameters!$B$16</f>
        <v>0</v>
      </c>
      <c r="D100" s="12"/>
      <c r="E100" s="12"/>
      <c r="F100" s="12">
        <f t="shared" si="4"/>
        <v>0</v>
      </c>
    </row>
    <row r="101" spans="1:6" x14ac:dyDescent="0.2">
      <c r="A101" s="4">
        <v>2</v>
      </c>
      <c r="B101" s="4">
        <v>17</v>
      </c>
      <c r="C101" s="4">
        <f>C19*SimParameters!$B$16</f>
        <v>1.4999999999999999E-7</v>
      </c>
      <c r="D101" s="13">
        <f t="shared" ref="D101:D124" si="5">LOG(C101/(1-C101))</f>
        <v>-6.8239086758001415</v>
      </c>
      <c r="E101" s="13">
        <f>D101+LOG(SimParameters!$B$19)</f>
        <v>-7.5228786801361602</v>
      </c>
      <c r="F101" s="13">
        <f t="shared" ref="F101:F124" si="6">EXP(E101)/(1+EXP(E101))</f>
        <v>5.4028212114853597E-4</v>
      </c>
    </row>
    <row r="102" spans="1:6" x14ac:dyDescent="0.2">
      <c r="A102" s="4">
        <v>2</v>
      </c>
      <c r="B102" s="4">
        <v>18</v>
      </c>
      <c r="C102" s="4">
        <f>C20*SimParameters!$B$16</f>
        <v>2.9999999999999999E-7</v>
      </c>
      <c r="D102" s="13">
        <f t="shared" si="5"/>
        <v>-6.5228786149919733</v>
      </c>
      <c r="E102" s="13">
        <f>D102+LOG(SimParameters!$B$19)</f>
        <v>-7.221848619327992</v>
      </c>
      <c r="F102" s="13">
        <f t="shared" si="6"/>
        <v>7.2991767546046432E-4</v>
      </c>
    </row>
    <row r="103" spans="1:6" x14ac:dyDescent="0.2">
      <c r="A103" s="4">
        <v>2</v>
      </c>
      <c r="B103" s="4">
        <v>19</v>
      </c>
      <c r="C103" s="4">
        <f>C21*SimParameters!$B$16</f>
        <v>2.9999999999999999E-7</v>
      </c>
      <c r="D103" s="13">
        <f t="shared" si="5"/>
        <v>-6.5228786149919733</v>
      </c>
      <c r="E103" s="13">
        <f>D103+LOG(SimParameters!$B$19)</f>
        <v>-7.221848619327992</v>
      </c>
      <c r="F103" s="13">
        <f t="shared" si="6"/>
        <v>7.2991767546046432E-4</v>
      </c>
    </row>
    <row r="104" spans="1:6" x14ac:dyDescent="0.2">
      <c r="A104" s="4">
        <v>2</v>
      </c>
      <c r="B104" s="4">
        <v>20</v>
      </c>
      <c r="C104" s="4">
        <f>C22*SimParameters!$B$16</f>
        <v>2.3999999999999999E-6</v>
      </c>
      <c r="D104" s="13">
        <f t="shared" si="5"/>
        <v>-5.6197877159803866</v>
      </c>
      <c r="E104" s="13">
        <f>D104+LOG(SimParameters!$B$19)</f>
        <v>-6.3187577203164054</v>
      </c>
      <c r="F104" s="13">
        <f t="shared" si="6"/>
        <v>1.798938915538727E-3</v>
      </c>
    </row>
    <row r="105" spans="1:6" x14ac:dyDescent="0.2">
      <c r="A105" s="4">
        <v>2</v>
      </c>
      <c r="B105" s="4">
        <v>21</v>
      </c>
      <c r="C105" s="4">
        <f>C23*SimParameters!$B$16</f>
        <v>3.0000000000000001E-6</v>
      </c>
      <c r="D105" s="13">
        <f t="shared" si="5"/>
        <v>-5.5228774423949378</v>
      </c>
      <c r="E105" s="13">
        <f>D105+LOG(SimParameters!$B$19)</f>
        <v>-6.2218474467309566</v>
      </c>
      <c r="F105" s="13">
        <f t="shared" si="6"/>
        <v>1.9816388954615278E-3</v>
      </c>
    </row>
    <row r="106" spans="1:6" x14ac:dyDescent="0.2">
      <c r="A106" s="4">
        <v>2</v>
      </c>
      <c r="B106" s="4">
        <v>22</v>
      </c>
      <c r="C106" s="4">
        <f>C24*SimParameters!$B$16</f>
        <v>4.5000000000000001E-6</v>
      </c>
      <c r="D106" s="13">
        <f t="shared" si="5"/>
        <v>-5.3467855318950903</v>
      </c>
      <c r="E106" s="13">
        <f>D106+LOG(SimParameters!$B$19)</f>
        <v>-6.0457555362311091</v>
      </c>
      <c r="F106" s="13">
        <f t="shared" si="6"/>
        <v>2.3622974721857759E-3</v>
      </c>
    </row>
    <row r="107" spans="1:6" x14ac:dyDescent="0.2">
      <c r="A107" s="4">
        <v>2</v>
      </c>
      <c r="B107" s="4">
        <v>23</v>
      </c>
      <c r="C107" s="4">
        <f>C25*SimParameters!$B$16</f>
        <v>4.5000000000000001E-6</v>
      </c>
      <c r="D107" s="13">
        <f t="shared" si="5"/>
        <v>-5.3467855318950903</v>
      </c>
      <c r="E107" s="13">
        <f>D107+LOG(SimParameters!$B$19)</f>
        <v>-6.0457555362311091</v>
      </c>
      <c r="F107" s="13">
        <f t="shared" si="6"/>
        <v>2.3622974721857759E-3</v>
      </c>
    </row>
    <row r="108" spans="1:6" x14ac:dyDescent="0.2">
      <c r="A108" s="4">
        <v>2</v>
      </c>
      <c r="B108" s="4">
        <v>24</v>
      </c>
      <c r="C108" s="4">
        <f>C26*SimParameters!$B$16</f>
        <v>6.0000000000000002E-6</v>
      </c>
      <c r="D108" s="13">
        <f t="shared" si="5"/>
        <v>-5.2218461438416472</v>
      </c>
      <c r="E108" s="13">
        <f>D108+LOG(SimParameters!$B$19)</f>
        <v>-5.920816148177666</v>
      </c>
      <c r="F108" s="13">
        <f t="shared" si="6"/>
        <v>2.6758302716101885E-3</v>
      </c>
    </row>
    <row r="109" spans="1:6" x14ac:dyDescent="0.2">
      <c r="A109" s="4">
        <v>2</v>
      </c>
      <c r="B109" s="4">
        <v>25</v>
      </c>
      <c r="C109" s="4">
        <f>C27*SimParameters!$B$16</f>
        <v>2.4000000000000001E-5</v>
      </c>
      <c r="D109" s="13">
        <f t="shared" si="5"/>
        <v>-4.6197783350957495</v>
      </c>
      <c r="E109" s="13">
        <f>D109+LOG(SimParameters!$B$19)</f>
        <v>-5.3187483394317683</v>
      </c>
      <c r="F109" s="13">
        <f t="shared" si="6"/>
        <v>4.874999580500021E-3</v>
      </c>
    </row>
    <row r="110" spans="1:6" x14ac:dyDescent="0.2">
      <c r="A110" s="4">
        <v>2</v>
      </c>
      <c r="B110" s="4">
        <v>26</v>
      </c>
      <c r="C110" s="4">
        <f>C28*SimParameters!$B$16</f>
        <v>6.0000000000000008E-5</v>
      </c>
      <c r="D110" s="13">
        <f t="shared" si="5"/>
        <v>-4.2218226911656807</v>
      </c>
      <c r="E110" s="13">
        <f>D110+LOG(SimParameters!$B$19)</f>
        <v>-4.9207926955016994</v>
      </c>
      <c r="F110" s="13">
        <f t="shared" si="6"/>
        <v>7.2405393839679588E-3</v>
      </c>
    </row>
    <row r="111" spans="1:6" x14ac:dyDescent="0.2">
      <c r="A111" s="4">
        <v>2</v>
      </c>
      <c r="B111" s="4">
        <v>27</v>
      </c>
      <c r="C111" s="4">
        <f>C29*SimParameters!$B$16</f>
        <v>6.0000000000000008E-5</v>
      </c>
      <c r="D111" s="13">
        <f t="shared" si="5"/>
        <v>-4.2218226911656807</v>
      </c>
      <c r="E111" s="13">
        <f>D111+LOG(SimParameters!$B$19)</f>
        <v>-4.9207926955016994</v>
      </c>
      <c r="F111" s="13">
        <f t="shared" si="6"/>
        <v>7.2405393839679588E-3</v>
      </c>
    </row>
    <row r="112" spans="1:6" x14ac:dyDescent="0.2">
      <c r="A112" s="4">
        <v>2</v>
      </c>
      <c r="B112" s="4">
        <v>28</v>
      </c>
      <c r="C112" s="4">
        <f>C30*SimParameters!$B$16</f>
        <v>1.2000000000000002E-4</v>
      </c>
      <c r="D112" s="13">
        <f t="shared" si="5"/>
        <v>-3.9207666354873765</v>
      </c>
      <c r="E112" s="13">
        <f>D112+LOG(SimParameters!$B$19)</f>
        <v>-4.6197366398233957</v>
      </c>
      <c r="F112" s="13">
        <f t="shared" si="6"/>
        <v>9.7592104003560946E-3</v>
      </c>
    </row>
    <row r="113" spans="1:6" x14ac:dyDescent="0.2">
      <c r="A113" s="4">
        <v>2</v>
      </c>
      <c r="B113" s="4">
        <v>29</v>
      </c>
      <c r="C113" s="4">
        <f>C31*SimParameters!$B$16</f>
        <v>6.0000000000000006E-4</v>
      </c>
      <c r="D113" s="13">
        <f t="shared" si="5"/>
        <v>-3.2215880947229243</v>
      </c>
      <c r="E113" s="13">
        <f>D113+LOG(SimParameters!$B$19)</f>
        <v>-3.920558099058943</v>
      </c>
      <c r="F113" s="13">
        <f t="shared" si="6"/>
        <v>1.9444440799320156E-2</v>
      </c>
    </row>
    <row r="114" spans="1:6" x14ac:dyDescent="0.2">
      <c r="A114" s="4">
        <v>2</v>
      </c>
      <c r="B114" s="4">
        <v>30</v>
      </c>
      <c r="C114" s="4">
        <f>C32*SimParameters!$B$16</f>
        <v>1.8E-3</v>
      </c>
      <c r="D114" s="13">
        <f t="shared" si="5"/>
        <v>-2.7439450604267974</v>
      </c>
      <c r="E114" s="13">
        <f>D114+LOG(SimParameters!$B$19)</f>
        <v>-3.4429150647628162</v>
      </c>
      <c r="F114" s="13">
        <f t="shared" si="6"/>
        <v>3.0980851137979604E-2</v>
      </c>
    </row>
    <row r="115" spans="1:6" x14ac:dyDescent="0.2">
      <c r="A115" s="4">
        <v>2</v>
      </c>
      <c r="B115" s="4">
        <v>31</v>
      </c>
      <c r="C115" s="4">
        <f>C33*SimParameters!$B$16</f>
        <v>3.0000000000000001E-3</v>
      </c>
      <c r="D115" s="13">
        <f t="shared" si="5"/>
        <v>-2.5215739035919933</v>
      </c>
      <c r="E115" s="13">
        <f>D115+LOG(SimParameters!$B$19)</f>
        <v>-3.220543907928012</v>
      </c>
      <c r="F115" s="13">
        <f t="shared" si="6"/>
        <v>3.8399896470773139E-2</v>
      </c>
    </row>
    <row r="116" spans="1:6" x14ac:dyDescent="0.2">
      <c r="A116" s="4">
        <v>2</v>
      </c>
      <c r="B116" s="4">
        <v>32</v>
      </c>
      <c r="C116" s="4">
        <f>C34*SimParameters!$B$16</f>
        <v>3.5999999999999999E-3</v>
      </c>
      <c r="D116" s="13">
        <f t="shared" si="5"/>
        <v>-2.4421312180971815</v>
      </c>
      <c r="E116" s="13">
        <f>D116+LOG(SimParameters!$B$19)</f>
        <v>-3.1411012224332002</v>
      </c>
      <c r="F116" s="13">
        <f t="shared" si="6"/>
        <v>4.1443350262926254E-2</v>
      </c>
    </row>
    <row r="117" spans="1:6" x14ac:dyDescent="0.2">
      <c r="A117" s="4">
        <v>2</v>
      </c>
      <c r="B117" s="4">
        <v>33</v>
      </c>
      <c r="C117" s="4">
        <f>C35*SimParameters!$B$16</f>
        <v>0.09</v>
      </c>
      <c r="D117" s="13">
        <f t="shared" si="5"/>
        <v>-1.0047988828817687</v>
      </c>
      <c r="E117" s="13">
        <f>D117+LOG(SimParameters!$B$19)</f>
        <v>-1.7037688872177874</v>
      </c>
      <c r="F117" s="13">
        <f t="shared" si="6"/>
        <v>0.15397366753350078</v>
      </c>
    </row>
    <row r="118" spans="1:6" x14ac:dyDescent="0.2">
      <c r="A118" s="4">
        <v>2</v>
      </c>
      <c r="B118" s="4">
        <v>34</v>
      </c>
      <c r="C118" s="4">
        <f>C36*SimParameters!$B$16</f>
        <v>0.12</v>
      </c>
      <c r="D118" s="13">
        <f t="shared" si="5"/>
        <v>-0.86530142610254379</v>
      </c>
      <c r="E118" s="13">
        <f>D118+LOG(SimParameters!$B$19)</f>
        <v>-1.5642714304385625</v>
      </c>
      <c r="F118" s="13">
        <f t="shared" si="6"/>
        <v>0.17303457871352046</v>
      </c>
    </row>
    <row r="119" spans="1:6" x14ac:dyDescent="0.2">
      <c r="A119" s="4">
        <v>2</v>
      </c>
      <c r="B119" s="4">
        <v>35</v>
      </c>
      <c r="C119" s="4">
        <f>C37*SimParameters!$B$16</f>
        <v>0.15000000000000002</v>
      </c>
      <c r="D119" s="13">
        <f t="shared" si="5"/>
        <v>-0.75332766665861139</v>
      </c>
      <c r="E119" s="13">
        <f>D119+LOG(SimParameters!$B$19)</f>
        <v>-1.4522976709946303</v>
      </c>
      <c r="F119" s="13">
        <f t="shared" si="6"/>
        <v>0.18964820406450195</v>
      </c>
    </row>
    <row r="120" spans="1:6" x14ac:dyDescent="0.2">
      <c r="A120" s="4">
        <v>2</v>
      </c>
      <c r="B120" s="4">
        <v>36</v>
      </c>
      <c r="C120" s="4">
        <f>C38*SimParameters!$B$16</f>
        <v>0.18</v>
      </c>
      <c r="D120" s="13">
        <f t="shared" si="5"/>
        <v>-0.65854134728041069</v>
      </c>
      <c r="E120" s="13">
        <f>D120+LOG(SimParameters!$B$19)</f>
        <v>-1.3575113516164294</v>
      </c>
      <c r="F120" s="13">
        <f t="shared" si="6"/>
        <v>0.20464507056952205</v>
      </c>
    </row>
    <row r="121" spans="1:6" x14ac:dyDescent="0.2">
      <c r="A121" s="4">
        <v>2</v>
      </c>
      <c r="B121" s="4">
        <v>37</v>
      </c>
      <c r="C121" s="4">
        <f>C39*SimParameters!$B$16</f>
        <v>0.30000000000000004</v>
      </c>
      <c r="D121" s="13">
        <f t="shared" si="5"/>
        <v>-0.36797678529459432</v>
      </c>
      <c r="E121" s="13">
        <f>D121+LOG(SimParameters!$B$19)</f>
        <v>-1.0669467896306131</v>
      </c>
      <c r="F121" s="13">
        <f t="shared" si="6"/>
        <v>0.25598415385458534</v>
      </c>
    </row>
    <row r="122" spans="1:6" x14ac:dyDescent="0.2">
      <c r="A122" s="4">
        <v>2</v>
      </c>
      <c r="B122" s="4">
        <v>38</v>
      </c>
      <c r="C122" s="4">
        <f>C40*SimParameters!$B$16</f>
        <v>0.39</v>
      </c>
      <c r="D122" s="13">
        <f t="shared" si="5"/>
        <v>-0.19426522798426779</v>
      </c>
      <c r="E122" s="13">
        <f>D122+LOG(SimParameters!$B$19)</f>
        <v>-0.89323523232028657</v>
      </c>
      <c r="F122" s="13">
        <f t="shared" si="6"/>
        <v>0.29044264052554553</v>
      </c>
    </row>
    <row r="123" spans="1:6" x14ac:dyDescent="0.2">
      <c r="A123" s="4">
        <v>2</v>
      </c>
      <c r="B123" s="4">
        <v>39</v>
      </c>
      <c r="C123" s="4">
        <f>C41*SimParameters!$B$16</f>
        <v>0.44999999999999996</v>
      </c>
      <c r="D123" s="13">
        <f t="shared" si="5"/>
        <v>-8.7150175718900255E-2</v>
      </c>
      <c r="E123" s="13">
        <f>D123+LOG(SimParameters!$B$19)</f>
        <v>-0.78612018005491902</v>
      </c>
      <c r="F123" s="13">
        <f t="shared" si="6"/>
        <v>0.31300234849323144</v>
      </c>
    </row>
    <row r="124" spans="1:6" x14ac:dyDescent="0.2">
      <c r="A124" s="4">
        <v>2</v>
      </c>
      <c r="B124" s="4">
        <v>40</v>
      </c>
      <c r="C124" s="4">
        <f>C42*SimParameters!$B$16</f>
        <v>0.60000000000000009</v>
      </c>
      <c r="D124" s="13">
        <f t="shared" si="5"/>
        <v>0.17609125905568138</v>
      </c>
      <c r="E124" s="13">
        <f>D124+LOG(SimParameters!$B$19)</f>
        <v>-0.5228787452803374</v>
      </c>
      <c r="F124" s="13">
        <f t="shared" si="6"/>
        <v>0.37217933352280458</v>
      </c>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BCDA1E-E196-5243-A50A-855DF45BB886}">
  <dimension ref="A1:F124"/>
  <sheetViews>
    <sheetView topLeftCell="A25" workbookViewId="0">
      <selection activeCell="C63" sqref="C63"/>
    </sheetView>
  </sheetViews>
  <sheetFormatPr baseColWidth="10" defaultRowHeight="16" x14ac:dyDescent="0.2"/>
  <cols>
    <col min="2" max="2" width="19" bestFit="1" customWidth="1"/>
    <col min="3" max="3" width="21.6640625" bestFit="1" customWidth="1"/>
    <col min="4" max="4" width="27.1640625" bestFit="1" customWidth="1"/>
    <col min="5" max="5" width="19.6640625" bestFit="1" customWidth="1"/>
    <col min="6" max="6" width="14.1640625" bestFit="1" customWidth="1"/>
  </cols>
  <sheetData>
    <row r="1" spans="1:6" s="1" customFormat="1" x14ac:dyDescent="0.2">
      <c r="A1" s="1" t="s">
        <v>11</v>
      </c>
      <c r="B1" s="1" t="s">
        <v>7</v>
      </c>
      <c r="C1" s="1" t="s">
        <v>8</v>
      </c>
      <c r="D1" s="1" t="s">
        <v>47</v>
      </c>
      <c r="E1" s="1" t="s">
        <v>46</v>
      </c>
      <c r="F1" s="1" t="s">
        <v>1</v>
      </c>
    </row>
    <row r="2" spans="1:6" x14ac:dyDescent="0.2">
      <c r="A2" s="2">
        <v>0</v>
      </c>
      <c r="B2" s="2">
        <v>0</v>
      </c>
      <c r="C2" s="2">
        <f>potential_preec_untrt!C2*SimParameters!$B$4</f>
        <v>0</v>
      </c>
      <c r="D2" s="11"/>
      <c r="E2" s="11"/>
      <c r="F2" s="15">
        <f>C2</f>
        <v>0</v>
      </c>
    </row>
    <row r="3" spans="1:6" x14ac:dyDescent="0.2">
      <c r="A3" s="2">
        <v>0</v>
      </c>
      <c r="B3" s="2">
        <v>1</v>
      </c>
      <c r="C3" s="2">
        <f>potential_preec_untrt!C3*SimParameters!$B$4</f>
        <v>0</v>
      </c>
      <c r="D3" s="11"/>
      <c r="E3" s="11"/>
      <c r="F3" s="15">
        <f t="shared" ref="F3:F18" si="0">C3</f>
        <v>0</v>
      </c>
    </row>
    <row r="4" spans="1:6" x14ac:dyDescent="0.2">
      <c r="A4" s="2">
        <v>0</v>
      </c>
      <c r="B4" s="2">
        <v>2</v>
      </c>
      <c r="C4" s="2">
        <f>potential_preec_untrt!C4*SimParameters!$B$4</f>
        <v>0</v>
      </c>
      <c r="D4" s="11"/>
      <c r="E4" s="11"/>
      <c r="F4" s="15">
        <f t="shared" si="0"/>
        <v>0</v>
      </c>
    </row>
    <row r="5" spans="1:6" x14ac:dyDescent="0.2">
      <c r="A5" s="2">
        <v>0</v>
      </c>
      <c r="B5" s="2">
        <v>3</v>
      </c>
      <c r="C5" s="2">
        <f>potential_preec_untrt!C5*SimParameters!$B$4</f>
        <v>0</v>
      </c>
      <c r="D5" s="11"/>
      <c r="E5" s="11"/>
      <c r="F5" s="15">
        <f t="shared" si="0"/>
        <v>0</v>
      </c>
    </row>
    <row r="6" spans="1:6" x14ac:dyDescent="0.2">
      <c r="A6" s="2">
        <v>0</v>
      </c>
      <c r="B6" s="2">
        <v>4</v>
      </c>
      <c r="C6" s="2">
        <f>potential_preec_untrt!C6*SimParameters!$B$4</f>
        <v>0</v>
      </c>
      <c r="D6" s="11"/>
      <c r="E6" s="11"/>
      <c r="F6" s="15">
        <f t="shared" si="0"/>
        <v>0</v>
      </c>
    </row>
    <row r="7" spans="1:6" x14ac:dyDescent="0.2">
      <c r="A7" s="2">
        <v>0</v>
      </c>
      <c r="B7" s="2">
        <v>5</v>
      </c>
      <c r="C7" s="2">
        <f>potential_preec_untrt!C7*SimParameters!$B$4</f>
        <v>0</v>
      </c>
      <c r="D7" s="11"/>
      <c r="E7" s="11"/>
      <c r="F7" s="15">
        <f t="shared" si="0"/>
        <v>0</v>
      </c>
    </row>
    <row r="8" spans="1:6" x14ac:dyDescent="0.2">
      <c r="A8" s="2">
        <v>0</v>
      </c>
      <c r="B8" s="2">
        <v>6</v>
      </c>
      <c r="C8" s="2">
        <f>potential_preec_untrt!C8*SimParameters!$B$4</f>
        <v>0</v>
      </c>
      <c r="D8" s="11"/>
      <c r="E8" s="11"/>
      <c r="F8" s="15">
        <f t="shared" si="0"/>
        <v>0</v>
      </c>
    </row>
    <row r="9" spans="1:6" x14ac:dyDescent="0.2">
      <c r="A9" s="2">
        <v>0</v>
      </c>
      <c r="B9" s="2">
        <v>7</v>
      </c>
      <c r="C9" s="2">
        <f>potential_preec_untrt!C9*SimParameters!$B$4</f>
        <v>0</v>
      </c>
      <c r="D9" s="11"/>
      <c r="E9" s="11"/>
      <c r="F9" s="15">
        <f t="shared" si="0"/>
        <v>0</v>
      </c>
    </row>
    <row r="10" spans="1:6" x14ac:dyDescent="0.2">
      <c r="A10" s="2">
        <v>0</v>
      </c>
      <c r="B10" s="2">
        <v>8</v>
      </c>
      <c r="C10" s="2">
        <f>potential_preec_untrt!C10*SimParameters!$B$4</f>
        <v>0</v>
      </c>
      <c r="D10" s="11"/>
      <c r="E10" s="11"/>
      <c r="F10" s="15">
        <f t="shared" si="0"/>
        <v>0</v>
      </c>
    </row>
    <row r="11" spans="1:6" x14ac:dyDescent="0.2">
      <c r="A11" s="2">
        <v>0</v>
      </c>
      <c r="B11" s="2">
        <v>9</v>
      </c>
      <c r="C11" s="2">
        <f>potential_preec_untrt!C11*SimParameters!$B$4</f>
        <v>0</v>
      </c>
      <c r="D11" s="11"/>
      <c r="E11" s="11"/>
      <c r="F11" s="15">
        <f t="shared" si="0"/>
        <v>0</v>
      </c>
    </row>
    <row r="12" spans="1:6" x14ac:dyDescent="0.2">
      <c r="A12" s="2">
        <v>0</v>
      </c>
      <c r="B12" s="2">
        <v>10</v>
      </c>
      <c r="C12" s="2">
        <f>potential_preec_untrt!C12*SimParameters!$B$4</f>
        <v>0</v>
      </c>
      <c r="D12" s="11"/>
      <c r="E12" s="11"/>
      <c r="F12" s="15">
        <f t="shared" si="0"/>
        <v>0</v>
      </c>
    </row>
    <row r="13" spans="1:6" x14ac:dyDescent="0.2">
      <c r="A13" s="2">
        <v>0</v>
      </c>
      <c r="B13" s="2">
        <v>11</v>
      </c>
      <c r="C13" s="2">
        <f>potential_preec_untrt!C13*SimParameters!$B$4</f>
        <v>0</v>
      </c>
      <c r="D13" s="11"/>
      <c r="E13" s="11"/>
      <c r="F13" s="15">
        <f t="shared" si="0"/>
        <v>0</v>
      </c>
    </row>
    <row r="14" spans="1:6" x14ac:dyDescent="0.2">
      <c r="A14" s="2">
        <v>0</v>
      </c>
      <c r="B14" s="2">
        <v>12</v>
      </c>
      <c r="C14" s="2">
        <f>potential_preec_untrt!C14*SimParameters!$B$4</f>
        <v>0</v>
      </c>
      <c r="D14" s="11"/>
      <c r="E14" s="11"/>
      <c r="F14" s="15">
        <f t="shared" si="0"/>
        <v>0</v>
      </c>
    </row>
    <row r="15" spans="1:6" x14ac:dyDescent="0.2">
      <c r="A15" s="2">
        <v>0</v>
      </c>
      <c r="B15" s="2">
        <v>13</v>
      </c>
      <c r="C15" s="2">
        <f>potential_preec_untrt!C15*SimParameters!$B$4</f>
        <v>0</v>
      </c>
      <c r="D15" s="11"/>
      <c r="E15" s="11"/>
      <c r="F15" s="15">
        <f t="shared" si="0"/>
        <v>0</v>
      </c>
    </row>
    <row r="16" spans="1:6" x14ac:dyDescent="0.2">
      <c r="A16" s="2">
        <v>0</v>
      </c>
      <c r="B16" s="2">
        <v>14</v>
      </c>
      <c r="C16" s="2">
        <f>potential_preec_untrt!C16*SimParameters!$B$4</f>
        <v>0</v>
      </c>
      <c r="D16" s="11"/>
      <c r="E16" s="11"/>
      <c r="F16" s="15">
        <f t="shared" si="0"/>
        <v>0</v>
      </c>
    </row>
    <row r="17" spans="1:6" x14ac:dyDescent="0.2">
      <c r="A17" s="2">
        <v>0</v>
      </c>
      <c r="B17" s="2">
        <v>15</v>
      </c>
      <c r="C17" s="2">
        <f>potential_preec_untrt!C17*SimParameters!$B$4</f>
        <v>0</v>
      </c>
      <c r="D17" s="11"/>
      <c r="E17" s="11"/>
      <c r="F17" s="15">
        <f t="shared" si="0"/>
        <v>0</v>
      </c>
    </row>
    <row r="18" spans="1:6" x14ac:dyDescent="0.2">
      <c r="A18" s="2">
        <v>0</v>
      </c>
      <c r="B18" s="2">
        <v>16</v>
      </c>
      <c r="C18" s="2">
        <f>potential_preec_untrt!C18*SimParameters!$B$4</f>
        <v>0</v>
      </c>
      <c r="D18" s="11"/>
      <c r="E18" s="11"/>
      <c r="F18" s="15">
        <f t="shared" si="0"/>
        <v>0</v>
      </c>
    </row>
    <row r="19" spans="1:6" x14ac:dyDescent="0.2">
      <c r="A19" s="2">
        <v>0</v>
      </c>
      <c r="B19" s="2">
        <v>17</v>
      </c>
      <c r="C19" s="2">
        <f>potential_preec_untrt!C19*SimParameters!$B$4</f>
        <v>4.0000000000000001E-8</v>
      </c>
      <c r="D19" s="15">
        <f>LOG(C19/(1-C19))</f>
        <v>-7.3979399913002579</v>
      </c>
      <c r="E19" s="15">
        <f>D19+LOG(SimParameters!$B$19)</f>
        <v>-8.0969099956362776</v>
      </c>
      <c r="F19" s="15">
        <f>EXP(E19)/(1+EXP(E19))</f>
        <v>3.0438584699493763E-4</v>
      </c>
    </row>
    <row r="20" spans="1:6" x14ac:dyDescent="0.2">
      <c r="A20" s="2">
        <v>0</v>
      </c>
      <c r="B20" s="2">
        <v>18</v>
      </c>
      <c r="C20" s="2">
        <f>potential_preec_untrt!C20*SimParameters!$B$4</f>
        <v>8.0000000000000002E-8</v>
      </c>
      <c r="D20" s="15">
        <f t="shared" ref="D20:D83" si="1">LOG(C20/(1-C20))</f>
        <v>-7.0969099782644962</v>
      </c>
      <c r="E20" s="15">
        <f>D20+LOG(SimParameters!$B$19)</f>
        <v>-7.795879982600515</v>
      </c>
      <c r="F20" s="15">
        <f t="shared" ref="F20:F83" si="2">EXP(E20)/(1+EXP(E20))</f>
        <v>4.1125737432160908E-4</v>
      </c>
    </row>
    <row r="21" spans="1:6" x14ac:dyDescent="0.2">
      <c r="A21" s="2">
        <v>0</v>
      </c>
      <c r="B21" s="2">
        <v>19</v>
      </c>
      <c r="C21" s="2">
        <f>potential_preec_untrt!C21*SimParameters!$B$4</f>
        <v>8.0000000000000002E-8</v>
      </c>
      <c r="D21" s="15">
        <f t="shared" si="1"/>
        <v>-7.0969099782644962</v>
      </c>
      <c r="E21" s="15">
        <f>D21+LOG(SimParameters!$B$19)</f>
        <v>-7.795879982600515</v>
      </c>
      <c r="F21" s="15">
        <f t="shared" si="2"/>
        <v>4.1125737432160908E-4</v>
      </c>
    </row>
    <row r="22" spans="1:6" x14ac:dyDescent="0.2">
      <c r="A22" s="2">
        <v>0</v>
      </c>
      <c r="B22" s="2">
        <v>20</v>
      </c>
      <c r="C22" s="2">
        <f>potential_preec_untrt!C22*SimParameters!$B$4</f>
        <v>6.4000000000000001E-7</v>
      </c>
      <c r="D22" s="15">
        <f t="shared" si="1"/>
        <v>-6.1938197480675559</v>
      </c>
      <c r="E22" s="15">
        <f>D22+LOG(SimParameters!$B$19)</f>
        <v>-6.8927897524035746</v>
      </c>
      <c r="F22" s="15">
        <f t="shared" si="2"/>
        <v>1.0140487321676731E-3</v>
      </c>
    </row>
    <row r="23" spans="1:6" x14ac:dyDescent="0.2">
      <c r="A23" s="2">
        <v>0</v>
      </c>
      <c r="B23" s="2">
        <v>21</v>
      </c>
      <c r="C23" s="2">
        <f>potential_preec_untrt!C23*SimParameters!$B$4</f>
        <v>7.9999999999999996E-7</v>
      </c>
      <c r="D23" s="15">
        <f t="shared" si="1"/>
        <v>-6.0969096655723316</v>
      </c>
      <c r="E23" s="15">
        <f>D23+LOG(SimParameters!$B$19)</f>
        <v>-6.7958796699083504</v>
      </c>
      <c r="F23" s="15">
        <f t="shared" si="2"/>
        <v>1.1171243738873006E-3</v>
      </c>
    </row>
    <row r="24" spans="1:6" x14ac:dyDescent="0.2">
      <c r="A24" s="2">
        <v>0</v>
      </c>
      <c r="B24" s="2">
        <v>22</v>
      </c>
      <c r="C24" s="2">
        <f>potential_preec_untrt!C24*SimParameters!$B$4</f>
        <v>1.2000000000000002E-6</v>
      </c>
      <c r="D24" s="15">
        <f t="shared" si="1"/>
        <v>-5.920818232798684</v>
      </c>
      <c r="E24" s="15">
        <f>D24+LOG(SimParameters!$B$19)</f>
        <v>-6.6197882371347028</v>
      </c>
      <c r="F24" s="15">
        <f t="shared" si="2"/>
        <v>1.3319369246177649E-3</v>
      </c>
    </row>
    <row r="25" spans="1:6" x14ac:dyDescent="0.2">
      <c r="A25" s="2">
        <v>0</v>
      </c>
      <c r="B25" s="2">
        <v>23</v>
      </c>
      <c r="C25" s="2">
        <f>potential_preec_untrt!C25*SimParameters!$B$4</f>
        <v>1.2000000000000002E-6</v>
      </c>
      <c r="D25" s="15">
        <f t="shared" si="1"/>
        <v>-5.920818232798684</v>
      </c>
      <c r="E25" s="15">
        <f>D25+LOG(SimParameters!$B$19)</f>
        <v>-6.6197882371347028</v>
      </c>
      <c r="F25" s="15">
        <f t="shared" si="2"/>
        <v>1.3319369246177649E-3</v>
      </c>
    </row>
    <row r="26" spans="1:6" x14ac:dyDescent="0.2">
      <c r="A26" s="2">
        <v>0</v>
      </c>
      <c r="B26" s="2">
        <v>24</v>
      </c>
      <c r="C26" s="2">
        <f>potential_preec_untrt!C26*SimParameters!$B$4</f>
        <v>1.5999999999999999E-6</v>
      </c>
      <c r="D26" s="15">
        <f t="shared" si="1"/>
        <v>-5.7958793224723486</v>
      </c>
      <c r="E26" s="15">
        <f>D26+LOG(SimParameters!$B$19)</f>
        <v>-6.4948493268083674</v>
      </c>
      <c r="F26" s="15">
        <f t="shared" si="2"/>
        <v>1.5089226056949276E-3</v>
      </c>
    </row>
    <row r="27" spans="1:6" x14ac:dyDescent="0.2">
      <c r="A27" s="2">
        <v>0</v>
      </c>
      <c r="B27" s="2">
        <v>25</v>
      </c>
      <c r="C27" s="2">
        <f>potential_preec_untrt!C27*SimParameters!$B$4</f>
        <v>6.3999999999999997E-6</v>
      </c>
      <c r="D27" s="15">
        <f t="shared" si="1"/>
        <v>-5.1938172465225341</v>
      </c>
      <c r="E27" s="15">
        <f>D27+LOG(SimParameters!$B$19)</f>
        <v>-5.8927872508585528</v>
      </c>
      <c r="F27" s="15">
        <f t="shared" si="2"/>
        <v>2.7516825274686799E-3</v>
      </c>
    </row>
    <row r="28" spans="1:6" x14ac:dyDescent="0.2">
      <c r="A28" s="2">
        <v>0</v>
      </c>
      <c r="B28" s="2">
        <v>26</v>
      </c>
      <c r="C28" s="2">
        <f>potential_preec_untrt!C28*SimParameters!$B$4</f>
        <v>1.6000000000000003E-5</v>
      </c>
      <c r="D28" s="15">
        <f t="shared" si="1"/>
        <v>-4.7958730685767748</v>
      </c>
      <c r="E28" s="15">
        <f>D28+LOG(SimParameters!$B$19)</f>
        <v>-5.4948430729127935</v>
      </c>
      <c r="F28" s="15">
        <f t="shared" si="2"/>
        <v>4.0910952414538217E-3</v>
      </c>
    </row>
    <row r="29" spans="1:6" x14ac:dyDescent="0.2">
      <c r="A29" s="2">
        <v>0</v>
      </c>
      <c r="B29" s="2">
        <v>27</v>
      </c>
      <c r="C29" s="2">
        <f>potential_preec_untrt!C29*SimParameters!$B$4</f>
        <v>1.6000000000000003E-5</v>
      </c>
      <c r="D29" s="15">
        <f t="shared" si="1"/>
        <v>-4.7958730685767748</v>
      </c>
      <c r="E29" s="15">
        <f>D29+LOG(SimParameters!$B$19)</f>
        <v>-5.4948430729127935</v>
      </c>
      <c r="F29" s="15">
        <f t="shared" si="2"/>
        <v>4.0910952414538217E-3</v>
      </c>
    </row>
    <row r="30" spans="1:6" x14ac:dyDescent="0.2">
      <c r="A30" s="2">
        <v>0</v>
      </c>
      <c r="B30" s="2">
        <v>28</v>
      </c>
      <c r="C30" s="2">
        <f>potential_preec_untrt!C30*SimParameters!$B$4</f>
        <v>3.2000000000000005E-5</v>
      </c>
      <c r="D30" s="15">
        <f t="shared" si="1"/>
        <v>-4.4948361240343093</v>
      </c>
      <c r="E30" s="15">
        <f>D30+LOG(SimParameters!$B$19)</f>
        <v>-5.1938061283703281</v>
      </c>
      <c r="F30" s="15">
        <f t="shared" si="2"/>
        <v>5.5201976201283707E-3</v>
      </c>
    </row>
    <row r="31" spans="1:6" x14ac:dyDescent="0.2">
      <c r="A31" s="2">
        <v>0</v>
      </c>
      <c r="B31" s="2">
        <v>29</v>
      </c>
      <c r="C31" s="2">
        <f>potential_preec_untrt!C31*SimParameters!$B$4</f>
        <v>1.6000000000000001E-4</v>
      </c>
      <c r="D31" s="15">
        <f t="shared" si="1"/>
        <v>-3.7958105246674081</v>
      </c>
      <c r="E31" s="15">
        <f>D31+LOG(SimParameters!$B$19)</f>
        <v>-4.4947805290034264</v>
      </c>
      <c r="F31" s="15">
        <f t="shared" si="2"/>
        <v>1.1043803603731542E-2</v>
      </c>
    </row>
    <row r="32" spans="1:6" x14ac:dyDescent="0.2">
      <c r="A32" s="2">
        <v>0</v>
      </c>
      <c r="B32" s="2">
        <v>30</v>
      </c>
      <c r="C32" s="2">
        <f>potential_preec_untrt!C32*SimParameters!$B$4</f>
        <v>4.7999999999999996E-4</v>
      </c>
      <c r="D32" s="15">
        <f t="shared" si="1"/>
        <v>-3.3185502512263594</v>
      </c>
      <c r="E32" s="15">
        <f>D32+LOG(SimParameters!$B$19)</f>
        <v>-4.0175202555623777</v>
      </c>
      <c r="F32" s="15">
        <f t="shared" si="2"/>
        <v>1.7679354083987433E-2</v>
      </c>
    </row>
    <row r="33" spans="1:6" x14ac:dyDescent="0.2">
      <c r="A33" s="2">
        <v>0</v>
      </c>
      <c r="B33" s="2">
        <v>31</v>
      </c>
      <c r="C33" s="2">
        <f>potential_preec_untrt!C33*SimParameters!$B$4</f>
        <v>8.0000000000000004E-4</v>
      </c>
      <c r="D33" s="15">
        <f t="shared" si="1"/>
        <v>-3.0965624383741357</v>
      </c>
      <c r="E33" s="15">
        <f>D33+LOG(SimParameters!$B$19)</f>
        <v>-3.7955324427101544</v>
      </c>
      <c r="F33" s="15">
        <f t="shared" si="2"/>
        <v>2.1977092262942803E-2</v>
      </c>
    </row>
    <row r="34" spans="1:6" x14ac:dyDescent="0.2">
      <c r="A34" s="2">
        <v>0</v>
      </c>
      <c r="B34" s="2">
        <v>32</v>
      </c>
      <c r="C34" s="2">
        <f>potential_preec_untrt!C34*SimParameters!$B$4</f>
        <v>9.5999999999999992E-4</v>
      </c>
      <c r="D34" s="15">
        <f t="shared" si="1"/>
        <v>-3.0173116440067362</v>
      </c>
      <c r="E34" s="15">
        <f>D34+LOG(SimParameters!$B$19)</f>
        <v>-3.716281648342755</v>
      </c>
      <c r="F34" s="15">
        <f t="shared" si="2"/>
        <v>2.3746627197533426E-2</v>
      </c>
    </row>
    <row r="35" spans="1:6" x14ac:dyDescent="0.2">
      <c r="A35" s="2">
        <v>0</v>
      </c>
      <c r="B35" s="2">
        <v>33</v>
      </c>
      <c r="C35" s="2">
        <f>potential_preec_untrt!C35*SimParameters!$B$4</f>
        <v>2.4E-2</v>
      </c>
      <c r="D35" s="15">
        <f t="shared" si="1"/>
        <v>-1.6092385759550858</v>
      </c>
      <c r="E35" s="15">
        <f>D35+LOG(SimParameters!$B$19)</f>
        <v>-2.3082085802911045</v>
      </c>
      <c r="F35" s="15">
        <f t="shared" si="2"/>
        <v>9.044540782581055E-2</v>
      </c>
    </row>
    <row r="36" spans="1:6" x14ac:dyDescent="0.2">
      <c r="A36" s="2">
        <v>0</v>
      </c>
      <c r="B36" s="2">
        <v>34</v>
      </c>
      <c r="C36" s="2">
        <f>potential_preec_untrt!C36*SimParameters!$B$4</f>
        <v>3.2000000000000001E-2</v>
      </c>
      <c r="D36" s="15">
        <f t="shared" si="1"/>
        <v>-1.4807253789884878</v>
      </c>
      <c r="E36" s="15">
        <f>D36+LOG(SimParameters!$B$19)</f>
        <v>-2.1796953833245065</v>
      </c>
      <c r="F36" s="15">
        <f t="shared" si="2"/>
        <v>0.10158872641769165</v>
      </c>
    </row>
    <row r="37" spans="1:6" x14ac:dyDescent="0.2">
      <c r="A37" s="2">
        <v>0</v>
      </c>
      <c r="B37" s="2">
        <v>35</v>
      </c>
      <c r="C37" s="2">
        <f>potential_preec_untrt!C37*SimParameters!$B$4</f>
        <v>4.0000000000000008E-2</v>
      </c>
      <c r="D37" s="15">
        <f t="shared" si="1"/>
        <v>-1.3802112417116059</v>
      </c>
      <c r="E37" s="15">
        <f>D37+LOG(SimParameters!$B$19)</f>
        <v>-2.0791812460476247</v>
      </c>
      <c r="F37" s="15">
        <f t="shared" si="2"/>
        <v>0.11113682192415951</v>
      </c>
    </row>
    <row r="38" spans="1:6" x14ac:dyDescent="0.2">
      <c r="A38" s="2">
        <v>0</v>
      </c>
      <c r="B38" s="2">
        <v>36</v>
      </c>
      <c r="C38" s="2">
        <f>potential_preec_untrt!C38*SimParameters!$B$4</f>
        <v>4.8000000000000001E-2</v>
      </c>
      <c r="D38" s="15">
        <f t="shared" si="1"/>
        <v>-1.2973957110088872</v>
      </c>
      <c r="E38" s="15">
        <f>D38+LOG(SimParameters!$B$19)</f>
        <v>-1.9963657153449059</v>
      </c>
      <c r="F38" s="15">
        <f t="shared" si="2"/>
        <v>0.11958502698246047</v>
      </c>
    </row>
    <row r="39" spans="1:6" x14ac:dyDescent="0.2">
      <c r="A39" s="2">
        <v>0</v>
      </c>
      <c r="B39" s="2">
        <v>37</v>
      </c>
      <c r="C39" s="2">
        <f>potential_preec_untrt!C39*SimParameters!$B$4</f>
        <v>8.0000000000000016E-2</v>
      </c>
      <c r="D39" s="15">
        <f t="shared" si="1"/>
        <v>-1.0606978403536116</v>
      </c>
      <c r="E39" s="15">
        <f>D39+LOG(SimParameters!$B$19)</f>
        <v>-1.7596678446896303</v>
      </c>
      <c r="F39" s="15">
        <f t="shared" si="2"/>
        <v>0.1468319447883758</v>
      </c>
    </row>
    <row r="40" spans="1:6" x14ac:dyDescent="0.2">
      <c r="A40" s="2">
        <v>0</v>
      </c>
      <c r="B40" s="2">
        <v>38</v>
      </c>
      <c r="C40" s="2">
        <f>potential_preec_untrt!C40*SimParameters!$B$4</f>
        <v>0.10400000000000001</v>
      </c>
      <c r="D40" s="15">
        <f t="shared" si="1"/>
        <v>-0.93527467036334477</v>
      </c>
      <c r="E40" s="15">
        <f>D40+LOG(SimParameters!$B$19)</f>
        <v>-1.6342446746993635</v>
      </c>
      <c r="F40" s="15">
        <f t="shared" si="2"/>
        <v>0.16324971276375985</v>
      </c>
    </row>
    <row r="41" spans="1:6" x14ac:dyDescent="0.2">
      <c r="A41" s="2">
        <v>0</v>
      </c>
      <c r="B41" s="2">
        <v>39</v>
      </c>
      <c r="C41" s="2">
        <f>potential_preec_untrt!C41*SimParameters!$B$4</f>
        <v>0.12</v>
      </c>
      <c r="D41" s="15">
        <f t="shared" si="1"/>
        <v>-0.86530142610254379</v>
      </c>
      <c r="E41" s="15">
        <f>D41+LOG(SimParameters!$B$19)</f>
        <v>-1.5642714304385625</v>
      </c>
      <c r="F41" s="15">
        <f t="shared" si="2"/>
        <v>0.17303457871352046</v>
      </c>
    </row>
    <row r="42" spans="1:6" x14ac:dyDescent="0.2">
      <c r="A42" s="2">
        <v>0</v>
      </c>
      <c r="B42" s="2">
        <v>40</v>
      </c>
      <c r="C42" s="2">
        <f>potential_preec_untrt!C42*SimParameters!$B$4</f>
        <v>0.16000000000000003</v>
      </c>
      <c r="D42" s="15">
        <f t="shared" si="1"/>
        <v>-0.7201593034059568</v>
      </c>
      <c r="E42" s="15">
        <f>D42+LOG(SimParameters!$B$19)</f>
        <v>-1.4191293077419755</v>
      </c>
      <c r="F42" s="15">
        <f t="shared" si="2"/>
        <v>0.19479811695813234</v>
      </c>
    </row>
    <row r="43" spans="1:6" x14ac:dyDescent="0.2">
      <c r="A43" s="3">
        <v>1</v>
      </c>
      <c r="B43" s="3">
        <v>0</v>
      </c>
      <c r="C43" s="3">
        <f>potential_preec_untrt!C43*SimParameters!$B$4</f>
        <v>0</v>
      </c>
      <c r="D43" s="14"/>
      <c r="E43" s="14"/>
      <c r="F43" s="14">
        <f>C43</f>
        <v>0</v>
      </c>
    </row>
    <row r="44" spans="1:6" x14ac:dyDescent="0.2">
      <c r="A44" s="3">
        <v>1</v>
      </c>
      <c r="B44" s="3">
        <v>1</v>
      </c>
      <c r="C44" s="3">
        <f>potential_preec_untrt!C44*SimParameters!$B$4</f>
        <v>0</v>
      </c>
      <c r="D44" s="14"/>
      <c r="E44" s="14"/>
      <c r="F44" s="14">
        <f t="shared" ref="F44:F59" si="3">C44</f>
        <v>0</v>
      </c>
    </row>
    <row r="45" spans="1:6" x14ac:dyDescent="0.2">
      <c r="A45" s="3">
        <v>1</v>
      </c>
      <c r="B45" s="3">
        <v>2</v>
      </c>
      <c r="C45" s="3">
        <f>potential_preec_untrt!C45*SimParameters!$B$4</f>
        <v>0</v>
      </c>
      <c r="D45" s="14"/>
      <c r="E45" s="14"/>
      <c r="F45" s="14">
        <f t="shared" si="3"/>
        <v>0</v>
      </c>
    </row>
    <row r="46" spans="1:6" x14ac:dyDescent="0.2">
      <c r="A46" s="3">
        <v>1</v>
      </c>
      <c r="B46" s="3">
        <v>3</v>
      </c>
      <c r="C46" s="3">
        <f>potential_preec_untrt!C46*SimParameters!$B$4</f>
        <v>0</v>
      </c>
      <c r="D46" s="14"/>
      <c r="E46" s="14"/>
      <c r="F46" s="14">
        <f t="shared" si="3"/>
        <v>0</v>
      </c>
    </row>
    <row r="47" spans="1:6" x14ac:dyDescent="0.2">
      <c r="A47" s="3">
        <v>1</v>
      </c>
      <c r="B47" s="3">
        <v>4</v>
      </c>
      <c r="C47" s="3">
        <f>potential_preec_untrt!C47*SimParameters!$B$4</f>
        <v>0</v>
      </c>
      <c r="D47" s="14"/>
      <c r="E47" s="14"/>
      <c r="F47" s="14">
        <f t="shared" si="3"/>
        <v>0</v>
      </c>
    </row>
    <row r="48" spans="1:6" x14ac:dyDescent="0.2">
      <c r="A48" s="3">
        <v>1</v>
      </c>
      <c r="B48" s="3">
        <v>5</v>
      </c>
      <c r="C48" s="3">
        <f>potential_preec_untrt!C48*SimParameters!$B$4</f>
        <v>0</v>
      </c>
      <c r="D48" s="14"/>
      <c r="E48" s="14"/>
      <c r="F48" s="14">
        <f t="shared" si="3"/>
        <v>0</v>
      </c>
    </row>
    <row r="49" spans="1:6" x14ac:dyDescent="0.2">
      <c r="A49" s="3">
        <v>1</v>
      </c>
      <c r="B49" s="3">
        <v>6</v>
      </c>
      <c r="C49" s="3">
        <f>potential_preec_untrt!C49*SimParameters!$B$4</f>
        <v>0</v>
      </c>
      <c r="D49" s="14"/>
      <c r="E49" s="14"/>
      <c r="F49" s="14">
        <f t="shared" si="3"/>
        <v>0</v>
      </c>
    </row>
    <row r="50" spans="1:6" x14ac:dyDescent="0.2">
      <c r="A50" s="3">
        <v>1</v>
      </c>
      <c r="B50" s="3">
        <v>7</v>
      </c>
      <c r="C50" s="3">
        <f>potential_preec_untrt!C50*SimParameters!$B$4</f>
        <v>0</v>
      </c>
      <c r="D50" s="14"/>
      <c r="E50" s="14"/>
      <c r="F50" s="14">
        <f t="shared" si="3"/>
        <v>0</v>
      </c>
    </row>
    <row r="51" spans="1:6" x14ac:dyDescent="0.2">
      <c r="A51" s="3">
        <v>1</v>
      </c>
      <c r="B51" s="3">
        <v>8</v>
      </c>
      <c r="C51" s="3">
        <f>potential_preec_untrt!C51*SimParameters!$B$4</f>
        <v>0</v>
      </c>
      <c r="D51" s="14"/>
      <c r="E51" s="14"/>
      <c r="F51" s="14">
        <f t="shared" si="3"/>
        <v>0</v>
      </c>
    </row>
    <row r="52" spans="1:6" x14ac:dyDescent="0.2">
      <c r="A52" s="3">
        <v>1</v>
      </c>
      <c r="B52" s="3">
        <v>9</v>
      </c>
      <c r="C52" s="3">
        <f>potential_preec_untrt!C52*SimParameters!$B$4</f>
        <v>0</v>
      </c>
      <c r="D52" s="14"/>
      <c r="E52" s="14"/>
      <c r="F52" s="14">
        <f t="shared" si="3"/>
        <v>0</v>
      </c>
    </row>
    <row r="53" spans="1:6" x14ac:dyDescent="0.2">
      <c r="A53" s="3">
        <v>1</v>
      </c>
      <c r="B53" s="3">
        <v>10</v>
      </c>
      <c r="C53" s="3">
        <f>potential_preec_untrt!C53*SimParameters!$B$4</f>
        <v>0</v>
      </c>
      <c r="D53" s="14"/>
      <c r="E53" s="14"/>
      <c r="F53" s="14">
        <f t="shared" si="3"/>
        <v>0</v>
      </c>
    </row>
    <row r="54" spans="1:6" x14ac:dyDescent="0.2">
      <c r="A54" s="3">
        <v>1</v>
      </c>
      <c r="B54" s="3">
        <v>11</v>
      </c>
      <c r="C54" s="3">
        <f>potential_preec_untrt!C54*SimParameters!$B$4</f>
        <v>0</v>
      </c>
      <c r="D54" s="14"/>
      <c r="E54" s="14"/>
      <c r="F54" s="14">
        <f t="shared" si="3"/>
        <v>0</v>
      </c>
    </row>
    <row r="55" spans="1:6" x14ac:dyDescent="0.2">
      <c r="A55" s="3">
        <v>1</v>
      </c>
      <c r="B55" s="3">
        <v>12</v>
      </c>
      <c r="C55" s="3">
        <f>potential_preec_untrt!C55*SimParameters!$B$4</f>
        <v>0</v>
      </c>
      <c r="D55" s="14"/>
      <c r="E55" s="14"/>
      <c r="F55" s="14">
        <f t="shared" si="3"/>
        <v>0</v>
      </c>
    </row>
    <row r="56" spans="1:6" x14ac:dyDescent="0.2">
      <c r="A56" s="3">
        <v>1</v>
      </c>
      <c r="B56" s="3">
        <v>13</v>
      </c>
      <c r="C56" s="3">
        <f>potential_preec_untrt!C56*SimParameters!$B$4</f>
        <v>0</v>
      </c>
      <c r="D56" s="14"/>
      <c r="E56" s="14"/>
      <c r="F56" s="14">
        <f t="shared" si="3"/>
        <v>0</v>
      </c>
    </row>
    <row r="57" spans="1:6" x14ac:dyDescent="0.2">
      <c r="A57" s="3">
        <v>1</v>
      </c>
      <c r="B57" s="3">
        <v>14</v>
      </c>
      <c r="C57" s="3">
        <f>potential_preec_untrt!C57*SimParameters!$B$4</f>
        <v>0</v>
      </c>
      <c r="D57" s="14"/>
      <c r="E57" s="14"/>
      <c r="F57" s="14">
        <f t="shared" si="3"/>
        <v>0</v>
      </c>
    </row>
    <row r="58" spans="1:6" x14ac:dyDescent="0.2">
      <c r="A58" s="3">
        <v>1</v>
      </c>
      <c r="B58" s="3">
        <v>15</v>
      </c>
      <c r="C58" s="3">
        <f>potential_preec_untrt!C58*SimParameters!$B$4</f>
        <v>0</v>
      </c>
      <c r="D58" s="14"/>
      <c r="E58" s="14"/>
      <c r="F58" s="14">
        <f t="shared" si="3"/>
        <v>0</v>
      </c>
    </row>
    <row r="59" spans="1:6" x14ac:dyDescent="0.2">
      <c r="A59" s="3">
        <v>1</v>
      </c>
      <c r="B59" s="3">
        <v>16</v>
      </c>
      <c r="C59" s="3">
        <f>potential_preec_untrt!C59*SimParameters!$B$4</f>
        <v>0</v>
      </c>
      <c r="D59" s="14"/>
      <c r="E59" s="14"/>
      <c r="F59" s="14">
        <f t="shared" si="3"/>
        <v>0</v>
      </c>
    </row>
    <row r="60" spans="1:6" x14ac:dyDescent="0.2">
      <c r="A60" s="3">
        <v>1</v>
      </c>
      <c r="B60" s="3">
        <v>17</v>
      </c>
      <c r="C60" s="3">
        <f>potential_preec_untrt!C60*SimParameters!$B$4</f>
        <v>8.0000000000000002E-8</v>
      </c>
      <c r="D60" s="14">
        <f t="shared" si="1"/>
        <v>-7.0969099782644962</v>
      </c>
      <c r="E60" s="14">
        <f>D60+LOG(SimParameters!$B$19)</f>
        <v>-7.795879982600515</v>
      </c>
      <c r="F60" s="14">
        <f t="shared" si="2"/>
        <v>4.1125737432160908E-4</v>
      </c>
    </row>
    <row r="61" spans="1:6" x14ac:dyDescent="0.2">
      <c r="A61" s="3">
        <v>1</v>
      </c>
      <c r="B61" s="3">
        <v>18</v>
      </c>
      <c r="C61" s="3">
        <f>potential_preec_untrt!C61*SimParameters!$B$4</f>
        <v>1.6E-7</v>
      </c>
      <c r="D61" s="14">
        <f t="shared" si="1"/>
        <v>-6.7958799478569523</v>
      </c>
      <c r="E61" s="14">
        <f>D61+LOG(SimParameters!$B$19)</f>
        <v>-7.494849952192971</v>
      </c>
      <c r="F61" s="14">
        <f t="shared" si="2"/>
        <v>5.5563123073154542E-4</v>
      </c>
    </row>
    <row r="62" spans="1:6" x14ac:dyDescent="0.2">
      <c r="A62" s="3">
        <v>1</v>
      </c>
      <c r="B62" s="3">
        <v>19</v>
      </c>
      <c r="C62" s="3">
        <f>potential_preec_untrt!C62*SimParameters!$B$4</f>
        <v>1.6E-7</v>
      </c>
      <c r="D62" s="14">
        <f t="shared" si="1"/>
        <v>-6.7958799478569523</v>
      </c>
      <c r="E62" s="14">
        <f>D62+LOG(SimParameters!$B$19)</f>
        <v>-7.494849952192971</v>
      </c>
      <c r="F62" s="14">
        <f t="shared" si="2"/>
        <v>5.5563123073154542E-4</v>
      </c>
    </row>
    <row r="63" spans="1:6" x14ac:dyDescent="0.2">
      <c r="A63" s="3">
        <v>1</v>
      </c>
      <c r="B63" s="3">
        <v>20</v>
      </c>
      <c r="C63" s="3">
        <f>potential_preec_untrt!C63*SimParameters!$B$4</f>
        <v>1.28E-6</v>
      </c>
      <c r="D63" s="14">
        <f t="shared" si="1"/>
        <v>-5.8927894744548386</v>
      </c>
      <c r="E63" s="14">
        <f>D63+LOG(SimParameters!$B$19)</f>
        <v>-6.5917594787908573</v>
      </c>
      <c r="F63" s="14">
        <f t="shared" si="2"/>
        <v>1.3697457182742514E-3</v>
      </c>
    </row>
    <row r="64" spans="1:6" x14ac:dyDescent="0.2">
      <c r="A64" s="3">
        <v>1</v>
      </c>
      <c r="B64" s="3">
        <v>21</v>
      </c>
      <c r="C64" s="3">
        <f>potential_preec_untrt!C64*SimParameters!$B$4</f>
        <v>1.5999999999999999E-6</v>
      </c>
      <c r="D64" s="14">
        <f t="shared" si="1"/>
        <v>-5.7958793224723486</v>
      </c>
      <c r="E64" s="14">
        <f>D64+LOG(SimParameters!$B$19)</f>
        <v>-6.4948493268083674</v>
      </c>
      <c r="F64" s="14">
        <f t="shared" si="2"/>
        <v>1.5089226056949276E-3</v>
      </c>
    </row>
    <row r="65" spans="1:6" x14ac:dyDescent="0.2">
      <c r="A65" s="3">
        <v>1</v>
      </c>
      <c r="B65" s="3">
        <v>22</v>
      </c>
      <c r="C65" s="3">
        <f>potential_preec_untrt!C65*SimParameters!$B$4</f>
        <v>2.4000000000000003E-6</v>
      </c>
      <c r="D65" s="14">
        <f t="shared" si="1"/>
        <v>-5.6197877159803866</v>
      </c>
      <c r="E65" s="14">
        <f>D65+LOG(SimParameters!$B$19)</f>
        <v>-6.3187577203164054</v>
      </c>
      <c r="F65" s="14">
        <f t="shared" si="2"/>
        <v>1.798938915538727E-3</v>
      </c>
    </row>
    <row r="66" spans="1:6" x14ac:dyDescent="0.2">
      <c r="A66" s="3">
        <v>1</v>
      </c>
      <c r="B66" s="3">
        <v>23</v>
      </c>
      <c r="C66" s="3">
        <f>potential_preec_untrt!C66*SimParameters!$B$4</f>
        <v>2.4000000000000003E-6</v>
      </c>
      <c r="D66" s="14">
        <f t="shared" si="1"/>
        <v>-5.6197877159803866</v>
      </c>
      <c r="E66" s="14">
        <f>D66+LOG(SimParameters!$B$19)</f>
        <v>-6.3187577203164054</v>
      </c>
      <c r="F66" s="14">
        <f t="shared" si="2"/>
        <v>1.798938915538727E-3</v>
      </c>
    </row>
    <row r="67" spans="1:6" x14ac:dyDescent="0.2">
      <c r="A67" s="3">
        <v>1</v>
      </c>
      <c r="B67" s="3">
        <v>24</v>
      </c>
      <c r="C67" s="3">
        <f>potential_preec_untrt!C67*SimParameters!$B$4</f>
        <v>3.1999999999999999E-6</v>
      </c>
      <c r="D67" s="14">
        <f t="shared" si="1"/>
        <v>-5.4948486319355281</v>
      </c>
      <c r="E67" s="14">
        <f>D67+LOG(SimParameters!$B$19)</f>
        <v>-6.1938186362715468</v>
      </c>
      <c r="F67" s="14">
        <f t="shared" si="2"/>
        <v>2.0378528124980911E-3</v>
      </c>
    </row>
    <row r="68" spans="1:6" x14ac:dyDescent="0.2">
      <c r="A68" s="3">
        <v>1</v>
      </c>
      <c r="B68" s="3">
        <v>25</v>
      </c>
      <c r="C68" s="3">
        <f>potential_preec_untrt!C68*SimParameters!$B$4</f>
        <v>1.2799999999999999E-5</v>
      </c>
      <c r="D68" s="14">
        <f t="shared" si="1"/>
        <v>-4.892784471347186</v>
      </c>
      <c r="E68" s="14">
        <f>D68+LOG(SimParameters!$B$19)</f>
        <v>-5.5917544756832047</v>
      </c>
      <c r="F68" s="14">
        <f t="shared" si="2"/>
        <v>3.7146306659630902E-3</v>
      </c>
    </row>
    <row r="69" spans="1:6" x14ac:dyDescent="0.2">
      <c r="A69" s="3">
        <v>1</v>
      </c>
      <c r="B69" s="3">
        <v>26</v>
      </c>
      <c r="C69" s="3">
        <f>potential_preec_untrt!C69*SimParameters!$B$4</f>
        <v>3.2000000000000005E-5</v>
      </c>
      <c r="D69" s="14">
        <f t="shared" si="1"/>
        <v>-4.4948361240343093</v>
      </c>
      <c r="E69" s="14">
        <f>D69+LOG(SimParameters!$B$19)</f>
        <v>-5.1938061283703281</v>
      </c>
      <c r="F69" s="14">
        <f t="shared" si="2"/>
        <v>5.5201976201283707E-3</v>
      </c>
    </row>
    <row r="70" spans="1:6" x14ac:dyDescent="0.2">
      <c r="A70" s="3">
        <v>1</v>
      </c>
      <c r="B70" s="3">
        <v>27</v>
      </c>
      <c r="C70" s="3">
        <f>potential_preec_untrt!C70*SimParameters!$B$4</f>
        <v>3.2000000000000005E-5</v>
      </c>
      <c r="D70" s="14">
        <f t="shared" si="1"/>
        <v>-4.4948361240343093</v>
      </c>
      <c r="E70" s="14">
        <f>D70+LOG(SimParameters!$B$19)</f>
        <v>-5.1938061283703281</v>
      </c>
      <c r="F70" s="14">
        <f t="shared" si="2"/>
        <v>5.5201976201283707E-3</v>
      </c>
    </row>
    <row r="71" spans="1:6" x14ac:dyDescent="0.2">
      <c r="A71" s="3">
        <v>1</v>
      </c>
      <c r="B71" s="3">
        <v>28</v>
      </c>
      <c r="C71" s="3">
        <f>potential_preec_untrt!C71*SimParameters!$B$4</f>
        <v>6.4000000000000011E-5</v>
      </c>
      <c r="D71" s="14">
        <f t="shared" si="1"/>
        <v>-4.1937922302797981</v>
      </c>
      <c r="E71" s="14">
        <f>D71+LOG(SimParameters!$B$19)</f>
        <v>-4.8927622346158168</v>
      </c>
      <c r="F71" s="14">
        <f t="shared" si="2"/>
        <v>7.4448339277945414E-3</v>
      </c>
    </row>
    <row r="72" spans="1:6" x14ac:dyDescent="0.2">
      <c r="A72" s="3">
        <v>1</v>
      </c>
      <c r="B72" s="3">
        <v>29</v>
      </c>
      <c r="C72" s="3">
        <f>potential_preec_untrt!C72*SimParameters!$B$4</f>
        <v>3.2000000000000003E-4</v>
      </c>
      <c r="D72" s="14">
        <f t="shared" si="1"/>
        <v>-3.4947110252052624</v>
      </c>
      <c r="E72" s="14">
        <f>D72+LOG(SimParameters!$B$19)</f>
        <v>-4.1936810295412812</v>
      </c>
      <c r="F72" s="14">
        <f t="shared" si="2"/>
        <v>1.4866291682698516E-2</v>
      </c>
    </row>
    <row r="73" spans="1:6" x14ac:dyDescent="0.2">
      <c r="A73" s="3">
        <v>1</v>
      </c>
      <c r="B73" s="3">
        <v>30</v>
      </c>
      <c r="C73" s="3">
        <f>potential_preec_untrt!C73*SimParameters!$B$4</f>
        <v>9.5999999999999992E-4</v>
      </c>
      <c r="D73" s="14">
        <f t="shared" si="1"/>
        <v>-3.0173116440067362</v>
      </c>
      <c r="E73" s="14">
        <f>D73+LOG(SimParameters!$B$19)</f>
        <v>-3.716281648342755</v>
      </c>
      <c r="F73" s="14">
        <f t="shared" si="2"/>
        <v>2.3746627197533426E-2</v>
      </c>
    </row>
    <row r="74" spans="1:6" x14ac:dyDescent="0.2">
      <c r="A74" s="3">
        <v>1</v>
      </c>
      <c r="B74" s="3">
        <v>31</v>
      </c>
      <c r="C74" s="3">
        <f>potential_preec_untrt!C74*SimParameters!$B$4</f>
        <v>1.6000000000000001E-3</v>
      </c>
      <c r="D74" s="14">
        <f t="shared" si="1"/>
        <v>-2.7951845896824241</v>
      </c>
      <c r="E74" s="14">
        <f>D74+LOG(SimParameters!$B$19)</f>
        <v>-3.4941545940184429</v>
      </c>
      <c r="F74" s="14">
        <f t="shared" si="2"/>
        <v>2.9479008618590239E-2</v>
      </c>
    </row>
    <row r="75" spans="1:6" x14ac:dyDescent="0.2">
      <c r="A75" s="3">
        <v>1</v>
      </c>
      <c r="B75" s="3">
        <v>32</v>
      </c>
      <c r="C75" s="3">
        <f>potential_preec_untrt!C75*SimParameters!$B$4</f>
        <v>1.9199999999999998E-3</v>
      </c>
      <c r="D75" s="14">
        <f t="shared" si="1"/>
        <v>-2.7158641243735002</v>
      </c>
      <c r="E75" s="14">
        <f>D75+LOG(SimParameters!$B$19)</f>
        <v>-3.414834128709519</v>
      </c>
      <c r="F75" s="14">
        <f t="shared" si="2"/>
        <v>3.1835064266589302E-2</v>
      </c>
    </row>
    <row r="76" spans="1:6" x14ac:dyDescent="0.2">
      <c r="A76" s="3">
        <v>1</v>
      </c>
      <c r="B76" s="3">
        <v>33</v>
      </c>
      <c r="C76" s="3">
        <f>potential_preec_untrt!C76*SimParameters!$B$4</f>
        <v>4.8000000000000001E-2</v>
      </c>
      <c r="D76" s="14">
        <f t="shared" si="1"/>
        <v>-1.2973957110088872</v>
      </c>
      <c r="E76" s="14">
        <f>D76+LOG(SimParameters!$B$19)</f>
        <v>-1.9963657153449059</v>
      </c>
      <c r="F76" s="14">
        <f t="shared" si="2"/>
        <v>0.11958502698246047</v>
      </c>
    </row>
    <row r="77" spans="1:6" x14ac:dyDescent="0.2">
      <c r="A77" s="3">
        <v>1</v>
      </c>
      <c r="B77" s="3">
        <v>34</v>
      </c>
      <c r="C77" s="3">
        <f>potential_preec_untrt!C77*SimParameters!$B$4</f>
        <v>6.4000000000000001E-2</v>
      </c>
      <c r="D77" s="14">
        <f t="shared" si="1"/>
        <v>-1.1650958747542179</v>
      </c>
      <c r="E77" s="14">
        <f>D77+LOG(SimParameters!$B$19)</f>
        <v>-1.8640658790902367</v>
      </c>
      <c r="F77" s="14">
        <f t="shared" si="2"/>
        <v>0.1342298441341688</v>
      </c>
    </row>
    <row r="78" spans="1:6" x14ac:dyDescent="0.2">
      <c r="A78" s="3">
        <v>1</v>
      </c>
      <c r="B78" s="3">
        <v>35</v>
      </c>
      <c r="C78" s="3">
        <f>potential_preec_untrt!C78*SimParameters!$B$4</f>
        <v>8.0000000000000016E-2</v>
      </c>
      <c r="D78" s="14">
        <f t="shared" si="1"/>
        <v>-1.0606978403536116</v>
      </c>
      <c r="E78" s="14">
        <f>D78+LOG(SimParameters!$B$19)</f>
        <v>-1.7596678446896303</v>
      </c>
      <c r="F78" s="14">
        <f t="shared" si="2"/>
        <v>0.1468319447883758</v>
      </c>
    </row>
    <row r="79" spans="1:6" x14ac:dyDescent="0.2">
      <c r="A79" s="3">
        <v>1</v>
      </c>
      <c r="B79" s="3">
        <v>36</v>
      </c>
      <c r="C79" s="3">
        <f>potential_preec_untrt!C79*SimParameters!$B$4</f>
        <v>9.6000000000000002E-2</v>
      </c>
      <c r="D79" s="14">
        <f t="shared" si="1"/>
        <v>-0.97389719743579495</v>
      </c>
      <c r="E79" s="14">
        <f>D79+LOG(SimParameters!$B$19)</f>
        <v>-1.6728672017718136</v>
      </c>
      <c r="F79" s="14">
        <f t="shared" si="2"/>
        <v>0.15804228070078649</v>
      </c>
    </row>
    <row r="80" spans="1:6" x14ac:dyDescent="0.2">
      <c r="A80" s="3">
        <v>1</v>
      </c>
      <c r="B80" s="3">
        <v>37</v>
      </c>
      <c r="C80" s="3">
        <f>potential_preec_untrt!C80*SimParameters!$B$4</f>
        <v>0.16000000000000003</v>
      </c>
      <c r="D80" s="14">
        <f t="shared" si="1"/>
        <v>-0.7201593034059568</v>
      </c>
      <c r="E80" s="14">
        <f>D80+LOG(SimParameters!$B$19)</f>
        <v>-1.4191293077419755</v>
      </c>
      <c r="F80" s="14">
        <f t="shared" si="2"/>
        <v>0.19479811695813234</v>
      </c>
    </row>
    <row r="81" spans="1:6" x14ac:dyDescent="0.2">
      <c r="A81" s="3">
        <v>1</v>
      </c>
      <c r="B81" s="3">
        <v>38</v>
      </c>
      <c r="C81" s="3">
        <f>potential_preec_untrt!C81*SimParameters!$B$4</f>
        <v>0.20800000000000002</v>
      </c>
      <c r="D81" s="14">
        <f t="shared" si="1"/>
        <v>-0.58066184662673193</v>
      </c>
      <c r="E81" s="14">
        <f>D81+LOG(SimParameters!$B$19)</f>
        <v>-1.2796318509627507</v>
      </c>
      <c r="F81" s="14">
        <f t="shared" si="2"/>
        <v>0.21761289720420482</v>
      </c>
    </row>
    <row r="82" spans="1:6" x14ac:dyDescent="0.2">
      <c r="A82" s="3">
        <v>1</v>
      </c>
      <c r="B82" s="3">
        <v>39</v>
      </c>
      <c r="C82" s="3">
        <f>potential_preec_untrt!C82*SimParameters!$B$4</f>
        <v>0.24</v>
      </c>
      <c r="D82" s="14">
        <f t="shared" si="1"/>
        <v>-0.50060235056918534</v>
      </c>
      <c r="E82" s="14">
        <f>D82+LOG(SimParameters!$B$19)</f>
        <v>-1.1995723549052042</v>
      </c>
      <c r="F82" s="14">
        <f t="shared" si="2"/>
        <v>0.23155130092178247</v>
      </c>
    </row>
    <row r="83" spans="1:6" x14ac:dyDescent="0.2">
      <c r="A83" s="3">
        <v>1</v>
      </c>
      <c r="B83" s="3">
        <v>40</v>
      </c>
      <c r="C83" s="3">
        <f>potential_preec_untrt!C83*SimParameters!$B$4</f>
        <v>0.32000000000000006</v>
      </c>
      <c r="D83" s="14">
        <f t="shared" si="1"/>
        <v>-0.32735893438633018</v>
      </c>
      <c r="E83" s="14">
        <f>D83+LOG(SimParameters!$B$19)</f>
        <v>-1.0263289387223489</v>
      </c>
      <c r="F83" s="14">
        <f t="shared" si="2"/>
        <v>0.26379643470458003</v>
      </c>
    </row>
    <row r="84" spans="1:6" x14ac:dyDescent="0.2">
      <c r="A84" s="4">
        <v>2</v>
      </c>
      <c r="B84" s="4">
        <v>0</v>
      </c>
      <c r="C84" s="4">
        <f>potential_preec_untrt!C84*SimParameters!$B$4</f>
        <v>0</v>
      </c>
      <c r="D84" s="12"/>
      <c r="E84" s="12"/>
      <c r="F84" s="13">
        <f>C84</f>
        <v>0</v>
      </c>
    </row>
    <row r="85" spans="1:6" x14ac:dyDescent="0.2">
      <c r="A85" s="4">
        <v>2</v>
      </c>
      <c r="B85" s="4">
        <v>1</v>
      </c>
      <c r="C85" s="4">
        <f>potential_preec_untrt!C85*SimParameters!$B$4</f>
        <v>0</v>
      </c>
      <c r="D85" s="12"/>
      <c r="E85" s="12"/>
      <c r="F85" s="13">
        <f t="shared" ref="F85:F100" si="4">C85</f>
        <v>0</v>
      </c>
    </row>
    <row r="86" spans="1:6" x14ac:dyDescent="0.2">
      <c r="A86" s="4">
        <v>2</v>
      </c>
      <c r="B86" s="4">
        <v>2</v>
      </c>
      <c r="C86" s="4">
        <f>potential_preec_untrt!C86*SimParameters!$B$4</f>
        <v>0</v>
      </c>
      <c r="D86" s="12"/>
      <c r="E86" s="12"/>
      <c r="F86" s="13">
        <f t="shared" si="4"/>
        <v>0</v>
      </c>
    </row>
    <row r="87" spans="1:6" x14ac:dyDescent="0.2">
      <c r="A87" s="4">
        <v>2</v>
      </c>
      <c r="B87" s="4">
        <v>3</v>
      </c>
      <c r="C87" s="4">
        <f>potential_preec_untrt!C87*SimParameters!$B$4</f>
        <v>0</v>
      </c>
      <c r="D87" s="12"/>
      <c r="E87" s="12"/>
      <c r="F87" s="13">
        <f t="shared" si="4"/>
        <v>0</v>
      </c>
    </row>
    <row r="88" spans="1:6" x14ac:dyDescent="0.2">
      <c r="A88" s="4">
        <v>2</v>
      </c>
      <c r="B88" s="4">
        <v>4</v>
      </c>
      <c r="C88" s="4">
        <f>potential_preec_untrt!C88*SimParameters!$B$4</f>
        <v>0</v>
      </c>
      <c r="D88" s="12"/>
      <c r="E88" s="12"/>
      <c r="F88" s="13">
        <f t="shared" si="4"/>
        <v>0</v>
      </c>
    </row>
    <row r="89" spans="1:6" x14ac:dyDescent="0.2">
      <c r="A89" s="4">
        <v>2</v>
      </c>
      <c r="B89" s="4">
        <v>5</v>
      </c>
      <c r="C89" s="4">
        <f>potential_preec_untrt!C89*SimParameters!$B$4</f>
        <v>0</v>
      </c>
      <c r="D89" s="12"/>
      <c r="E89" s="12"/>
      <c r="F89" s="13">
        <f t="shared" si="4"/>
        <v>0</v>
      </c>
    </row>
    <row r="90" spans="1:6" x14ac:dyDescent="0.2">
      <c r="A90" s="4">
        <v>2</v>
      </c>
      <c r="B90" s="4">
        <v>6</v>
      </c>
      <c r="C90" s="4">
        <f>potential_preec_untrt!C90*SimParameters!$B$4</f>
        <v>0</v>
      </c>
      <c r="D90" s="12"/>
      <c r="E90" s="12"/>
      <c r="F90" s="13">
        <f t="shared" si="4"/>
        <v>0</v>
      </c>
    </row>
    <row r="91" spans="1:6" x14ac:dyDescent="0.2">
      <c r="A91" s="4">
        <v>2</v>
      </c>
      <c r="B91" s="4">
        <v>7</v>
      </c>
      <c r="C91" s="4">
        <f>potential_preec_untrt!C91*SimParameters!$B$4</f>
        <v>0</v>
      </c>
      <c r="D91" s="12"/>
      <c r="E91" s="12"/>
      <c r="F91" s="13">
        <f t="shared" si="4"/>
        <v>0</v>
      </c>
    </row>
    <row r="92" spans="1:6" x14ac:dyDescent="0.2">
      <c r="A92" s="4">
        <v>2</v>
      </c>
      <c r="B92" s="4">
        <v>8</v>
      </c>
      <c r="C92" s="4">
        <f>potential_preec_untrt!C92*SimParameters!$B$4</f>
        <v>0</v>
      </c>
      <c r="D92" s="12"/>
      <c r="E92" s="12"/>
      <c r="F92" s="13">
        <f t="shared" si="4"/>
        <v>0</v>
      </c>
    </row>
    <row r="93" spans="1:6" x14ac:dyDescent="0.2">
      <c r="A93" s="4">
        <v>2</v>
      </c>
      <c r="B93" s="4">
        <v>9</v>
      </c>
      <c r="C93" s="4">
        <f>potential_preec_untrt!C93*SimParameters!$B$4</f>
        <v>0</v>
      </c>
      <c r="D93" s="12"/>
      <c r="E93" s="12"/>
      <c r="F93" s="13">
        <f t="shared" si="4"/>
        <v>0</v>
      </c>
    </row>
    <row r="94" spans="1:6" x14ac:dyDescent="0.2">
      <c r="A94" s="4">
        <v>2</v>
      </c>
      <c r="B94" s="4">
        <v>10</v>
      </c>
      <c r="C94" s="4">
        <f>potential_preec_untrt!C94*SimParameters!$B$4</f>
        <v>0</v>
      </c>
      <c r="D94" s="12"/>
      <c r="E94" s="12"/>
      <c r="F94" s="13">
        <f t="shared" si="4"/>
        <v>0</v>
      </c>
    </row>
    <row r="95" spans="1:6" x14ac:dyDescent="0.2">
      <c r="A95" s="4">
        <v>2</v>
      </c>
      <c r="B95" s="4">
        <v>11</v>
      </c>
      <c r="C95" s="4">
        <f>potential_preec_untrt!C95*SimParameters!$B$4</f>
        <v>0</v>
      </c>
      <c r="D95" s="12"/>
      <c r="E95" s="12"/>
      <c r="F95" s="13">
        <f t="shared" si="4"/>
        <v>0</v>
      </c>
    </row>
    <row r="96" spans="1:6" x14ac:dyDescent="0.2">
      <c r="A96" s="4">
        <v>2</v>
      </c>
      <c r="B96" s="4">
        <v>12</v>
      </c>
      <c r="C96" s="4">
        <f>potential_preec_untrt!C96*SimParameters!$B$4</f>
        <v>0</v>
      </c>
      <c r="D96" s="12"/>
      <c r="E96" s="12"/>
      <c r="F96" s="13">
        <f t="shared" si="4"/>
        <v>0</v>
      </c>
    </row>
    <row r="97" spans="1:6" x14ac:dyDescent="0.2">
      <c r="A97" s="4">
        <v>2</v>
      </c>
      <c r="B97" s="4">
        <v>13</v>
      </c>
      <c r="C97" s="4">
        <f>potential_preec_untrt!C97*SimParameters!$B$4</f>
        <v>0</v>
      </c>
      <c r="D97" s="12"/>
      <c r="E97" s="12"/>
      <c r="F97" s="13">
        <f t="shared" si="4"/>
        <v>0</v>
      </c>
    </row>
    <row r="98" spans="1:6" x14ac:dyDescent="0.2">
      <c r="A98" s="4">
        <v>2</v>
      </c>
      <c r="B98" s="4">
        <v>14</v>
      </c>
      <c r="C98" s="4">
        <f>potential_preec_untrt!C98*SimParameters!$B$4</f>
        <v>0</v>
      </c>
      <c r="D98" s="12"/>
      <c r="E98" s="12"/>
      <c r="F98" s="13">
        <f t="shared" si="4"/>
        <v>0</v>
      </c>
    </row>
    <row r="99" spans="1:6" x14ac:dyDescent="0.2">
      <c r="A99" s="4">
        <v>2</v>
      </c>
      <c r="B99" s="4">
        <v>15</v>
      </c>
      <c r="C99" s="4">
        <f>potential_preec_untrt!C99*SimParameters!$B$4</f>
        <v>0</v>
      </c>
      <c r="D99" s="12"/>
      <c r="E99" s="12"/>
      <c r="F99" s="13">
        <f t="shared" si="4"/>
        <v>0</v>
      </c>
    </row>
    <row r="100" spans="1:6" x14ac:dyDescent="0.2">
      <c r="A100" s="4">
        <v>2</v>
      </c>
      <c r="B100" s="4">
        <v>16</v>
      </c>
      <c r="C100" s="4">
        <f>potential_preec_untrt!C100*SimParameters!$B$4</f>
        <v>0</v>
      </c>
      <c r="D100" s="12"/>
      <c r="E100" s="12"/>
      <c r="F100" s="13">
        <f t="shared" si="4"/>
        <v>0</v>
      </c>
    </row>
    <row r="101" spans="1:6" x14ac:dyDescent="0.2">
      <c r="A101" s="4">
        <v>2</v>
      </c>
      <c r="B101" s="4">
        <v>17</v>
      </c>
      <c r="C101" s="4">
        <f>potential_preec_untrt!C101*SimParameters!$B$4</f>
        <v>1.1999999999999999E-7</v>
      </c>
      <c r="D101" s="13">
        <f t="shared" ref="D101:D124" si="5">LOG(C101/(1-C101))</f>
        <v>-6.9208187018370344</v>
      </c>
      <c r="E101" s="13">
        <f>D101+LOG(SimParameters!$B$19)</f>
        <v>-7.6197887061730531</v>
      </c>
      <c r="F101" s="13">
        <f t="shared" ref="F101:F124" si="6">EXP(E101)/(1+EXP(E101))</f>
        <v>4.9040487558389863E-4</v>
      </c>
    </row>
    <row r="102" spans="1:6" x14ac:dyDescent="0.2">
      <c r="A102" s="4">
        <v>2</v>
      </c>
      <c r="B102" s="4">
        <v>18</v>
      </c>
      <c r="C102" s="4">
        <f>potential_preec_untrt!C102*SimParameters!$B$4</f>
        <v>2.3999999999999998E-7</v>
      </c>
      <c r="D102" s="13">
        <f t="shared" si="5"/>
        <v>-6.6197886540577056</v>
      </c>
      <c r="E102" s="13">
        <f>D102+LOG(SimParameters!$B$19)</f>
        <v>-7.3187586583937243</v>
      </c>
      <c r="F102" s="13">
        <f t="shared" si="6"/>
        <v>6.6254543361914738E-4</v>
      </c>
    </row>
    <row r="103" spans="1:6" x14ac:dyDescent="0.2">
      <c r="A103" s="4">
        <v>2</v>
      </c>
      <c r="B103" s="4">
        <v>19</v>
      </c>
      <c r="C103" s="4">
        <f>potential_preec_untrt!C103*SimParameters!$B$4</f>
        <v>2.3999999999999998E-7</v>
      </c>
      <c r="D103" s="13">
        <f t="shared" si="5"/>
        <v>-6.6197886540577056</v>
      </c>
      <c r="E103" s="13">
        <f>D103+LOG(SimParameters!$B$19)</f>
        <v>-7.3187586583937243</v>
      </c>
      <c r="F103" s="13">
        <f t="shared" si="6"/>
        <v>6.6254543361914738E-4</v>
      </c>
    </row>
    <row r="104" spans="1:6" x14ac:dyDescent="0.2">
      <c r="A104" s="4">
        <v>2</v>
      </c>
      <c r="B104" s="4">
        <v>20</v>
      </c>
      <c r="C104" s="4">
        <f>potential_preec_untrt!C104*SimParameters!$B$4</f>
        <v>1.9199999999999998E-6</v>
      </c>
      <c r="D104" s="13">
        <f t="shared" si="5"/>
        <v>-5.7166979374502445</v>
      </c>
      <c r="E104" s="13">
        <f>D104+LOG(SimParameters!$B$19)</f>
        <v>-6.4156679417862632</v>
      </c>
      <c r="F104" s="13">
        <f t="shared" si="6"/>
        <v>1.6330557394528848E-3</v>
      </c>
    </row>
    <row r="105" spans="1:6" x14ac:dyDescent="0.2">
      <c r="A105" s="4">
        <v>2</v>
      </c>
      <c r="B105" s="4">
        <v>21</v>
      </c>
      <c r="C105" s="4">
        <f>potential_preec_untrt!C105*SimParameters!$B$4</f>
        <v>2.4000000000000003E-6</v>
      </c>
      <c r="D105" s="13">
        <f t="shared" si="5"/>
        <v>-5.6197877159803866</v>
      </c>
      <c r="E105" s="13">
        <f>D105+LOG(SimParameters!$B$19)</f>
        <v>-6.3187577203164054</v>
      </c>
      <c r="F105" s="13">
        <f t="shared" si="6"/>
        <v>1.798938915538727E-3</v>
      </c>
    </row>
    <row r="106" spans="1:6" x14ac:dyDescent="0.2">
      <c r="A106" s="4">
        <v>2</v>
      </c>
      <c r="B106" s="4">
        <v>22</v>
      </c>
      <c r="C106" s="4">
        <f>potential_preec_untrt!C106*SimParameters!$B$4</f>
        <v>3.6000000000000003E-6</v>
      </c>
      <c r="D106" s="13">
        <f t="shared" si="5"/>
        <v>-5.4436959357697638</v>
      </c>
      <c r="E106" s="13">
        <f>D106+LOG(SimParameters!$B$19)</f>
        <v>-6.1426659401057826</v>
      </c>
      <c r="F106" s="13">
        <f t="shared" si="6"/>
        <v>2.1445772757196064E-3</v>
      </c>
    </row>
    <row r="107" spans="1:6" x14ac:dyDescent="0.2">
      <c r="A107" s="4">
        <v>2</v>
      </c>
      <c r="B107" s="4">
        <v>23</v>
      </c>
      <c r="C107" s="4">
        <f>potential_preec_untrt!C107*SimParameters!$B$4</f>
        <v>3.6000000000000003E-6</v>
      </c>
      <c r="D107" s="13">
        <f t="shared" si="5"/>
        <v>-5.4436959357697638</v>
      </c>
      <c r="E107" s="13">
        <f>D107+LOG(SimParameters!$B$19)</f>
        <v>-6.1426659401057826</v>
      </c>
      <c r="F107" s="13">
        <f t="shared" si="6"/>
        <v>2.1445772757196064E-3</v>
      </c>
    </row>
    <row r="108" spans="1:6" x14ac:dyDescent="0.2">
      <c r="A108" s="4">
        <v>2</v>
      </c>
      <c r="B108" s="4">
        <v>24</v>
      </c>
      <c r="C108" s="4">
        <f>potential_preec_untrt!C108*SimParameters!$B$4</f>
        <v>4.8000000000000006E-6</v>
      </c>
      <c r="D108" s="13">
        <f t="shared" si="5"/>
        <v>-5.3187566780058964</v>
      </c>
      <c r="E108" s="13">
        <f>D108+LOG(SimParameters!$B$19)</f>
        <v>-6.0177266823419151</v>
      </c>
      <c r="F108" s="13">
        <f t="shared" si="6"/>
        <v>2.4292834993621315E-3</v>
      </c>
    </row>
    <row r="109" spans="1:6" x14ac:dyDescent="0.2">
      <c r="A109" s="4">
        <v>2</v>
      </c>
      <c r="B109" s="4">
        <v>25</v>
      </c>
      <c r="C109" s="4">
        <f>potential_preec_untrt!C109*SimParameters!$B$4</f>
        <v>1.9200000000000003E-5</v>
      </c>
      <c r="D109" s="13">
        <f t="shared" si="5"/>
        <v>-4.7166904327623476</v>
      </c>
      <c r="E109" s="13">
        <f>D109+LOG(SimParameters!$B$19)</f>
        <v>-5.4156604370983663</v>
      </c>
      <c r="F109" s="13">
        <f t="shared" si="6"/>
        <v>4.426717318032041E-3</v>
      </c>
    </row>
    <row r="110" spans="1:6" x14ac:dyDescent="0.2">
      <c r="A110" s="4">
        <v>2</v>
      </c>
      <c r="B110" s="4">
        <v>26</v>
      </c>
      <c r="C110" s="4">
        <f>potential_preec_untrt!C110*SimParameters!$B$4</f>
        <v>4.8000000000000008E-5</v>
      </c>
      <c r="D110" s="13">
        <f t="shared" si="5"/>
        <v>-4.3187379159889581</v>
      </c>
      <c r="E110" s="13">
        <f>D110+LOG(SimParameters!$B$19)</f>
        <v>-5.0177079203249768</v>
      </c>
      <c r="F110" s="13">
        <f t="shared" si="6"/>
        <v>6.5761501489709634E-3</v>
      </c>
    </row>
    <row r="111" spans="1:6" x14ac:dyDescent="0.2">
      <c r="A111" s="4">
        <v>2</v>
      </c>
      <c r="B111" s="4">
        <v>27</v>
      </c>
      <c r="C111" s="4">
        <f>potential_preec_untrt!C111*SimParameters!$B$4</f>
        <v>4.8000000000000008E-5</v>
      </c>
      <c r="D111" s="13">
        <f t="shared" si="5"/>
        <v>-4.3187379159889581</v>
      </c>
      <c r="E111" s="13">
        <f>D111+LOG(SimParameters!$B$19)</f>
        <v>-5.0177079203249768</v>
      </c>
      <c r="F111" s="13">
        <f t="shared" si="6"/>
        <v>6.5761501489709634E-3</v>
      </c>
    </row>
    <row r="112" spans="1:6" x14ac:dyDescent="0.2">
      <c r="A112" s="4">
        <v>2</v>
      </c>
      <c r="B112" s="4">
        <v>28</v>
      </c>
      <c r="C112" s="4">
        <f>potential_preec_untrt!C112*SimParameters!$B$4</f>
        <v>9.6000000000000016E-5</v>
      </c>
      <c r="D112" s="13">
        <f t="shared" si="5"/>
        <v>-4.0176870726888119</v>
      </c>
      <c r="E112" s="13">
        <f>D112+LOG(SimParameters!$B$19)</f>
        <v>-4.7166570770248306</v>
      </c>
      <c r="F112" s="13">
        <f t="shared" si="6"/>
        <v>8.8657269692349119E-3</v>
      </c>
    </row>
    <row r="113" spans="1:6" x14ac:dyDescent="0.2">
      <c r="A113" s="4">
        <v>2</v>
      </c>
      <c r="B113" s="4">
        <v>29</v>
      </c>
      <c r="C113" s="4">
        <f>potential_preec_untrt!C113*SimParameters!$B$4</f>
        <v>4.8000000000000007E-4</v>
      </c>
      <c r="D113" s="13">
        <f t="shared" si="5"/>
        <v>-3.3185502512263594</v>
      </c>
      <c r="E113" s="13">
        <f>D113+LOG(SimParameters!$B$19)</f>
        <v>-4.0175202555623777</v>
      </c>
      <c r="F113" s="13">
        <f t="shared" si="6"/>
        <v>1.7679354083987433E-2</v>
      </c>
    </row>
    <row r="114" spans="1:6" x14ac:dyDescent="0.2">
      <c r="A114" s="4">
        <v>2</v>
      </c>
      <c r="B114" s="4">
        <v>30</v>
      </c>
      <c r="C114" s="4">
        <f>potential_preec_untrt!C114*SimParameters!$B$4</f>
        <v>1.4400000000000001E-3</v>
      </c>
      <c r="D114" s="13">
        <f t="shared" si="5"/>
        <v>-2.841011673141558</v>
      </c>
      <c r="E114" s="13">
        <f>D114+LOG(SimParameters!$B$19)</f>
        <v>-3.5399816774775767</v>
      </c>
      <c r="F114" s="13">
        <f t="shared" si="6"/>
        <v>2.8195790017344867E-2</v>
      </c>
    </row>
    <row r="115" spans="1:6" x14ac:dyDescent="0.2">
      <c r="A115" s="4">
        <v>2</v>
      </c>
      <c r="B115" s="4">
        <v>31</v>
      </c>
      <c r="C115" s="4">
        <f>potential_preec_untrt!C115*SimParameters!$B$4</f>
        <v>2.4000000000000002E-3</v>
      </c>
      <c r="D115" s="13">
        <f t="shared" si="5"/>
        <v>-2.6187451987588801</v>
      </c>
      <c r="E115" s="13">
        <f>D115+LOG(SimParameters!$B$19)</f>
        <v>-3.3177152030948989</v>
      </c>
      <c r="F115" s="13">
        <f t="shared" si="6"/>
        <v>3.4968428592545168E-2</v>
      </c>
    </row>
    <row r="116" spans="1:6" x14ac:dyDescent="0.2">
      <c r="A116" s="4">
        <v>2</v>
      </c>
      <c r="B116" s="4">
        <v>32</v>
      </c>
      <c r="C116" s="4">
        <f>potential_preec_untrt!C116*SimParameters!$B$4</f>
        <v>2.8800000000000002E-3</v>
      </c>
      <c r="D116" s="13">
        <f t="shared" si="5"/>
        <v>-2.5393549395612021</v>
      </c>
      <c r="E116" s="13">
        <f>D116+LOG(SimParameters!$B$19)</f>
        <v>-3.2383249438972208</v>
      </c>
      <c r="F116" s="13">
        <f t="shared" si="6"/>
        <v>3.7748687695336874E-2</v>
      </c>
    </row>
    <row r="117" spans="1:6" x14ac:dyDescent="0.2">
      <c r="A117" s="4">
        <v>2</v>
      </c>
      <c r="B117" s="4">
        <v>33</v>
      </c>
      <c r="C117" s="4">
        <f>potential_preec_untrt!C117*SimParameters!$B$4</f>
        <v>7.1999999999999995E-2</v>
      </c>
      <c r="D117" s="13">
        <f t="shared" si="5"/>
        <v>-1.1102154797875936</v>
      </c>
      <c r="E117" s="13">
        <f>D117+LOG(SimParameters!$B$19)</f>
        <v>-1.8091854841236124</v>
      </c>
      <c r="F117" s="13">
        <f t="shared" si="6"/>
        <v>0.14073659616116271</v>
      </c>
    </row>
    <row r="118" spans="1:6" x14ac:dyDescent="0.2">
      <c r="A118" s="4">
        <v>2</v>
      </c>
      <c r="B118" s="4">
        <v>34</v>
      </c>
      <c r="C118" s="4">
        <f>potential_preec_untrt!C118*SimParameters!$B$4</f>
        <v>9.6000000000000002E-2</v>
      </c>
      <c r="D118" s="13">
        <f t="shared" si="5"/>
        <v>-0.97389719743579495</v>
      </c>
      <c r="E118" s="13">
        <f>D118+LOG(SimParameters!$B$19)</f>
        <v>-1.6728672017718136</v>
      </c>
      <c r="F118" s="13">
        <f t="shared" si="6"/>
        <v>0.15804228070078649</v>
      </c>
    </row>
    <row r="119" spans="1:6" x14ac:dyDescent="0.2">
      <c r="A119" s="4">
        <v>2</v>
      </c>
      <c r="B119" s="4">
        <v>35</v>
      </c>
      <c r="C119" s="4">
        <f>potential_preec_untrt!C119*SimParameters!$B$4</f>
        <v>0.12000000000000002</v>
      </c>
      <c r="D119" s="13">
        <f t="shared" si="5"/>
        <v>-0.86530142610254379</v>
      </c>
      <c r="E119" s="13">
        <f>D119+LOG(SimParameters!$B$19)</f>
        <v>-1.5642714304385625</v>
      </c>
      <c r="F119" s="13">
        <f t="shared" si="6"/>
        <v>0.17303457871352046</v>
      </c>
    </row>
    <row r="120" spans="1:6" x14ac:dyDescent="0.2">
      <c r="A120" s="4">
        <v>2</v>
      </c>
      <c r="B120" s="4">
        <v>36</v>
      </c>
      <c r="C120" s="4">
        <f>potential_preec_untrt!C120*SimParameters!$B$4</f>
        <v>0.14399999999999999</v>
      </c>
      <c r="D120" s="13">
        <f t="shared" si="5"/>
        <v>-0.7741112725819036</v>
      </c>
      <c r="E120" s="13">
        <f>D120+LOG(SimParameters!$B$19)</f>
        <v>-1.4730812769179225</v>
      </c>
      <c r="F120" s="13">
        <f t="shared" si="6"/>
        <v>0.18647472675972418</v>
      </c>
    </row>
    <row r="121" spans="1:6" x14ac:dyDescent="0.2">
      <c r="A121" s="4">
        <v>2</v>
      </c>
      <c r="B121" s="4">
        <v>37</v>
      </c>
      <c r="C121" s="4">
        <f>potential_preec_untrt!C121*SimParameters!$B$4</f>
        <v>0.24000000000000005</v>
      </c>
      <c r="D121" s="13">
        <f t="shared" si="5"/>
        <v>-0.50060235056918523</v>
      </c>
      <c r="E121" s="13">
        <f>D121+LOG(SimParameters!$B$19)</f>
        <v>-1.199572354905204</v>
      </c>
      <c r="F121" s="13">
        <f t="shared" si="6"/>
        <v>0.23155130092178253</v>
      </c>
    </row>
    <row r="122" spans="1:6" x14ac:dyDescent="0.2">
      <c r="A122" s="4">
        <v>2</v>
      </c>
      <c r="B122" s="4">
        <v>38</v>
      </c>
      <c r="C122" s="4">
        <f>potential_preec_untrt!C122*SimParameters!$B$4</f>
        <v>0.31200000000000006</v>
      </c>
      <c r="D122" s="13">
        <f t="shared" si="5"/>
        <v>-0.34343384421706841</v>
      </c>
      <c r="E122" s="13">
        <f>D122+LOG(SimParameters!$B$19)</f>
        <v>-1.0424038485530871</v>
      </c>
      <c r="F122" s="13">
        <f t="shared" si="6"/>
        <v>0.26068643609504077</v>
      </c>
    </row>
    <row r="123" spans="1:6" x14ac:dyDescent="0.2">
      <c r="A123" s="4">
        <v>2</v>
      </c>
      <c r="B123" s="4">
        <v>39</v>
      </c>
      <c r="C123" s="4">
        <f>potential_preec_untrt!C123*SimParameters!$B$4</f>
        <v>0.36</v>
      </c>
      <c r="D123" s="13">
        <f t="shared" si="5"/>
        <v>-0.24987747321659989</v>
      </c>
      <c r="E123" s="13">
        <f>D123+LOG(SimParameters!$B$19)</f>
        <v>-0.94884747755261867</v>
      </c>
      <c r="F123" s="13">
        <f t="shared" si="6"/>
        <v>0.27911666260808804</v>
      </c>
    </row>
    <row r="124" spans="1:6" x14ac:dyDescent="0.2">
      <c r="A124" s="4">
        <v>2</v>
      </c>
      <c r="B124" s="4">
        <v>40</v>
      </c>
      <c r="C124" s="4">
        <f>potential_preec_untrt!C124*SimParameters!$B$4</f>
        <v>0.48000000000000009</v>
      </c>
      <c r="D124" s="13">
        <f t="shared" si="5"/>
        <v>-3.4762106259211764E-2</v>
      </c>
      <c r="E124" s="13">
        <f>D124+LOG(SimParameters!$B$19)</f>
        <v>-0.73373211059523047</v>
      </c>
      <c r="F124" s="13">
        <f t="shared" si="6"/>
        <v>0.32437627633831295</v>
      </c>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248214-C639-FE41-8DE0-FF7112935623}">
  <dimension ref="A1:G124"/>
  <sheetViews>
    <sheetView topLeftCell="A25" workbookViewId="0">
      <selection activeCell="C59" sqref="C59"/>
    </sheetView>
  </sheetViews>
  <sheetFormatPr baseColWidth="10" defaultRowHeight="16" x14ac:dyDescent="0.2"/>
  <cols>
    <col min="2" max="2" width="19" bestFit="1" customWidth="1"/>
    <col min="3" max="3" width="18.1640625" customWidth="1"/>
  </cols>
  <sheetData>
    <row r="1" spans="1:7" x14ac:dyDescent="0.2">
      <c r="A1" s="1" t="s">
        <v>11</v>
      </c>
      <c r="B1" s="1" t="s">
        <v>7</v>
      </c>
      <c r="C1" s="1" t="s">
        <v>0</v>
      </c>
      <c r="E1" s="1"/>
      <c r="F1" s="1"/>
      <c r="G1" s="1"/>
    </row>
    <row r="2" spans="1:7" x14ac:dyDescent="0.2">
      <c r="A2" s="2">
        <v>0</v>
      </c>
      <c r="B2" s="2">
        <v>0</v>
      </c>
      <c r="C2" s="2">
        <v>0</v>
      </c>
    </row>
    <row r="3" spans="1:7" x14ac:dyDescent="0.2">
      <c r="A3" s="2">
        <v>0</v>
      </c>
      <c r="B3" s="2">
        <v>1</v>
      </c>
      <c r="C3" s="2">
        <v>0</v>
      </c>
    </row>
    <row r="4" spans="1:7" x14ac:dyDescent="0.2">
      <c r="A4" s="2">
        <v>0</v>
      </c>
      <c r="B4" s="2">
        <v>2</v>
      </c>
      <c r="C4" s="2">
        <v>0</v>
      </c>
    </row>
    <row r="5" spans="1:7" x14ac:dyDescent="0.2">
      <c r="A5" s="2">
        <v>0</v>
      </c>
      <c r="B5" s="2">
        <v>3</v>
      </c>
      <c r="C5" s="2">
        <v>0</v>
      </c>
    </row>
    <row r="6" spans="1:7" x14ac:dyDescent="0.2">
      <c r="A6" s="2">
        <v>0</v>
      </c>
      <c r="B6" s="2">
        <v>4</v>
      </c>
      <c r="C6" s="2">
        <v>0</v>
      </c>
    </row>
    <row r="7" spans="1:7" x14ac:dyDescent="0.2">
      <c r="A7" s="2">
        <v>0</v>
      </c>
      <c r="B7" s="2">
        <v>5</v>
      </c>
      <c r="C7" s="2">
        <v>0</v>
      </c>
    </row>
    <row r="8" spans="1:7" x14ac:dyDescent="0.2">
      <c r="A8" s="2">
        <v>0</v>
      </c>
      <c r="B8" s="2">
        <v>6</v>
      </c>
      <c r="C8" s="2">
        <v>0</v>
      </c>
    </row>
    <row r="9" spans="1:7" x14ac:dyDescent="0.2">
      <c r="A9" s="2">
        <v>0</v>
      </c>
      <c r="B9" s="2">
        <v>7</v>
      </c>
      <c r="C9" s="2">
        <v>0</v>
      </c>
    </row>
    <row r="10" spans="1:7" x14ac:dyDescent="0.2">
      <c r="A10" s="2">
        <v>0</v>
      </c>
      <c r="B10" s="2">
        <v>8</v>
      </c>
      <c r="C10" s="2">
        <v>0</v>
      </c>
    </row>
    <row r="11" spans="1:7" x14ac:dyDescent="0.2">
      <c r="A11" s="2">
        <v>0</v>
      </c>
      <c r="B11" s="2">
        <v>9</v>
      </c>
      <c r="C11" s="2">
        <v>0</v>
      </c>
    </row>
    <row r="12" spans="1:7" x14ac:dyDescent="0.2">
      <c r="A12" s="2">
        <v>0</v>
      </c>
      <c r="B12" s="2">
        <v>10</v>
      </c>
      <c r="C12" s="2">
        <v>0</v>
      </c>
    </row>
    <row r="13" spans="1:7" x14ac:dyDescent="0.2">
      <c r="A13" s="2">
        <v>0</v>
      </c>
      <c r="B13" s="2">
        <v>11</v>
      </c>
      <c r="C13" s="2">
        <v>0</v>
      </c>
    </row>
    <row r="14" spans="1:7" x14ac:dyDescent="0.2">
      <c r="A14" s="2">
        <v>0</v>
      </c>
      <c r="B14" s="2">
        <v>12</v>
      </c>
      <c r="C14" s="2">
        <v>0</v>
      </c>
    </row>
    <row r="15" spans="1:7" x14ac:dyDescent="0.2">
      <c r="A15" s="2">
        <v>0</v>
      </c>
      <c r="B15" s="2">
        <v>13</v>
      </c>
      <c r="C15" s="2">
        <v>0</v>
      </c>
    </row>
    <row r="16" spans="1:7" x14ac:dyDescent="0.2">
      <c r="A16" s="2">
        <v>0</v>
      </c>
      <c r="B16" s="2">
        <v>14</v>
      </c>
      <c r="C16" s="2">
        <v>0</v>
      </c>
    </row>
    <row r="17" spans="1:3" x14ac:dyDescent="0.2">
      <c r="A17" s="2">
        <v>0</v>
      </c>
      <c r="B17" s="2">
        <v>15</v>
      </c>
      <c r="C17" s="2">
        <v>0</v>
      </c>
    </row>
    <row r="18" spans="1:3" x14ac:dyDescent="0.2">
      <c r="A18" s="2">
        <v>0</v>
      </c>
      <c r="B18" s="2">
        <v>16</v>
      </c>
      <c r="C18" s="2">
        <v>0</v>
      </c>
    </row>
    <row r="19" spans="1:3" x14ac:dyDescent="0.2">
      <c r="A19" s="2">
        <v>0</v>
      </c>
      <c r="B19" s="2">
        <v>17</v>
      </c>
      <c r="C19" s="8">
        <v>1</v>
      </c>
    </row>
    <row r="20" spans="1:3" x14ac:dyDescent="0.2">
      <c r="A20" s="2">
        <v>0</v>
      </c>
      <c r="B20" s="2">
        <v>18</v>
      </c>
      <c r="C20" s="8">
        <v>1</v>
      </c>
    </row>
    <row r="21" spans="1:3" x14ac:dyDescent="0.2">
      <c r="A21" s="2">
        <v>0</v>
      </c>
      <c r="B21" s="2">
        <v>19</v>
      </c>
      <c r="C21" s="8">
        <v>1</v>
      </c>
    </row>
    <row r="22" spans="1:3" x14ac:dyDescent="0.2">
      <c r="A22" s="2">
        <v>0</v>
      </c>
      <c r="B22" s="2">
        <v>20</v>
      </c>
      <c r="C22" s="8">
        <v>1</v>
      </c>
    </row>
    <row r="23" spans="1:3" x14ac:dyDescent="0.2">
      <c r="A23" s="2">
        <v>0</v>
      </c>
      <c r="B23" s="2">
        <v>21</v>
      </c>
      <c r="C23" s="8">
        <v>0.5</v>
      </c>
    </row>
    <row r="24" spans="1:3" x14ac:dyDescent="0.2">
      <c r="A24" s="2">
        <v>0</v>
      </c>
      <c r="B24" s="2">
        <v>22</v>
      </c>
      <c r="C24" s="8">
        <v>0.5</v>
      </c>
    </row>
    <row r="25" spans="1:3" x14ac:dyDescent="0.2">
      <c r="A25" s="2">
        <v>0</v>
      </c>
      <c r="B25" s="2">
        <v>23</v>
      </c>
      <c r="C25" s="8">
        <v>0.5</v>
      </c>
    </row>
    <row r="26" spans="1:3" x14ac:dyDescent="0.2">
      <c r="A26" s="2">
        <v>0</v>
      </c>
      <c r="B26" s="2">
        <v>24</v>
      </c>
      <c r="C26" s="2">
        <f>potential_preg_untrt!C26*SimParameters!$B$22</f>
        <v>1.5E-6</v>
      </c>
    </row>
    <row r="27" spans="1:3" x14ac:dyDescent="0.2">
      <c r="A27" s="2">
        <v>0</v>
      </c>
      <c r="B27" s="2">
        <v>25</v>
      </c>
      <c r="C27" s="2">
        <f>potential_preg_untrt!C27*SimParameters!$B$22</f>
        <v>1.5E-6</v>
      </c>
    </row>
    <row r="28" spans="1:3" x14ac:dyDescent="0.2">
      <c r="A28" s="2">
        <v>0</v>
      </c>
      <c r="B28" s="2">
        <v>26</v>
      </c>
      <c r="C28" s="2">
        <f>potential_preg_untrt!C28*SimParameters!$B$22</f>
        <v>1.5E-6</v>
      </c>
    </row>
    <row r="29" spans="1:3" x14ac:dyDescent="0.2">
      <c r="A29" s="2">
        <v>0</v>
      </c>
      <c r="B29" s="2">
        <v>27</v>
      </c>
      <c r="C29" s="2">
        <f>potential_preg_untrt!C29*SimParameters!$B$22</f>
        <v>1.5E-5</v>
      </c>
    </row>
    <row r="30" spans="1:3" x14ac:dyDescent="0.2">
      <c r="A30" s="2">
        <v>0</v>
      </c>
      <c r="B30" s="2">
        <v>28</v>
      </c>
      <c r="C30" s="2">
        <f>potential_preg_untrt!C30*SimParameters!$B$22</f>
        <v>6.2500000000000001E-5</v>
      </c>
    </row>
    <row r="31" spans="1:3" x14ac:dyDescent="0.2">
      <c r="A31" s="2">
        <v>0</v>
      </c>
      <c r="B31" s="2">
        <v>29</v>
      </c>
      <c r="C31" s="2">
        <f>potential_preg_untrt!C31*SimParameters!$B$22</f>
        <v>6.2500000000000001E-5</v>
      </c>
    </row>
    <row r="32" spans="1:3" x14ac:dyDescent="0.2">
      <c r="A32" s="2">
        <v>0</v>
      </c>
      <c r="B32" s="2">
        <v>30</v>
      </c>
      <c r="C32" s="2">
        <f>potential_preg_untrt!C32*SimParameters!$B$22</f>
        <v>6.2500000000000001E-5</v>
      </c>
    </row>
    <row r="33" spans="1:3" x14ac:dyDescent="0.2">
      <c r="A33" s="2">
        <v>0</v>
      </c>
      <c r="B33" s="2">
        <v>31</v>
      </c>
      <c r="C33" s="2">
        <f>potential_preg_untrt!C33*SimParameters!$B$22</f>
        <v>3.7499999999999995E-4</v>
      </c>
    </row>
    <row r="34" spans="1:3" x14ac:dyDescent="0.2">
      <c r="A34" s="2">
        <v>0</v>
      </c>
      <c r="B34" s="2">
        <v>32</v>
      </c>
      <c r="C34" s="2">
        <f>potential_preg_untrt!C34*SimParameters!$B$22</f>
        <v>8.7500000000000002E-4</v>
      </c>
    </row>
    <row r="35" spans="1:3" x14ac:dyDescent="0.2">
      <c r="A35" s="2">
        <v>0</v>
      </c>
      <c r="B35" s="2">
        <v>33</v>
      </c>
      <c r="C35" s="2">
        <f>potential_preg_untrt!C35*SimParameters!$B$22</f>
        <v>1.3750000000000001E-3</v>
      </c>
    </row>
    <row r="36" spans="1:3" x14ac:dyDescent="0.2">
      <c r="A36" s="2">
        <v>0</v>
      </c>
      <c r="B36" s="2">
        <v>34</v>
      </c>
      <c r="C36" s="2">
        <f>potential_preg_untrt!C36*SimParameters!$B$22</f>
        <v>8.7500000000000008E-3</v>
      </c>
    </row>
    <row r="37" spans="1:3" x14ac:dyDescent="0.2">
      <c r="A37" s="2">
        <v>0</v>
      </c>
      <c r="B37" s="2">
        <v>35</v>
      </c>
      <c r="C37" s="2">
        <f>potential_preg_untrt!C37*SimParameters!$B$22</f>
        <v>3.7499999999999999E-3</v>
      </c>
    </row>
    <row r="38" spans="1:3" x14ac:dyDescent="0.2">
      <c r="A38" s="2">
        <v>0</v>
      </c>
      <c r="B38" s="2">
        <v>36</v>
      </c>
      <c r="C38" s="2">
        <f>potential_preg_untrt!C38*SimParameters!$B$22</f>
        <v>4.0000000000000001E-3</v>
      </c>
    </row>
    <row r="39" spans="1:3" x14ac:dyDescent="0.2">
      <c r="A39" s="2">
        <v>0</v>
      </c>
      <c r="B39" s="2">
        <v>37</v>
      </c>
      <c r="C39" s="2">
        <f>potential_preg_untrt!C39*SimParameters!$B$22</f>
        <v>1.4999999999999999E-2</v>
      </c>
    </row>
    <row r="40" spans="1:3" x14ac:dyDescent="0.2">
      <c r="A40" s="2">
        <v>0</v>
      </c>
      <c r="B40" s="2">
        <v>38</v>
      </c>
      <c r="C40" s="2">
        <f>potential_preg_untrt!C40*SimParameters!$B$22</f>
        <v>2.5000000000000001E-2</v>
      </c>
    </row>
    <row r="41" spans="1:3" x14ac:dyDescent="0.2">
      <c r="A41" s="2">
        <v>0</v>
      </c>
      <c r="B41" s="2">
        <v>39</v>
      </c>
      <c r="C41" s="2">
        <f>potential_preg_untrt!C41*SimParameters!$B$22</f>
        <v>0.5</v>
      </c>
    </row>
    <row r="42" spans="1:3" x14ac:dyDescent="0.2">
      <c r="A42" s="2">
        <v>0</v>
      </c>
      <c r="B42" s="2">
        <v>40</v>
      </c>
      <c r="C42" s="2">
        <f>potential_preg_untrt!C42*SimParameters!$B$22</f>
        <v>0.5</v>
      </c>
    </row>
    <row r="43" spans="1:3" x14ac:dyDescent="0.2">
      <c r="A43" s="3">
        <v>1</v>
      </c>
      <c r="B43" s="3">
        <v>0</v>
      </c>
      <c r="C43" s="3">
        <f>C2</f>
        <v>0</v>
      </c>
    </row>
    <row r="44" spans="1:3" x14ac:dyDescent="0.2">
      <c r="A44" s="3">
        <v>1</v>
      </c>
      <c r="B44" s="3">
        <v>1</v>
      </c>
      <c r="C44" s="3">
        <f t="shared" ref="C44:C63" si="0">C3</f>
        <v>0</v>
      </c>
    </row>
    <row r="45" spans="1:3" x14ac:dyDescent="0.2">
      <c r="A45" s="3">
        <v>1</v>
      </c>
      <c r="B45" s="3">
        <v>2</v>
      </c>
      <c r="C45" s="3">
        <f t="shared" si="0"/>
        <v>0</v>
      </c>
    </row>
    <row r="46" spans="1:3" x14ac:dyDescent="0.2">
      <c r="A46" s="3">
        <v>1</v>
      </c>
      <c r="B46" s="3">
        <v>3</v>
      </c>
      <c r="C46" s="3">
        <f t="shared" si="0"/>
        <v>0</v>
      </c>
    </row>
    <row r="47" spans="1:3" x14ac:dyDescent="0.2">
      <c r="A47" s="3">
        <v>1</v>
      </c>
      <c r="B47" s="3">
        <v>4</v>
      </c>
      <c r="C47" s="3">
        <f t="shared" si="0"/>
        <v>0</v>
      </c>
    </row>
    <row r="48" spans="1:3" x14ac:dyDescent="0.2">
      <c r="A48" s="3">
        <v>1</v>
      </c>
      <c r="B48" s="3">
        <v>5</v>
      </c>
      <c r="C48" s="3">
        <f t="shared" si="0"/>
        <v>0</v>
      </c>
    </row>
    <row r="49" spans="1:3" x14ac:dyDescent="0.2">
      <c r="A49" s="3">
        <v>1</v>
      </c>
      <c r="B49" s="3">
        <v>6</v>
      </c>
      <c r="C49" s="3">
        <f t="shared" si="0"/>
        <v>0</v>
      </c>
    </row>
    <row r="50" spans="1:3" x14ac:dyDescent="0.2">
      <c r="A50" s="3">
        <v>1</v>
      </c>
      <c r="B50" s="3">
        <v>7</v>
      </c>
      <c r="C50" s="3">
        <f t="shared" si="0"/>
        <v>0</v>
      </c>
    </row>
    <row r="51" spans="1:3" x14ac:dyDescent="0.2">
      <c r="A51" s="3">
        <v>1</v>
      </c>
      <c r="B51" s="3">
        <v>8</v>
      </c>
      <c r="C51" s="3">
        <f t="shared" si="0"/>
        <v>0</v>
      </c>
    </row>
    <row r="52" spans="1:3" x14ac:dyDescent="0.2">
      <c r="A52" s="3">
        <v>1</v>
      </c>
      <c r="B52" s="3">
        <v>9</v>
      </c>
      <c r="C52" s="3">
        <f t="shared" si="0"/>
        <v>0</v>
      </c>
    </row>
    <row r="53" spans="1:3" x14ac:dyDescent="0.2">
      <c r="A53" s="3">
        <v>1</v>
      </c>
      <c r="B53" s="3">
        <v>10</v>
      </c>
      <c r="C53" s="3">
        <f t="shared" si="0"/>
        <v>0</v>
      </c>
    </row>
    <row r="54" spans="1:3" x14ac:dyDescent="0.2">
      <c r="A54" s="3">
        <v>1</v>
      </c>
      <c r="B54" s="3">
        <v>11</v>
      </c>
      <c r="C54" s="3">
        <f t="shared" si="0"/>
        <v>0</v>
      </c>
    </row>
    <row r="55" spans="1:3" x14ac:dyDescent="0.2">
      <c r="A55" s="3">
        <v>1</v>
      </c>
      <c r="B55" s="3">
        <v>12</v>
      </c>
      <c r="C55" s="3">
        <f t="shared" si="0"/>
        <v>0</v>
      </c>
    </row>
    <row r="56" spans="1:3" x14ac:dyDescent="0.2">
      <c r="A56" s="3">
        <v>1</v>
      </c>
      <c r="B56" s="3">
        <v>13</v>
      </c>
      <c r="C56" s="3">
        <f t="shared" si="0"/>
        <v>0</v>
      </c>
    </row>
    <row r="57" spans="1:3" x14ac:dyDescent="0.2">
      <c r="A57" s="3">
        <v>1</v>
      </c>
      <c r="B57" s="3">
        <v>14</v>
      </c>
      <c r="C57" s="3">
        <f t="shared" si="0"/>
        <v>0</v>
      </c>
    </row>
    <row r="58" spans="1:3" x14ac:dyDescent="0.2">
      <c r="A58" s="3">
        <v>1</v>
      </c>
      <c r="B58" s="3">
        <v>15</v>
      </c>
      <c r="C58" s="3">
        <f t="shared" si="0"/>
        <v>0</v>
      </c>
    </row>
    <row r="59" spans="1:3" x14ac:dyDescent="0.2">
      <c r="A59" s="3">
        <v>1</v>
      </c>
      <c r="B59" s="3">
        <v>16</v>
      </c>
      <c r="C59" s="3">
        <f t="shared" si="0"/>
        <v>0</v>
      </c>
    </row>
    <row r="60" spans="1:3" x14ac:dyDescent="0.2">
      <c r="A60" s="3">
        <v>1</v>
      </c>
      <c r="B60" s="3">
        <v>17</v>
      </c>
      <c r="C60" s="3">
        <f t="shared" si="0"/>
        <v>1</v>
      </c>
    </row>
    <row r="61" spans="1:3" x14ac:dyDescent="0.2">
      <c r="A61" s="3">
        <v>1</v>
      </c>
      <c r="B61" s="3">
        <v>18</v>
      </c>
      <c r="C61" s="3">
        <f t="shared" si="0"/>
        <v>1</v>
      </c>
    </row>
    <row r="62" spans="1:3" x14ac:dyDescent="0.2">
      <c r="A62" s="3">
        <v>1</v>
      </c>
      <c r="B62" s="3">
        <v>19</v>
      </c>
      <c r="C62" s="3">
        <f t="shared" si="0"/>
        <v>1</v>
      </c>
    </row>
    <row r="63" spans="1:3" x14ac:dyDescent="0.2">
      <c r="A63" s="3">
        <v>1</v>
      </c>
      <c r="B63" s="3">
        <v>20</v>
      </c>
      <c r="C63" s="3">
        <f t="shared" si="0"/>
        <v>1</v>
      </c>
    </row>
    <row r="64" spans="1:3" x14ac:dyDescent="0.2">
      <c r="A64" s="3">
        <v>1</v>
      </c>
      <c r="B64" s="3">
        <v>21</v>
      </c>
      <c r="C64" s="3">
        <f t="shared" ref="C64:C66" si="1">C23</f>
        <v>0.5</v>
      </c>
    </row>
    <row r="65" spans="1:3" x14ac:dyDescent="0.2">
      <c r="A65" s="3">
        <v>1</v>
      </c>
      <c r="B65" s="3">
        <v>22</v>
      </c>
      <c r="C65" s="3">
        <f t="shared" si="1"/>
        <v>0.5</v>
      </c>
    </row>
    <row r="66" spans="1:3" x14ac:dyDescent="0.2">
      <c r="A66" s="3">
        <v>1</v>
      </c>
      <c r="B66" s="3">
        <v>23</v>
      </c>
      <c r="C66" s="3">
        <f t="shared" si="1"/>
        <v>0.5</v>
      </c>
    </row>
    <row r="67" spans="1:3" x14ac:dyDescent="0.2">
      <c r="A67" s="3">
        <v>1</v>
      </c>
      <c r="B67" s="3">
        <v>24</v>
      </c>
      <c r="C67" s="3">
        <f>C26</f>
        <v>1.5E-6</v>
      </c>
    </row>
    <row r="68" spans="1:3" x14ac:dyDescent="0.2">
      <c r="A68" s="3">
        <v>1</v>
      </c>
      <c r="B68" s="3">
        <v>25</v>
      </c>
      <c r="C68" s="3">
        <f t="shared" ref="C68:C83" si="2">C27</f>
        <v>1.5E-6</v>
      </c>
    </row>
    <row r="69" spans="1:3" x14ac:dyDescent="0.2">
      <c r="A69" s="3">
        <v>1</v>
      </c>
      <c r="B69" s="3">
        <v>26</v>
      </c>
      <c r="C69" s="3">
        <f t="shared" si="2"/>
        <v>1.5E-6</v>
      </c>
    </row>
    <row r="70" spans="1:3" x14ac:dyDescent="0.2">
      <c r="A70" s="3">
        <v>1</v>
      </c>
      <c r="B70" s="3">
        <v>27</v>
      </c>
      <c r="C70" s="3">
        <f t="shared" si="2"/>
        <v>1.5E-5</v>
      </c>
    </row>
    <row r="71" spans="1:3" x14ac:dyDescent="0.2">
      <c r="A71" s="3">
        <v>1</v>
      </c>
      <c r="B71" s="3">
        <v>28</v>
      </c>
      <c r="C71" s="3">
        <f t="shared" si="2"/>
        <v>6.2500000000000001E-5</v>
      </c>
    </row>
    <row r="72" spans="1:3" x14ac:dyDescent="0.2">
      <c r="A72" s="3">
        <v>1</v>
      </c>
      <c r="B72" s="3">
        <v>29</v>
      </c>
      <c r="C72" s="3">
        <f t="shared" si="2"/>
        <v>6.2500000000000001E-5</v>
      </c>
    </row>
    <row r="73" spans="1:3" x14ac:dyDescent="0.2">
      <c r="A73" s="3">
        <v>1</v>
      </c>
      <c r="B73" s="3">
        <v>30</v>
      </c>
      <c r="C73" s="3">
        <f t="shared" si="2"/>
        <v>6.2500000000000001E-5</v>
      </c>
    </row>
    <row r="74" spans="1:3" x14ac:dyDescent="0.2">
      <c r="A74" s="3">
        <v>1</v>
      </c>
      <c r="B74" s="3">
        <v>31</v>
      </c>
      <c r="C74" s="3">
        <f t="shared" si="2"/>
        <v>3.7499999999999995E-4</v>
      </c>
    </row>
    <row r="75" spans="1:3" x14ac:dyDescent="0.2">
      <c r="A75" s="3">
        <v>1</v>
      </c>
      <c r="B75" s="3">
        <v>32</v>
      </c>
      <c r="C75" s="3">
        <f t="shared" si="2"/>
        <v>8.7500000000000002E-4</v>
      </c>
    </row>
    <row r="76" spans="1:3" x14ac:dyDescent="0.2">
      <c r="A76" s="3">
        <v>1</v>
      </c>
      <c r="B76" s="3">
        <v>33</v>
      </c>
      <c r="C76" s="3">
        <f t="shared" si="2"/>
        <v>1.3750000000000001E-3</v>
      </c>
    </row>
    <row r="77" spans="1:3" x14ac:dyDescent="0.2">
      <c r="A77" s="3">
        <v>1</v>
      </c>
      <c r="B77" s="3">
        <v>34</v>
      </c>
      <c r="C77" s="3">
        <f t="shared" si="2"/>
        <v>8.7500000000000008E-3</v>
      </c>
    </row>
    <row r="78" spans="1:3" x14ac:dyDescent="0.2">
      <c r="A78" s="3">
        <v>1</v>
      </c>
      <c r="B78" s="3">
        <v>35</v>
      </c>
      <c r="C78" s="3">
        <f t="shared" si="2"/>
        <v>3.7499999999999999E-3</v>
      </c>
    </row>
    <row r="79" spans="1:3" x14ac:dyDescent="0.2">
      <c r="A79" s="3">
        <v>1</v>
      </c>
      <c r="B79" s="3">
        <v>36</v>
      </c>
      <c r="C79" s="3">
        <f t="shared" si="2"/>
        <v>4.0000000000000001E-3</v>
      </c>
    </row>
    <row r="80" spans="1:3" x14ac:dyDescent="0.2">
      <c r="A80" s="3">
        <v>1</v>
      </c>
      <c r="B80" s="3">
        <v>37</v>
      </c>
      <c r="C80" s="3">
        <f t="shared" si="2"/>
        <v>1.4999999999999999E-2</v>
      </c>
    </row>
    <row r="81" spans="1:3" x14ac:dyDescent="0.2">
      <c r="A81" s="3">
        <v>1</v>
      </c>
      <c r="B81" s="3">
        <v>38</v>
      </c>
      <c r="C81" s="3">
        <f t="shared" si="2"/>
        <v>2.5000000000000001E-2</v>
      </c>
    </row>
    <row r="82" spans="1:3" x14ac:dyDescent="0.2">
      <c r="A82" s="3">
        <v>1</v>
      </c>
      <c r="B82" s="3">
        <v>39</v>
      </c>
      <c r="C82" s="3">
        <f t="shared" si="2"/>
        <v>0.5</v>
      </c>
    </row>
    <row r="83" spans="1:3" x14ac:dyDescent="0.2">
      <c r="A83" s="3">
        <v>1</v>
      </c>
      <c r="B83" s="3">
        <v>40</v>
      </c>
      <c r="C83" s="3">
        <f t="shared" si="2"/>
        <v>0.5</v>
      </c>
    </row>
    <row r="84" spans="1:3" x14ac:dyDescent="0.2">
      <c r="A84" s="4">
        <v>2</v>
      </c>
      <c r="B84" s="4">
        <v>0</v>
      </c>
      <c r="C84" s="4">
        <f>C2</f>
        <v>0</v>
      </c>
    </row>
    <row r="85" spans="1:3" x14ac:dyDescent="0.2">
      <c r="A85" s="4">
        <v>2</v>
      </c>
      <c r="B85" s="4">
        <v>1</v>
      </c>
      <c r="C85" s="4">
        <f t="shared" ref="C85:C104" si="3">C3</f>
        <v>0</v>
      </c>
    </row>
    <row r="86" spans="1:3" x14ac:dyDescent="0.2">
      <c r="A86" s="4">
        <v>2</v>
      </c>
      <c r="B86" s="4">
        <v>2</v>
      </c>
      <c r="C86" s="4">
        <f t="shared" si="3"/>
        <v>0</v>
      </c>
    </row>
    <row r="87" spans="1:3" x14ac:dyDescent="0.2">
      <c r="A87" s="4">
        <v>2</v>
      </c>
      <c r="B87" s="4">
        <v>3</v>
      </c>
      <c r="C87" s="4">
        <f t="shared" si="3"/>
        <v>0</v>
      </c>
    </row>
    <row r="88" spans="1:3" x14ac:dyDescent="0.2">
      <c r="A88" s="4">
        <v>2</v>
      </c>
      <c r="B88" s="4">
        <v>4</v>
      </c>
      <c r="C88" s="4">
        <f t="shared" si="3"/>
        <v>0</v>
      </c>
    </row>
    <row r="89" spans="1:3" x14ac:dyDescent="0.2">
      <c r="A89" s="4">
        <v>2</v>
      </c>
      <c r="B89" s="4">
        <v>5</v>
      </c>
      <c r="C89" s="4">
        <f t="shared" si="3"/>
        <v>0</v>
      </c>
    </row>
    <row r="90" spans="1:3" x14ac:dyDescent="0.2">
      <c r="A90" s="4">
        <v>2</v>
      </c>
      <c r="B90" s="4">
        <v>6</v>
      </c>
      <c r="C90" s="4">
        <f t="shared" si="3"/>
        <v>0</v>
      </c>
    </row>
    <row r="91" spans="1:3" x14ac:dyDescent="0.2">
      <c r="A91" s="4">
        <v>2</v>
      </c>
      <c r="B91" s="4">
        <v>7</v>
      </c>
      <c r="C91" s="4">
        <f t="shared" si="3"/>
        <v>0</v>
      </c>
    </row>
    <row r="92" spans="1:3" x14ac:dyDescent="0.2">
      <c r="A92" s="4">
        <v>2</v>
      </c>
      <c r="B92" s="4">
        <v>8</v>
      </c>
      <c r="C92" s="4">
        <f t="shared" si="3"/>
        <v>0</v>
      </c>
    </row>
    <row r="93" spans="1:3" x14ac:dyDescent="0.2">
      <c r="A93" s="4">
        <v>2</v>
      </c>
      <c r="B93" s="4">
        <v>9</v>
      </c>
      <c r="C93" s="4">
        <f t="shared" si="3"/>
        <v>0</v>
      </c>
    </row>
    <row r="94" spans="1:3" x14ac:dyDescent="0.2">
      <c r="A94" s="4">
        <v>2</v>
      </c>
      <c r="B94" s="4">
        <v>10</v>
      </c>
      <c r="C94" s="4">
        <f t="shared" si="3"/>
        <v>0</v>
      </c>
    </row>
    <row r="95" spans="1:3" x14ac:dyDescent="0.2">
      <c r="A95" s="4">
        <v>2</v>
      </c>
      <c r="B95" s="4">
        <v>11</v>
      </c>
      <c r="C95" s="4">
        <f t="shared" si="3"/>
        <v>0</v>
      </c>
    </row>
    <row r="96" spans="1:3" x14ac:dyDescent="0.2">
      <c r="A96" s="4">
        <v>2</v>
      </c>
      <c r="B96" s="4">
        <v>12</v>
      </c>
      <c r="C96" s="4">
        <f t="shared" si="3"/>
        <v>0</v>
      </c>
    </row>
    <row r="97" spans="1:3" x14ac:dyDescent="0.2">
      <c r="A97" s="4">
        <v>2</v>
      </c>
      <c r="B97" s="4">
        <v>13</v>
      </c>
      <c r="C97" s="4">
        <f t="shared" si="3"/>
        <v>0</v>
      </c>
    </row>
    <row r="98" spans="1:3" x14ac:dyDescent="0.2">
      <c r="A98" s="4">
        <v>2</v>
      </c>
      <c r="B98" s="4">
        <v>14</v>
      </c>
      <c r="C98" s="4">
        <f t="shared" si="3"/>
        <v>0</v>
      </c>
    </row>
    <row r="99" spans="1:3" x14ac:dyDescent="0.2">
      <c r="A99" s="4">
        <v>2</v>
      </c>
      <c r="B99" s="4">
        <v>15</v>
      </c>
      <c r="C99" s="4">
        <f t="shared" si="3"/>
        <v>0</v>
      </c>
    </row>
    <row r="100" spans="1:3" x14ac:dyDescent="0.2">
      <c r="A100" s="4">
        <v>2</v>
      </c>
      <c r="B100" s="4">
        <v>16</v>
      </c>
      <c r="C100" s="4">
        <f t="shared" si="3"/>
        <v>0</v>
      </c>
    </row>
    <row r="101" spans="1:3" x14ac:dyDescent="0.2">
      <c r="A101" s="4">
        <v>2</v>
      </c>
      <c r="B101" s="4">
        <v>17</v>
      </c>
      <c r="C101" s="4">
        <f t="shared" si="3"/>
        <v>1</v>
      </c>
    </row>
    <row r="102" spans="1:3" x14ac:dyDescent="0.2">
      <c r="A102" s="4">
        <v>2</v>
      </c>
      <c r="B102" s="4">
        <v>18</v>
      </c>
      <c r="C102" s="4">
        <f t="shared" si="3"/>
        <v>1</v>
      </c>
    </row>
    <row r="103" spans="1:3" x14ac:dyDescent="0.2">
      <c r="A103" s="4">
        <v>2</v>
      </c>
      <c r="B103" s="4">
        <v>19</v>
      </c>
      <c r="C103" s="4">
        <f t="shared" si="3"/>
        <v>1</v>
      </c>
    </row>
    <row r="104" spans="1:3" x14ac:dyDescent="0.2">
      <c r="A104" s="4">
        <v>2</v>
      </c>
      <c r="B104" s="4">
        <v>20</v>
      </c>
      <c r="C104" s="4">
        <f t="shared" si="3"/>
        <v>1</v>
      </c>
    </row>
    <row r="105" spans="1:3" x14ac:dyDescent="0.2">
      <c r="A105" s="4">
        <v>2</v>
      </c>
      <c r="B105" s="4">
        <v>21</v>
      </c>
      <c r="C105" s="4">
        <f t="shared" ref="C105:C107" si="4">C23</f>
        <v>0.5</v>
      </c>
    </row>
    <row r="106" spans="1:3" x14ac:dyDescent="0.2">
      <c r="A106" s="4">
        <v>2</v>
      </c>
      <c r="B106" s="4">
        <v>22</v>
      </c>
      <c r="C106" s="4">
        <f t="shared" si="4"/>
        <v>0.5</v>
      </c>
    </row>
    <row r="107" spans="1:3" x14ac:dyDescent="0.2">
      <c r="A107" s="4">
        <v>2</v>
      </c>
      <c r="B107" s="4">
        <v>23</v>
      </c>
      <c r="C107" s="4">
        <f t="shared" si="4"/>
        <v>0.5</v>
      </c>
    </row>
    <row r="108" spans="1:3" x14ac:dyDescent="0.2">
      <c r="A108" s="4">
        <v>2</v>
      </c>
      <c r="B108" s="4">
        <v>24</v>
      </c>
      <c r="C108" s="4">
        <f>C26</f>
        <v>1.5E-6</v>
      </c>
    </row>
    <row r="109" spans="1:3" x14ac:dyDescent="0.2">
      <c r="A109" s="4">
        <v>2</v>
      </c>
      <c r="B109" s="4">
        <v>25</v>
      </c>
      <c r="C109" s="4">
        <f t="shared" ref="C109:C124" si="5">C27</f>
        <v>1.5E-6</v>
      </c>
    </row>
    <row r="110" spans="1:3" x14ac:dyDescent="0.2">
      <c r="A110" s="4">
        <v>2</v>
      </c>
      <c r="B110" s="4">
        <v>26</v>
      </c>
      <c r="C110" s="4">
        <f t="shared" si="5"/>
        <v>1.5E-6</v>
      </c>
    </row>
    <row r="111" spans="1:3" x14ac:dyDescent="0.2">
      <c r="A111" s="4">
        <v>2</v>
      </c>
      <c r="B111" s="4">
        <v>27</v>
      </c>
      <c r="C111" s="4">
        <f t="shared" si="5"/>
        <v>1.5E-5</v>
      </c>
    </row>
    <row r="112" spans="1:3" x14ac:dyDescent="0.2">
      <c r="A112" s="4">
        <v>2</v>
      </c>
      <c r="B112" s="4">
        <v>28</v>
      </c>
      <c r="C112" s="4">
        <f t="shared" si="5"/>
        <v>6.2500000000000001E-5</v>
      </c>
    </row>
    <row r="113" spans="1:3" x14ac:dyDescent="0.2">
      <c r="A113" s="4">
        <v>2</v>
      </c>
      <c r="B113" s="4">
        <v>29</v>
      </c>
      <c r="C113" s="4">
        <f t="shared" si="5"/>
        <v>6.2500000000000001E-5</v>
      </c>
    </row>
    <row r="114" spans="1:3" x14ac:dyDescent="0.2">
      <c r="A114" s="4">
        <v>2</v>
      </c>
      <c r="B114" s="4">
        <v>30</v>
      </c>
      <c r="C114" s="4">
        <f t="shared" si="5"/>
        <v>6.2500000000000001E-5</v>
      </c>
    </row>
    <row r="115" spans="1:3" x14ac:dyDescent="0.2">
      <c r="A115" s="4">
        <v>2</v>
      </c>
      <c r="B115" s="4">
        <v>31</v>
      </c>
      <c r="C115" s="4">
        <f t="shared" si="5"/>
        <v>3.7499999999999995E-4</v>
      </c>
    </row>
    <row r="116" spans="1:3" x14ac:dyDescent="0.2">
      <c r="A116" s="4">
        <v>2</v>
      </c>
      <c r="B116" s="4">
        <v>32</v>
      </c>
      <c r="C116" s="4">
        <f t="shared" si="5"/>
        <v>8.7500000000000002E-4</v>
      </c>
    </row>
    <row r="117" spans="1:3" x14ac:dyDescent="0.2">
      <c r="A117" s="4">
        <v>2</v>
      </c>
      <c r="B117" s="4">
        <v>33</v>
      </c>
      <c r="C117" s="4">
        <f t="shared" si="5"/>
        <v>1.3750000000000001E-3</v>
      </c>
    </row>
    <row r="118" spans="1:3" x14ac:dyDescent="0.2">
      <c r="A118" s="4">
        <v>2</v>
      </c>
      <c r="B118" s="4">
        <v>34</v>
      </c>
      <c r="C118" s="4">
        <f t="shared" si="5"/>
        <v>8.7500000000000008E-3</v>
      </c>
    </row>
    <row r="119" spans="1:3" x14ac:dyDescent="0.2">
      <c r="A119" s="4">
        <v>2</v>
      </c>
      <c r="B119" s="4">
        <v>35</v>
      </c>
      <c r="C119" s="4">
        <f t="shared" si="5"/>
        <v>3.7499999999999999E-3</v>
      </c>
    </row>
    <row r="120" spans="1:3" x14ac:dyDescent="0.2">
      <c r="A120" s="4">
        <v>2</v>
      </c>
      <c r="B120" s="4">
        <v>36</v>
      </c>
      <c r="C120" s="4">
        <f t="shared" si="5"/>
        <v>4.0000000000000001E-3</v>
      </c>
    </row>
    <row r="121" spans="1:3" x14ac:dyDescent="0.2">
      <c r="A121" s="4">
        <v>2</v>
      </c>
      <c r="B121" s="4">
        <v>37</v>
      </c>
      <c r="C121" s="4">
        <f t="shared" si="5"/>
        <v>1.4999999999999999E-2</v>
      </c>
    </row>
    <row r="122" spans="1:3" x14ac:dyDescent="0.2">
      <c r="A122" s="4">
        <v>2</v>
      </c>
      <c r="B122" s="4">
        <v>38</v>
      </c>
      <c r="C122" s="4">
        <f t="shared" si="5"/>
        <v>2.5000000000000001E-2</v>
      </c>
    </row>
    <row r="123" spans="1:3" x14ac:dyDescent="0.2">
      <c r="A123" s="4">
        <v>2</v>
      </c>
      <c r="B123" s="4">
        <v>39</v>
      </c>
      <c r="C123" s="4">
        <f t="shared" si="5"/>
        <v>0.5</v>
      </c>
    </row>
    <row r="124" spans="1:3" x14ac:dyDescent="0.2">
      <c r="A124" s="4">
        <v>2</v>
      </c>
      <c r="B124" s="4">
        <v>40</v>
      </c>
      <c r="C124" s="4">
        <f t="shared" si="5"/>
        <v>0.5</v>
      </c>
    </row>
  </sheetData>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660230-52FE-B14B-96EF-BB7257C5F721}">
  <dimension ref="A1:E124"/>
  <sheetViews>
    <sheetView tabSelected="1" workbookViewId="0">
      <selection activeCell="D17" sqref="D17"/>
    </sheetView>
  </sheetViews>
  <sheetFormatPr baseColWidth="10" defaultRowHeight="16" x14ac:dyDescent="0.2"/>
  <cols>
    <col min="2" max="2" width="19.1640625" bestFit="1" customWidth="1"/>
    <col min="4" max="4" width="12.1640625" bestFit="1" customWidth="1"/>
    <col min="5" max="5" width="11.6640625" bestFit="1" customWidth="1"/>
  </cols>
  <sheetData>
    <row r="1" spans="1:5" x14ac:dyDescent="0.2">
      <c r="A1" s="1" t="s">
        <v>11</v>
      </c>
      <c r="B1" s="1" t="s">
        <v>49</v>
      </c>
      <c r="C1" s="1" t="s">
        <v>20</v>
      </c>
      <c r="D1" s="1" t="s">
        <v>21</v>
      </c>
      <c r="E1" s="1" t="s">
        <v>39</v>
      </c>
    </row>
    <row r="2" spans="1:5" x14ac:dyDescent="0.2">
      <c r="A2" s="2">
        <v>0</v>
      </c>
      <c r="B2" s="2">
        <v>0</v>
      </c>
      <c r="C2" s="8">
        <v>0</v>
      </c>
      <c r="E2">
        <v>1</v>
      </c>
    </row>
    <row r="3" spans="1:5" x14ac:dyDescent="0.2">
      <c r="A3" s="2">
        <v>0</v>
      </c>
      <c r="B3" s="2">
        <v>1</v>
      </c>
      <c r="C3" s="8">
        <v>0</v>
      </c>
    </row>
    <row r="4" spans="1:5" x14ac:dyDescent="0.2">
      <c r="A4" s="2">
        <v>0</v>
      </c>
      <c r="B4" s="2">
        <v>2</v>
      </c>
      <c r="C4" s="8">
        <v>0</v>
      </c>
    </row>
    <row r="5" spans="1:5" x14ac:dyDescent="0.2">
      <c r="A5" s="2">
        <v>0</v>
      </c>
      <c r="B5" s="2">
        <v>3</v>
      </c>
      <c r="C5" s="8">
        <v>0</v>
      </c>
      <c r="D5">
        <v>0</v>
      </c>
    </row>
    <row r="6" spans="1:5" x14ac:dyDescent="0.2">
      <c r="A6" s="2">
        <v>0</v>
      </c>
      <c r="B6" s="2">
        <v>4</v>
      </c>
      <c r="C6" s="8">
        <v>1</v>
      </c>
      <c r="D6">
        <v>1</v>
      </c>
    </row>
    <row r="7" spans="1:5" x14ac:dyDescent="0.2">
      <c r="A7" s="2">
        <v>0</v>
      </c>
      <c r="B7" s="2">
        <v>5</v>
      </c>
      <c r="C7" s="8">
        <v>0</v>
      </c>
    </row>
    <row r="8" spans="1:5" x14ac:dyDescent="0.2">
      <c r="A8" s="2">
        <v>0</v>
      </c>
      <c r="B8" s="2">
        <v>6</v>
      </c>
      <c r="C8" s="8">
        <v>0</v>
      </c>
    </row>
    <row r="9" spans="1:5" x14ac:dyDescent="0.2">
      <c r="A9" s="2">
        <v>0</v>
      </c>
      <c r="B9" s="2">
        <v>7</v>
      </c>
      <c r="C9" s="8">
        <v>1</v>
      </c>
      <c r="D9">
        <v>1</v>
      </c>
    </row>
    <row r="10" spans="1:5" x14ac:dyDescent="0.2">
      <c r="A10" s="2">
        <v>0</v>
      </c>
      <c r="B10" s="2">
        <v>8</v>
      </c>
      <c r="C10" s="8">
        <v>0.3</v>
      </c>
    </row>
    <row r="11" spans="1:5" x14ac:dyDescent="0.2">
      <c r="A11" s="2">
        <v>0</v>
      </c>
      <c r="B11" s="2">
        <v>9</v>
      </c>
      <c r="C11" s="8">
        <v>0.3</v>
      </c>
    </row>
    <row r="12" spans="1:5" x14ac:dyDescent="0.2">
      <c r="A12" s="2">
        <v>0</v>
      </c>
      <c r="B12" s="2">
        <v>10</v>
      </c>
      <c r="C12" s="8">
        <v>0.3</v>
      </c>
    </row>
    <row r="13" spans="1:5" x14ac:dyDescent="0.2">
      <c r="A13" s="2">
        <v>0</v>
      </c>
      <c r="B13" s="2">
        <v>11</v>
      </c>
      <c r="C13" s="8">
        <v>0.3</v>
      </c>
      <c r="D13">
        <f>1-(1-C13)^COUNT(C10:C13)</f>
        <v>0.75990000000000002</v>
      </c>
    </row>
    <row r="14" spans="1:5" x14ac:dyDescent="0.2">
      <c r="A14" s="2">
        <v>0</v>
      </c>
      <c r="B14" s="2">
        <v>12</v>
      </c>
      <c r="C14" s="8">
        <v>0.3</v>
      </c>
    </row>
    <row r="15" spans="1:5" x14ac:dyDescent="0.2">
      <c r="A15" s="2">
        <v>0</v>
      </c>
      <c r="B15" s="2">
        <v>13</v>
      </c>
      <c r="C15" s="8">
        <v>0.3</v>
      </c>
    </row>
    <row r="16" spans="1:5" x14ac:dyDescent="0.2">
      <c r="A16" s="2">
        <v>0</v>
      </c>
      <c r="B16" s="2">
        <v>14</v>
      </c>
      <c r="C16" s="8">
        <v>0.3</v>
      </c>
    </row>
    <row r="17" spans="1:4" x14ac:dyDescent="0.2">
      <c r="A17" s="2">
        <v>0</v>
      </c>
      <c r="B17" s="2">
        <v>15</v>
      </c>
      <c r="C17" s="8">
        <v>0.3</v>
      </c>
      <c r="D17">
        <f>1-(1-C17)^COUNT(C14:C17)</f>
        <v>0.75990000000000002</v>
      </c>
    </row>
    <row r="18" spans="1:4" x14ac:dyDescent="0.2">
      <c r="A18" s="2">
        <v>0</v>
      </c>
      <c r="B18" s="2">
        <v>16</v>
      </c>
      <c r="C18" s="8">
        <v>1</v>
      </c>
      <c r="D18">
        <v>1</v>
      </c>
    </row>
    <row r="19" spans="1:4" x14ac:dyDescent="0.2">
      <c r="A19" s="2">
        <v>0</v>
      </c>
      <c r="B19" s="2">
        <v>17</v>
      </c>
      <c r="C19" s="8">
        <v>0.3</v>
      </c>
    </row>
    <row r="20" spans="1:4" x14ac:dyDescent="0.2">
      <c r="A20" s="2">
        <v>0</v>
      </c>
      <c r="B20" s="2">
        <v>18</v>
      </c>
      <c r="C20" s="8">
        <v>0.3</v>
      </c>
    </row>
    <row r="21" spans="1:4" x14ac:dyDescent="0.2">
      <c r="A21" s="2">
        <v>0</v>
      </c>
      <c r="B21" s="2">
        <v>19</v>
      </c>
      <c r="C21" s="8">
        <v>0.3</v>
      </c>
    </row>
    <row r="22" spans="1:4" x14ac:dyDescent="0.2">
      <c r="A22" s="2">
        <v>0</v>
      </c>
      <c r="B22" s="2">
        <v>20</v>
      </c>
      <c r="C22" s="8">
        <v>0.3</v>
      </c>
      <c r="D22">
        <f>1-(1-C22)^COUNT(C19:C22)</f>
        <v>0.75990000000000002</v>
      </c>
    </row>
    <row r="23" spans="1:4" x14ac:dyDescent="0.2">
      <c r="A23" s="2">
        <v>0</v>
      </c>
      <c r="B23" s="2">
        <v>21</v>
      </c>
      <c r="C23" s="8">
        <v>0.5</v>
      </c>
    </row>
    <row r="24" spans="1:4" x14ac:dyDescent="0.2">
      <c r="A24" s="2">
        <v>0</v>
      </c>
      <c r="B24" s="2">
        <v>22</v>
      </c>
      <c r="C24" s="8">
        <v>0.5</v>
      </c>
      <c r="D24">
        <f>1-(1-C24)^COUNT(C23:C24)</f>
        <v>0.75</v>
      </c>
    </row>
    <row r="25" spans="1:4" x14ac:dyDescent="0.2">
      <c r="A25" s="2">
        <v>0</v>
      </c>
      <c r="B25" s="2">
        <v>23</v>
      </c>
      <c r="C25" s="8">
        <v>0.5</v>
      </c>
    </row>
    <row r="26" spans="1:4" x14ac:dyDescent="0.2">
      <c r="A26" s="2">
        <v>0</v>
      </c>
      <c r="B26" s="2">
        <v>24</v>
      </c>
      <c r="C26" s="8">
        <v>0.5</v>
      </c>
      <c r="D26">
        <f>1-(1-C26)^COUNT(C25:C26)</f>
        <v>0.75</v>
      </c>
    </row>
    <row r="27" spans="1:4" x14ac:dyDescent="0.2">
      <c r="A27" s="2">
        <v>0</v>
      </c>
      <c r="B27" s="2">
        <v>25</v>
      </c>
      <c r="C27" s="8">
        <v>0.5</v>
      </c>
    </row>
    <row r="28" spans="1:4" x14ac:dyDescent="0.2">
      <c r="A28" s="2">
        <v>0</v>
      </c>
      <c r="B28" s="2">
        <v>26</v>
      </c>
      <c r="C28" s="8">
        <v>0.5</v>
      </c>
      <c r="D28">
        <f>1-(1-C28)^COUNT(C27:C28)</f>
        <v>0.75</v>
      </c>
    </row>
    <row r="29" spans="1:4" x14ac:dyDescent="0.2">
      <c r="A29" s="2">
        <v>0</v>
      </c>
      <c r="B29" s="2">
        <v>27</v>
      </c>
      <c r="C29" s="8">
        <v>0.5</v>
      </c>
    </row>
    <row r="30" spans="1:4" x14ac:dyDescent="0.2">
      <c r="A30" s="2">
        <v>0</v>
      </c>
      <c r="B30" s="2">
        <v>28</v>
      </c>
      <c r="C30" s="8">
        <v>0.5</v>
      </c>
      <c r="D30">
        <f>1-(1-C30)^COUNT(C29:C30)</f>
        <v>0.75</v>
      </c>
    </row>
    <row r="31" spans="1:4" x14ac:dyDescent="0.2">
      <c r="A31" s="2">
        <v>0</v>
      </c>
      <c r="B31" s="2">
        <v>29</v>
      </c>
      <c r="C31" s="8">
        <v>0.5</v>
      </c>
    </row>
    <row r="32" spans="1:4" x14ac:dyDescent="0.2">
      <c r="A32" s="2">
        <v>0</v>
      </c>
      <c r="B32" s="2">
        <v>30</v>
      </c>
      <c r="C32" s="8">
        <v>0.5</v>
      </c>
      <c r="D32">
        <f>1-(1-C32)^COUNT(C31:C32)</f>
        <v>0.75</v>
      </c>
    </row>
    <row r="33" spans="1:5" x14ac:dyDescent="0.2">
      <c r="A33" s="2">
        <v>0</v>
      </c>
      <c r="B33" s="2">
        <v>31</v>
      </c>
      <c r="C33" s="8">
        <v>0.5</v>
      </c>
    </row>
    <row r="34" spans="1:5" x14ac:dyDescent="0.2">
      <c r="A34" s="2">
        <v>0</v>
      </c>
      <c r="B34" s="2">
        <v>32</v>
      </c>
      <c r="C34" s="8">
        <v>0.5</v>
      </c>
      <c r="D34">
        <f>1-(1-C34)^COUNT(C33:C34)</f>
        <v>0.75</v>
      </c>
    </row>
    <row r="35" spans="1:5" x14ac:dyDescent="0.2">
      <c r="A35" s="2">
        <v>0</v>
      </c>
      <c r="B35" s="2">
        <v>33</v>
      </c>
      <c r="C35" s="8">
        <v>0.5</v>
      </c>
    </row>
    <row r="36" spans="1:5" x14ac:dyDescent="0.2">
      <c r="A36" s="2">
        <v>0</v>
      </c>
      <c r="B36" s="2">
        <v>34</v>
      </c>
      <c r="C36" s="8">
        <v>0.5</v>
      </c>
      <c r="D36">
        <f>1-(1-C36)^COUNT(C35:C36)</f>
        <v>0.75</v>
      </c>
    </row>
    <row r="37" spans="1:5" x14ac:dyDescent="0.2">
      <c r="A37" s="2">
        <v>0</v>
      </c>
      <c r="B37" s="2">
        <v>35</v>
      </c>
      <c r="C37" s="8">
        <v>0.5</v>
      </c>
    </row>
    <row r="38" spans="1:5" x14ac:dyDescent="0.2">
      <c r="A38" s="2">
        <v>0</v>
      </c>
      <c r="B38" s="2">
        <v>36</v>
      </c>
      <c r="C38" s="8">
        <v>0.5</v>
      </c>
      <c r="D38">
        <f>1-(1-C38)^COUNT(C37:C38)</f>
        <v>0.75</v>
      </c>
    </row>
    <row r="39" spans="1:5" x14ac:dyDescent="0.2">
      <c r="A39" s="2">
        <v>0</v>
      </c>
      <c r="B39" s="2">
        <v>37</v>
      </c>
      <c r="C39" s="8">
        <v>0.9</v>
      </c>
      <c r="D39">
        <v>0.9</v>
      </c>
    </row>
    <row r="40" spans="1:5" x14ac:dyDescent="0.2">
      <c r="A40" s="2">
        <v>0</v>
      </c>
      <c r="B40" s="2">
        <v>38</v>
      </c>
      <c r="C40" s="8">
        <v>0.9</v>
      </c>
      <c r="D40">
        <v>0.9</v>
      </c>
    </row>
    <row r="41" spans="1:5" x14ac:dyDescent="0.2">
      <c r="A41" s="2">
        <v>0</v>
      </c>
      <c r="B41" s="2">
        <v>39</v>
      </c>
      <c r="C41" s="8">
        <v>0.9</v>
      </c>
      <c r="D41">
        <v>0.9</v>
      </c>
    </row>
    <row r="42" spans="1:5" x14ac:dyDescent="0.2">
      <c r="A42" s="2">
        <v>0</v>
      </c>
      <c r="B42" s="2">
        <v>40</v>
      </c>
      <c r="C42" s="8">
        <v>0.9</v>
      </c>
      <c r="D42">
        <v>0.9</v>
      </c>
    </row>
    <row r="43" spans="1:5" x14ac:dyDescent="0.2">
      <c r="A43" s="3">
        <v>1</v>
      </c>
      <c r="B43" s="3">
        <v>0</v>
      </c>
      <c r="C43" s="3">
        <f>C2*$E$43</f>
        <v>0</v>
      </c>
      <c r="E43" s="8">
        <v>1.1000000000000001</v>
      </c>
    </row>
    <row r="44" spans="1:5" x14ac:dyDescent="0.2">
      <c r="A44" s="3">
        <v>1</v>
      </c>
      <c r="B44" s="3">
        <v>1</v>
      </c>
      <c r="C44" s="3">
        <f t="shared" ref="C44:C46" si="0">C3*$E$43</f>
        <v>0</v>
      </c>
    </row>
    <row r="45" spans="1:5" x14ac:dyDescent="0.2">
      <c r="A45" s="3">
        <v>1</v>
      </c>
      <c r="B45" s="3">
        <v>2</v>
      </c>
      <c r="C45" s="3">
        <f t="shared" si="0"/>
        <v>0</v>
      </c>
    </row>
    <row r="46" spans="1:5" x14ac:dyDescent="0.2">
      <c r="A46" s="3">
        <v>1</v>
      </c>
      <c r="B46" s="3">
        <v>3</v>
      </c>
      <c r="C46" s="3">
        <f t="shared" si="0"/>
        <v>0</v>
      </c>
    </row>
    <row r="47" spans="1:5" x14ac:dyDescent="0.2">
      <c r="A47" s="3">
        <v>1</v>
      </c>
      <c r="B47" s="3">
        <v>4</v>
      </c>
      <c r="C47" s="3">
        <f t="shared" ref="C47:C50" si="1">C6</f>
        <v>1</v>
      </c>
    </row>
    <row r="48" spans="1:5" x14ac:dyDescent="0.2">
      <c r="A48" s="3">
        <v>1</v>
      </c>
      <c r="B48" s="3">
        <v>5</v>
      </c>
      <c r="C48" s="3">
        <f>C7*$E$43</f>
        <v>0</v>
      </c>
    </row>
    <row r="49" spans="1:3" x14ac:dyDescent="0.2">
      <c r="A49" s="3">
        <v>1</v>
      </c>
      <c r="B49" s="3">
        <v>6</v>
      </c>
      <c r="C49" s="3">
        <f>C8*$E$43</f>
        <v>0</v>
      </c>
    </row>
    <row r="50" spans="1:3" x14ac:dyDescent="0.2">
      <c r="A50" s="3">
        <v>1</v>
      </c>
      <c r="B50" s="3">
        <v>7</v>
      </c>
      <c r="C50" s="3">
        <f t="shared" si="1"/>
        <v>1</v>
      </c>
    </row>
    <row r="51" spans="1:3" x14ac:dyDescent="0.2">
      <c r="A51" s="3">
        <v>1</v>
      </c>
      <c r="B51" s="3">
        <v>8</v>
      </c>
      <c r="C51" s="3">
        <f>C10*$E$43</f>
        <v>0.33</v>
      </c>
    </row>
    <row r="52" spans="1:3" x14ac:dyDescent="0.2">
      <c r="A52" s="3">
        <v>1</v>
      </c>
      <c r="B52" s="3">
        <v>9</v>
      </c>
      <c r="C52" s="3">
        <f t="shared" ref="C52:C79" si="2">C11*$E$43</f>
        <v>0.33</v>
      </c>
    </row>
    <row r="53" spans="1:3" x14ac:dyDescent="0.2">
      <c r="A53" s="3">
        <v>1</v>
      </c>
      <c r="B53" s="3">
        <v>10</v>
      </c>
      <c r="C53" s="3">
        <f t="shared" si="2"/>
        <v>0.33</v>
      </c>
    </row>
    <row r="54" spans="1:3" x14ac:dyDescent="0.2">
      <c r="A54" s="3">
        <v>1</v>
      </c>
      <c r="B54" s="3">
        <v>11</v>
      </c>
      <c r="C54" s="3">
        <f t="shared" si="2"/>
        <v>0.33</v>
      </c>
    </row>
    <row r="55" spans="1:3" x14ac:dyDescent="0.2">
      <c r="A55" s="3">
        <v>1</v>
      </c>
      <c r="B55" s="3">
        <v>12</v>
      </c>
      <c r="C55" s="3">
        <f t="shared" si="2"/>
        <v>0.33</v>
      </c>
    </row>
    <row r="56" spans="1:3" x14ac:dyDescent="0.2">
      <c r="A56" s="3">
        <v>1</v>
      </c>
      <c r="B56" s="3">
        <v>13</v>
      </c>
      <c r="C56" s="3">
        <f t="shared" si="2"/>
        <v>0.33</v>
      </c>
    </row>
    <row r="57" spans="1:3" x14ac:dyDescent="0.2">
      <c r="A57" s="3">
        <v>1</v>
      </c>
      <c r="B57" s="3">
        <v>14</v>
      </c>
      <c r="C57" s="3">
        <f t="shared" si="2"/>
        <v>0.33</v>
      </c>
    </row>
    <row r="58" spans="1:3" x14ac:dyDescent="0.2">
      <c r="A58" s="3">
        <v>1</v>
      </c>
      <c r="B58" s="3">
        <v>15</v>
      </c>
      <c r="C58" s="3">
        <f t="shared" si="2"/>
        <v>0.33</v>
      </c>
    </row>
    <row r="59" spans="1:3" x14ac:dyDescent="0.2">
      <c r="A59" s="3">
        <v>1</v>
      </c>
      <c r="B59" s="3">
        <v>16</v>
      </c>
      <c r="C59" s="3">
        <f t="shared" ref="C59" si="3">C18</f>
        <v>1</v>
      </c>
    </row>
    <row r="60" spans="1:3" x14ac:dyDescent="0.2">
      <c r="A60" s="3">
        <v>1</v>
      </c>
      <c r="B60" s="3">
        <v>17</v>
      </c>
      <c r="C60" s="3">
        <f t="shared" si="2"/>
        <v>0.33</v>
      </c>
    </row>
    <row r="61" spans="1:3" x14ac:dyDescent="0.2">
      <c r="A61" s="3">
        <v>1</v>
      </c>
      <c r="B61" s="3">
        <v>18</v>
      </c>
      <c r="C61" s="3">
        <f t="shared" si="2"/>
        <v>0.33</v>
      </c>
    </row>
    <row r="62" spans="1:3" x14ac:dyDescent="0.2">
      <c r="A62" s="3">
        <v>1</v>
      </c>
      <c r="B62" s="3">
        <v>19</v>
      </c>
      <c r="C62" s="3">
        <f t="shared" si="2"/>
        <v>0.33</v>
      </c>
    </row>
    <row r="63" spans="1:3" x14ac:dyDescent="0.2">
      <c r="A63" s="3">
        <v>1</v>
      </c>
      <c r="B63" s="3">
        <v>20</v>
      </c>
      <c r="C63" s="3">
        <f t="shared" si="2"/>
        <v>0.33</v>
      </c>
    </row>
    <row r="64" spans="1:3" x14ac:dyDescent="0.2">
      <c r="A64" s="3">
        <v>1</v>
      </c>
      <c r="B64" s="3">
        <v>21</v>
      </c>
      <c r="C64" s="3">
        <f t="shared" si="2"/>
        <v>0.55000000000000004</v>
      </c>
    </row>
    <row r="65" spans="1:3" x14ac:dyDescent="0.2">
      <c r="A65" s="3">
        <v>1</v>
      </c>
      <c r="B65" s="3">
        <v>22</v>
      </c>
      <c r="C65" s="3">
        <f t="shared" si="2"/>
        <v>0.55000000000000004</v>
      </c>
    </row>
    <row r="66" spans="1:3" x14ac:dyDescent="0.2">
      <c r="A66" s="3">
        <v>1</v>
      </c>
      <c r="B66" s="3">
        <v>23</v>
      </c>
      <c r="C66" s="3">
        <f t="shared" si="2"/>
        <v>0.55000000000000004</v>
      </c>
    </row>
    <row r="67" spans="1:3" x14ac:dyDescent="0.2">
      <c r="A67" s="3">
        <v>1</v>
      </c>
      <c r="B67" s="3">
        <v>24</v>
      </c>
      <c r="C67" s="3">
        <f t="shared" si="2"/>
        <v>0.55000000000000004</v>
      </c>
    </row>
    <row r="68" spans="1:3" x14ac:dyDescent="0.2">
      <c r="A68" s="3">
        <v>1</v>
      </c>
      <c r="B68" s="3">
        <v>25</v>
      </c>
      <c r="C68" s="3">
        <f t="shared" si="2"/>
        <v>0.55000000000000004</v>
      </c>
    </row>
    <row r="69" spans="1:3" x14ac:dyDescent="0.2">
      <c r="A69" s="3">
        <v>1</v>
      </c>
      <c r="B69" s="3">
        <v>26</v>
      </c>
      <c r="C69" s="3">
        <f t="shared" si="2"/>
        <v>0.55000000000000004</v>
      </c>
    </row>
    <row r="70" spans="1:3" x14ac:dyDescent="0.2">
      <c r="A70" s="3">
        <v>1</v>
      </c>
      <c r="B70" s="3">
        <v>27</v>
      </c>
      <c r="C70" s="3">
        <f t="shared" si="2"/>
        <v>0.55000000000000004</v>
      </c>
    </row>
    <row r="71" spans="1:3" x14ac:dyDescent="0.2">
      <c r="A71" s="3">
        <v>1</v>
      </c>
      <c r="B71" s="3">
        <v>28</v>
      </c>
      <c r="C71" s="3">
        <f t="shared" si="2"/>
        <v>0.55000000000000004</v>
      </c>
    </row>
    <row r="72" spans="1:3" x14ac:dyDescent="0.2">
      <c r="A72" s="3">
        <v>1</v>
      </c>
      <c r="B72" s="3">
        <v>29</v>
      </c>
      <c r="C72" s="3">
        <f t="shared" si="2"/>
        <v>0.55000000000000004</v>
      </c>
    </row>
    <row r="73" spans="1:3" x14ac:dyDescent="0.2">
      <c r="A73" s="3">
        <v>1</v>
      </c>
      <c r="B73" s="3">
        <v>30</v>
      </c>
      <c r="C73" s="3">
        <f t="shared" si="2"/>
        <v>0.55000000000000004</v>
      </c>
    </row>
    <row r="74" spans="1:3" x14ac:dyDescent="0.2">
      <c r="A74" s="3">
        <v>1</v>
      </c>
      <c r="B74" s="3">
        <v>31</v>
      </c>
      <c r="C74" s="3">
        <f t="shared" si="2"/>
        <v>0.55000000000000004</v>
      </c>
    </row>
    <row r="75" spans="1:3" x14ac:dyDescent="0.2">
      <c r="A75" s="3">
        <v>1</v>
      </c>
      <c r="B75" s="3">
        <v>32</v>
      </c>
      <c r="C75" s="3">
        <f t="shared" si="2"/>
        <v>0.55000000000000004</v>
      </c>
    </row>
    <row r="76" spans="1:3" x14ac:dyDescent="0.2">
      <c r="A76" s="3">
        <v>1</v>
      </c>
      <c r="B76" s="3">
        <v>33</v>
      </c>
      <c r="C76" s="3">
        <f t="shared" si="2"/>
        <v>0.55000000000000004</v>
      </c>
    </row>
    <row r="77" spans="1:3" x14ac:dyDescent="0.2">
      <c r="A77" s="3">
        <v>1</v>
      </c>
      <c r="B77" s="3">
        <v>34</v>
      </c>
      <c r="C77" s="3">
        <f t="shared" si="2"/>
        <v>0.55000000000000004</v>
      </c>
    </row>
    <row r="78" spans="1:3" x14ac:dyDescent="0.2">
      <c r="A78" s="3">
        <v>1</v>
      </c>
      <c r="B78" s="3">
        <v>35</v>
      </c>
      <c r="C78" s="3">
        <f t="shared" si="2"/>
        <v>0.55000000000000004</v>
      </c>
    </row>
    <row r="79" spans="1:3" x14ac:dyDescent="0.2">
      <c r="A79" s="3">
        <v>1</v>
      </c>
      <c r="B79" s="3">
        <v>36</v>
      </c>
      <c r="C79" s="3">
        <f t="shared" si="2"/>
        <v>0.55000000000000004</v>
      </c>
    </row>
    <row r="80" spans="1:3" x14ac:dyDescent="0.2">
      <c r="A80" s="3">
        <v>1</v>
      </c>
      <c r="B80" s="3">
        <v>37</v>
      </c>
      <c r="C80" s="3">
        <f>C39</f>
        <v>0.9</v>
      </c>
    </row>
    <row r="81" spans="1:5" x14ac:dyDescent="0.2">
      <c r="A81" s="3">
        <v>1</v>
      </c>
      <c r="B81" s="3">
        <v>38</v>
      </c>
      <c r="C81" s="3">
        <f t="shared" ref="C81:C83" si="4">C40</f>
        <v>0.9</v>
      </c>
    </row>
    <row r="82" spans="1:5" x14ac:dyDescent="0.2">
      <c r="A82" s="3">
        <v>1</v>
      </c>
      <c r="B82" s="3">
        <v>39</v>
      </c>
      <c r="C82" s="3">
        <f t="shared" si="4"/>
        <v>0.9</v>
      </c>
    </row>
    <row r="83" spans="1:5" x14ac:dyDescent="0.2">
      <c r="A83" s="3">
        <v>1</v>
      </c>
      <c r="B83" s="3">
        <v>40</v>
      </c>
      <c r="C83" s="3">
        <f t="shared" si="4"/>
        <v>0.9</v>
      </c>
    </row>
    <row r="84" spans="1:5" x14ac:dyDescent="0.2">
      <c r="A84" s="4">
        <v>2</v>
      </c>
      <c r="B84" s="4">
        <v>0</v>
      </c>
      <c r="C84" s="4">
        <f>C2*$E$84</f>
        <v>0</v>
      </c>
      <c r="E84" s="8">
        <v>1.2</v>
      </c>
    </row>
    <row r="85" spans="1:5" x14ac:dyDescent="0.2">
      <c r="A85" s="4">
        <v>2</v>
      </c>
      <c r="B85" s="4">
        <v>1</v>
      </c>
      <c r="C85" s="4">
        <f t="shared" ref="C85:C87" si="5">C3*$E$84</f>
        <v>0</v>
      </c>
    </row>
    <row r="86" spans="1:5" x14ac:dyDescent="0.2">
      <c r="A86" s="4">
        <v>2</v>
      </c>
      <c r="B86" s="4">
        <v>2</v>
      </c>
      <c r="C86" s="4">
        <f t="shared" si="5"/>
        <v>0</v>
      </c>
    </row>
    <row r="87" spans="1:5" x14ac:dyDescent="0.2">
      <c r="A87" s="4">
        <v>2</v>
      </c>
      <c r="B87" s="4">
        <v>3</v>
      </c>
      <c r="C87" s="4">
        <f t="shared" si="5"/>
        <v>0</v>
      </c>
    </row>
    <row r="88" spans="1:5" x14ac:dyDescent="0.2">
      <c r="A88" s="4">
        <v>2</v>
      </c>
      <c r="B88" s="4">
        <v>4</v>
      </c>
      <c r="C88" s="4">
        <f t="shared" ref="C88" si="6">C6</f>
        <v>1</v>
      </c>
    </row>
    <row r="89" spans="1:5" x14ac:dyDescent="0.2">
      <c r="A89" s="4">
        <v>2</v>
      </c>
      <c r="B89" s="4">
        <v>5</v>
      </c>
      <c r="C89" s="4">
        <f>C7*$E$84</f>
        <v>0</v>
      </c>
    </row>
    <row r="90" spans="1:5" x14ac:dyDescent="0.2">
      <c r="A90" s="4">
        <v>2</v>
      </c>
      <c r="B90" s="4">
        <v>6</v>
      </c>
      <c r="C90" s="4">
        <f>C8*$E$84</f>
        <v>0</v>
      </c>
    </row>
    <row r="91" spans="1:5" x14ac:dyDescent="0.2">
      <c r="A91" s="4">
        <v>2</v>
      </c>
      <c r="B91" s="4">
        <v>7</v>
      </c>
      <c r="C91" s="4">
        <f t="shared" ref="C91" si="7">C9</f>
        <v>1</v>
      </c>
    </row>
    <row r="92" spans="1:5" x14ac:dyDescent="0.2">
      <c r="A92" s="4">
        <v>2</v>
      </c>
      <c r="B92" s="4">
        <v>8</v>
      </c>
      <c r="C92" s="4">
        <f>C10*$E$84</f>
        <v>0.36</v>
      </c>
    </row>
    <row r="93" spans="1:5" x14ac:dyDescent="0.2">
      <c r="A93" s="4">
        <v>2</v>
      </c>
      <c r="B93" s="4">
        <v>9</v>
      </c>
      <c r="C93" s="4">
        <f t="shared" ref="C93:C120" si="8">C11*$E$84</f>
        <v>0.36</v>
      </c>
    </row>
    <row r="94" spans="1:5" x14ac:dyDescent="0.2">
      <c r="A94" s="4">
        <v>2</v>
      </c>
      <c r="B94" s="4">
        <v>10</v>
      </c>
      <c r="C94" s="4">
        <f t="shared" si="8"/>
        <v>0.36</v>
      </c>
    </row>
    <row r="95" spans="1:5" x14ac:dyDescent="0.2">
      <c r="A95" s="4">
        <v>2</v>
      </c>
      <c r="B95" s="4">
        <v>11</v>
      </c>
      <c r="C95" s="4">
        <f t="shared" si="8"/>
        <v>0.36</v>
      </c>
    </row>
    <row r="96" spans="1:5" x14ac:dyDescent="0.2">
      <c r="A96" s="4">
        <v>2</v>
      </c>
      <c r="B96" s="4">
        <v>12</v>
      </c>
      <c r="C96" s="4">
        <f t="shared" si="8"/>
        <v>0.36</v>
      </c>
    </row>
    <row r="97" spans="1:3" x14ac:dyDescent="0.2">
      <c r="A97" s="4">
        <v>2</v>
      </c>
      <c r="B97" s="4">
        <v>13</v>
      </c>
      <c r="C97" s="4">
        <f t="shared" si="8"/>
        <v>0.36</v>
      </c>
    </row>
    <row r="98" spans="1:3" x14ac:dyDescent="0.2">
      <c r="A98" s="4">
        <v>2</v>
      </c>
      <c r="B98" s="4">
        <v>14</v>
      </c>
      <c r="C98" s="4">
        <f t="shared" si="8"/>
        <v>0.36</v>
      </c>
    </row>
    <row r="99" spans="1:3" x14ac:dyDescent="0.2">
      <c r="A99" s="4">
        <v>2</v>
      </c>
      <c r="B99" s="4">
        <v>15</v>
      </c>
      <c r="C99" s="4">
        <f t="shared" si="8"/>
        <v>0.36</v>
      </c>
    </row>
    <row r="100" spans="1:3" x14ac:dyDescent="0.2">
      <c r="A100" s="4">
        <v>2</v>
      </c>
      <c r="B100" s="4">
        <v>16</v>
      </c>
      <c r="C100" s="4">
        <f t="shared" ref="C100" si="9">C18</f>
        <v>1</v>
      </c>
    </row>
    <row r="101" spans="1:3" x14ac:dyDescent="0.2">
      <c r="A101" s="4">
        <v>2</v>
      </c>
      <c r="B101" s="4">
        <v>17</v>
      </c>
      <c r="C101" s="4">
        <f t="shared" si="8"/>
        <v>0.36</v>
      </c>
    </row>
    <row r="102" spans="1:3" x14ac:dyDescent="0.2">
      <c r="A102" s="4">
        <v>2</v>
      </c>
      <c r="B102" s="4">
        <v>18</v>
      </c>
      <c r="C102" s="4">
        <f t="shared" si="8"/>
        <v>0.36</v>
      </c>
    </row>
    <row r="103" spans="1:3" x14ac:dyDescent="0.2">
      <c r="A103" s="4">
        <v>2</v>
      </c>
      <c r="B103" s="4">
        <v>19</v>
      </c>
      <c r="C103" s="4">
        <f t="shared" si="8"/>
        <v>0.36</v>
      </c>
    </row>
    <row r="104" spans="1:3" x14ac:dyDescent="0.2">
      <c r="A104" s="4">
        <v>2</v>
      </c>
      <c r="B104" s="4">
        <v>20</v>
      </c>
      <c r="C104" s="4">
        <f t="shared" si="8"/>
        <v>0.36</v>
      </c>
    </row>
    <row r="105" spans="1:3" x14ac:dyDescent="0.2">
      <c r="A105" s="4">
        <v>2</v>
      </c>
      <c r="B105" s="4">
        <v>21</v>
      </c>
      <c r="C105" s="4">
        <f t="shared" si="8"/>
        <v>0.6</v>
      </c>
    </row>
    <row r="106" spans="1:3" x14ac:dyDescent="0.2">
      <c r="A106" s="4">
        <v>2</v>
      </c>
      <c r="B106" s="4">
        <v>22</v>
      </c>
      <c r="C106" s="4">
        <f t="shared" si="8"/>
        <v>0.6</v>
      </c>
    </row>
    <row r="107" spans="1:3" x14ac:dyDescent="0.2">
      <c r="A107" s="4">
        <v>2</v>
      </c>
      <c r="B107" s="4">
        <v>23</v>
      </c>
      <c r="C107" s="4">
        <f t="shared" si="8"/>
        <v>0.6</v>
      </c>
    </row>
    <row r="108" spans="1:3" x14ac:dyDescent="0.2">
      <c r="A108" s="4">
        <v>2</v>
      </c>
      <c r="B108" s="4">
        <v>24</v>
      </c>
      <c r="C108" s="4">
        <f t="shared" si="8"/>
        <v>0.6</v>
      </c>
    </row>
    <row r="109" spans="1:3" x14ac:dyDescent="0.2">
      <c r="A109" s="4">
        <v>2</v>
      </c>
      <c r="B109" s="4">
        <v>25</v>
      </c>
      <c r="C109" s="4">
        <f t="shared" si="8"/>
        <v>0.6</v>
      </c>
    </row>
    <row r="110" spans="1:3" x14ac:dyDescent="0.2">
      <c r="A110" s="4">
        <v>2</v>
      </c>
      <c r="B110" s="4">
        <v>26</v>
      </c>
      <c r="C110" s="4">
        <f t="shared" si="8"/>
        <v>0.6</v>
      </c>
    </row>
    <row r="111" spans="1:3" x14ac:dyDescent="0.2">
      <c r="A111" s="4">
        <v>2</v>
      </c>
      <c r="B111" s="4">
        <v>27</v>
      </c>
      <c r="C111" s="4">
        <f t="shared" si="8"/>
        <v>0.6</v>
      </c>
    </row>
    <row r="112" spans="1:3" x14ac:dyDescent="0.2">
      <c r="A112" s="4">
        <v>2</v>
      </c>
      <c r="B112" s="4">
        <v>28</v>
      </c>
      <c r="C112" s="4">
        <f t="shared" si="8"/>
        <v>0.6</v>
      </c>
    </row>
    <row r="113" spans="1:3" x14ac:dyDescent="0.2">
      <c r="A113" s="4">
        <v>2</v>
      </c>
      <c r="B113" s="4">
        <v>29</v>
      </c>
      <c r="C113" s="4">
        <f t="shared" si="8"/>
        <v>0.6</v>
      </c>
    </row>
    <row r="114" spans="1:3" x14ac:dyDescent="0.2">
      <c r="A114" s="4">
        <v>2</v>
      </c>
      <c r="B114" s="4">
        <v>30</v>
      </c>
      <c r="C114" s="4">
        <f t="shared" si="8"/>
        <v>0.6</v>
      </c>
    </row>
    <row r="115" spans="1:3" x14ac:dyDescent="0.2">
      <c r="A115" s="4">
        <v>2</v>
      </c>
      <c r="B115" s="4">
        <v>31</v>
      </c>
      <c r="C115" s="4">
        <f t="shared" si="8"/>
        <v>0.6</v>
      </c>
    </row>
    <row r="116" spans="1:3" x14ac:dyDescent="0.2">
      <c r="A116" s="4">
        <v>2</v>
      </c>
      <c r="B116" s="4">
        <v>32</v>
      </c>
      <c r="C116" s="4">
        <f t="shared" si="8"/>
        <v>0.6</v>
      </c>
    </row>
    <row r="117" spans="1:3" x14ac:dyDescent="0.2">
      <c r="A117" s="4">
        <v>2</v>
      </c>
      <c r="B117" s="4">
        <v>33</v>
      </c>
      <c r="C117" s="4">
        <f t="shared" si="8"/>
        <v>0.6</v>
      </c>
    </row>
    <row r="118" spans="1:3" x14ac:dyDescent="0.2">
      <c r="A118" s="4">
        <v>2</v>
      </c>
      <c r="B118" s="4">
        <v>34</v>
      </c>
      <c r="C118" s="4">
        <f t="shared" si="8"/>
        <v>0.6</v>
      </c>
    </row>
    <row r="119" spans="1:3" x14ac:dyDescent="0.2">
      <c r="A119" s="4">
        <v>2</v>
      </c>
      <c r="B119" s="4">
        <v>35</v>
      </c>
      <c r="C119" s="4">
        <f t="shared" si="8"/>
        <v>0.6</v>
      </c>
    </row>
    <row r="120" spans="1:3" x14ac:dyDescent="0.2">
      <c r="A120" s="4">
        <v>2</v>
      </c>
      <c r="B120" s="4">
        <v>36</v>
      </c>
      <c r="C120" s="4">
        <f t="shared" si="8"/>
        <v>0.6</v>
      </c>
    </row>
    <row r="121" spans="1:3" x14ac:dyDescent="0.2">
      <c r="A121" s="4">
        <v>2</v>
      </c>
      <c r="B121" s="4">
        <v>37</v>
      </c>
      <c r="C121" s="4">
        <f>C39</f>
        <v>0.9</v>
      </c>
    </row>
    <row r="122" spans="1:3" x14ac:dyDescent="0.2">
      <c r="A122" s="4">
        <v>2</v>
      </c>
      <c r="B122" s="4">
        <v>38</v>
      </c>
      <c r="C122" s="4">
        <f t="shared" ref="C122:C124" si="10">C40</f>
        <v>0.9</v>
      </c>
    </row>
    <row r="123" spans="1:3" x14ac:dyDescent="0.2">
      <c r="A123" s="4">
        <v>2</v>
      </c>
      <c r="B123" s="4">
        <v>39</v>
      </c>
      <c r="C123" s="4">
        <f t="shared" si="10"/>
        <v>0.9</v>
      </c>
    </row>
    <row r="124" spans="1:3" x14ac:dyDescent="0.2">
      <c r="A124" s="4">
        <v>2</v>
      </c>
      <c r="B124" s="4">
        <v>40</v>
      </c>
      <c r="C124" s="4">
        <f t="shared" si="10"/>
        <v>0.9</v>
      </c>
    </row>
  </sheetData>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F311363ECB49C45BE6A1ABA8AA4E3C9" ma:contentTypeVersion="13" ma:contentTypeDescription="Create a new document." ma:contentTypeScope="" ma:versionID="bcab42b681813b96043c0b869577973d">
  <xsd:schema xmlns:xsd="http://www.w3.org/2001/XMLSchema" xmlns:xs="http://www.w3.org/2001/XMLSchema" xmlns:p="http://schemas.microsoft.com/office/2006/metadata/properties" xmlns:ns2="7962a6ab-b148-4fb3-9b24-47c6fd02e414" xmlns:ns3="78c38721-2d96-443e-bd32-82c62d4eed8a" targetNamespace="http://schemas.microsoft.com/office/2006/metadata/properties" ma:root="true" ma:fieldsID="b36b52368701cf0b88ba8d42da5a3441" ns2:_="" ns3:_="">
    <xsd:import namespace="7962a6ab-b148-4fb3-9b24-47c6fd02e414"/>
    <xsd:import namespace="78c38721-2d96-443e-bd32-82c62d4eed8a"/>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lcf76f155ced4ddcb4097134ff3c332f" minOccurs="0"/>
                <xsd:element ref="ns3:TaxCatchAll" minOccurs="0"/>
                <xsd:element ref="ns2:MediaServiceObjectDetectorVersion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962a6ab-b148-4fb3-9b24-47c6fd02e41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33fdc6da-32ca-4a2b-983e-32d6a4a8ae6b"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17" nillable="true" ma:displayName="MediaServiceObjectDetectorVersions" ma:hidden="true" ma:indexed="true" ma:internalName="MediaServiceObjectDetectorVersions"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8c38721-2d96-443e-bd32-82c62d4eed8a"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16" nillable="true" ma:displayName="Taxonomy Catch All Column" ma:hidden="true" ma:list="{7292afad-22a6-4bba-b5d0-ef77aaf95d1a}" ma:internalName="TaxCatchAll" ma:showField="CatchAllData" ma:web="78c38721-2d96-443e-bd32-82c62d4eed8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DB1F164-DDC9-4622-8588-A1C1F4AFED7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962a6ab-b148-4fb3-9b24-47c6fd02e414"/>
    <ds:schemaRef ds:uri="78c38721-2d96-443e-bd32-82c62d4eed8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6FC4DEEE-E4C1-4BDA-9F3A-10B42714F00A}">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README</vt:lpstr>
      <vt:lpstr>SimParameters</vt:lpstr>
      <vt:lpstr>potential_preg_untrt</vt:lpstr>
      <vt:lpstr>potential_preg_trt</vt:lpstr>
      <vt:lpstr>potential_preec_untrt</vt:lpstr>
      <vt:lpstr>potential_preec_trt</vt:lpstr>
      <vt:lpstr>postpreec_preg</vt:lpstr>
      <vt:lpstr>pnc_prob</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Latour, Chase Doyne</dc:creator>
  <cp:lastModifiedBy>Latour, Chase Doyne</cp:lastModifiedBy>
  <dcterms:created xsi:type="dcterms:W3CDTF">2023-10-20T20:22:45Z</dcterms:created>
  <dcterms:modified xsi:type="dcterms:W3CDTF">2024-07-17T00:17:50Z</dcterms:modified>
</cp:coreProperties>
</file>