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chaselatour/preg_cohort_construction/"/>
    </mc:Choice>
  </mc:AlternateContent>
  <xr:revisionPtr revIDLastSave="0" documentId="13_ncr:1_{550AE7CF-A538-F142-AD12-E852BF87FA74}" xr6:coauthVersionLast="47" xr6:coauthVersionMax="47" xr10:uidLastSave="{00000000-0000-0000-0000-000000000000}"/>
  <bookViews>
    <workbookView xWindow="20" yWindow="500" windowWidth="28800" windowHeight="16100" activeTab="1" xr2:uid="{EDFB6D7C-8216-ED43-8AA6-178B9CD2875A}"/>
  </bookViews>
  <sheets>
    <sheet name="SimParameters" sheetId="8" r:id="rId1"/>
    <sheet name="potential_preg_untrt" sheetId="6" r:id="rId2"/>
    <sheet name="potential_preg_trt" sheetId="2" r:id="rId3"/>
    <sheet name="Phase3" sheetId="3" r:id="rId4"/>
    <sheet name="Phase4" sheetId="5" r:id="rId5"/>
    <sheet name="Phase5" sheetId="7" r:id="rId6"/>
    <sheet name="OLD" sheetId="1" r:id="rId7"/>
    <sheet name="SB_Risk_Preeclampsia" sheetId="4"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4" i="2" l="1"/>
  <c r="C123" i="2"/>
  <c r="C122" i="2"/>
  <c r="E122" i="2" s="1"/>
  <c r="C121" i="2"/>
  <c r="C120" i="2"/>
  <c r="C119" i="2"/>
  <c r="C118" i="2"/>
  <c r="C117" i="2"/>
  <c r="C116" i="2"/>
  <c r="C115" i="2"/>
  <c r="C114" i="2"/>
  <c r="C113" i="2"/>
  <c r="C112" i="2"/>
  <c r="C111" i="2"/>
  <c r="C110" i="2"/>
  <c r="C109" i="2"/>
  <c r="C108" i="2"/>
  <c r="C107" i="2"/>
  <c r="C106" i="2"/>
  <c r="C105" i="2"/>
  <c r="C104" i="2"/>
  <c r="C103" i="2"/>
  <c r="C102" i="2"/>
  <c r="C101" i="2"/>
  <c r="C100" i="2"/>
  <c r="C99" i="2"/>
  <c r="C98" i="2"/>
  <c r="C97" i="2"/>
  <c r="C96" i="2"/>
  <c r="C95" i="2"/>
  <c r="E95" i="2" s="1"/>
  <c r="C94" i="2"/>
  <c r="C93" i="2"/>
  <c r="C92" i="2"/>
  <c r="C91" i="2"/>
  <c r="C90" i="2"/>
  <c r="C89" i="2"/>
  <c r="C88" i="2"/>
  <c r="C87" i="2"/>
  <c r="C86" i="2"/>
  <c r="C85" i="2"/>
  <c r="C84" i="2"/>
  <c r="C83" i="2"/>
  <c r="C82" i="2"/>
  <c r="C81" i="2"/>
  <c r="C80" i="2"/>
  <c r="C79" i="2"/>
  <c r="C78" i="2"/>
  <c r="C77" i="2"/>
  <c r="C76" i="2"/>
  <c r="C75" i="2"/>
  <c r="C74" i="2"/>
  <c r="C73" i="2"/>
  <c r="C72" i="2"/>
  <c r="C71" i="2"/>
  <c r="C70" i="2"/>
  <c r="C69" i="2"/>
  <c r="C68" i="2"/>
  <c r="C67" i="2"/>
  <c r="C66" i="2"/>
  <c r="C65" i="2"/>
  <c r="C64" i="2"/>
  <c r="C63" i="2"/>
  <c r="C62" i="2"/>
  <c r="C61" i="2"/>
  <c r="C60" i="2"/>
  <c r="C59" i="2"/>
  <c r="C58" i="2"/>
  <c r="C57" i="2"/>
  <c r="C56" i="2"/>
  <c r="C55" i="2"/>
  <c r="C54" i="2"/>
  <c r="C53" i="2"/>
  <c r="C52" i="2"/>
  <c r="C51" i="2"/>
  <c r="C50" i="2"/>
  <c r="C49" i="2"/>
  <c r="C48" i="2"/>
  <c r="E48" i="2" s="1"/>
  <c r="C47" i="2"/>
  <c r="C46" i="2"/>
  <c r="C45" i="2"/>
  <c r="C44" i="2"/>
  <c r="C43" i="2"/>
  <c r="C42" i="2"/>
  <c r="C41" i="2"/>
  <c r="C40" i="2"/>
  <c r="C39" i="2"/>
  <c r="C38" i="2"/>
  <c r="C37" i="2"/>
  <c r="C36" i="2"/>
  <c r="C35" i="2"/>
  <c r="C34" i="2"/>
  <c r="C33" i="2"/>
  <c r="C32" i="2"/>
  <c r="C31" i="2"/>
  <c r="C30" i="2"/>
  <c r="C29" i="2"/>
  <c r="C28" i="2"/>
  <c r="C27" i="2"/>
  <c r="C26" i="2"/>
  <c r="C25" i="2"/>
  <c r="C24" i="2"/>
  <c r="C23" i="2"/>
  <c r="C22" i="2"/>
  <c r="E22" i="2" s="1"/>
  <c r="C21" i="2"/>
  <c r="C20" i="2"/>
  <c r="C19" i="2"/>
  <c r="C18" i="2"/>
  <c r="C17" i="2"/>
  <c r="C16" i="2"/>
  <c r="C15" i="2"/>
  <c r="E15" i="2" s="1"/>
  <c r="C14" i="2"/>
  <c r="C13" i="2"/>
  <c r="C12" i="2"/>
  <c r="C11" i="2"/>
  <c r="C10" i="2"/>
  <c r="C9" i="2"/>
  <c r="C8" i="2"/>
  <c r="C7" i="2"/>
  <c r="C6" i="2"/>
  <c r="C5" i="2"/>
  <c r="C4" i="2"/>
  <c r="C3" i="2"/>
  <c r="E9" i="2"/>
  <c r="E10" i="2"/>
  <c r="E14" i="2"/>
  <c r="E17" i="2"/>
  <c r="E18" i="2"/>
  <c r="E25" i="2"/>
  <c r="E26" i="2"/>
  <c r="E30" i="2"/>
  <c r="E33" i="2"/>
  <c r="E34" i="2"/>
  <c r="E38" i="2"/>
  <c r="E41" i="2"/>
  <c r="D42" i="2"/>
  <c r="E46" i="2"/>
  <c r="E49" i="2"/>
  <c r="E50" i="2"/>
  <c r="E54" i="2"/>
  <c r="E57" i="2"/>
  <c r="E58" i="2"/>
  <c r="E62" i="2"/>
  <c r="E65" i="2"/>
  <c r="E66" i="2"/>
  <c r="E70" i="2"/>
  <c r="E73" i="2"/>
  <c r="E74" i="2"/>
  <c r="E78" i="2"/>
  <c r="E81" i="2"/>
  <c r="E82" i="2"/>
  <c r="E86" i="2"/>
  <c r="E87" i="2"/>
  <c r="E90" i="2"/>
  <c r="E94" i="2"/>
  <c r="E98" i="2"/>
  <c r="E102" i="2"/>
  <c r="E103" i="2"/>
  <c r="E106" i="2"/>
  <c r="E110" i="2"/>
  <c r="E111" i="2"/>
  <c r="E114" i="2"/>
  <c r="E118" i="2"/>
  <c r="E119" i="2"/>
  <c r="C2" i="2"/>
  <c r="E84" i="2" s="1"/>
  <c r="D124" i="2"/>
  <c r="E123" i="2"/>
  <c r="E121" i="2"/>
  <c r="E120" i="2"/>
  <c r="E117" i="2"/>
  <c r="E116" i="2"/>
  <c r="E115" i="2"/>
  <c r="E113" i="2"/>
  <c r="E112" i="2"/>
  <c r="E109" i="2"/>
  <c r="E108" i="2"/>
  <c r="E107" i="2"/>
  <c r="E105" i="2"/>
  <c r="E104" i="2"/>
  <c r="E101" i="2"/>
  <c r="E100" i="2"/>
  <c r="E99" i="2"/>
  <c r="E97" i="2"/>
  <c r="E96" i="2"/>
  <c r="E93" i="2"/>
  <c r="E92" i="2"/>
  <c r="E91" i="2"/>
  <c r="E89" i="2"/>
  <c r="E88" i="2"/>
  <c r="E85" i="2"/>
  <c r="D83" i="2"/>
  <c r="E80" i="2"/>
  <c r="E79" i="2"/>
  <c r="E77" i="2"/>
  <c r="E76" i="2"/>
  <c r="E75" i="2"/>
  <c r="E72" i="2"/>
  <c r="E71" i="2"/>
  <c r="E69" i="2"/>
  <c r="E68" i="2"/>
  <c r="E67" i="2"/>
  <c r="E64" i="2"/>
  <c r="E63" i="2"/>
  <c r="E61" i="2"/>
  <c r="E60" i="2"/>
  <c r="E59" i="2"/>
  <c r="E56" i="2"/>
  <c r="E55" i="2"/>
  <c r="E53" i="2"/>
  <c r="E52" i="2"/>
  <c r="E51" i="2"/>
  <c r="E47" i="2"/>
  <c r="E45" i="2"/>
  <c r="E44" i="2"/>
  <c r="E43" i="2"/>
  <c r="E40" i="2"/>
  <c r="E39" i="2"/>
  <c r="E37" i="2"/>
  <c r="E36" i="2"/>
  <c r="E35" i="2"/>
  <c r="E32" i="2"/>
  <c r="E31" i="2"/>
  <c r="E29" i="2"/>
  <c r="E28" i="2"/>
  <c r="E27" i="2"/>
  <c r="E24" i="2"/>
  <c r="E23" i="2"/>
  <c r="E21" i="2"/>
  <c r="E20" i="2"/>
  <c r="E19" i="2"/>
  <c r="E16" i="2"/>
  <c r="E13" i="2"/>
  <c r="E12" i="2"/>
  <c r="E11" i="2"/>
  <c r="E8" i="2"/>
  <c r="E7" i="2"/>
  <c r="E6" i="2"/>
  <c r="E5" i="2"/>
  <c r="E4" i="2"/>
  <c r="E3" i="2"/>
  <c r="E2" i="2"/>
  <c r="D124" i="6"/>
  <c r="E123" i="6"/>
  <c r="E122" i="6"/>
  <c r="E121" i="6"/>
  <c r="E120" i="6"/>
  <c r="E119" i="6"/>
  <c r="E118" i="6"/>
  <c r="E117" i="6"/>
  <c r="E116" i="6"/>
  <c r="E115" i="6"/>
  <c r="E114" i="6"/>
  <c r="E113" i="6"/>
  <c r="E112" i="6"/>
  <c r="E111" i="6"/>
  <c r="E110" i="6"/>
  <c r="E109" i="6"/>
  <c r="E108" i="6"/>
  <c r="E107" i="6"/>
  <c r="E106" i="6"/>
  <c r="E105" i="6"/>
  <c r="E104" i="6"/>
  <c r="E103" i="6"/>
  <c r="E102" i="6"/>
  <c r="E101" i="6"/>
  <c r="E100" i="6"/>
  <c r="E99" i="6"/>
  <c r="E98" i="6"/>
  <c r="E97" i="6"/>
  <c r="E96" i="6"/>
  <c r="E95" i="6"/>
  <c r="E94" i="6"/>
  <c r="E93" i="6"/>
  <c r="E92" i="6"/>
  <c r="E91" i="6"/>
  <c r="E90" i="6"/>
  <c r="E89" i="6"/>
  <c r="E88" i="6"/>
  <c r="E87" i="6"/>
  <c r="E86" i="6"/>
  <c r="E85" i="6"/>
  <c r="E84" i="6"/>
  <c r="C124" i="6"/>
  <c r="C123" i="6"/>
  <c r="C122" i="6"/>
  <c r="C121" i="6"/>
  <c r="C120" i="6"/>
  <c r="C119" i="6"/>
  <c r="C118" i="6"/>
  <c r="C117" i="6"/>
  <c r="C116" i="6"/>
  <c r="C115" i="6"/>
  <c r="C114" i="6"/>
  <c r="C113" i="6"/>
  <c r="C112" i="6"/>
  <c r="C111" i="6"/>
  <c r="C110" i="6"/>
  <c r="C109" i="6"/>
  <c r="C108" i="6"/>
  <c r="C107" i="6"/>
  <c r="C106" i="6"/>
  <c r="C105" i="6"/>
  <c r="C104" i="6"/>
  <c r="C103" i="6"/>
  <c r="C102" i="6"/>
  <c r="C101" i="6"/>
  <c r="C100" i="6"/>
  <c r="C99" i="6"/>
  <c r="C98" i="6"/>
  <c r="C97" i="6"/>
  <c r="C96" i="6"/>
  <c r="C95" i="6"/>
  <c r="C94" i="6"/>
  <c r="C93" i="6"/>
  <c r="C92" i="6"/>
  <c r="C91" i="6"/>
  <c r="C90" i="6"/>
  <c r="C89" i="6"/>
  <c r="C88" i="6"/>
  <c r="C87" i="6"/>
  <c r="C86" i="6"/>
  <c r="C85" i="6"/>
  <c r="C84" i="6"/>
  <c r="D83" i="6"/>
  <c r="E82" i="6"/>
  <c r="E81" i="6"/>
  <c r="E80" i="6"/>
  <c r="E79" i="6"/>
  <c r="E78" i="6"/>
  <c r="E77" i="6"/>
  <c r="E76" i="6"/>
  <c r="E75" i="6"/>
  <c r="E74" i="6"/>
  <c r="E73" i="6"/>
  <c r="E72" i="6"/>
  <c r="E71" i="6"/>
  <c r="E70" i="6"/>
  <c r="E69" i="6"/>
  <c r="E68" i="6"/>
  <c r="E67" i="6"/>
  <c r="E66" i="6"/>
  <c r="E65" i="6"/>
  <c r="E64" i="6"/>
  <c r="E63" i="6"/>
  <c r="E62" i="6"/>
  <c r="E61" i="6"/>
  <c r="E60" i="6"/>
  <c r="E59" i="6"/>
  <c r="E58" i="6"/>
  <c r="E57" i="6"/>
  <c r="E56" i="6"/>
  <c r="E55" i="6"/>
  <c r="E54" i="6"/>
  <c r="E53" i="6"/>
  <c r="E52" i="6"/>
  <c r="E51" i="6"/>
  <c r="E50" i="6"/>
  <c r="E49" i="6"/>
  <c r="E48" i="6"/>
  <c r="E47" i="6"/>
  <c r="E46" i="6"/>
  <c r="E45" i="6"/>
  <c r="E44" i="6"/>
  <c r="E43" i="6"/>
  <c r="C83" i="6"/>
  <c r="C82" i="6"/>
  <c r="C81" i="6"/>
  <c r="C80" i="6"/>
  <c r="C79" i="6"/>
  <c r="C78" i="6"/>
  <c r="C77" i="6"/>
  <c r="C76" i="6"/>
  <c r="C75" i="6"/>
  <c r="C74" i="6"/>
  <c r="C73" i="6"/>
  <c r="C72" i="6"/>
  <c r="C71" i="6"/>
  <c r="C70" i="6"/>
  <c r="C69" i="6"/>
  <c r="C68" i="6"/>
  <c r="C67" i="6"/>
  <c r="C66" i="6"/>
  <c r="C65" i="6"/>
  <c r="C64" i="6"/>
  <c r="C63" i="6"/>
  <c r="C62" i="6"/>
  <c r="C61" i="6"/>
  <c r="C60" i="6"/>
  <c r="C59" i="6"/>
  <c r="C58" i="6"/>
  <c r="C57" i="6"/>
  <c r="C56" i="6"/>
  <c r="C55" i="6"/>
  <c r="C54" i="6"/>
  <c r="C53" i="6"/>
  <c r="C52" i="6"/>
  <c r="C51" i="6"/>
  <c r="C50" i="6"/>
  <c r="C49" i="6"/>
  <c r="C48" i="6"/>
  <c r="C47" i="6"/>
  <c r="C46" i="6"/>
  <c r="C45" i="6"/>
  <c r="C44" i="6"/>
  <c r="C43" i="6"/>
  <c r="C3" i="3"/>
  <c r="C4" i="3"/>
  <c r="D4" i="3" s="1"/>
  <c r="C5" i="3"/>
  <c r="C6" i="3"/>
  <c r="D6" i="3" s="1"/>
  <c r="C7" i="3"/>
  <c r="D7" i="3" s="1"/>
  <c r="C8" i="3"/>
  <c r="C9" i="3"/>
  <c r="D9" i="3" s="1"/>
  <c r="C10" i="3"/>
  <c r="D10" i="3" s="1"/>
  <c r="C11" i="3"/>
  <c r="C12" i="3"/>
  <c r="C13" i="3"/>
  <c r="C14" i="3"/>
  <c r="C15" i="3"/>
  <c r="D15" i="3" s="1"/>
  <c r="C16" i="3"/>
  <c r="D16" i="3" s="1"/>
  <c r="C17" i="3"/>
  <c r="D17" i="3" s="1"/>
  <c r="C18" i="3"/>
  <c r="C2" i="3"/>
  <c r="D8" i="3"/>
  <c r="D13" i="3"/>
  <c r="D18" i="3"/>
  <c r="D2" i="3"/>
  <c r="D14" i="3"/>
  <c r="C37" i="6"/>
  <c r="D12" i="3"/>
  <c r="C4" i="5"/>
  <c r="H2" i="3"/>
  <c r="F2" i="3"/>
  <c r="D11" i="3"/>
  <c r="D5" i="3"/>
  <c r="D3" i="3"/>
  <c r="F4" i="3"/>
  <c r="F5" i="3"/>
  <c r="F6" i="3"/>
  <c r="F7" i="3"/>
  <c r="F8" i="3"/>
  <c r="F9" i="3"/>
  <c r="F10" i="3"/>
  <c r="F11" i="3"/>
  <c r="F12" i="3"/>
  <c r="F13" i="3"/>
  <c r="F14" i="3"/>
  <c r="F15" i="3"/>
  <c r="F16" i="3"/>
  <c r="F17" i="3"/>
  <c r="F18" i="3"/>
  <c r="F3" i="3"/>
  <c r="E3" i="6"/>
  <c r="E4" i="6"/>
  <c r="E5" i="6"/>
  <c r="E6" i="6"/>
  <c r="E41" i="6"/>
  <c r="E2" i="6"/>
  <c r="D42" i="6"/>
  <c r="E40" i="6"/>
  <c r="E39" i="6"/>
  <c r="E38" i="6"/>
  <c r="E36" i="6"/>
  <c r="E35" i="6"/>
  <c r="E34" i="6"/>
  <c r="E33" i="6"/>
  <c r="E32" i="6"/>
  <c r="E31" i="6"/>
  <c r="E30" i="6"/>
  <c r="E29" i="6"/>
  <c r="E28" i="6"/>
  <c r="E27" i="6"/>
  <c r="E26" i="6"/>
  <c r="E25" i="6"/>
  <c r="E24" i="6"/>
  <c r="E23" i="6"/>
  <c r="E22" i="6"/>
  <c r="E21" i="6"/>
  <c r="E20" i="6"/>
  <c r="E19" i="6"/>
  <c r="E18" i="6"/>
  <c r="E17" i="6"/>
  <c r="E16" i="6"/>
  <c r="E15" i="6"/>
  <c r="E14" i="6"/>
  <c r="E13" i="6"/>
  <c r="E12" i="6"/>
  <c r="E11" i="6"/>
  <c r="E10" i="6"/>
  <c r="E9" i="6"/>
  <c r="E8" i="6"/>
  <c r="E7" i="6"/>
  <c r="H3" i="3"/>
  <c r="H4" i="3"/>
  <c r="H5" i="3"/>
  <c r="H6" i="3"/>
  <c r="H7" i="3"/>
  <c r="H8" i="3"/>
  <c r="H9" i="3"/>
  <c r="H10" i="3"/>
  <c r="H11" i="3"/>
  <c r="H12" i="3"/>
  <c r="H13" i="3"/>
  <c r="H14" i="3"/>
  <c r="H15" i="3"/>
  <c r="H16" i="3"/>
  <c r="H17" i="3"/>
  <c r="H18" i="3"/>
  <c r="C3" i="5"/>
  <c r="C5" i="5" s="1"/>
  <c r="L8" i="4"/>
  <c r="L9" i="4"/>
  <c r="L10" i="4"/>
  <c r="L11" i="4"/>
  <c r="L12" i="4"/>
  <c r="L13" i="4"/>
  <c r="L14" i="4"/>
  <c r="L15" i="4"/>
  <c r="L16" i="4"/>
  <c r="L17" i="4"/>
  <c r="L18" i="4"/>
  <c r="L19" i="4"/>
  <c r="L20" i="4"/>
  <c r="L21" i="4"/>
  <c r="L22" i="4"/>
  <c r="L23" i="4"/>
  <c r="L7" i="4"/>
  <c r="K18" i="4"/>
  <c r="J6" i="4"/>
  <c r="J7" i="4"/>
  <c r="J8" i="4"/>
  <c r="J9" i="4"/>
  <c r="J10" i="4"/>
  <c r="J11" i="4"/>
  <c r="J12" i="4"/>
  <c r="J13" i="4"/>
  <c r="J14" i="4"/>
  <c r="J15" i="4"/>
  <c r="J16" i="4"/>
  <c r="J17" i="4"/>
  <c r="J18" i="4"/>
  <c r="J19" i="4"/>
  <c r="J20" i="4"/>
  <c r="J21" i="4"/>
  <c r="J22" i="4"/>
  <c r="J23" i="4"/>
  <c r="J5" i="4"/>
  <c r="I6" i="4"/>
  <c r="I7" i="4"/>
  <c r="I8" i="4"/>
  <c r="I9" i="4"/>
  <c r="I10" i="4"/>
  <c r="I11" i="4"/>
  <c r="I12" i="4"/>
  <c r="I13" i="4"/>
  <c r="I14" i="4"/>
  <c r="I15" i="4"/>
  <c r="I16" i="4"/>
  <c r="I17" i="4"/>
  <c r="I18" i="4"/>
  <c r="I19" i="4"/>
  <c r="I20" i="4"/>
  <c r="I21" i="4"/>
  <c r="I22" i="4"/>
  <c r="I23" i="4"/>
  <c r="I5" i="4"/>
  <c r="D34" i="1"/>
  <c r="D35" i="1"/>
  <c r="D36" i="1"/>
  <c r="D37" i="1"/>
  <c r="D32" i="1"/>
  <c r="D31" i="1"/>
  <c r="D30" i="1"/>
  <c r="D29" i="1"/>
  <c r="D28" i="1"/>
  <c r="D27" i="1"/>
  <c r="D26" i="1"/>
  <c r="D25" i="1"/>
  <c r="D24" i="1"/>
  <c r="D23" i="1"/>
  <c r="D22" i="1"/>
  <c r="C38" i="1"/>
  <c r="D3" i="1"/>
  <c r="D4" i="1"/>
  <c r="D5" i="1"/>
  <c r="D6" i="1"/>
  <c r="D7" i="1"/>
  <c r="D8" i="1"/>
  <c r="D9" i="1"/>
  <c r="D10" i="1"/>
  <c r="D11" i="1"/>
  <c r="D12" i="1"/>
  <c r="D13" i="1"/>
  <c r="D14" i="1"/>
  <c r="D15" i="1"/>
  <c r="D16" i="1"/>
  <c r="D17" i="1"/>
  <c r="D18" i="1"/>
  <c r="D19" i="1"/>
  <c r="D20" i="1"/>
  <c r="D21" i="1"/>
  <c r="D2" i="1"/>
  <c r="B33" i="1"/>
  <c r="D33" i="1" s="1"/>
  <c r="E37"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tc={35C57926-D2D1-1E4D-B53B-E5E2E4FD75E7}</author>
    <author>tc={9A5BA4F2-D71D-6E40-92FE-646A717AC649}</author>
    <author>tc={AA203F26-57EB-FD4D-96A8-1E3EC58078F0}</author>
    <author>tc={BA1965E4-CB1E-A446-858D-2C189AC85BC3}</author>
    <author>tc={73131F6C-4FDD-8242-81D0-C94D07ECA3E3}</author>
    <author>tc={F0934731-78BA-194A-B9CD-EC5F1F6C9CE0}</author>
    <author>tc={3BD33B62-4B89-784D-BCF9-57648E8A7B32}</author>
    <author>tc={7B3AA43D-BF71-F649-BE1E-473187DEA264}</author>
  </authors>
  <commentList>
    <comment ref="C1" authorId="0" shapeId="0" xr:uid="{35C57926-D2D1-1E4D-B53B-E5E2E4FD75E7}">
      <text>
        <t>[Threaded comment]
Your version of Excel allows you to read this threaded comment; however, any edits to it will get removed if the file is opened in a newer version of Excel. Learn more: https://go.microsoft.com/fwlink/?linkid=870924
Comment:
    https://www.medicalnewstoday.com/articles/322634#miscarriage-rates-by-week</t>
      </text>
    </comment>
    <comment ref="C2" authorId="1" shapeId="0" xr:uid="{9A5BA4F2-D71D-6E40-92FE-646A717AC649}">
      <text>
        <t>[Threaded comment]
Your version of Excel allows you to read this threaded comment; however, any edits to it will get removed if the file is opened in a newer version of Excel. Learn more: https://go.microsoft.com/fwlink/?linkid=870924
Comment:
    Originally had this as 0.5, but it was really high and lots of people not included in trial. Brought this down to 0.2. Same with gw 1</t>
      </text>
    </comment>
    <comment ref="C4" authorId="2" shapeId="0" xr:uid="{AA203F26-57EB-FD4D-96A8-1E3EC58078F0}">
      <text>
        <t>[Threaded comment]
Your version of Excel allows you to read this threaded comment; however, any edits to it will get removed if the file is opened in a newer version of Excel. Learn more: https://go.microsoft.com/fwlink/?linkid=870924
Comment:
    Lowered this slightly from 0.2 to 0.1 to improve sample size.</t>
      </text>
    </comment>
    <comment ref="C21" authorId="3" shapeId="0" xr:uid="{BA1965E4-CB1E-A446-858D-2C189AC85BC3}">
      <text>
        <t>[Threaded comment]
Your version of Excel allows you to read this threaded comment; however, any edits to it will get removed if the file is opened in a newer version of Excel. Learn more: https://go.microsoft.com/fwlink/?linkid=870924
Comment:
    All the 0.003s — https://stacks.cdc.gov/view/cdc/61387</t>
      </text>
    </comment>
    <comment ref="D26" authorId="4" shapeId="0" xr:uid="{73131F6C-4FDD-8242-81D0-C94D07ECA3E3}">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t>
      </text>
    </comment>
    <comment ref="C37" authorId="5" shapeId="0" xr:uid="{F0934731-78BA-194A-B9CD-EC5F1F6C9CE0}">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 ref="D67" authorId="6" shapeId="0" xr:uid="{3BD33B62-4B89-784D-BCF9-57648E8A7B32}">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t>
      </text>
    </comment>
    <comment ref="D108" authorId="7" shapeId="0" xr:uid="{7B3AA43D-BF71-F649-BE1E-473187DEA264}">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tc={E4001C83-F249-6444-A77F-28633B3A7B29}</author>
    <author>tc={D3951916-579F-9441-90C6-D3B056A29F66}</author>
    <author>tc={8C8F274C-85B2-394B-AD03-43C0661C6744}</author>
    <author>tc={F2369221-CB12-D746-BE61-8D48FFA61906}</author>
    <author>tc={5A39B3F8-BF99-5541-90CC-F9ACE8CBD01D}</author>
  </authors>
  <commentList>
    <comment ref="C21" authorId="0" shapeId="0" xr:uid="{E4001C83-F249-6444-A77F-28633B3A7B29}">
      <text>
        <t>[Threaded comment]
Your version of Excel allows you to read this threaded comment; however, any edits to it will get removed if the file is opened in a newer version of Excel. Learn more: https://go.microsoft.com/fwlink/?linkid=870924
Comment:
    All the 0.003s — https://stacks.cdc.gov/view/cdc/61387</t>
      </text>
    </comment>
    <comment ref="D26" authorId="1" shapeId="0" xr:uid="{D3951916-579F-9441-90C6-D3B056A29F66}">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t>
      </text>
    </comment>
    <comment ref="C37" authorId="2" shapeId="0" xr:uid="{8C8F274C-85B2-394B-AD03-43C0661C6744}">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 ref="D67" authorId="3" shapeId="0" xr:uid="{F2369221-CB12-D746-BE61-8D48FFA61906}">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t>
      </text>
    </comment>
    <comment ref="D108" authorId="4" shapeId="0" xr:uid="{5A39B3F8-BF99-5541-90CC-F9ACE8CBD01D}">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tc={64BAD85A-477D-3B47-ACFB-F7563888EB93}</author>
    <author>tc={4842E7A7-EBD7-CE4B-AB5E-5EFBBB07D91E}</author>
    <author>tc={DC70E6C4-DF0E-954B-B2D1-90B51812DBEA}</author>
  </authors>
  <commentList>
    <comment ref="B1" authorId="0" shapeId="0" xr:uid="{64BAD85A-477D-3B47-ACFB-F7563888EB93}">
      <text>
        <t>[Threaded comment]
Your version of Excel allows you to read this threaded comment; however, any edits to it will get removed if the file is opened in a newer version of Excel. Learn more: https://go.microsoft.com/fwlink/?linkid=870924
Comment:
    https://www.sciencedirect.com/science/article/pii/S0002937813008594?via%3Dihub#fig1</t>
      </text>
    </comment>
    <comment ref="C1" authorId="1" shapeId="0" xr:uid="{4842E7A7-EBD7-CE4B-AB5E-5EFBBB07D91E}">
      <text>
        <t>[Threaded comment]
Your version of Excel allows you to read this threaded comment; however, any edits to it will get removed if the file is opened in a newer version of Excel. Learn more: https://go.microsoft.com/fwlink/?linkid=870924
Comment:
    Increased the risk of preeclampsia for the simulation
Reply:
    Ideally, want to be at 10-25% of untreated with preeclampsia: High blood pressure: A risk factor for preeclampsiaMarch of Dimeshttps://www.marchofdimes.org › find-support › blog › h...</t>
      </text>
    </comment>
    <comment ref="G1" authorId="2" shapeId="0" xr:uid="{DC70E6C4-DF0E-954B-B2D1-90B51812DBEA}">
      <text>
        <t>[Threaded comment]
Your version of Excel allows you to read this threaded comment; however, any edits to it will get removed if the file is opened in a newer version of Excel. Learn more: https://go.microsoft.com/fwlink/?linkid=870924
Comment:
    https://www.ncbi.nlm.nih.gov/pmc/articles/PMC4347876/
Reply:
    Note that we have no treatment effect on risk of fetal death or live birth after preeclampsia. We’re assuming that this effect is essentially totally determined by the experience of preeclampsia. This is a simplification of real life.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tc={BF5B5001-B1EA-1F47-AB8D-821418E22C5D}</author>
  </authors>
  <commentList>
    <comment ref="A1" authorId="0" shapeId="0" xr:uid="{BF5B5001-B1EA-1F47-AB8D-821418E22C5D}">
      <text>
        <t>[Threaded comment]
Your version of Excel allows you to read this threaded comment; however, any edits to it will get removed if the file is opened in a newer version of Excel. Learn more: https://go.microsoft.com/fwlink/?linkid=870924
Comment:
    Maybe treatment shouldn’t have an effect on SGA?
Reply:
    I think the counter-argument for a treatment effect was that the results weren’t really interesting to discuss without a treatment effect.</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tc={E6E88FEF-63DE-2F45-80DF-11FAF199CED4}</author>
    <author>tc={B831F326-F008-1346-B1B1-8CC11324C357}</author>
    <author>tc={DDBB59B4-2F6E-C04D-8EA2-09D2C1914C68}</author>
    <author>tc={E9BCC1D5-1B59-E946-915C-60D136876422}</author>
    <author>tc={7FD7AEEF-71D2-574A-9052-EA48BC9A0990}</author>
    <author>tc={24ECC65E-7926-A74D-88BA-ECF06281649B}</author>
    <author>tc={922FBB19-8B5B-A34B-A9B0-54F331113989}</author>
  </authors>
  <commentList>
    <comment ref="B1" authorId="0" shapeId="0" xr:uid="{E6E88FEF-63DE-2F45-80DF-11FAF199CED4}">
      <text>
        <t>[Threaded comment]
Your version of Excel allows you to read this threaded comment; however, any edits to it will get removed if the file is opened in a newer version of Excel. Learn more: https://go.microsoft.com/fwlink/?linkid=870924
Comment:
    https://www.medicalnewstoday.com/articles/322634#miscarriage-rates-by-week</t>
      </text>
    </comment>
    <comment ref="E1" authorId="1" shapeId="0" xr:uid="{B831F326-F008-1346-B1B1-8CC11324C357}">
      <text>
        <t xml:space="preserve">[Threaded comment]
Your version of Excel allows you to read this threaded comment; however, any edits to it will get removed if the file is opened in a newer version of Excel. Learn more: https://go.microsoft.com/fwlink/?linkid=870924
Comment:
    Going to assume that once someone develops severe preeclampsia that they </t>
      </text>
    </comment>
    <comment ref="B17" authorId="2" shapeId="0" xr:uid="{DDBB59B4-2F6E-C04D-8EA2-09D2C1914C68}">
      <text>
        <t>[Threaded comment]
Your version of Excel allows you to read this threaded comment; however, any edits to it will get removed if the file is opened in a newer version of Excel. Learn more: https://go.microsoft.com/fwlink/?linkid=870924
Comment:
    All the 0.003s — https://stacks.cdc.gov/view/cdc/61387</t>
      </text>
    </comment>
    <comment ref="C22" authorId="3" shapeId="0" xr:uid="{E9BCC1D5-1B59-E946-915C-60D136876422}">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t>
      </text>
    </comment>
    <comment ref="E22" authorId="4" shapeId="0" xr:uid="{7FD7AEEF-71D2-574A-9052-EA48BC9A0990}">
      <text>
        <t>[Threaded comment]
Your version of Excel allows you to read this threaded comment; however, any edits to it will get removed if the file is opened in a newer version of Excel. Learn more: https://go.microsoft.com/fwlink/?linkid=870924
Comment:
    https://www.sciencedirect.com/science/article/pii/S0002937813008594?via%3Dihub#fig1</t>
      </text>
    </comment>
    <comment ref="F22" authorId="5" shapeId="0" xr:uid="{24ECC65E-7926-A74D-88BA-ECF06281649B}">
      <text>
        <t xml:space="preserve">[Threaded comment]
Your version of Excel allows you to read this threaded comment; however, any edits to it will get removed if the file is opened in a newer version of Excel. Learn more: https://go.microsoft.com/fwlink/?linkid=870924
Comment:
    https://www.cdc.gov/nchs/data/vsrr/vsrr021.pdf
</t>
      </text>
    </comment>
    <comment ref="B33" authorId="6" shapeId="0" xr:uid="{922FBB19-8B5B-A34B-A9B0-54F331113989}">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tc={7F21C0C9-3748-7449-8B61-7AC75D94AA52}</author>
    <author>tc={760167DC-12EB-F840-B9E8-A3B42A8E8484}</author>
    <author>tc={895E85A6-7599-BE4D-A5A6-2C2F9CEB3D46}</author>
  </authors>
  <commentList>
    <comment ref="A1" authorId="0" shapeId="0" xr:uid="{7F21C0C9-3748-7449-8B61-7AC75D94AA52}">
      <text>
        <t>[Threaded comment]
Your version of Excel allows you to read this threaded comment; however, any edits to it will get removed if the file is opened in a newer version of Excel. Learn more: https://go.microsoft.com/fwlink/?linkid=870924
Comment:
    https://www.ncbi.nlm.nih.gov/pmc/articles/PMC4347876/#:~:text=However%2C%20relative%20risk%20of%20stillbirth,CI%3D46%20to%20142).</t>
      </text>
    </comment>
    <comment ref="L2" authorId="1" shapeId="0" xr:uid="{760167DC-12EB-F840-B9E8-A3B42A8E8484}">
      <text>
        <t xml:space="preserve">[Threaded comment]
Your version of Excel allows you to read this threaded comment; however, any edits to it will get removed if the file is opened in a newer version of Excel. Learn more: https://go.microsoft.com/fwlink/?linkid=870924
Comment:
    The values that going to use, given statistical probs. Assuming that preeclampsia leads to at least as high a probability of fetal death. Going to take the maximimum of the risk here and the risk that we’re using in Phase 1
</t>
      </text>
    </comment>
    <comment ref="K18" authorId="2" shapeId="0" xr:uid="{895E85A6-7599-BE4D-A5A6-2C2F9CEB3D46}">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List>
</comments>
</file>

<file path=xl/sharedStrings.xml><?xml version="1.0" encoding="utf-8"?>
<sst xmlns="http://schemas.openxmlformats.org/spreadsheetml/2006/main" count="62" uniqueCount="44">
  <si>
    <t>p_fetaldeath</t>
  </si>
  <si>
    <t>gestweek</t>
  </si>
  <si>
    <t>p_livebirth</t>
  </si>
  <si>
    <t>p_contpreg</t>
  </si>
  <si>
    <t>p_preeclampsia</t>
  </si>
  <si>
    <t>p_cesarean</t>
  </si>
  <si>
    <t>Pregnancies at beginning of week</t>
  </si>
  <si>
    <t>Preeclampsia</t>
  </si>
  <si>
    <t>Week</t>
  </si>
  <si>
    <t>All</t>
  </si>
  <si>
    <t>With</t>
  </si>
  <si>
    <t>Without</t>
  </si>
  <si>
    <t>REF</t>
  </si>
  <si>
    <t>New Preeclampsia Cases</t>
  </si>
  <si>
    <t>Stillbirths during the week</t>
  </si>
  <si>
    <t xml:space="preserve">With </t>
  </si>
  <si>
    <t>Risk of Stillbirth</t>
  </si>
  <si>
    <t>With Preeclampsia</t>
  </si>
  <si>
    <t>Round</t>
  </si>
  <si>
    <t>Risk of fetal death</t>
  </si>
  <si>
    <t>Phase 1</t>
  </si>
  <si>
    <t>Values used</t>
  </si>
  <si>
    <t>preeclampsia_flag</t>
  </si>
  <si>
    <t>p_sga</t>
  </si>
  <si>
    <t>p_fetaldeath_next</t>
  </si>
  <si>
    <t>p_livebirth_next</t>
  </si>
  <si>
    <t>p_contpreg_next</t>
  </si>
  <si>
    <t>gestweek_conception</t>
  </si>
  <si>
    <t>treat_effect_OR</t>
  </si>
  <si>
    <t>treat_effect_ln_OR</t>
  </si>
  <si>
    <t>ln_odds_preeclampsia</t>
  </si>
  <si>
    <t>trt_value</t>
  </si>
  <si>
    <t>p_preeclampsia_original</t>
  </si>
  <si>
    <t>p_censoring</t>
  </si>
  <si>
    <t>RR</t>
  </si>
  <si>
    <t>Abortion</t>
  </si>
  <si>
    <t>severity</t>
  </si>
  <si>
    <t>Outcome</t>
  </si>
  <si>
    <t xml:space="preserve">Treatment Effect </t>
  </si>
  <si>
    <t>Severity</t>
  </si>
  <si>
    <t>Severity -&gt; Abortion</t>
  </si>
  <si>
    <t>Low</t>
  </si>
  <si>
    <t>Moderate</t>
  </si>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</sst>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2"/>
      <color rgb="FF212121"/>
      <name val="Cambria"/>
      <family val="1"/>
    </font>
    <font>
      <sz val="12"/>
      <color rgb="FF212121"/>
      <name val="Cambria"/>
      <family val="1"/>
    </font>
    <font>
      <sz val="10"/>
      <color rgb="FF000000"/>
      <name val="Tahoma"/>
      <family val="2"/>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9939A"/>
        <bgColor indexed="64"/>
      </patternFill>
    </fill>
  </fills>
  <borders count="1">
    <border>
      <left/>
      <right/>
      <top/>
      <bottom/>
      <diagonal/>
    </border>
  </borders>
  <cellStyleXfs count="1">
    <xf numFmtId="0" fontId="0" fillId="0" borderId="0"/>
  </cellStyleXfs>
  <cellXfs count="12">
    <xf numFmtId="0" fontId="0" fillId="0" borderId="0" xfId="0"/>
    <xf numFmtId="0" fontId="2" fillId="0" borderId="0" xfId="0" applyFont="1"/>
    <xf numFmtId="0" fontId="3" fillId="0" borderId="0" xfId="0" applyFont="1"/>
    <xf numFmtId="0" fontId="2" fillId="0" borderId="0" xfId="0" applyFont="1" applyAlignment="1">
      <alignment wrapText="1"/>
    </xf>
    <xf numFmtId="0" fontId="1" fillId="0" borderId="0" xfId="0" applyFont="1"/>
    <xf numFmtId="0" fontId="0" fillId="2" borderId="0" xfId="0" applyFill="1"/>
    <xf numFmtId="0" fontId="2" fillId="0" borderId="0" xfId="0" applyFont="1"/>
    <xf numFmtId="0" fontId="0" fillId="0" borderId="0" xfId="0"/>
    <xf numFmtId="0" fontId="1" fillId="0" borderId="0" xfId="0" applyFont="1" applyAlignment="1">
      <alignment horizontal="center"/>
    </xf>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colors>
    <mruColors>
      <color rgb="FFF9939A"/>
      <color rgb="FFF98B9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Latour, Chase Doyne" id="{51D2B8DB-A2F5-4646-800E-4DB3664DB2F8}" userId="S::cdlatour@ad.unc.edu::b862171a-9958-4231-aae7-d0c75883e868"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3-10-20T20:28:15.91" personId="{51D2B8DB-A2F5-4646-800E-4DB3664DB2F8}" id="{35C57926-D2D1-1E4D-B53B-E5E2E4FD75E7}">
    <text>https://www.medicalnewstoday.com/articles/322634#miscarriage-rates-by-week</text>
  </threadedComment>
  <threadedComment ref="C2" dT="2023-11-27T01:39:00.90" personId="{51D2B8DB-A2F5-4646-800E-4DB3664DB2F8}" id="{9A5BA4F2-D71D-6E40-92FE-646A717AC649}">
    <text>Originally had this as 0.5, but it was really high and lots of people not included in trial. Brought this down to 0.2. Same with gw 1</text>
  </threadedComment>
  <threadedComment ref="C4" dT="2023-11-27T01:41:40.99" personId="{51D2B8DB-A2F5-4646-800E-4DB3664DB2F8}" id="{AA203F26-57EB-FD4D-96A8-1E3EC58078F0}">
    <text>Lowered this slightly from 0.2 to 0.1 to improve sample size.</text>
  </threadedComment>
  <threadedComment ref="C21" dT="2023-10-20T20:32:56.90" personId="{51D2B8DB-A2F5-4646-800E-4DB3664DB2F8}" id="{BA1965E4-CB1E-A446-858D-2C189AC85BC3}">
    <text>All the 0.003s — https://stacks.cdc.gov/view/cdc/61387</text>
  </threadedComment>
  <threadedComment ref="D26" dT="2023-10-20T20:36:59.95" personId="{51D2B8DB-A2F5-4646-800E-4DB3664DB2F8}" id="{73131F6C-4FDD-8242-81D0-C94D07ECA3E3}">
    <text>https://www.ncbi.nlm.nih.gov/pmc/articles/PMC9847908/#:~:text=There%20was%20a%20peak%20of,%25)%20occurring%20at%2039%20weeks.</text>
  </threadedComment>
  <threadedComment ref="C37" dT="2023-10-20T20:29:33.53" personId="{51D2B8DB-A2F5-4646-800E-4DB3664DB2F8}" id="{F0934731-78BA-194A-B9CD-EC5F1F6C9CE0}">
    <text>https://www.ncbi.nlm.nih.gov/pmc/articles/PMC3719843/#:~:text=The%20risk%20of%20stillbirth%20at,at%2042%20weeks%20of%20gestation.</text>
  </threadedComment>
  <threadedComment ref="D67" dT="2023-10-20T20:36:59.95" personId="{51D2B8DB-A2F5-4646-800E-4DB3664DB2F8}" id="{3BD33B62-4B89-784D-BCF9-57648E8A7B32}">
    <text>https://www.ncbi.nlm.nih.gov/pmc/articles/PMC9847908/#:~:text=There%20was%20a%20peak%20of,%25)%20occurring%20at%2039%20weeks.</text>
  </threadedComment>
  <threadedComment ref="D108" dT="2023-10-20T20:36:59.95" personId="{51D2B8DB-A2F5-4646-800E-4DB3664DB2F8}" id="{7B3AA43D-BF71-F649-BE1E-473187DEA264}">
    <text>https://www.ncbi.nlm.nih.gov/pmc/articles/PMC9847908/#:~:text=There%20was%20a%20peak%20of,%25)%20occurring%20at%2039%20weeks.</text>
  </threadedComment>
</ThreadedComments>
</file>

<file path=xl/threadedComments/threadedComment2.xml><?xml version="1.0" encoding="utf-8"?>
<ThreadedComments xmlns="http://schemas.microsoft.com/office/spreadsheetml/2018/threadedcomments" xmlns:x="http://schemas.openxmlformats.org/spreadsheetml/2006/main">
  <threadedComment ref="C21" dT="2023-10-20T20:32:56.90" personId="{51D2B8DB-A2F5-4646-800E-4DB3664DB2F8}" id="{E4001C83-F249-6444-A77F-28633B3A7B29}">
    <text>All the 0.003s — https://stacks.cdc.gov/view/cdc/61387</text>
  </threadedComment>
  <threadedComment ref="D26" dT="2023-10-20T20:36:59.95" personId="{51D2B8DB-A2F5-4646-800E-4DB3664DB2F8}" id="{D3951916-579F-9441-90C6-D3B056A29F66}">
    <text>https://www.ncbi.nlm.nih.gov/pmc/articles/PMC9847908/#:~:text=There%20was%20a%20peak%20of,%25)%20occurring%20at%2039%20weeks.</text>
  </threadedComment>
  <threadedComment ref="C37" dT="2023-10-20T20:29:33.53" personId="{51D2B8DB-A2F5-4646-800E-4DB3664DB2F8}" id="{8C8F274C-85B2-394B-AD03-43C0661C6744}">
    <text>https://www.ncbi.nlm.nih.gov/pmc/articles/PMC3719843/#:~:text=The%20risk%20of%20stillbirth%20at,at%2042%20weeks%20of%20gestation.</text>
  </threadedComment>
  <threadedComment ref="D67" dT="2023-10-20T20:36:59.95" personId="{51D2B8DB-A2F5-4646-800E-4DB3664DB2F8}" id="{F2369221-CB12-D746-BE61-8D48FFA61906}">
    <text>https://www.ncbi.nlm.nih.gov/pmc/articles/PMC9847908/#:~:text=There%20was%20a%20peak%20of,%25)%20occurring%20at%2039%20weeks.</text>
  </threadedComment>
  <threadedComment ref="D108" dT="2023-10-20T20:36:59.95" personId="{51D2B8DB-A2F5-4646-800E-4DB3664DB2F8}" id="{5A39B3F8-BF99-5541-90CC-F9ACE8CBD01D}">
    <text>https://www.ncbi.nlm.nih.gov/pmc/articles/PMC9847908/#:~:text=There%20was%20a%20peak%20of,%25)%20occurring%20at%2039%20weeks.</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3-10-27T16:29:57.16" personId="{51D2B8DB-A2F5-4646-800E-4DB3664DB2F8}" id="{64BAD85A-477D-3B47-ACFB-F7563888EB93}">
    <text>https://www.sciencedirect.com/science/article/pii/S0002937813008594?via%3Dihub#fig1</text>
  </threadedComment>
  <threadedComment ref="C1" dT="2023-11-27T01:54:37.91" personId="{51D2B8DB-A2F5-4646-800E-4DB3664DB2F8}" id="{4842E7A7-EBD7-CE4B-AB5E-5EFBBB07D91E}">
    <text>Increased the risk of preeclampsia for the simulation</text>
  </threadedComment>
  <threadedComment ref="C1" dT="2023-11-27T01:59:11.30" personId="{51D2B8DB-A2F5-4646-800E-4DB3664DB2F8}" id="{87DE33D1-1F43-EB47-9370-EDEB086C1788}" parentId="{4842E7A7-EBD7-CE4B-AB5E-5EFBBB07D91E}">
    <text>Ideally, want to be at 10-25% of untreated with preeclampsia: High blood pressure: A risk factor for preeclampsiaMarch of Dimeshttps://www.marchofdimes.org › find-support › blog › h...</text>
    <extLst>
      <x:ext xmlns:xltc2="http://schemas.microsoft.com/office/spreadsheetml/2020/threadedcomments2" uri="{F7C98A9C-CBB3-438F-8F68-D28B6AF4A901}">
        <xltc2:checksum>404583031</xltc2:checksum>
        <xltc2:hyperlink startIndex="62" length="122" url="https://www.google.com/url?sa=t&amp;rct=j&amp;q=&amp;esrc=s&amp;source=web&amp;cd=&amp;cad=rja&amp;uact=8&amp;ved=2ahUKEwj9ucGciuOCAxU1lGoFHVFcDqoQFnoECA8QAw&amp;url=https%3A%2F%2Fwww.marchofdimes.org%2Ffind-support%2Fblog%2Fhigh-blood-pressure-risk-factor-preeclampsia-0%23%3A~%3Atext%3DAccording%2520to%2520the%2520American%2520College%2Caspirin%2520to%2520help%2520prevent%2520it.&amp;usg=AOvVaw2WnPBfo15qNAd5MeG9CtOf&amp;opi=89978449"/>
      </x:ext>
    </extLst>
  </threadedComment>
  <threadedComment ref="G1" dT="2023-10-27T12:57:42.45" personId="{51D2B8DB-A2F5-4646-800E-4DB3664DB2F8}" id="{DC70E6C4-DF0E-954B-B2D1-90B51812DBEA}">
    <text>https://www.ncbi.nlm.nih.gov/pmc/articles/PMC4347876/</text>
  </threadedComment>
  <threadedComment ref="G1" dT="2023-11-25T19:28:53.24" personId="{51D2B8DB-A2F5-4646-800E-4DB3664DB2F8}" id="{E6A79F53-3968-FF47-900F-F20537C8C3CA}" parentId="{DC70E6C4-DF0E-954B-B2D1-90B51812DBEA}">
    <text>Note that we have no treatment effect on risk of fetal death or live birth after preeclampsia. We’re assuming that this effect is essentially totally determined by the experience of preeclampsia. This is a simplification of real life.</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3-11-27T02:03:33.50" personId="{51D2B8DB-A2F5-4646-800E-4DB3664DB2F8}" id="{BF5B5001-B1EA-1F47-AB8D-821418E22C5D}">
    <text>Maybe treatment shouldn’t have an effect on SGA?</text>
  </threadedComment>
  <threadedComment ref="A1" dT="2023-11-27T02:28:42.57" personId="{51D2B8DB-A2F5-4646-800E-4DB3664DB2F8}" id="{21A0BB0A-4B0F-E74C-8D6A-B40C2502836C}" parentId="{BF5B5001-B1EA-1F47-AB8D-821418E22C5D}">
    <text>I think the counter-argument for a treatment effect was that the results weren’t really interesting to discuss without a treatment effect.</text>
  </threadedComment>
</ThreadedComments>
</file>

<file path=xl/threadedComments/threadedComment5.xml><?xml version="1.0" encoding="utf-8"?>
<ThreadedComments xmlns="http://schemas.microsoft.com/office/spreadsheetml/2018/threadedcomments" xmlns:x="http://schemas.openxmlformats.org/spreadsheetml/2006/main">
  <threadedComment ref="B1" dT="2023-10-20T20:28:15.91" personId="{51D2B8DB-A2F5-4646-800E-4DB3664DB2F8}" id="{E6E88FEF-63DE-2F45-80DF-11FAF199CED4}">
    <text>https://www.medicalnewstoday.com/articles/322634#miscarriage-rates-by-week</text>
  </threadedComment>
  <threadedComment ref="E1" dT="2023-10-20T20:46:29.25" personId="{51D2B8DB-A2F5-4646-800E-4DB3664DB2F8}" id="{B831F326-F008-1346-B1B1-8CC11324C357}">
    <text xml:space="preserve">Going to assume that once someone develops severe preeclampsia that they </text>
  </threadedComment>
  <threadedComment ref="B17" dT="2023-10-20T20:32:56.90" personId="{51D2B8DB-A2F5-4646-800E-4DB3664DB2F8}" id="{DDBB59B4-2F6E-C04D-8EA2-09D2C1914C68}">
    <text>All the 0.003s — https://stacks.cdc.gov/view/cdc/61387</text>
  </threadedComment>
  <threadedComment ref="C22" dT="2023-10-20T20:36:59.95" personId="{51D2B8DB-A2F5-4646-800E-4DB3664DB2F8}" id="{E9BCC1D5-1B59-E946-915C-60D136876422}">
    <text>https://www.ncbi.nlm.nih.gov/pmc/articles/PMC9847908/#:~:text=There%20was%20a%20peak%20of,%25)%20occurring%20at%2039%20weeks.</text>
  </threadedComment>
  <threadedComment ref="E22" dT="2023-10-20T20:46:34.22" personId="{51D2B8DB-A2F5-4646-800E-4DB3664DB2F8}" id="{7FD7AEEF-71D2-574A-9052-EA48BC9A0990}">
    <text>https://www.sciencedirect.com/science/article/pii/S0002937813008594?via%3Dihub#fig1</text>
  </threadedComment>
  <threadedComment ref="F22" dT="2023-10-20T20:49:47.05" personId="{51D2B8DB-A2F5-4646-800E-4DB3664DB2F8}" id="{24ECC65E-7926-A74D-88BA-ECF06281649B}">
    <text xml:space="preserve">https://www.cdc.gov/nchs/data/vsrr/vsrr021.pdf
</text>
    <extLst>
      <x:ext xmlns:xltc2="http://schemas.microsoft.com/office/spreadsheetml/2020/threadedcomments2" uri="{F7C98A9C-CBB3-438F-8F68-D28B6AF4A901}">
        <xltc2:checksum>1011369276</xltc2:checksum>
        <xltc2:hyperlink startIndex="0" length="46" url="https://www.cdc.gov/nchs/data/vsrr/vsrr021.pdf"/>
      </x:ext>
    </extLst>
  </threadedComment>
  <threadedComment ref="B33" dT="2023-10-20T20:29:33.53" personId="{51D2B8DB-A2F5-4646-800E-4DB3664DB2F8}" id="{922FBB19-8B5B-A34B-A9B0-54F331113989}">
    <text>https://www.ncbi.nlm.nih.gov/pmc/articles/PMC3719843/#:~:text=The%20risk%20of%20stillbirth%20at,at%2042%20weeks%20of%20gestation.</text>
  </threadedComment>
</ThreadedComments>
</file>

<file path=xl/threadedComments/threadedComment6.xml><?xml version="1.0" encoding="utf-8"?>
<ThreadedComments xmlns="http://schemas.microsoft.com/office/spreadsheetml/2018/threadedcomments" xmlns:x="http://schemas.openxmlformats.org/spreadsheetml/2006/main">
  <threadedComment ref="A1" dT="2023-10-27T12:40:23.55" personId="{51D2B8DB-A2F5-4646-800E-4DB3664DB2F8}" id="{7F21C0C9-3748-7449-8B61-7AC75D94AA52}">
    <text>https://www.ncbi.nlm.nih.gov/pmc/articles/PMC4347876/#:~:text=However%2C%20relative%20risk%20of%20stillbirth,CI%3D46%20to%20142).</text>
  </threadedComment>
  <threadedComment ref="L2" dT="2023-10-27T12:51:03.02" personId="{51D2B8DB-A2F5-4646-800E-4DB3664DB2F8}" id="{760167DC-12EB-F840-B9E8-A3B42A8E8484}">
    <text xml:space="preserve">The values that going to use, given statistical probs. Assuming that preeclampsia leads to at least as high a probability of fetal death. Going to take the maximimum of the risk here and the risk that we’re using in Phase 1
</text>
  </threadedComment>
  <threadedComment ref="K18" dT="2023-10-20T20:29:33.53" personId="{51D2B8DB-A2F5-4646-800E-4DB3664DB2F8}" id="{895E85A6-7599-BE4D-A5A6-2C2F9CEB3D46}">
    <text>https://www.ncbi.nlm.nih.gov/pmc/articles/PMC3719843/#:~:text=The%20risk%20of%20stillbirth%20at,at%2042%20weeks%20of%20gestation.</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AD042-1D8C-E044-AB59-2B80CE0D260D}">
  <dimension ref="A1:B10"/>
  <sheetViews>
    <sheetView workbookViewId="0">
      <selection activeCell="B11" sqref="B11"/>
    </sheetView>
  </sheetViews>
  <sheetFormatPr baseColWidth="10" defaultRowHeight="16" x14ac:dyDescent="0.2"/>
  <cols>
    <col min="1" max="1" width="12.1640625" bestFit="1" customWidth="1"/>
  </cols>
  <sheetData>
    <row r="1" spans="1:2" x14ac:dyDescent="0.2">
      <c r="A1" s="8" t="s">
        <v>38</v>
      </c>
      <c r="B1" s="8"/>
    </row>
    <row r="2" spans="1:2" x14ac:dyDescent="0.2">
      <c r="A2" s="4" t="s">
        <v>37</v>
      </c>
      <c r="B2" s="4" t="s">
        <v>34</v>
      </c>
    </row>
    <row r="3" spans="1:2" x14ac:dyDescent="0.2">
      <c r="A3" t="s">
        <v>35</v>
      </c>
      <c r="B3">
        <v>0.8</v>
      </c>
    </row>
    <row r="4" spans="1:2" x14ac:dyDescent="0.2">
      <c r="A4" t="s">
        <v>7</v>
      </c>
      <c r="B4">
        <v>0.8</v>
      </c>
    </row>
    <row r="6" spans="1:2" x14ac:dyDescent="0.2">
      <c r="A6" s="8" t="s">
        <v>40</v>
      </c>
      <c r="B6" s="8"/>
    </row>
    <row r="7" spans="1:2" x14ac:dyDescent="0.2">
      <c r="A7" s="4" t="s">
        <v>39</v>
      </c>
      <c r="B7" s="4" t="s">
        <v>34</v>
      </c>
    </row>
    <row r="8" spans="1:2" x14ac:dyDescent="0.2">
      <c r="A8" t="s">
        <v>41</v>
      </c>
      <c r="B8" t="s">
        <v>12</v>
      </c>
    </row>
    <row r="9" spans="1:2" x14ac:dyDescent="0.2">
      <c r="A9" t="s">
        <v>42</v>
      </c>
      <c r="B9">
        <v>1.1000000000000001</v>
      </c>
    </row>
    <row r="10" spans="1:2" x14ac:dyDescent="0.2">
      <c r="A10" t="s">
        <v>43</v>
      </c>
      <c r="B10">
        <v>1.2</v>
      </c>
    </row>
  </sheetData>
  <mergeCells count="2">
    <mergeCell ref="A1:B1"/>
    <mergeCell ref="A6:B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633E7-A8AC-2448-856C-6ACF1A963AAB}">
  <dimension ref="A1:E124"/>
  <sheetViews>
    <sheetView tabSelected="1" topLeftCell="A62" workbookViewId="0">
      <selection activeCell="B78" sqref="B78"/>
    </sheetView>
  </sheetViews>
  <sheetFormatPr baseColWidth="10" defaultRowHeight="16" x14ac:dyDescent="0.2"/>
  <cols>
    <col min="2" max="2" width="19" bestFit="1" customWidth="1"/>
    <col min="3" max="3" width="16.33203125" bestFit="1" customWidth="1"/>
    <col min="4" max="4" width="14.33203125" bestFit="1" customWidth="1"/>
    <col min="5" max="5" width="14.83203125" bestFit="1" customWidth="1"/>
  </cols>
  <sheetData>
    <row r="1" spans="1:5" s="4" customFormat="1" x14ac:dyDescent="0.2">
      <c r="A1" s="4" t="s">
        <v>36</v>
      </c>
      <c r="B1" s="4" t="s">
        <v>27</v>
      </c>
      <c r="C1" s="4" t="s">
        <v>24</v>
      </c>
      <c r="D1" s="4" t="s">
        <v>25</v>
      </c>
      <c r="E1" s="4" t="s">
        <v>26</v>
      </c>
    </row>
    <row r="2" spans="1:5" x14ac:dyDescent="0.2">
      <c r="A2" s="9">
        <v>0</v>
      </c>
      <c r="B2" s="9">
        <v>0</v>
      </c>
      <c r="C2" s="9">
        <v>0.2</v>
      </c>
      <c r="D2" s="9">
        <v>0</v>
      </c>
      <c r="E2" s="9">
        <f>1-D2-C2</f>
        <v>0.8</v>
      </c>
    </row>
    <row r="3" spans="1:5" x14ac:dyDescent="0.2">
      <c r="A3" s="9">
        <v>0</v>
      </c>
      <c r="B3" s="9">
        <v>1</v>
      </c>
      <c r="C3" s="9">
        <v>0.2</v>
      </c>
      <c r="D3" s="9">
        <v>0</v>
      </c>
      <c r="E3" s="9">
        <f>1-D3-C3</f>
        <v>0.8</v>
      </c>
    </row>
    <row r="4" spans="1:5" x14ac:dyDescent="0.2">
      <c r="A4" s="9">
        <v>0</v>
      </c>
      <c r="B4" s="9">
        <v>2</v>
      </c>
      <c r="C4" s="9">
        <v>0.1</v>
      </c>
      <c r="D4" s="9">
        <v>0</v>
      </c>
      <c r="E4" s="9">
        <f>1-D4-C4</f>
        <v>0.9</v>
      </c>
    </row>
    <row r="5" spans="1:5" x14ac:dyDescent="0.2">
      <c r="A5" s="9">
        <v>0</v>
      </c>
      <c r="B5" s="9">
        <v>3</v>
      </c>
      <c r="C5" s="9">
        <v>0.1</v>
      </c>
      <c r="D5" s="9">
        <v>0</v>
      </c>
      <c r="E5" s="9">
        <f>1-D5-C5</f>
        <v>0.9</v>
      </c>
    </row>
    <row r="6" spans="1:5" x14ac:dyDescent="0.2">
      <c r="A6" s="9">
        <v>0</v>
      </c>
      <c r="B6" s="9">
        <v>4</v>
      </c>
      <c r="C6" s="9">
        <v>0.05</v>
      </c>
      <c r="D6" s="9">
        <v>0</v>
      </c>
      <c r="E6" s="9">
        <f>1-D6-C6</f>
        <v>0.95</v>
      </c>
    </row>
    <row r="7" spans="1:5" x14ac:dyDescent="0.2">
      <c r="A7" s="9">
        <v>0</v>
      </c>
      <c r="B7" s="9">
        <v>5</v>
      </c>
      <c r="C7" s="9">
        <v>0.05</v>
      </c>
      <c r="D7" s="9">
        <v>0</v>
      </c>
      <c r="E7" s="9">
        <f t="shared" ref="E7:E41" si="0">1-C7-D7</f>
        <v>0.95</v>
      </c>
    </row>
    <row r="8" spans="1:5" x14ac:dyDescent="0.2">
      <c r="A8" s="9">
        <v>0</v>
      </c>
      <c r="B8" s="9">
        <v>6</v>
      </c>
      <c r="C8" s="9">
        <v>0.03</v>
      </c>
      <c r="D8" s="9">
        <v>0</v>
      </c>
      <c r="E8" s="9">
        <f t="shared" si="0"/>
        <v>0.97</v>
      </c>
    </row>
    <row r="9" spans="1:5" x14ac:dyDescent="0.2">
      <c r="A9" s="9">
        <v>0</v>
      </c>
      <c r="B9" s="9">
        <v>7</v>
      </c>
      <c r="C9" s="9">
        <v>0.03</v>
      </c>
      <c r="D9" s="9">
        <v>0</v>
      </c>
      <c r="E9" s="9">
        <f t="shared" si="0"/>
        <v>0.97</v>
      </c>
    </row>
    <row r="10" spans="1:5" x14ac:dyDescent="0.2">
      <c r="A10" s="9">
        <v>0</v>
      </c>
      <c r="B10" s="9">
        <v>8</v>
      </c>
      <c r="C10" s="9">
        <v>0.03</v>
      </c>
      <c r="D10" s="9">
        <v>0</v>
      </c>
      <c r="E10" s="9">
        <f t="shared" si="0"/>
        <v>0.97</v>
      </c>
    </row>
    <row r="11" spans="1:5" x14ac:dyDescent="0.2">
      <c r="A11" s="9">
        <v>0</v>
      </c>
      <c r="B11" s="9">
        <v>9</v>
      </c>
      <c r="C11" s="9">
        <v>0.03</v>
      </c>
      <c r="D11" s="9">
        <v>0</v>
      </c>
      <c r="E11" s="9">
        <f t="shared" si="0"/>
        <v>0.97</v>
      </c>
    </row>
    <row r="12" spans="1:5" x14ac:dyDescent="0.2">
      <c r="A12" s="9">
        <v>0</v>
      </c>
      <c r="B12" s="9">
        <v>10</v>
      </c>
      <c r="C12" s="9">
        <v>0.03</v>
      </c>
      <c r="D12" s="9">
        <v>0</v>
      </c>
      <c r="E12" s="9">
        <f t="shared" si="0"/>
        <v>0.97</v>
      </c>
    </row>
    <row r="13" spans="1:5" x14ac:dyDescent="0.2">
      <c r="A13" s="9">
        <v>0</v>
      </c>
      <c r="B13" s="9">
        <v>11</v>
      </c>
      <c r="C13" s="9">
        <v>0.03</v>
      </c>
      <c r="D13" s="9">
        <v>0</v>
      </c>
      <c r="E13" s="9">
        <f t="shared" si="0"/>
        <v>0.97</v>
      </c>
    </row>
    <row r="14" spans="1:5" x14ac:dyDescent="0.2">
      <c r="A14" s="9">
        <v>0</v>
      </c>
      <c r="B14" s="9">
        <v>12</v>
      </c>
      <c r="C14" s="9">
        <v>0.01</v>
      </c>
      <c r="D14" s="9">
        <v>0</v>
      </c>
      <c r="E14" s="9">
        <f t="shared" si="0"/>
        <v>0.99</v>
      </c>
    </row>
    <row r="15" spans="1:5" x14ac:dyDescent="0.2">
      <c r="A15" s="9">
        <v>0</v>
      </c>
      <c r="B15" s="9">
        <v>13</v>
      </c>
      <c r="C15" s="9">
        <v>0.01</v>
      </c>
      <c r="D15" s="9">
        <v>0</v>
      </c>
      <c r="E15" s="9">
        <f t="shared" si="0"/>
        <v>0.99</v>
      </c>
    </row>
    <row r="16" spans="1:5" x14ac:dyDescent="0.2">
      <c r="A16" s="9">
        <v>0</v>
      </c>
      <c r="B16" s="9">
        <v>14</v>
      </c>
      <c r="C16" s="9">
        <v>0.01</v>
      </c>
      <c r="D16" s="9">
        <v>0</v>
      </c>
      <c r="E16" s="9">
        <f t="shared" si="0"/>
        <v>0.99</v>
      </c>
    </row>
    <row r="17" spans="1:5" x14ac:dyDescent="0.2">
      <c r="A17" s="9">
        <v>0</v>
      </c>
      <c r="B17" s="9">
        <v>15</v>
      </c>
      <c r="C17" s="9">
        <v>0.01</v>
      </c>
      <c r="D17" s="9">
        <v>0</v>
      </c>
      <c r="E17" s="9">
        <f t="shared" si="0"/>
        <v>0.99</v>
      </c>
    </row>
    <row r="18" spans="1:5" x14ac:dyDescent="0.2">
      <c r="A18" s="9">
        <v>0</v>
      </c>
      <c r="B18" s="9">
        <v>16</v>
      </c>
      <c r="C18" s="9">
        <v>0.01</v>
      </c>
      <c r="D18" s="9">
        <v>0</v>
      </c>
      <c r="E18" s="9">
        <f t="shared" si="0"/>
        <v>0.99</v>
      </c>
    </row>
    <row r="19" spans="1:5" x14ac:dyDescent="0.2">
      <c r="A19" s="9">
        <v>0</v>
      </c>
      <c r="B19" s="9">
        <v>17</v>
      </c>
      <c r="C19" s="9">
        <v>0.01</v>
      </c>
      <c r="D19" s="9">
        <v>0</v>
      </c>
      <c r="E19" s="9">
        <f t="shared" si="0"/>
        <v>0.99</v>
      </c>
    </row>
    <row r="20" spans="1:5" x14ac:dyDescent="0.2">
      <c r="A20" s="9">
        <v>0</v>
      </c>
      <c r="B20" s="9">
        <v>18</v>
      </c>
      <c r="C20" s="9">
        <v>0.01</v>
      </c>
      <c r="D20" s="9">
        <v>0</v>
      </c>
      <c r="E20" s="9">
        <f t="shared" si="0"/>
        <v>0.99</v>
      </c>
    </row>
    <row r="21" spans="1:5" x14ac:dyDescent="0.2">
      <c r="A21" s="9">
        <v>0</v>
      </c>
      <c r="B21" s="9">
        <v>19</v>
      </c>
      <c r="C21" s="9">
        <v>3.0000000000000001E-3</v>
      </c>
      <c r="D21" s="9">
        <v>0</v>
      </c>
      <c r="E21" s="9">
        <f t="shared" si="0"/>
        <v>0.997</v>
      </c>
    </row>
    <row r="22" spans="1:5" x14ac:dyDescent="0.2">
      <c r="A22" s="9">
        <v>0</v>
      </c>
      <c r="B22" s="9">
        <v>20</v>
      </c>
      <c r="C22" s="9">
        <v>3.0000000000000001E-3</v>
      </c>
      <c r="D22" s="9">
        <v>0</v>
      </c>
      <c r="E22" s="9">
        <f t="shared" si="0"/>
        <v>0.997</v>
      </c>
    </row>
    <row r="23" spans="1:5" x14ac:dyDescent="0.2">
      <c r="A23" s="9">
        <v>0</v>
      </c>
      <c r="B23" s="9">
        <v>21</v>
      </c>
      <c r="C23" s="9">
        <v>3.0000000000000001E-3</v>
      </c>
      <c r="D23" s="9">
        <v>0</v>
      </c>
      <c r="E23" s="9">
        <f t="shared" si="0"/>
        <v>0.997</v>
      </c>
    </row>
    <row r="24" spans="1:5" x14ac:dyDescent="0.2">
      <c r="A24" s="9">
        <v>0</v>
      </c>
      <c r="B24" s="9">
        <v>22</v>
      </c>
      <c r="C24" s="9">
        <v>3.0000000000000001E-3</v>
      </c>
      <c r="D24" s="9">
        <v>0</v>
      </c>
      <c r="E24" s="9">
        <f t="shared" si="0"/>
        <v>0.997</v>
      </c>
    </row>
    <row r="25" spans="1:5" x14ac:dyDescent="0.2">
      <c r="A25" s="9">
        <v>0</v>
      </c>
      <c r="B25" s="9">
        <v>23</v>
      </c>
      <c r="C25" s="9">
        <v>3.0000000000000001E-3</v>
      </c>
      <c r="D25" s="9">
        <v>0</v>
      </c>
      <c r="E25" s="9">
        <f t="shared" si="0"/>
        <v>0.997</v>
      </c>
    </row>
    <row r="26" spans="1:5" x14ac:dyDescent="0.2">
      <c r="A26" s="9">
        <v>0</v>
      </c>
      <c r="B26" s="9">
        <v>24</v>
      </c>
      <c r="C26" s="9">
        <v>3.0000000000000001E-3</v>
      </c>
      <c r="D26" s="9">
        <v>0.01</v>
      </c>
      <c r="E26" s="9">
        <f t="shared" si="0"/>
        <v>0.98699999999999999</v>
      </c>
    </row>
    <row r="27" spans="1:5" x14ac:dyDescent="0.2">
      <c r="A27" s="9">
        <v>0</v>
      </c>
      <c r="B27" s="9">
        <v>25</v>
      </c>
      <c r="C27" s="9">
        <v>3.0000000000000001E-3</v>
      </c>
      <c r="D27" s="9">
        <v>0.01</v>
      </c>
      <c r="E27" s="9">
        <f t="shared" si="0"/>
        <v>0.98699999999999999</v>
      </c>
    </row>
    <row r="28" spans="1:5" x14ac:dyDescent="0.2">
      <c r="A28" s="9">
        <v>0</v>
      </c>
      <c r="B28" s="9">
        <v>26</v>
      </c>
      <c r="C28" s="9">
        <v>3.0000000000000001E-3</v>
      </c>
      <c r="D28" s="9">
        <v>1.4999999999999999E-2</v>
      </c>
      <c r="E28" s="9">
        <f t="shared" si="0"/>
        <v>0.98199999999999998</v>
      </c>
    </row>
    <row r="29" spans="1:5" x14ac:dyDescent="0.2">
      <c r="A29" s="9">
        <v>0</v>
      </c>
      <c r="B29" s="9">
        <v>27</v>
      </c>
      <c r="C29" s="9">
        <v>3.0000000000000001E-3</v>
      </c>
      <c r="D29" s="9">
        <v>1.4999999999999999E-2</v>
      </c>
      <c r="E29" s="9">
        <f t="shared" si="0"/>
        <v>0.98199999999999998</v>
      </c>
    </row>
    <row r="30" spans="1:5" x14ac:dyDescent="0.2">
      <c r="A30" s="9">
        <v>0</v>
      </c>
      <c r="B30" s="9">
        <v>28</v>
      </c>
      <c r="C30" s="9">
        <v>3.0000000000000001E-3</v>
      </c>
      <c r="D30" s="9">
        <v>0.02</v>
      </c>
      <c r="E30" s="9">
        <f t="shared" si="0"/>
        <v>0.97699999999999998</v>
      </c>
    </row>
    <row r="31" spans="1:5" x14ac:dyDescent="0.2">
      <c r="A31" s="9">
        <v>0</v>
      </c>
      <c r="B31" s="9">
        <v>29</v>
      </c>
      <c r="C31" s="9">
        <v>3.0000000000000001E-3</v>
      </c>
      <c r="D31" s="9">
        <v>0.02</v>
      </c>
      <c r="E31" s="9">
        <f t="shared" si="0"/>
        <v>0.97699999999999998</v>
      </c>
    </row>
    <row r="32" spans="1:5" x14ac:dyDescent="0.2">
      <c r="A32" s="9">
        <v>0</v>
      </c>
      <c r="B32" s="9">
        <v>30</v>
      </c>
      <c r="C32" s="9">
        <v>3.0000000000000001E-3</v>
      </c>
      <c r="D32" s="9">
        <v>2.5000000000000001E-2</v>
      </c>
      <c r="E32" s="9">
        <f t="shared" si="0"/>
        <v>0.97199999999999998</v>
      </c>
    </row>
    <row r="33" spans="1:5" x14ac:dyDescent="0.2">
      <c r="A33" s="9">
        <v>0</v>
      </c>
      <c r="B33" s="9">
        <v>31</v>
      </c>
      <c r="C33" s="9">
        <v>3.0000000000000001E-3</v>
      </c>
      <c r="D33" s="9">
        <v>0.03</v>
      </c>
      <c r="E33" s="9">
        <f t="shared" si="0"/>
        <v>0.96699999999999997</v>
      </c>
    </row>
    <row r="34" spans="1:5" x14ac:dyDescent="0.2">
      <c r="A34" s="9">
        <v>0</v>
      </c>
      <c r="B34" s="9">
        <v>32</v>
      </c>
      <c r="C34" s="9">
        <v>3.0000000000000001E-3</v>
      </c>
      <c r="D34" s="9">
        <v>0.09</v>
      </c>
      <c r="E34" s="9">
        <f t="shared" si="0"/>
        <v>0.90700000000000003</v>
      </c>
    </row>
    <row r="35" spans="1:5" x14ac:dyDescent="0.2">
      <c r="A35" s="9">
        <v>0</v>
      </c>
      <c r="B35" s="9">
        <v>33</v>
      </c>
      <c r="C35" s="9">
        <v>3.0000000000000001E-3</v>
      </c>
      <c r="D35" s="9">
        <v>0.09</v>
      </c>
      <c r="E35" s="9">
        <f t="shared" si="0"/>
        <v>0.90700000000000003</v>
      </c>
    </row>
    <row r="36" spans="1:5" x14ac:dyDescent="0.2">
      <c r="A36" s="9">
        <v>0</v>
      </c>
      <c r="B36" s="9">
        <v>34</v>
      </c>
      <c r="C36" s="9">
        <v>3.0000000000000001E-3</v>
      </c>
      <c r="D36" s="9">
        <v>0.09</v>
      </c>
      <c r="E36" s="9">
        <f t="shared" si="0"/>
        <v>0.90700000000000003</v>
      </c>
    </row>
    <row r="37" spans="1:5" x14ac:dyDescent="0.2">
      <c r="A37" s="9">
        <v>0</v>
      </c>
      <c r="B37" s="9">
        <v>35</v>
      </c>
      <c r="C37" s="9">
        <f>2.1/10000</f>
        <v>2.1000000000000001E-4</v>
      </c>
      <c r="D37" s="9">
        <v>0.3</v>
      </c>
      <c r="E37" s="9">
        <f t="shared" si="0"/>
        <v>0.69978999999999991</v>
      </c>
    </row>
    <row r="38" spans="1:5" x14ac:dyDescent="0.2">
      <c r="A38" s="9">
        <v>0</v>
      </c>
      <c r="B38" s="9">
        <v>36</v>
      </c>
      <c r="C38" s="9">
        <v>2.7E-4</v>
      </c>
      <c r="D38" s="9">
        <v>0.35</v>
      </c>
      <c r="E38" s="9">
        <f t="shared" si="0"/>
        <v>0.64973000000000003</v>
      </c>
    </row>
    <row r="39" spans="1:5" x14ac:dyDescent="0.2">
      <c r="A39" s="9">
        <v>0</v>
      </c>
      <c r="B39" s="9">
        <v>37</v>
      </c>
      <c r="C39" s="9">
        <v>3.5E-4</v>
      </c>
      <c r="D39" s="9">
        <v>0.7</v>
      </c>
      <c r="E39" s="9">
        <f t="shared" si="0"/>
        <v>0.29965000000000008</v>
      </c>
    </row>
    <row r="40" spans="1:5" x14ac:dyDescent="0.2">
      <c r="A40" s="9">
        <v>0</v>
      </c>
      <c r="B40" s="9">
        <v>38</v>
      </c>
      <c r="C40" s="9">
        <v>4.2000000000000002E-4</v>
      </c>
      <c r="D40" s="9">
        <v>0.7</v>
      </c>
      <c r="E40" s="9">
        <f t="shared" si="0"/>
        <v>0.29958000000000007</v>
      </c>
    </row>
    <row r="41" spans="1:5" x14ac:dyDescent="0.2">
      <c r="A41" s="9">
        <v>0</v>
      </c>
      <c r="B41" s="9">
        <v>39</v>
      </c>
      <c r="C41" s="9">
        <v>6.0999999999999997E-4</v>
      </c>
      <c r="D41" s="9">
        <v>0.7</v>
      </c>
      <c r="E41" s="9">
        <f t="shared" si="0"/>
        <v>0.29939000000000004</v>
      </c>
    </row>
    <row r="42" spans="1:5" x14ac:dyDescent="0.2">
      <c r="A42" s="9">
        <v>0</v>
      </c>
      <c r="B42" s="9">
        <v>40</v>
      </c>
      <c r="C42" s="9">
        <v>1.08E-3</v>
      </c>
      <c r="D42" s="9">
        <f>1-C42</f>
        <v>0.99892000000000003</v>
      </c>
      <c r="E42" s="9">
        <v>0</v>
      </c>
    </row>
    <row r="43" spans="1:5" x14ac:dyDescent="0.2">
      <c r="A43" s="10">
        <v>1</v>
      </c>
      <c r="B43" s="10">
        <v>0</v>
      </c>
      <c r="C43" s="10">
        <f>C2*SimParameters!B9</f>
        <v>0.22000000000000003</v>
      </c>
      <c r="D43" s="10">
        <v>0</v>
      </c>
      <c r="E43" s="10">
        <f>1-D43-C43</f>
        <v>0.78</v>
      </c>
    </row>
    <row r="44" spans="1:5" x14ac:dyDescent="0.2">
      <c r="A44" s="10">
        <v>1</v>
      </c>
      <c r="B44" s="10">
        <v>1</v>
      </c>
      <c r="C44" s="10">
        <f>C3*SimParameters!B9</f>
        <v>0.22000000000000003</v>
      </c>
      <c r="D44" s="10">
        <v>0</v>
      </c>
      <c r="E44" s="10">
        <f>1-D44-C44</f>
        <v>0.78</v>
      </c>
    </row>
    <row r="45" spans="1:5" x14ac:dyDescent="0.2">
      <c r="A45" s="10">
        <v>1</v>
      </c>
      <c r="B45" s="10">
        <v>2</v>
      </c>
      <c r="C45" s="10">
        <f>C4*SimParameters!B9</f>
        <v>0.11000000000000001</v>
      </c>
      <c r="D45" s="10">
        <v>0</v>
      </c>
      <c r="E45" s="10">
        <f>1-D45-C45</f>
        <v>0.89</v>
      </c>
    </row>
    <row r="46" spans="1:5" x14ac:dyDescent="0.2">
      <c r="A46" s="10">
        <v>1</v>
      </c>
      <c r="B46" s="10">
        <v>3</v>
      </c>
      <c r="C46" s="10">
        <f>C5*SimParameters!B9</f>
        <v>0.11000000000000001</v>
      </c>
      <c r="D46" s="10">
        <v>0</v>
      </c>
      <c r="E46" s="10">
        <f>1-D46-C46</f>
        <v>0.89</v>
      </c>
    </row>
    <row r="47" spans="1:5" x14ac:dyDescent="0.2">
      <c r="A47" s="10">
        <v>1</v>
      </c>
      <c r="B47" s="10">
        <v>4</v>
      </c>
      <c r="C47" s="10">
        <f>C6*SimParameters!B9</f>
        <v>5.5000000000000007E-2</v>
      </c>
      <c r="D47" s="10">
        <v>0</v>
      </c>
      <c r="E47" s="10">
        <f>1-D47-C47</f>
        <v>0.94499999999999995</v>
      </c>
    </row>
    <row r="48" spans="1:5" x14ac:dyDescent="0.2">
      <c r="A48" s="10">
        <v>1</v>
      </c>
      <c r="B48" s="10">
        <v>5</v>
      </c>
      <c r="C48" s="10">
        <f>C7*SimParameters!B9</f>
        <v>5.5000000000000007E-2</v>
      </c>
      <c r="D48" s="10">
        <v>0</v>
      </c>
      <c r="E48" s="10">
        <f t="shared" ref="E48:E82" si="1">1-C48-D48</f>
        <v>0.94499999999999995</v>
      </c>
    </row>
    <row r="49" spans="1:5" x14ac:dyDescent="0.2">
      <c r="A49" s="10">
        <v>1</v>
      </c>
      <c r="B49" s="10">
        <v>6</v>
      </c>
      <c r="C49" s="10">
        <f>C8*SimParameters!B9</f>
        <v>3.3000000000000002E-2</v>
      </c>
      <c r="D49" s="10">
        <v>0</v>
      </c>
      <c r="E49" s="10">
        <f t="shared" si="1"/>
        <v>0.96699999999999997</v>
      </c>
    </row>
    <row r="50" spans="1:5" x14ac:dyDescent="0.2">
      <c r="A50" s="10">
        <v>1</v>
      </c>
      <c r="B50" s="10">
        <v>7</v>
      </c>
      <c r="C50" s="10">
        <f>C9*SimParameters!B9</f>
        <v>3.3000000000000002E-2</v>
      </c>
      <c r="D50" s="10">
        <v>0</v>
      </c>
      <c r="E50" s="10">
        <f t="shared" si="1"/>
        <v>0.96699999999999997</v>
      </c>
    </row>
    <row r="51" spans="1:5" x14ac:dyDescent="0.2">
      <c r="A51" s="10">
        <v>1</v>
      </c>
      <c r="B51" s="10">
        <v>8</v>
      </c>
      <c r="C51" s="10">
        <f>C10*SimParameters!B9</f>
        <v>3.3000000000000002E-2</v>
      </c>
      <c r="D51" s="10">
        <v>0</v>
      </c>
      <c r="E51" s="10">
        <f t="shared" si="1"/>
        <v>0.96699999999999997</v>
      </c>
    </row>
    <row r="52" spans="1:5" x14ac:dyDescent="0.2">
      <c r="A52" s="10">
        <v>1</v>
      </c>
      <c r="B52" s="10">
        <v>9</v>
      </c>
      <c r="C52" s="10">
        <f>C11*SimParameters!B9</f>
        <v>3.3000000000000002E-2</v>
      </c>
      <c r="D52" s="10">
        <v>0</v>
      </c>
      <c r="E52" s="10">
        <f t="shared" si="1"/>
        <v>0.96699999999999997</v>
      </c>
    </row>
    <row r="53" spans="1:5" x14ac:dyDescent="0.2">
      <c r="A53" s="10">
        <v>1</v>
      </c>
      <c r="B53" s="10">
        <v>10</v>
      </c>
      <c r="C53" s="10">
        <f>C12*SimParameters!B9</f>
        <v>3.3000000000000002E-2</v>
      </c>
      <c r="D53" s="10">
        <v>0</v>
      </c>
      <c r="E53" s="10">
        <f t="shared" si="1"/>
        <v>0.96699999999999997</v>
      </c>
    </row>
    <row r="54" spans="1:5" x14ac:dyDescent="0.2">
      <c r="A54" s="10">
        <v>1</v>
      </c>
      <c r="B54" s="10">
        <v>11</v>
      </c>
      <c r="C54" s="10">
        <f>C13*SimParameters!B9</f>
        <v>3.3000000000000002E-2</v>
      </c>
      <c r="D54" s="10">
        <v>0</v>
      </c>
      <c r="E54" s="10">
        <f t="shared" si="1"/>
        <v>0.96699999999999997</v>
      </c>
    </row>
    <row r="55" spans="1:5" x14ac:dyDescent="0.2">
      <c r="A55" s="10">
        <v>1</v>
      </c>
      <c r="B55" s="10">
        <v>12</v>
      </c>
      <c r="C55" s="10">
        <f>C14*SimParameters!B9</f>
        <v>1.1000000000000001E-2</v>
      </c>
      <c r="D55" s="10">
        <v>0</v>
      </c>
      <c r="E55" s="10">
        <f t="shared" si="1"/>
        <v>0.98899999999999999</v>
      </c>
    </row>
    <row r="56" spans="1:5" x14ac:dyDescent="0.2">
      <c r="A56" s="10">
        <v>1</v>
      </c>
      <c r="B56" s="10">
        <v>13</v>
      </c>
      <c r="C56" s="10">
        <f>C15*SimParameters!B9</f>
        <v>1.1000000000000001E-2</v>
      </c>
      <c r="D56" s="10">
        <v>0</v>
      </c>
      <c r="E56" s="10">
        <f t="shared" si="1"/>
        <v>0.98899999999999999</v>
      </c>
    </row>
    <row r="57" spans="1:5" x14ac:dyDescent="0.2">
      <c r="A57" s="10">
        <v>1</v>
      </c>
      <c r="B57" s="10">
        <v>14</v>
      </c>
      <c r="C57" s="10">
        <f>C16*SimParameters!B9</f>
        <v>1.1000000000000001E-2</v>
      </c>
      <c r="D57" s="10">
        <v>0</v>
      </c>
      <c r="E57" s="10">
        <f t="shared" si="1"/>
        <v>0.98899999999999999</v>
      </c>
    </row>
    <row r="58" spans="1:5" x14ac:dyDescent="0.2">
      <c r="A58" s="10">
        <v>1</v>
      </c>
      <c r="B58" s="10">
        <v>15</v>
      </c>
      <c r="C58" s="10">
        <f>C17*SimParameters!B9</f>
        <v>1.1000000000000001E-2</v>
      </c>
      <c r="D58" s="10">
        <v>0</v>
      </c>
      <c r="E58" s="10">
        <f t="shared" si="1"/>
        <v>0.98899999999999999</v>
      </c>
    </row>
    <row r="59" spans="1:5" x14ac:dyDescent="0.2">
      <c r="A59" s="10">
        <v>1</v>
      </c>
      <c r="B59" s="10">
        <v>16</v>
      </c>
      <c r="C59" s="10">
        <f>C18*SimParameters!B9</f>
        <v>1.1000000000000001E-2</v>
      </c>
      <c r="D59" s="10">
        <v>0</v>
      </c>
      <c r="E59" s="10">
        <f t="shared" si="1"/>
        <v>0.98899999999999999</v>
      </c>
    </row>
    <row r="60" spans="1:5" x14ac:dyDescent="0.2">
      <c r="A60" s="10">
        <v>1</v>
      </c>
      <c r="B60" s="10">
        <v>17</v>
      </c>
      <c r="C60" s="10">
        <f>C19*SimParameters!B9</f>
        <v>1.1000000000000001E-2</v>
      </c>
      <c r="D60" s="10">
        <v>0</v>
      </c>
      <c r="E60" s="10">
        <f t="shared" si="1"/>
        <v>0.98899999999999999</v>
      </c>
    </row>
    <row r="61" spans="1:5" x14ac:dyDescent="0.2">
      <c r="A61" s="10">
        <v>1</v>
      </c>
      <c r="B61" s="10">
        <v>18</v>
      </c>
      <c r="C61" s="10">
        <f>C20*SimParameters!B9</f>
        <v>1.1000000000000001E-2</v>
      </c>
      <c r="D61" s="10">
        <v>0</v>
      </c>
      <c r="E61" s="10">
        <f t="shared" si="1"/>
        <v>0.98899999999999999</v>
      </c>
    </row>
    <row r="62" spans="1:5" x14ac:dyDescent="0.2">
      <c r="A62" s="10">
        <v>1</v>
      </c>
      <c r="B62" s="10">
        <v>19</v>
      </c>
      <c r="C62" s="10">
        <f>C21*SimParameters!B9</f>
        <v>3.3000000000000004E-3</v>
      </c>
      <c r="D62" s="10">
        <v>0</v>
      </c>
      <c r="E62" s="10">
        <f t="shared" si="1"/>
        <v>0.99670000000000003</v>
      </c>
    </row>
    <row r="63" spans="1:5" x14ac:dyDescent="0.2">
      <c r="A63" s="10">
        <v>1</v>
      </c>
      <c r="B63" s="10">
        <v>20</v>
      </c>
      <c r="C63" s="10">
        <f>C22*SimParameters!B9</f>
        <v>3.3000000000000004E-3</v>
      </c>
      <c r="D63" s="10">
        <v>0</v>
      </c>
      <c r="E63" s="10">
        <f t="shared" si="1"/>
        <v>0.99670000000000003</v>
      </c>
    </row>
    <row r="64" spans="1:5" x14ac:dyDescent="0.2">
      <c r="A64" s="10">
        <v>1</v>
      </c>
      <c r="B64" s="10">
        <v>21</v>
      </c>
      <c r="C64" s="10">
        <f>C23*SimParameters!B9</f>
        <v>3.3000000000000004E-3</v>
      </c>
      <c r="D64" s="10">
        <v>0</v>
      </c>
      <c r="E64" s="10">
        <f t="shared" si="1"/>
        <v>0.99670000000000003</v>
      </c>
    </row>
    <row r="65" spans="1:5" x14ac:dyDescent="0.2">
      <c r="A65" s="10">
        <v>1</v>
      </c>
      <c r="B65" s="10">
        <v>22</v>
      </c>
      <c r="C65" s="10">
        <f>C24*SimParameters!B9</f>
        <v>3.3000000000000004E-3</v>
      </c>
      <c r="D65" s="10">
        <v>0</v>
      </c>
      <c r="E65" s="10">
        <f t="shared" si="1"/>
        <v>0.99670000000000003</v>
      </c>
    </row>
    <row r="66" spans="1:5" x14ac:dyDescent="0.2">
      <c r="A66" s="10">
        <v>1</v>
      </c>
      <c r="B66" s="10">
        <v>23</v>
      </c>
      <c r="C66" s="10">
        <f>C25*SimParameters!B9</f>
        <v>3.3000000000000004E-3</v>
      </c>
      <c r="D66" s="10">
        <v>0</v>
      </c>
      <c r="E66" s="10">
        <f t="shared" si="1"/>
        <v>0.99670000000000003</v>
      </c>
    </row>
    <row r="67" spans="1:5" x14ac:dyDescent="0.2">
      <c r="A67" s="10">
        <v>1</v>
      </c>
      <c r="B67" s="10">
        <v>24</v>
      </c>
      <c r="C67" s="10">
        <f>C26*SimParameters!B9</f>
        <v>3.3000000000000004E-3</v>
      </c>
      <c r="D67" s="10">
        <v>0.01</v>
      </c>
      <c r="E67" s="10">
        <f t="shared" si="1"/>
        <v>0.98670000000000002</v>
      </c>
    </row>
    <row r="68" spans="1:5" x14ac:dyDescent="0.2">
      <c r="A68" s="10">
        <v>1</v>
      </c>
      <c r="B68" s="10">
        <v>25</v>
      </c>
      <c r="C68" s="10">
        <f>C27*SimParameters!B9</f>
        <v>3.3000000000000004E-3</v>
      </c>
      <c r="D68" s="10">
        <v>0.01</v>
      </c>
      <c r="E68" s="10">
        <f t="shared" si="1"/>
        <v>0.98670000000000002</v>
      </c>
    </row>
    <row r="69" spans="1:5" x14ac:dyDescent="0.2">
      <c r="A69" s="10">
        <v>1</v>
      </c>
      <c r="B69" s="10">
        <v>26</v>
      </c>
      <c r="C69" s="10">
        <f>C28*SimParameters!B9</f>
        <v>3.3000000000000004E-3</v>
      </c>
      <c r="D69" s="10">
        <v>1.4999999999999999E-2</v>
      </c>
      <c r="E69" s="10">
        <f t="shared" si="1"/>
        <v>0.98170000000000002</v>
      </c>
    </row>
    <row r="70" spans="1:5" x14ac:dyDescent="0.2">
      <c r="A70" s="10">
        <v>1</v>
      </c>
      <c r="B70" s="10">
        <v>27</v>
      </c>
      <c r="C70" s="10">
        <f>C29*SimParameters!B9</f>
        <v>3.3000000000000004E-3</v>
      </c>
      <c r="D70" s="10">
        <v>1.4999999999999999E-2</v>
      </c>
      <c r="E70" s="10">
        <f t="shared" si="1"/>
        <v>0.98170000000000002</v>
      </c>
    </row>
    <row r="71" spans="1:5" x14ac:dyDescent="0.2">
      <c r="A71" s="10">
        <v>1</v>
      </c>
      <c r="B71" s="10">
        <v>28</v>
      </c>
      <c r="C71" s="10">
        <f>C30*SimParameters!B9</f>
        <v>3.3000000000000004E-3</v>
      </c>
      <c r="D71" s="10">
        <v>0.02</v>
      </c>
      <c r="E71" s="10">
        <f t="shared" si="1"/>
        <v>0.97670000000000001</v>
      </c>
    </row>
    <row r="72" spans="1:5" x14ac:dyDescent="0.2">
      <c r="A72" s="10">
        <v>1</v>
      </c>
      <c r="B72" s="10">
        <v>29</v>
      </c>
      <c r="C72" s="10">
        <f>C31*SimParameters!B9</f>
        <v>3.3000000000000004E-3</v>
      </c>
      <c r="D72" s="10">
        <v>0.02</v>
      </c>
      <c r="E72" s="10">
        <f t="shared" si="1"/>
        <v>0.97670000000000001</v>
      </c>
    </row>
    <row r="73" spans="1:5" x14ac:dyDescent="0.2">
      <c r="A73" s="10">
        <v>1</v>
      </c>
      <c r="B73" s="10">
        <v>30</v>
      </c>
      <c r="C73" s="10">
        <f>C32*SimParameters!B9</f>
        <v>3.3000000000000004E-3</v>
      </c>
      <c r="D73" s="10">
        <v>2.5000000000000001E-2</v>
      </c>
      <c r="E73" s="10">
        <f t="shared" si="1"/>
        <v>0.97170000000000001</v>
      </c>
    </row>
    <row r="74" spans="1:5" x14ac:dyDescent="0.2">
      <c r="A74" s="10">
        <v>1</v>
      </c>
      <c r="B74" s="10">
        <v>31</v>
      </c>
      <c r="C74" s="10">
        <f>C33*SimParameters!B9</f>
        <v>3.3000000000000004E-3</v>
      </c>
      <c r="D74" s="10">
        <v>0.03</v>
      </c>
      <c r="E74" s="10">
        <f t="shared" si="1"/>
        <v>0.9667</v>
      </c>
    </row>
    <row r="75" spans="1:5" x14ac:dyDescent="0.2">
      <c r="A75" s="10">
        <v>1</v>
      </c>
      <c r="B75" s="10">
        <v>32</v>
      </c>
      <c r="C75" s="10">
        <f>C34*SimParameters!B9</f>
        <v>3.3000000000000004E-3</v>
      </c>
      <c r="D75" s="10">
        <v>0.09</v>
      </c>
      <c r="E75" s="10">
        <f t="shared" si="1"/>
        <v>0.90670000000000006</v>
      </c>
    </row>
    <row r="76" spans="1:5" x14ac:dyDescent="0.2">
      <c r="A76" s="10">
        <v>1</v>
      </c>
      <c r="B76" s="10">
        <v>33</v>
      </c>
      <c r="C76" s="10">
        <f>C35*SimParameters!B9</f>
        <v>3.3000000000000004E-3</v>
      </c>
      <c r="D76" s="10">
        <v>0.09</v>
      </c>
      <c r="E76" s="10">
        <f t="shared" si="1"/>
        <v>0.90670000000000006</v>
      </c>
    </row>
    <row r="77" spans="1:5" x14ac:dyDescent="0.2">
      <c r="A77" s="10">
        <v>1</v>
      </c>
      <c r="B77" s="10">
        <v>34</v>
      </c>
      <c r="C77" s="10">
        <f>C36*SimParameters!B9</f>
        <v>3.3000000000000004E-3</v>
      </c>
      <c r="D77" s="10">
        <v>0.09</v>
      </c>
      <c r="E77" s="10">
        <f t="shared" si="1"/>
        <v>0.90670000000000006</v>
      </c>
    </row>
    <row r="78" spans="1:5" x14ac:dyDescent="0.2">
      <c r="A78" s="10">
        <v>1</v>
      </c>
      <c r="B78" s="10">
        <v>35</v>
      </c>
      <c r="C78" s="10">
        <f>C37*SimParameters!B9</f>
        <v>2.3100000000000003E-4</v>
      </c>
      <c r="D78" s="10">
        <v>0.3</v>
      </c>
      <c r="E78" s="10">
        <f t="shared" si="1"/>
        <v>0.69976900000000009</v>
      </c>
    </row>
    <row r="79" spans="1:5" x14ac:dyDescent="0.2">
      <c r="A79" s="10">
        <v>1</v>
      </c>
      <c r="B79" s="10">
        <v>36</v>
      </c>
      <c r="C79" s="10">
        <f>C38*SimParameters!B9</f>
        <v>2.9700000000000001E-4</v>
      </c>
      <c r="D79" s="10">
        <v>0.35</v>
      </c>
      <c r="E79" s="10">
        <f t="shared" si="1"/>
        <v>0.64970300000000003</v>
      </c>
    </row>
    <row r="80" spans="1:5" x14ac:dyDescent="0.2">
      <c r="A80" s="10">
        <v>1</v>
      </c>
      <c r="B80" s="10">
        <v>37</v>
      </c>
      <c r="C80" s="10">
        <f>C39*SimParameters!B9</f>
        <v>3.8500000000000003E-4</v>
      </c>
      <c r="D80" s="10">
        <v>0.7</v>
      </c>
      <c r="E80" s="10">
        <f t="shared" si="1"/>
        <v>0.29961500000000008</v>
      </c>
    </row>
    <row r="81" spans="1:5" x14ac:dyDescent="0.2">
      <c r="A81" s="10">
        <v>1</v>
      </c>
      <c r="B81" s="10">
        <v>38</v>
      </c>
      <c r="C81" s="10">
        <f>C40*SimParameters!B9</f>
        <v>4.6200000000000006E-4</v>
      </c>
      <c r="D81" s="10">
        <v>0.7</v>
      </c>
      <c r="E81" s="10">
        <f t="shared" si="1"/>
        <v>0.29953800000000008</v>
      </c>
    </row>
    <row r="82" spans="1:5" x14ac:dyDescent="0.2">
      <c r="A82" s="10">
        <v>1</v>
      </c>
      <c r="B82" s="10">
        <v>39</v>
      </c>
      <c r="C82" s="10">
        <f>C41*SimParameters!B9</f>
        <v>6.7100000000000005E-4</v>
      </c>
      <c r="D82" s="10">
        <v>0.7</v>
      </c>
      <c r="E82" s="10">
        <f t="shared" si="1"/>
        <v>0.29932900000000007</v>
      </c>
    </row>
    <row r="83" spans="1:5" x14ac:dyDescent="0.2">
      <c r="A83" s="10">
        <v>1</v>
      </c>
      <c r="B83" s="10">
        <v>40</v>
      </c>
      <c r="C83" s="10">
        <f>C42*SimParameters!B9</f>
        <v>1.188E-3</v>
      </c>
      <c r="D83" s="10">
        <f>1-C83</f>
        <v>0.99881200000000003</v>
      </c>
      <c r="E83" s="10">
        <v>0</v>
      </c>
    </row>
    <row r="84" spans="1:5" x14ac:dyDescent="0.2">
      <c r="A84" s="11">
        <v>2</v>
      </c>
      <c r="B84" s="11">
        <v>0</v>
      </c>
      <c r="C84" s="11">
        <f>C2*SimParameters!B10</f>
        <v>0.24</v>
      </c>
      <c r="D84" s="11">
        <v>0</v>
      </c>
      <c r="E84" s="11">
        <f>1-D84-C84</f>
        <v>0.76</v>
      </c>
    </row>
    <row r="85" spans="1:5" x14ac:dyDescent="0.2">
      <c r="A85" s="11">
        <v>2</v>
      </c>
      <c r="B85" s="11">
        <v>1</v>
      </c>
      <c r="C85" s="11">
        <f>C3*SimParameters!B10</f>
        <v>0.24</v>
      </c>
      <c r="D85" s="11">
        <v>0</v>
      </c>
      <c r="E85" s="11">
        <f>1-D85-C85</f>
        <v>0.76</v>
      </c>
    </row>
    <row r="86" spans="1:5" x14ac:dyDescent="0.2">
      <c r="A86" s="11">
        <v>2</v>
      </c>
      <c r="B86" s="11">
        <v>2</v>
      </c>
      <c r="C86" s="11">
        <f>C4*SimParameters!B10</f>
        <v>0.12</v>
      </c>
      <c r="D86" s="11">
        <v>0</v>
      </c>
      <c r="E86" s="11">
        <f>1-D86-C86</f>
        <v>0.88</v>
      </c>
    </row>
    <row r="87" spans="1:5" x14ac:dyDescent="0.2">
      <c r="A87" s="11">
        <v>2</v>
      </c>
      <c r="B87" s="11">
        <v>3</v>
      </c>
      <c r="C87" s="11">
        <f>C5*SimParameters!B10</f>
        <v>0.12</v>
      </c>
      <c r="D87" s="11">
        <v>0</v>
      </c>
      <c r="E87" s="11">
        <f>1-D87-C87</f>
        <v>0.88</v>
      </c>
    </row>
    <row r="88" spans="1:5" x14ac:dyDescent="0.2">
      <c r="A88" s="11">
        <v>2</v>
      </c>
      <c r="B88" s="11">
        <v>4</v>
      </c>
      <c r="C88" s="11">
        <f>C6*SimParameters!B10</f>
        <v>0.06</v>
      </c>
      <c r="D88" s="11">
        <v>0</v>
      </c>
      <c r="E88" s="11">
        <f>1-D88-C88</f>
        <v>0.94</v>
      </c>
    </row>
    <row r="89" spans="1:5" x14ac:dyDescent="0.2">
      <c r="A89" s="11">
        <v>2</v>
      </c>
      <c r="B89" s="11">
        <v>5</v>
      </c>
      <c r="C89" s="11">
        <f>C7*SimParameters!B10</f>
        <v>0.06</v>
      </c>
      <c r="D89" s="11">
        <v>0</v>
      </c>
      <c r="E89" s="11">
        <f t="shared" ref="E89:E123" si="2">1-C89-D89</f>
        <v>0.94</v>
      </c>
    </row>
    <row r="90" spans="1:5" x14ac:dyDescent="0.2">
      <c r="A90" s="11">
        <v>2</v>
      </c>
      <c r="B90" s="11">
        <v>6</v>
      </c>
      <c r="C90" s="11">
        <f>C8*SimParameters!B10</f>
        <v>3.5999999999999997E-2</v>
      </c>
      <c r="D90" s="11">
        <v>0</v>
      </c>
      <c r="E90" s="11">
        <f t="shared" si="2"/>
        <v>0.96399999999999997</v>
      </c>
    </row>
    <row r="91" spans="1:5" x14ac:dyDescent="0.2">
      <c r="A91" s="11">
        <v>2</v>
      </c>
      <c r="B91" s="11">
        <v>7</v>
      </c>
      <c r="C91" s="11">
        <f>C9*SimParameters!B10</f>
        <v>3.5999999999999997E-2</v>
      </c>
      <c r="D91" s="11">
        <v>0</v>
      </c>
      <c r="E91" s="11">
        <f t="shared" si="2"/>
        <v>0.96399999999999997</v>
      </c>
    </row>
    <row r="92" spans="1:5" x14ac:dyDescent="0.2">
      <c r="A92" s="11">
        <v>2</v>
      </c>
      <c r="B92" s="11">
        <v>8</v>
      </c>
      <c r="C92" s="11">
        <f>C10*SimParameters!B10</f>
        <v>3.5999999999999997E-2</v>
      </c>
      <c r="D92" s="11">
        <v>0</v>
      </c>
      <c r="E92" s="11">
        <f t="shared" si="2"/>
        <v>0.96399999999999997</v>
      </c>
    </row>
    <row r="93" spans="1:5" x14ac:dyDescent="0.2">
      <c r="A93" s="11">
        <v>2</v>
      </c>
      <c r="B93" s="11">
        <v>9</v>
      </c>
      <c r="C93" s="11">
        <f>C11*SimParameters!B10</f>
        <v>3.5999999999999997E-2</v>
      </c>
      <c r="D93" s="11">
        <v>0</v>
      </c>
      <c r="E93" s="11">
        <f t="shared" si="2"/>
        <v>0.96399999999999997</v>
      </c>
    </row>
    <row r="94" spans="1:5" x14ac:dyDescent="0.2">
      <c r="A94" s="11">
        <v>2</v>
      </c>
      <c r="B94" s="11">
        <v>10</v>
      </c>
      <c r="C94" s="11">
        <f>C12*SimParameters!B10</f>
        <v>3.5999999999999997E-2</v>
      </c>
      <c r="D94" s="11">
        <v>0</v>
      </c>
      <c r="E94" s="11">
        <f t="shared" si="2"/>
        <v>0.96399999999999997</v>
      </c>
    </row>
    <row r="95" spans="1:5" x14ac:dyDescent="0.2">
      <c r="A95" s="11">
        <v>2</v>
      </c>
      <c r="B95" s="11">
        <v>11</v>
      </c>
      <c r="C95" s="11">
        <f>C13*SimParameters!B10</f>
        <v>3.5999999999999997E-2</v>
      </c>
      <c r="D95" s="11">
        <v>0</v>
      </c>
      <c r="E95" s="11">
        <f t="shared" si="2"/>
        <v>0.96399999999999997</v>
      </c>
    </row>
    <row r="96" spans="1:5" x14ac:dyDescent="0.2">
      <c r="A96" s="11">
        <v>2</v>
      </c>
      <c r="B96" s="11">
        <v>12</v>
      </c>
      <c r="C96" s="11">
        <f>C14*SimParameters!B10</f>
        <v>1.2E-2</v>
      </c>
      <c r="D96" s="11">
        <v>0</v>
      </c>
      <c r="E96" s="11">
        <f t="shared" si="2"/>
        <v>0.98799999999999999</v>
      </c>
    </row>
    <row r="97" spans="1:5" x14ac:dyDescent="0.2">
      <c r="A97" s="11">
        <v>2</v>
      </c>
      <c r="B97" s="11">
        <v>13</v>
      </c>
      <c r="C97" s="11">
        <f>C15*SimParameters!B10</f>
        <v>1.2E-2</v>
      </c>
      <c r="D97" s="11">
        <v>0</v>
      </c>
      <c r="E97" s="11">
        <f t="shared" si="2"/>
        <v>0.98799999999999999</v>
      </c>
    </row>
    <row r="98" spans="1:5" x14ac:dyDescent="0.2">
      <c r="A98" s="11">
        <v>2</v>
      </c>
      <c r="B98" s="11">
        <v>14</v>
      </c>
      <c r="C98" s="11">
        <f>C16*SimParameters!B10</f>
        <v>1.2E-2</v>
      </c>
      <c r="D98" s="11">
        <v>0</v>
      </c>
      <c r="E98" s="11">
        <f t="shared" si="2"/>
        <v>0.98799999999999999</v>
      </c>
    </row>
    <row r="99" spans="1:5" x14ac:dyDescent="0.2">
      <c r="A99" s="11">
        <v>2</v>
      </c>
      <c r="B99" s="11">
        <v>15</v>
      </c>
      <c r="C99" s="11">
        <f>C17*SimParameters!B10</f>
        <v>1.2E-2</v>
      </c>
      <c r="D99" s="11">
        <v>0</v>
      </c>
      <c r="E99" s="11">
        <f t="shared" si="2"/>
        <v>0.98799999999999999</v>
      </c>
    </row>
    <row r="100" spans="1:5" x14ac:dyDescent="0.2">
      <c r="A100" s="11">
        <v>2</v>
      </c>
      <c r="B100" s="11">
        <v>16</v>
      </c>
      <c r="C100" s="11">
        <f>C18*SimParameters!B10</f>
        <v>1.2E-2</v>
      </c>
      <c r="D100" s="11">
        <v>0</v>
      </c>
      <c r="E100" s="11">
        <f t="shared" si="2"/>
        <v>0.98799999999999999</v>
      </c>
    </row>
    <row r="101" spans="1:5" x14ac:dyDescent="0.2">
      <c r="A101" s="11">
        <v>2</v>
      </c>
      <c r="B101" s="11">
        <v>17</v>
      </c>
      <c r="C101" s="11">
        <f>C19*SimParameters!B10</f>
        <v>1.2E-2</v>
      </c>
      <c r="D101" s="11">
        <v>0</v>
      </c>
      <c r="E101" s="11">
        <f t="shared" si="2"/>
        <v>0.98799999999999999</v>
      </c>
    </row>
    <row r="102" spans="1:5" x14ac:dyDescent="0.2">
      <c r="A102" s="11">
        <v>2</v>
      </c>
      <c r="B102" s="11">
        <v>18</v>
      </c>
      <c r="C102" s="11">
        <f>C20*SimParameters!B10</f>
        <v>1.2E-2</v>
      </c>
      <c r="D102" s="11">
        <v>0</v>
      </c>
      <c r="E102" s="11">
        <f t="shared" si="2"/>
        <v>0.98799999999999999</v>
      </c>
    </row>
    <row r="103" spans="1:5" x14ac:dyDescent="0.2">
      <c r="A103" s="11">
        <v>2</v>
      </c>
      <c r="B103" s="11">
        <v>19</v>
      </c>
      <c r="C103" s="11">
        <f>C21*SimParameters!B10</f>
        <v>3.5999999999999999E-3</v>
      </c>
      <c r="D103" s="11">
        <v>0</v>
      </c>
      <c r="E103" s="11">
        <f t="shared" si="2"/>
        <v>0.99639999999999995</v>
      </c>
    </row>
    <row r="104" spans="1:5" x14ac:dyDescent="0.2">
      <c r="A104" s="11">
        <v>2</v>
      </c>
      <c r="B104" s="11">
        <v>20</v>
      </c>
      <c r="C104" s="11">
        <f>C22*SimParameters!B10</f>
        <v>3.5999999999999999E-3</v>
      </c>
      <c r="D104" s="11">
        <v>0</v>
      </c>
      <c r="E104" s="11">
        <f t="shared" si="2"/>
        <v>0.99639999999999995</v>
      </c>
    </row>
    <row r="105" spans="1:5" x14ac:dyDescent="0.2">
      <c r="A105" s="11">
        <v>2</v>
      </c>
      <c r="B105" s="11">
        <v>21</v>
      </c>
      <c r="C105" s="11">
        <f>C23*SimParameters!B10</f>
        <v>3.5999999999999999E-3</v>
      </c>
      <c r="D105" s="11">
        <v>0</v>
      </c>
      <c r="E105" s="11">
        <f t="shared" si="2"/>
        <v>0.99639999999999995</v>
      </c>
    </row>
    <row r="106" spans="1:5" x14ac:dyDescent="0.2">
      <c r="A106" s="11">
        <v>2</v>
      </c>
      <c r="B106" s="11">
        <v>22</v>
      </c>
      <c r="C106" s="11">
        <f>C24*SimParameters!B10</f>
        <v>3.5999999999999999E-3</v>
      </c>
      <c r="D106" s="11">
        <v>0</v>
      </c>
      <c r="E106" s="11">
        <f t="shared" si="2"/>
        <v>0.99639999999999995</v>
      </c>
    </row>
    <row r="107" spans="1:5" x14ac:dyDescent="0.2">
      <c r="A107" s="11">
        <v>2</v>
      </c>
      <c r="B107" s="11">
        <v>23</v>
      </c>
      <c r="C107" s="11">
        <f>C25*SimParameters!B10</f>
        <v>3.5999999999999999E-3</v>
      </c>
      <c r="D107" s="11">
        <v>0</v>
      </c>
      <c r="E107" s="11">
        <f t="shared" si="2"/>
        <v>0.99639999999999995</v>
      </c>
    </row>
    <row r="108" spans="1:5" x14ac:dyDescent="0.2">
      <c r="A108" s="11">
        <v>2</v>
      </c>
      <c r="B108" s="11">
        <v>24</v>
      </c>
      <c r="C108" s="11">
        <f>C26*SimParameters!B10</f>
        <v>3.5999999999999999E-3</v>
      </c>
      <c r="D108" s="11">
        <v>0.01</v>
      </c>
      <c r="E108" s="11">
        <f t="shared" si="2"/>
        <v>0.98639999999999994</v>
      </c>
    </row>
    <row r="109" spans="1:5" x14ac:dyDescent="0.2">
      <c r="A109" s="11">
        <v>2</v>
      </c>
      <c r="B109" s="11">
        <v>25</v>
      </c>
      <c r="C109" s="11">
        <f>C27*SimParameters!B10</f>
        <v>3.5999999999999999E-3</v>
      </c>
      <c r="D109" s="11">
        <v>0.01</v>
      </c>
      <c r="E109" s="11">
        <f t="shared" si="2"/>
        <v>0.98639999999999994</v>
      </c>
    </row>
    <row r="110" spans="1:5" x14ac:dyDescent="0.2">
      <c r="A110" s="11">
        <v>2</v>
      </c>
      <c r="B110" s="11">
        <v>26</v>
      </c>
      <c r="C110" s="11">
        <f>C28*SimParameters!B10</f>
        <v>3.5999999999999999E-3</v>
      </c>
      <c r="D110" s="11">
        <v>1.4999999999999999E-2</v>
      </c>
      <c r="E110" s="11">
        <f t="shared" si="2"/>
        <v>0.98139999999999994</v>
      </c>
    </row>
    <row r="111" spans="1:5" x14ac:dyDescent="0.2">
      <c r="A111" s="11">
        <v>2</v>
      </c>
      <c r="B111" s="11">
        <v>27</v>
      </c>
      <c r="C111" s="11">
        <f>C29*SimParameters!B10</f>
        <v>3.5999999999999999E-3</v>
      </c>
      <c r="D111" s="11">
        <v>1.4999999999999999E-2</v>
      </c>
      <c r="E111" s="11">
        <f t="shared" si="2"/>
        <v>0.98139999999999994</v>
      </c>
    </row>
    <row r="112" spans="1:5" x14ac:dyDescent="0.2">
      <c r="A112" s="11">
        <v>2</v>
      </c>
      <c r="B112" s="11">
        <v>28</v>
      </c>
      <c r="C112" s="11">
        <f>C30*SimParameters!B10</f>
        <v>3.5999999999999999E-3</v>
      </c>
      <c r="D112" s="11">
        <v>0.02</v>
      </c>
      <c r="E112" s="11">
        <f t="shared" si="2"/>
        <v>0.97639999999999993</v>
      </c>
    </row>
    <row r="113" spans="1:5" x14ac:dyDescent="0.2">
      <c r="A113" s="11">
        <v>2</v>
      </c>
      <c r="B113" s="11">
        <v>29</v>
      </c>
      <c r="C113" s="11">
        <f>C31*SimParameters!B10</f>
        <v>3.5999999999999999E-3</v>
      </c>
      <c r="D113" s="11">
        <v>0.02</v>
      </c>
      <c r="E113" s="11">
        <f t="shared" si="2"/>
        <v>0.97639999999999993</v>
      </c>
    </row>
    <row r="114" spans="1:5" x14ac:dyDescent="0.2">
      <c r="A114" s="11">
        <v>2</v>
      </c>
      <c r="B114" s="11">
        <v>30</v>
      </c>
      <c r="C114" s="11">
        <f>C32*SimParameters!B10</f>
        <v>3.5999999999999999E-3</v>
      </c>
      <c r="D114" s="11">
        <v>2.5000000000000001E-2</v>
      </c>
      <c r="E114" s="11">
        <f t="shared" si="2"/>
        <v>0.97139999999999993</v>
      </c>
    </row>
    <row r="115" spans="1:5" x14ac:dyDescent="0.2">
      <c r="A115" s="11">
        <v>2</v>
      </c>
      <c r="B115" s="11">
        <v>31</v>
      </c>
      <c r="C115" s="11">
        <f>C33*SimParameters!B10</f>
        <v>3.5999999999999999E-3</v>
      </c>
      <c r="D115" s="11">
        <v>0.03</v>
      </c>
      <c r="E115" s="11">
        <f t="shared" si="2"/>
        <v>0.96639999999999993</v>
      </c>
    </row>
    <row r="116" spans="1:5" x14ac:dyDescent="0.2">
      <c r="A116" s="11">
        <v>2</v>
      </c>
      <c r="B116" s="11">
        <v>32</v>
      </c>
      <c r="C116" s="11">
        <f>C34*SimParameters!B10</f>
        <v>3.5999999999999999E-3</v>
      </c>
      <c r="D116" s="11">
        <v>0.09</v>
      </c>
      <c r="E116" s="11">
        <f t="shared" si="2"/>
        <v>0.90639999999999998</v>
      </c>
    </row>
    <row r="117" spans="1:5" x14ac:dyDescent="0.2">
      <c r="A117" s="11">
        <v>2</v>
      </c>
      <c r="B117" s="11">
        <v>33</v>
      </c>
      <c r="C117" s="11">
        <f>C35*SimParameters!B10</f>
        <v>3.5999999999999999E-3</v>
      </c>
      <c r="D117" s="11">
        <v>0.09</v>
      </c>
      <c r="E117" s="11">
        <f t="shared" si="2"/>
        <v>0.90639999999999998</v>
      </c>
    </row>
    <row r="118" spans="1:5" x14ac:dyDescent="0.2">
      <c r="A118" s="11">
        <v>2</v>
      </c>
      <c r="B118" s="11">
        <v>34</v>
      </c>
      <c r="C118" s="11">
        <f>C36*SimParameters!B10</f>
        <v>3.5999999999999999E-3</v>
      </c>
      <c r="D118" s="11">
        <v>0.09</v>
      </c>
      <c r="E118" s="11">
        <f t="shared" si="2"/>
        <v>0.90639999999999998</v>
      </c>
    </row>
    <row r="119" spans="1:5" x14ac:dyDescent="0.2">
      <c r="A119" s="11">
        <v>2</v>
      </c>
      <c r="B119" s="11">
        <v>35</v>
      </c>
      <c r="C119" s="11">
        <f>C37*SimParameters!B10</f>
        <v>2.52E-4</v>
      </c>
      <c r="D119" s="11">
        <v>0.3</v>
      </c>
      <c r="E119" s="11">
        <f t="shared" si="2"/>
        <v>0.69974800000000004</v>
      </c>
    </row>
    <row r="120" spans="1:5" x14ac:dyDescent="0.2">
      <c r="A120" s="11">
        <v>2</v>
      </c>
      <c r="B120" s="11">
        <v>36</v>
      </c>
      <c r="C120" s="11">
        <f>C38*SimParameters!B10</f>
        <v>3.2400000000000001E-4</v>
      </c>
      <c r="D120" s="11">
        <v>0.35</v>
      </c>
      <c r="E120" s="11">
        <f t="shared" si="2"/>
        <v>0.64967600000000003</v>
      </c>
    </row>
    <row r="121" spans="1:5" x14ac:dyDescent="0.2">
      <c r="A121" s="11">
        <v>2</v>
      </c>
      <c r="B121" s="11">
        <v>37</v>
      </c>
      <c r="C121" s="11">
        <f>C39*SimParameters!B10</f>
        <v>4.1999999999999996E-4</v>
      </c>
      <c r="D121" s="11">
        <v>0.7</v>
      </c>
      <c r="E121" s="11">
        <f t="shared" si="2"/>
        <v>0.29958000000000007</v>
      </c>
    </row>
    <row r="122" spans="1:5" x14ac:dyDescent="0.2">
      <c r="A122" s="11">
        <v>2</v>
      </c>
      <c r="B122" s="11">
        <v>38</v>
      </c>
      <c r="C122" s="11">
        <f>C40*SimParameters!B10</f>
        <v>5.04E-4</v>
      </c>
      <c r="D122" s="11">
        <v>0.7</v>
      </c>
      <c r="E122" s="11">
        <f t="shared" si="2"/>
        <v>0.2994960000000001</v>
      </c>
    </row>
    <row r="123" spans="1:5" x14ac:dyDescent="0.2">
      <c r="A123" s="11">
        <v>2</v>
      </c>
      <c r="B123" s="11">
        <v>39</v>
      </c>
      <c r="C123" s="11">
        <f>C41*SimParameters!B10</f>
        <v>7.319999999999999E-4</v>
      </c>
      <c r="D123" s="11">
        <v>0.7</v>
      </c>
      <c r="E123" s="11">
        <f t="shared" si="2"/>
        <v>0.29926800000000009</v>
      </c>
    </row>
    <row r="124" spans="1:5" x14ac:dyDescent="0.2">
      <c r="A124" s="11">
        <v>2</v>
      </c>
      <c r="B124" s="11">
        <v>40</v>
      </c>
      <c r="C124" s="11">
        <f>C42*SimParameters!B10</f>
        <v>1.2960000000000001E-3</v>
      </c>
      <c r="D124" s="11">
        <f>1-C124</f>
        <v>0.99870400000000004</v>
      </c>
      <c r="E124" s="11">
        <v>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6094E-C959-F34D-935C-7330539695AA}">
  <dimension ref="A1:E124"/>
  <sheetViews>
    <sheetView topLeftCell="A102" workbookViewId="0">
      <selection activeCell="A84" sqref="A84:A124"/>
    </sheetView>
  </sheetViews>
  <sheetFormatPr baseColWidth="10" defaultRowHeight="16" x14ac:dyDescent="0.2"/>
  <cols>
    <col min="2" max="2" width="19" bestFit="1" customWidth="1"/>
    <col min="3" max="3" width="16.33203125" bestFit="1" customWidth="1"/>
    <col min="4" max="4" width="14.33203125" bestFit="1" customWidth="1"/>
    <col min="5" max="5" width="14.83203125" bestFit="1" customWidth="1"/>
  </cols>
  <sheetData>
    <row r="1" spans="1:5" s="4" customFormat="1" x14ac:dyDescent="0.2">
      <c r="A1" s="4" t="s">
        <v>36</v>
      </c>
      <c r="B1" s="4" t="s">
        <v>27</v>
      </c>
      <c r="C1" s="4" t="s">
        <v>24</v>
      </c>
      <c r="D1" s="4" t="s">
        <v>25</v>
      </c>
      <c r="E1" s="4" t="s">
        <v>26</v>
      </c>
    </row>
    <row r="2" spans="1:5" x14ac:dyDescent="0.2">
      <c r="A2" s="9">
        <v>0</v>
      </c>
      <c r="B2" s="9">
        <v>0</v>
      </c>
      <c r="C2" s="9">
        <f>potential_preg_untrt!C2*SimParameters!B3</f>
        <v>0.16000000000000003</v>
      </c>
      <c r="D2" s="9">
        <v>0</v>
      </c>
      <c r="E2" s="9">
        <f>1-D2-C2</f>
        <v>0.84</v>
      </c>
    </row>
    <row r="3" spans="1:5" x14ac:dyDescent="0.2">
      <c r="A3" s="9">
        <v>0</v>
      </c>
      <c r="B3" s="9">
        <v>1</v>
      </c>
      <c r="C3" s="9">
        <f>potential_preg_untrt!C3*SimParameters!B3</f>
        <v>0.16000000000000003</v>
      </c>
      <c r="D3" s="9">
        <v>0</v>
      </c>
      <c r="E3" s="9">
        <f>1-D3-C3</f>
        <v>0.84</v>
      </c>
    </row>
    <row r="4" spans="1:5" x14ac:dyDescent="0.2">
      <c r="A4" s="9">
        <v>0</v>
      </c>
      <c r="B4" s="9">
        <v>2</v>
      </c>
      <c r="C4" s="9">
        <f>potential_preg_untrt!C4*SimParameters!B3</f>
        <v>8.0000000000000016E-2</v>
      </c>
      <c r="D4" s="9">
        <v>0</v>
      </c>
      <c r="E4" s="9">
        <f>1-D4-C4</f>
        <v>0.91999999999999993</v>
      </c>
    </row>
    <row r="5" spans="1:5" x14ac:dyDescent="0.2">
      <c r="A5" s="9">
        <v>0</v>
      </c>
      <c r="B5" s="9">
        <v>3</v>
      </c>
      <c r="C5" s="9">
        <f>potential_preg_untrt!C5*SimParameters!B3</f>
        <v>8.0000000000000016E-2</v>
      </c>
      <c r="D5" s="9">
        <v>0</v>
      </c>
      <c r="E5" s="9">
        <f>1-D5-C5</f>
        <v>0.91999999999999993</v>
      </c>
    </row>
    <row r="6" spans="1:5" x14ac:dyDescent="0.2">
      <c r="A6" s="9">
        <v>0</v>
      </c>
      <c r="B6" s="9">
        <v>4</v>
      </c>
      <c r="C6" s="9">
        <f>potential_preg_untrt!C6*SimParameters!B3</f>
        <v>4.0000000000000008E-2</v>
      </c>
      <c r="D6" s="9">
        <v>0</v>
      </c>
      <c r="E6" s="9">
        <f>1-D6-C6</f>
        <v>0.96</v>
      </c>
    </row>
    <row r="7" spans="1:5" x14ac:dyDescent="0.2">
      <c r="A7" s="9">
        <v>0</v>
      </c>
      <c r="B7" s="9">
        <v>5</v>
      </c>
      <c r="C7" s="9">
        <f>potential_preg_untrt!C7*SimParameters!B3</f>
        <v>4.0000000000000008E-2</v>
      </c>
      <c r="D7" s="9">
        <v>0</v>
      </c>
      <c r="E7" s="9">
        <f t="shared" ref="E7:E41" si="0">1-C7-D7</f>
        <v>0.96</v>
      </c>
    </row>
    <row r="8" spans="1:5" x14ac:dyDescent="0.2">
      <c r="A8" s="9">
        <v>0</v>
      </c>
      <c r="B8" s="9">
        <v>6</v>
      </c>
      <c r="C8" s="9">
        <f>potential_preg_untrt!C8*SimParameters!B3</f>
        <v>2.4E-2</v>
      </c>
      <c r="D8" s="9">
        <v>0</v>
      </c>
      <c r="E8" s="9">
        <f t="shared" si="0"/>
        <v>0.97599999999999998</v>
      </c>
    </row>
    <row r="9" spans="1:5" x14ac:dyDescent="0.2">
      <c r="A9" s="9">
        <v>0</v>
      </c>
      <c r="B9" s="9">
        <v>7</v>
      </c>
      <c r="C9" s="9">
        <f>potential_preg_untrt!C9*SimParameters!B3</f>
        <v>2.4E-2</v>
      </c>
      <c r="D9" s="9">
        <v>0</v>
      </c>
      <c r="E9" s="9">
        <f t="shared" si="0"/>
        <v>0.97599999999999998</v>
      </c>
    </row>
    <row r="10" spans="1:5" x14ac:dyDescent="0.2">
      <c r="A10" s="9">
        <v>0</v>
      </c>
      <c r="B10" s="9">
        <v>8</v>
      </c>
      <c r="C10" s="9">
        <f>potential_preg_untrt!C10*SimParameters!B3</f>
        <v>2.4E-2</v>
      </c>
      <c r="D10" s="9">
        <v>0</v>
      </c>
      <c r="E10" s="9">
        <f t="shared" si="0"/>
        <v>0.97599999999999998</v>
      </c>
    </row>
    <row r="11" spans="1:5" x14ac:dyDescent="0.2">
      <c r="A11" s="9">
        <v>0</v>
      </c>
      <c r="B11" s="9">
        <v>9</v>
      </c>
      <c r="C11" s="9">
        <f>potential_preg_untrt!C11*SimParameters!B3</f>
        <v>2.4E-2</v>
      </c>
      <c r="D11" s="9">
        <v>0</v>
      </c>
      <c r="E11" s="9">
        <f t="shared" si="0"/>
        <v>0.97599999999999998</v>
      </c>
    </row>
    <row r="12" spans="1:5" x14ac:dyDescent="0.2">
      <c r="A12" s="9">
        <v>0</v>
      </c>
      <c r="B12" s="9">
        <v>10</v>
      </c>
      <c r="C12" s="9">
        <f>potential_preg_untrt!C12*SimParameters!B3</f>
        <v>2.4E-2</v>
      </c>
      <c r="D12" s="9">
        <v>0</v>
      </c>
      <c r="E12" s="9">
        <f t="shared" si="0"/>
        <v>0.97599999999999998</v>
      </c>
    </row>
    <row r="13" spans="1:5" x14ac:dyDescent="0.2">
      <c r="A13" s="9">
        <v>0</v>
      </c>
      <c r="B13" s="9">
        <v>11</v>
      </c>
      <c r="C13" s="9">
        <f>potential_preg_untrt!C13*SimParameters!B3</f>
        <v>2.4E-2</v>
      </c>
      <c r="D13" s="9">
        <v>0</v>
      </c>
      <c r="E13" s="9">
        <f t="shared" si="0"/>
        <v>0.97599999999999998</v>
      </c>
    </row>
    <row r="14" spans="1:5" x14ac:dyDescent="0.2">
      <c r="A14" s="9">
        <v>0</v>
      </c>
      <c r="B14" s="9">
        <v>12</v>
      </c>
      <c r="C14" s="9">
        <f>potential_preg_untrt!C14*SimParameters!B3</f>
        <v>8.0000000000000002E-3</v>
      </c>
      <c r="D14" s="9">
        <v>0</v>
      </c>
      <c r="E14" s="9">
        <f t="shared" si="0"/>
        <v>0.99199999999999999</v>
      </c>
    </row>
    <row r="15" spans="1:5" x14ac:dyDescent="0.2">
      <c r="A15" s="9">
        <v>0</v>
      </c>
      <c r="B15" s="9">
        <v>13</v>
      </c>
      <c r="C15" s="9">
        <f>potential_preg_untrt!C15*SimParameters!B3</f>
        <v>8.0000000000000002E-3</v>
      </c>
      <c r="D15" s="9">
        <v>0</v>
      </c>
      <c r="E15" s="9">
        <f t="shared" si="0"/>
        <v>0.99199999999999999</v>
      </c>
    </row>
    <row r="16" spans="1:5" x14ac:dyDescent="0.2">
      <c r="A16" s="9">
        <v>0</v>
      </c>
      <c r="B16" s="9">
        <v>14</v>
      </c>
      <c r="C16" s="9">
        <f>potential_preg_untrt!C16*SimParameters!B3</f>
        <v>8.0000000000000002E-3</v>
      </c>
      <c r="D16" s="9">
        <v>0</v>
      </c>
      <c r="E16" s="9">
        <f t="shared" si="0"/>
        <v>0.99199999999999999</v>
      </c>
    </row>
    <row r="17" spans="1:5" x14ac:dyDescent="0.2">
      <c r="A17" s="9">
        <v>0</v>
      </c>
      <c r="B17" s="9">
        <v>15</v>
      </c>
      <c r="C17" s="9">
        <f>potential_preg_untrt!C17*SimParameters!B3</f>
        <v>8.0000000000000002E-3</v>
      </c>
      <c r="D17" s="9">
        <v>0</v>
      </c>
      <c r="E17" s="9">
        <f t="shared" si="0"/>
        <v>0.99199999999999999</v>
      </c>
    </row>
    <row r="18" spans="1:5" x14ac:dyDescent="0.2">
      <c r="A18" s="9">
        <v>0</v>
      </c>
      <c r="B18" s="9">
        <v>16</v>
      </c>
      <c r="C18" s="9">
        <f>potential_preg_untrt!C18*SimParameters!B3</f>
        <v>8.0000000000000002E-3</v>
      </c>
      <c r="D18" s="9">
        <v>0</v>
      </c>
      <c r="E18" s="9">
        <f t="shared" si="0"/>
        <v>0.99199999999999999</v>
      </c>
    </row>
    <row r="19" spans="1:5" x14ac:dyDescent="0.2">
      <c r="A19" s="9">
        <v>0</v>
      </c>
      <c r="B19" s="9">
        <v>17</v>
      </c>
      <c r="C19" s="9">
        <f>potential_preg_untrt!C19*SimParameters!B3</f>
        <v>8.0000000000000002E-3</v>
      </c>
      <c r="D19" s="9">
        <v>0</v>
      </c>
      <c r="E19" s="9">
        <f t="shared" si="0"/>
        <v>0.99199999999999999</v>
      </c>
    </row>
    <row r="20" spans="1:5" x14ac:dyDescent="0.2">
      <c r="A20" s="9">
        <v>0</v>
      </c>
      <c r="B20" s="9">
        <v>18</v>
      </c>
      <c r="C20" s="9">
        <f>potential_preg_untrt!C20*SimParameters!B3</f>
        <v>8.0000000000000002E-3</v>
      </c>
      <c r="D20" s="9">
        <v>0</v>
      </c>
      <c r="E20" s="9">
        <f t="shared" si="0"/>
        <v>0.99199999999999999</v>
      </c>
    </row>
    <row r="21" spans="1:5" x14ac:dyDescent="0.2">
      <c r="A21" s="9">
        <v>0</v>
      </c>
      <c r="B21" s="9">
        <v>19</v>
      </c>
      <c r="C21" s="9">
        <f>potential_preg_untrt!C21*SimParameters!B3</f>
        <v>2.4000000000000002E-3</v>
      </c>
      <c r="D21" s="9">
        <v>0</v>
      </c>
      <c r="E21" s="9">
        <f t="shared" si="0"/>
        <v>0.99760000000000004</v>
      </c>
    </row>
    <row r="22" spans="1:5" x14ac:dyDescent="0.2">
      <c r="A22" s="9">
        <v>0</v>
      </c>
      <c r="B22" s="9">
        <v>20</v>
      </c>
      <c r="C22" s="9">
        <f>potential_preg_untrt!C22*SimParameters!B3</f>
        <v>2.4000000000000002E-3</v>
      </c>
      <c r="D22" s="9">
        <v>0</v>
      </c>
      <c r="E22" s="9">
        <f t="shared" si="0"/>
        <v>0.99760000000000004</v>
      </c>
    </row>
    <row r="23" spans="1:5" x14ac:dyDescent="0.2">
      <c r="A23" s="9">
        <v>0</v>
      </c>
      <c r="B23" s="9">
        <v>21</v>
      </c>
      <c r="C23" s="9">
        <f>potential_preg_untrt!C23*SimParameters!B3</f>
        <v>2.4000000000000002E-3</v>
      </c>
      <c r="D23" s="9">
        <v>0</v>
      </c>
      <c r="E23" s="9">
        <f t="shared" si="0"/>
        <v>0.99760000000000004</v>
      </c>
    </row>
    <row r="24" spans="1:5" x14ac:dyDescent="0.2">
      <c r="A24" s="9">
        <v>0</v>
      </c>
      <c r="B24" s="9">
        <v>22</v>
      </c>
      <c r="C24" s="9">
        <f>potential_preg_untrt!C24*SimParameters!B3</f>
        <v>2.4000000000000002E-3</v>
      </c>
      <c r="D24" s="9">
        <v>0</v>
      </c>
      <c r="E24" s="9">
        <f t="shared" si="0"/>
        <v>0.99760000000000004</v>
      </c>
    </row>
    <row r="25" spans="1:5" x14ac:dyDescent="0.2">
      <c r="A25" s="9">
        <v>0</v>
      </c>
      <c r="B25" s="9">
        <v>23</v>
      </c>
      <c r="C25" s="9">
        <f>potential_preg_untrt!C25*SimParameters!B3</f>
        <v>2.4000000000000002E-3</v>
      </c>
      <c r="D25" s="9">
        <v>0</v>
      </c>
      <c r="E25" s="9">
        <f t="shared" si="0"/>
        <v>0.99760000000000004</v>
      </c>
    </row>
    <row r="26" spans="1:5" x14ac:dyDescent="0.2">
      <c r="A26" s="9">
        <v>0</v>
      </c>
      <c r="B26" s="9">
        <v>24</v>
      </c>
      <c r="C26" s="9">
        <f>potential_preg_untrt!C26*SimParameters!B3</f>
        <v>2.4000000000000002E-3</v>
      </c>
      <c r="D26" s="9">
        <v>0.01</v>
      </c>
      <c r="E26" s="9">
        <f t="shared" si="0"/>
        <v>0.98760000000000003</v>
      </c>
    </row>
    <row r="27" spans="1:5" x14ac:dyDescent="0.2">
      <c r="A27" s="9">
        <v>0</v>
      </c>
      <c r="B27" s="9">
        <v>25</v>
      </c>
      <c r="C27" s="9">
        <f>potential_preg_untrt!C27*SimParameters!B3</f>
        <v>2.4000000000000002E-3</v>
      </c>
      <c r="D27" s="9">
        <v>0.01</v>
      </c>
      <c r="E27" s="9">
        <f t="shared" si="0"/>
        <v>0.98760000000000003</v>
      </c>
    </row>
    <row r="28" spans="1:5" x14ac:dyDescent="0.2">
      <c r="A28" s="9">
        <v>0</v>
      </c>
      <c r="B28" s="9">
        <v>26</v>
      </c>
      <c r="C28" s="9">
        <f>potential_preg_untrt!C28*SimParameters!B3</f>
        <v>2.4000000000000002E-3</v>
      </c>
      <c r="D28" s="9">
        <v>1.4999999999999999E-2</v>
      </c>
      <c r="E28" s="9">
        <f t="shared" si="0"/>
        <v>0.98260000000000003</v>
      </c>
    </row>
    <row r="29" spans="1:5" x14ac:dyDescent="0.2">
      <c r="A29" s="9">
        <v>0</v>
      </c>
      <c r="B29" s="9">
        <v>27</v>
      </c>
      <c r="C29" s="9">
        <f>potential_preg_untrt!C29*SimParameters!B3</f>
        <v>2.4000000000000002E-3</v>
      </c>
      <c r="D29" s="9">
        <v>1.4999999999999999E-2</v>
      </c>
      <c r="E29" s="9">
        <f t="shared" si="0"/>
        <v>0.98260000000000003</v>
      </c>
    </row>
    <row r="30" spans="1:5" x14ac:dyDescent="0.2">
      <c r="A30" s="9">
        <v>0</v>
      </c>
      <c r="B30" s="9">
        <v>28</v>
      </c>
      <c r="C30" s="9">
        <f>potential_preg_untrt!C30*SimParameters!B3</f>
        <v>2.4000000000000002E-3</v>
      </c>
      <c r="D30" s="9">
        <v>0.02</v>
      </c>
      <c r="E30" s="9">
        <f t="shared" si="0"/>
        <v>0.97760000000000002</v>
      </c>
    </row>
    <row r="31" spans="1:5" x14ac:dyDescent="0.2">
      <c r="A31" s="9">
        <v>0</v>
      </c>
      <c r="B31" s="9">
        <v>29</v>
      </c>
      <c r="C31" s="9">
        <f>potential_preg_untrt!C31*SimParameters!B3</f>
        <v>2.4000000000000002E-3</v>
      </c>
      <c r="D31" s="9">
        <v>0.02</v>
      </c>
      <c r="E31" s="9">
        <f t="shared" si="0"/>
        <v>0.97760000000000002</v>
      </c>
    </row>
    <row r="32" spans="1:5" x14ac:dyDescent="0.2">
      <c r="A32" s="9">
        <v>0</v>
      </c>
      <c r="B32" s="9">
        <v>30</v>
      </c>
      <c r="C32" s="9">
        <f>potential_preg_untrt!C32*SimParameters!B3</f>
        <v>2.4000000000000002E-3</v>
      </c>
      <c r="D32" s="9">
        <v>2.5000000000000001E-2</v>
      </c>
      <c r="E32" s="9">
        <f t="shared" si="0"/>
        <v>0.97260000000000002</v>
      </c>
    </row>
    <row r="33" spans="1:5" x14ac:dyDescent="0.2">
      <c r="A33" s="9">
        <v>0</v>
      </c>
      <c r="B33" s="9">
        <v>31</v>
      </c>
      <c r="C33" s="9">
        <f>potential_preg_untrt!C33*SimParameters!B3</f>
        <v>2.4000000000000002E-3</v>
      </c>
      <c r="D33" s="9">
        <v>0.03</v>
      </c>
      <c r="E33" s="9">
        <f t="shared" si="0"/>
        <v>0.96760000000000002</v>
      </c>
    </row>
    <row r="34" spans="1:5" x14ac:dyDescent="0.2">
      <c r="A34" s="9">
        <v>0</v>
      </c>
      <c r="B34" s="9">
        <v>32</v>
      </c>
      <c r="C34" s="9">
        <f>potential_preg_untrt!C34*SimParameters!B3</f>
        <v>2.4000000000000002E-3</v>
      </c>
      <c r="D34" s="9">
        <v>0.09</v>
      </c>
      <c r="E34" s="9">
        <f t="shared" si="0"/>
        <v>0.90760000000000007</v>
      </c>
    </row>
    <row r="35" spans="1:5" x14ac:dyDescent="0.2">
      <c r="A35" s="9">
        <v>0</v>
      </c>
      <c r="B35" s="9">
        <v>33</v>
      </c>
      <c r="C35" s="9">
        <f>potential_preg_untrt!C35*SimParameters!B3</f>
        <v>2.4000000000000002E-3</v>
      </c>
      <c r="D35" s="9">
        <v>0.09</v>
      </c>
      <c r="E35" s="9">
        <f t="shared" si="0"/>
        <v>0.90760000000000007</v>
      </c>
    </row>
    <row r="36" spans="1:5" x14ac:dyDescent="0.2">
      <c r="A36" s="9">
        <v>0</v>
      </c>
      <c r="B36" s="9">
        <v>34</v>
      </c>
      <c r="C36" s="9">
        <f>potential_preg_untrt!C36*SimParameters!B3</f>
        <v>2.4000000000000002E-3</v>
      </c>
      <c r="D36" s="9">
        <v>0.09</v>
      </c>
      <c r="E36" s="9">
        <f t="shared" si="0"/>
        <v>0.90760000000000007</v>
      </c>
    </row>
    <row r="37" spans="1:5" x14ac:dyDescent="0.2">
      <c r="A37" s="9">
        <v>0</v>
      </c>
      <c r="B37" s="9">
        <v>35</v>
      </c>
      <c r="C37" s="9">
        <f>potential_preg_untrt!C37*SimParameters!B3</f>
        <v>1.6800000000000002E-4</v>
      </c>
      <c r="D37" s="9">
        <v>0.3</v>
      </c>
      <c r="E37" s="9">
        <f t="shared" si="0"/>
        <v>0.69983200000000001</v>
      </c>
    </row>
    <row r="38" spans="1:5" x14ac:dyDescent="0.2">
      <c r="A38" s="9">
        <v>0</v>
      </c>
      <c r="B38" s="9">
        <v>36</v>
      </c>
      <c r="C38" s="9">
        <f>potential_preg_untrt!C38*SimParameters!B3</f>
        <v>2.1600000000000002E-4</v>
      </c>
      <c r="D38" s="9">
        <v>0.35</v>
      </c>
      <c r="E38" s="9">
        <f t="shared" si="0"/>
        <v>0.64978400000000003</v>
      </c>
    </row>
    <row r="39" spans="1:5" x14ac:dyDescent="0.2">
      <c r="A39" s="9">
        <v>0</v>
      </c>
      <c r="B39" s="9">
        <v>37</v>
      </c>
      <c r="C39" s="9">
        <f>potential_preg_untrt!C39*SimParameters!B3</f>
        <v>2.8000000000000003E-4</v>
      </c>
      <c r="D39" s="9">
        <v>0.7</v>
      </c>
      <c r="E39" s="9">
        <f t="shared" si="0"/>
        <v>0.2997200000000001</v>
      </c>
    </row>
    <row r="40" spans="1:5" x14ac:dyDescent="0.2">
      <c r="A40" s="9">
        <v>0</v>
      </c>
      <c r="B40" s="9">
        <v>38</v>
      </c>
      <c r="C40" s="9">
        <f>potential_preg_untrt!C40*SimParameters!B3</f>
        <v>3.3600000000000004E-4</v>
      </c>
      <c r="D40" s="9">
        <v>0.7</v>
      </c>
      <c r="E40" s="9">
        <f t="shared" si="0"/>
        <v>0.29966400000000004</v>
      </c>
    </row>
    <row r="41" spans="1:5" x14ac:dyDescent="0.2">
      <c r="A41" s="9">
        <v>0</v>
      </c>
      <c r="B41" s="9">
        <v>39</v>
      </c>
      <c r="C41" s="9">
        <f>potential_preg_untrt!C41*SimParameters!B3</f>
        <v>4.8799999999999999E-4</v>
      </c>
      <c r="D41" s="9">
        <v>0.7</v>
      </c>
      <c r="E41" s="9">
        <f t="shared" si="0"/>
        <v>0.299512</v>
      </c>
    </row>
    <row r="42" spans="1:5" x14ac:dyDescent="0.2">
      <c r="A42" s="9">
        <v>0</v>
      </c>
      <c r="B42" s="9">
        <v>40</v>
      </c>
      <c r="C42" s="9">
        <f>potential_preg_untrt!C42*SimParameters!B3</f>
        <v>8.6400000000000008E-4</v>
      </c>
      <c r="D42" s="9">
        <f>1-C42</f>
        <v>0.99913600000000002</v>
      </c>
      <c r="E42" s="9">
        <v>0</v>
      </c>
    </row>
    <row r="43" spans="1:5" x14ac:dyDescent="0.2">
      <c r="A43" s="10">
        <v>1</v>
      </c>
      <c r="B43" s="10">
        <v>0</v>
      </c>
      <c r="C43" s="10">
        <f>potential_preg_untrt!C43*SimParameters!B3</f>
        <v>0.17600000000000005</v>
      </c>
      <c r="D43" s="10">
        <v>0</v>
      </c>
      <c r="E43" s="10">
        <f>1-D43-C43</f>
        <v>0.82399999999999995</v>
      </c>
    </row>
    <row r="44" spans="1:5" x14ac:dyDescent="0.2">
      <c r="A44" s="10">
        <v>1</v>
      </c>
      <c r="B44" s="10">
        <v>1</v>
      </c>
      <c r="C44" s="10">
        <f>potential_preg_untrt!C44*SimParameters!B3</f>
        <v>0.17600000000000005</v>
      </c>
      <c r="D44" s="10">
        <v>0</v>
      </c>
      <c r="E44" s="10">
        <f>1-D44-C44</f>
        <v>0.82399999999999995</v>
      </c>
    </row>
    <row r="45" spans="1:5" x14ac:dyDescent="0.2">
      <c r="A45" s="10">
        <v>1</v>
      </c>
      <c r="B45" s="10">
        <v>2</v>
      </c>
      <c r="C45" s="10">
        <f>potential_preg_untrt!C45*SimParameters!B3</f>
        <v>8.8000000000000023E-2</v>
      </c>
      <c r="D45" s="10">
        <v>0</v>
      </c>
      <c r="E45" s="10">
        <f>1-D45-C45</f>
        <v>0.91199999999999992</v>
      </c>
    </row>
    <row r="46" spans="1:5" x14ac:dyDescent="0.2">
      <c r="A46" s="10">
        <v>1</v>
      </c>
      <c r="B46" s="10">
        <v>3</v>
      </c>
      <c r="C46" s="10">
        <f>potential_preg_untrt!C46*SimParameters!B3</f>
        <v>8.8000000000000023E-2</v>
      </c>
      <c r="D46" s="10">
        <v>0</v>
      </c>
      <c r="E46" s="10">
        <f>1-D46-C46</f>
        <v>0.91199999999999992</v>
      </c>
    </row>
    <row r="47" spans="1:5" x14ac:dyDescent="0.2">
      <c r="A47" s="10">
        <v>1</v>
      </c>
      <c r="B47" s="10">
        <v>4</v>
      </c>
      <c r="C47" s="10">
        <f>potential_preg_untrt!C47*SimParameters!B3</f>
        <v>4.4000000000000011E-2</v>
      </c>
      <c r="D47" s="10">
        <v>0</v>
      </c>
      <c r="E47" s="10">
        <f>1-D47-C47</f>
        <v>0.95599999999999996</v>
      </c>
    </row>
    <row r="48" spans="1:5" x14ac:dyDescent="0.2">
      <c r="A48" s="10">
        <v>1</v>
      </c>
      <c r="B48" s="10">
        <v>5</v>
      </c>
      <c r="C48" s="10">
        <f>potential_preg_untrt!C48*SimParameters!B3</f>
        <v>4.4000000000000011E-2</v>
      </c>
      <c r="D48" s="10">
        <v>0</v>
      </c>
      <c r="E48" s="10">
        <f t="shared" ref="E48:E82" si="1">1-C48-D48</f>
        <v>0.95599999999999996</v>
      </c>
    </row>
    <row r="49" spans="1:5" x14ac:dyDescent="0.2">
      <c r="A49" s="10">
        <v>1</v>
      </c>
      <c r="B49" s="10">
        <v>6</v>
      </c>
      <c r="C49" s="10">
        <f>potential_preg_untrt!C49*SimParameters!B3</f>
        <v>2.6400000000000003E-2</v>
      </c>
      <c r="D49" s="10">
        <v>0</v>
      </c>
      <c r="E49" s="10">
        <f t="shared" si="1"/>
        <v>0.97360000000000002</v>
      </c>
    </row>
    <row r="50" spans="1:5" x14ac:dyDescent="0.2">
      <c r="A50" s="10">
        <v>1</v>
      </c>
      <c r="B50" s="10">
        <v>7</v>
      </c>
      <c r="C50" s="10">
        <f>potential_preg_untrt!C50*SimParameters!B3</f>
        <v>2.6400000000000003E-2</v>
      </c>
      <c r="D50" s="10">
        <v>0</v>
      </c>
      <c r="E50" s="10">
        <f t="shared" si="1"/>
        <v>0.97360000000000002</v>
      </c>
    </row>
    <row r="51" spans="1:5" x14ac:dyDescent="0.2">
      <c r="A51" s="10">
        <v>1</v>
      </c>
      <c r="B51" s="10">
        <v>8</v>
      </c>
      <c r="C51" s="10">
        <f>potential_preg_untrt!C51*SimParameters!B3</f>
        <v>2.6400000000000003E-2</v>
      </c>
      <c r="D51" s="10">
        <v>0</v>
      </c>
      <c r="E51" s="10">
        <f t="shared" si="1"/>
        <v>0.97360000000000002</v>
      </c>
    </row>
    <row r="52" spans="1:5" x14ac:dyDescent="0.2">
      <c r="A52" s="10">
        <v>1</v>
      </c>
      <c r="B52" s="10">
        <v>9</v>
      </c>
      <c r="C52" s="10">
        <f>potential_preg_untrt!C52*SimParameters!B3</f>
        <v>2.6400000000000003E-2</v>
      </c>
      <c r="D52" s="10">
        <v>0</v>
      </c>
      <c r="E52" s="10">
        <f t="shared" si="1"/>
        <v>0.97360000000000002</v>
      </c>
    </row>
    <row r="53" spans="1:5" x14ac:dyDescent="0.2">
      <c r="A53" s="10">
        <v>1</v>
      </c>
      <c r="B53" s="10">
        <v>10</v>
      </c>
      <c r="C53" s="10">
        <f>potential_preg_untrt!C53*SimParameters!B3</f>
        <v>2.6400000000000003E-2</v>
      </c>
      <c r="D53" s="10">
        <v>0</v>
      </c>
      <c r="E53" s="10">
        <f t="shared" si="1"/>
        <v>0.97360000000000002</v>
      </c>
    </row>
    <row r="54" spans="1:5" x14ac:dyDescent="0.2">
      <c r="A54" s="10">
        <v>1</v>
      </c>
      <c r="B54" s="10">
        <v>11</v>
      </c>
      <c r="C54" s="10">
        <f>potential_preg_untrt!C54*SimParameters!B3</f>
        <v>2.6400000000000003E-2</v>
      </c>
      <c r="D54" s="10">
        <v>0</v>
      </c>
      <c r="E54" s="10">
        <f t="shared" si="1"/>
        <v>0.97360000000000002</v>
      </c>
    </row>
    <row r="55" spans="1:5" x14ac:dyDescent="0.2">
      <c r="A55" s="10">
        <v>1</v>
      </c>
      <c r="B55" s="10">
        <v>12</v>
      </c>
      <c r="C55" s="10">
        <f>potential_preg_untrt!C55*SimParameters!B3</f>
        <v>8.8000000000000005E-3</v>
      </c>
      <c r="D55" s="10">
        <v>0</v>
      </c>
      <c r="E55" s="10">
        <f t="shared" si="1"/>
        <v>0.99119999999999997</v>
      </c>
    </row>
    <row r="56" spans="1:5" x14ac:dyDescent="0.2">
      <c r="A56" s="10">
        <v>1</v>
      </c>
      <c r="B56" s="10">
        <v>13</v>
      </c>
      <c r="C56" s="10">
        <f>potential_preg_untrt!C56*SimParameters!B3</f>
        <v>8.8000000000000005E-3</v>
      </c>
      <c r="D56" s="10">
        <v>0</v>
      </c>
      <c r="E56" s="10">
        <f t="shared" si="1"/>
        <v>0.99119999999999997</v>
      </c>
    </row>
    <row r="57" spans="1:5" x14ac:dyDescent="0.2">
      <c r="A57" s="10">
        <v>1</v>
      </c>
      <c r="B57" s="10">
        <v>14</v>
      </c>
      <c r="C57" s="10">
        <f>potential_preg_untrt!C57*SimParameters!B3</f>
        <v>8.8000000000000005E-3</v>
      </c>
      <c r="D57" s="10">
        <v>0</v>
      </c>
      <c r="E57" s="10">
        <f t="shared" si="1"/>
        <v>0.99119999999999997</v>
      </c>
    </row>
    <row r="58" spans="1:5" x14ac:dyDescent="0.2">
      <c r="A58" s="10">
        <v>1</v>
      </c>
      <c r="B58" s="10">
        <v>15</v>
      </c>
      <c r="C58" s="10">
        <f>potential_preg_untrt!C58*SimParameters!B3</f>
        <v>8.8000000000000005E-3</v>
      </c>
      <c r="D58" s="10">
        <v>0</v>
      </c>
      <c r="E58" s="10">
        <f t="shared" si="1"/>
        <v>0.99119999999999997</v>
      </c>
    </row>
    <row r="59" spans="1:5" x14ac:dyDescent="0.2">
      <c r="A59" s="10">
        <v>1</v>
      </c>
      <c r="B59" s="10">
        <v>16</v>
      </c>
      <c r="C59" s="10">
        <f>potential_preg_untrt!C59*SimParameters!B3</f>
        <v>8.8000000000000005E-3</v>
      </c>
      <c r="D59" s="10">
        <v>0</v>
      </c>
      <c r="E59" s="10">
        <f t="shared" si="1"/>
        <v>0.99119999999999997</v>
      </c>
    </row>
    <row r="60" spans="1:5" x14ac:dyDescent="0.2">
      <c r="A60" s="10">
        <v>1</v>
      </c>
      <c r="B60" s="10">
        <v>17</v>
      </c>
      <c r="C60" s="10">
        <f>potential_preg_untrt!C60*SimParameters!B3</f>
        <v>8.8000000000000005E-3</v>
      </c>
      <c r="D60" s="10">
        <v>0</v>
      </c>
      <c r="E60" s="10">
        <f t="shared" si="1"/>
        <v>0.99119999999999997</v>
      </c>
    </row>
    <row r="61" spans="1:5" x14ac:dyDescent="0.2">
      <c r="A61" s="10">
        <v>1</v>
      </c>
      <c r="B61" s="10">
        <v>18</v>
      </c>
      <c r="C61" s="10">
        <f>potential_preg_untrt!C61*SimParameters!B3</f>
        <v>8.8000000000000005E-3</v>
      </c>
      <c r="D61" s="10">
        <v>0</v>
      </c>
      <c r="E61" s="10">
        <f t="shared" si="1"/>
        <v>0.99119999999999997</v>
      </c>
    </row>
    <row r="62" spans="1:5" x14ac:dyDescent="0.2">
      <c r="A62" s="10">
        <v>1</v>
      </c>
      <c r="B62" s="10">
        <v>19</v>
      </c>
      <c r="C62" s="10">
        <f>potential_preg_untrt!C62*SimParameters!B3</f>
        <v>2.6400000000000004E-3</v>
      </c>
      <c r="D62" s="10">
        <v>0</v>
      </c>
      <c r="E62" s="10">
        <f t="shared" si="1"/>
        <v>0.99736000000000002</v>
      </c>
    </row>
    <row r="63" spans="1:5" x14ac:dyDescent="0.2">
      <c r="A63" s="10">
        <v>1</v>
      </c>
      <c r="B63" s="10">
        <v>20</v>
      </c>
      <c r="C63" s="10">
        <f>potential_preg_untrt!C63*SimParameters!B3</f>
        <v>2.6400000000000004E-3</v>
      </c>
      <c r="D63" s="10">
        <v>0</v>
      </c>
      <c r="E63" s="10">
        <f t="shared" si="1"/>
        <v>0.99736000000000002</v>
      </c>
    </row>
    <row r="64" spans="1:5" x14ac:dyDescent="0.2">
      <c r="A64" s="10">
        <v>1</v>
      </c>
      <c r="B64" s="10">
        <v>21</v>
      </c>
      <c r="C64" s="10">
        <f>potential_preg_untrt!C64*SimParameters!B3</f>
        <v>2.6400000000000004E-3</v>
      </c>
      <c r="D64" s="10">
        <v>0</v>
      </c>
      <c r="E64" s="10">
        <f t="shared" si="1"/>
        <v>0.99736000000000002</v>
      </c>
    </row>
    <row r="65" spans="1:5" x14ac:dyDescent="0.2">
      <c r="A65" s="10">
        <v>1</v>
      </c>
      <c r="B65" s="10">
        <v>22</v>
      </c>
      <c r="C65" s="10">
        <f>potential_preg_untrt!C65*SimParameters!B3</f>
        <v>2.6400000000000004E-3</v>
      </c>
      <c r="D65" s="10">
        <v>0</v>
      </c>
      <c r="E65" s="10">
        <f t="shared" si="1"/>
        <v>0.99736000000000002</v>
      </c>
    </row>
    <row r="66" spans="1:5" x14ac:dyDescent="0.2">
      <c r="A66" s="10">
        <v>1</v>
      </c>
      <c r="B66" s="10">
        <v>23</v>
      </c>
      <c r="C66" s="10">
        <f>potential_preg_untrt!C66*SimParameters!B3</f>
        <v>2.6400000000000004E-3</v>
      </c>
      <c r="D66" s="10">
        <v>0</v>
      </c>
      <c r="E66" s="10">
        <f t="shared" si="1"/>
        <v>0.99736000000000002</v>
      </c>
    </row>
    <row r="67" spans="1:5" x14ac:dyDescent="0.2">
      <c r="A67" s="10">
        <v>1</v>
      </c>
      <c r="B67" s="10">
        <v>24</v>
      </c>
      <c r="C67" s="10">
        <f>potential_preg_untrt!C67*SimParameters!B3</f>
        <v>2.6400000000000004E-3</v>
      </c>
      <c r="D67" s="10">
        <v>0.01</v>
      </c>
      <c r="E67" s="10">
        <f t="shared" si="1"/>
        <v>0.98736000000000002</v>
      </c>
    </row>
    <row r="68" spans="1:5" x14ac:dyDescent="0.2">
      <c r="A68" s="10">
        <v>1</v>
      </c>
      <c r="B68" s="10">
        <v>25</v>
      </c>
      <c r="C68" s="10">
        <f>potential_preg_untrt!C68*SimParameters!B3</f>
        <v>2.6400000000000004E-3</v>
      </c>
      <c r="D68" s="10">
        <v>0.01</v>
      </c>
      <c r="E68" s="10">
        <f t="shared" si="1"/>
        <v>0.98736000000000002</v>
      </c>
    </row>
    <row r="69" spans="1:5" x14ac:dyDescent="0.2">
      <c r="A69" s="10">
        <v>1</v>
      </c>
      <c r="B69" s="10">
        <v>26</v>
      </c>
      <c r="C69" s="10">
        <f>potential_preg_untrt!C69*SimParameters!B3</f>
        <v>2.6400000000000004E-3</v>
      </c>
      <c r="D69" s="10">
        <v>1.4999999999999999E-2</v>
      </c>
      <c r="E69" s="10">
        <f t="shared" si="1"/>
        <v>0.98236000000000001</v>
      </c>
    </row>
    <row r="70" spans="1:5" x14ac:dyDescent="0.2">
      <c r="A70" s="10">
        <v>1</v>
      </c>
      <c r="B70" s="10">
        <v>27</v>
      </c>
      <c r="C70" s="10">
        <f>potential_preg_untrt!C70*SimParameters!B3</f>
        <v>2.6400000000000004E-3</v>
      </c>
      <c r="D70" s="10">
        <v>1.4999999999999999E-2</v>
      </c>
      <c r="E70" s="10">
        <f t="shared" si="1"/>
        <v>0.98236000000000001</v>
      </c>
    </row>
    <row r="71" spans="1:5" x14ac:dyDescent="0.2">
      <c r="A71" s="10">
        <v>1</v>
      </c>
      <c r="B71" s="10">
        <v>28</v>
      </c>
      <c r="C71" s="10">
        <f>potential_preg_untrt!C71*SimParameters!B3</f>
        <v>2.6400000000000004E-3</v>
      </c>
      <c r="D71" s="10">
        <v>0.02</v>
      </c>
      <c r="E71" s="10">
        <f t="shared" si="1"/>
        <v>0.97736000000000001</v>
      </c>
    </row>
    <row r="72" spans="1:5" x14ac:dyDescent="0.2">
      <c r="A72" s="10">
        <v>1</v>
      </c>
      <c r="B72" s="10">
        <v>29</v>
      </c>
      <c r="C72" s="10">
        <f>potential_preg_untrt!C72*SimParameters!B3</f>
        <v>2.6400000000000004E-3</v>
      </c>
      <c r="D72" s="10">
        <v>0.02</v>
      </c>
      <c r="E72" s="10">
        <f t="shared" si="1"/>
        <v>0.97736000000000001</v>
      </c>
    </row>
    <row r="73" spans="1:5" x14ac:dyDescent="0.2">
      <c r="A73" s="10">
        <v>1</v>
      </c>
      <c r="B73" s="10">
        <v>30</v>
      </c>
      <c r="C73" s="10">
        <f>potential_preg_untrt!C73*SimParameters!B3</f>
        <v>2.6400000000000004E-3</v>
      </c>
      <c r="D73" s="10">
        <v>2.5000000000000001E-2</v>
      </c>
      <c r="E73" s="10">
        <f t="shared" si="1"/>
        <v>0.97236</v>
      </c>
    </row>
    <row r="74" spans="1:5" x14ac:dyDescent="0.2">
      <c r="A74" s="10">
        <v>1</v>
      </c>
      <c r="B74" s="10">
        <v>31</v>
      </c>
      <c r="C74" s="10">
        <f>potential_preg_untrt!C74*SimParameters!B3</f>
        <v>2.6400000000000004E-3</v>
      </c>
      <c r="D74" s="10">
        <v>0.03</v>
      </c>
      <c r="E74" s="10">
        <f t="shared" si="1"/>
        <v>0.96736</v>
      </c>
    </row>
    <row r="75" spans="1:5" x14ac:dyDescent="0.2">
      <c r="A75" s="10">
        <v>1</v>
      </c>
      <c r="B75" s="10">
        <v>32</v>
      </c>
      <c r="C75" s="10">
        <f>potential_preg_untrt!C75*SimParameters!B3</f>
        <v>2.6400000000000004E-3</v>
      </c>
      <c r="D75" s="10">
        <v>0.09</v>
      </c>
      <c r="E75" s="10">
        <f t="shared" si="1"/>
        <v>0.90736000000000006</v>
      </c>
    </row>
    <row r="76" spans="1:5" x14ac:dyDescent="0.2">
      <c r="A76" s="10">
        <v>1</v>
      </c>
      <c r="B76" s="10">
        <v>33</v>
      </c>
      <c r="C76" s="10">
        <f>potential_preg_untrt!C76*SimParameters!B3</f>
        <v>2.6400000000000004E-3</v>
      </c>
      <c r="D76" s="10">
        <v>0.09</v>
      </c>
      <c r="E76" s="10">
        <f t="shared" si="1"/>
        <v>0.90736000000000006</v>
      </c>
    </row>
    <row r="77" spans="1:5" x14ac:dyDescent="0.2">
      <c r="A77" s="10">
        <v>1</v>
      </c>
      <c r="B77" s="10">
        <v>34</v>
      </c>
      <c r="C77" s="10">
        <f>potential_preg_untrt!C77*SimParameters!B3</f>
        <v>2.6400000000000004E-3</v>
      </c>
      <c r="D77" s="10">
        <v>0.09</v>
      </c>
      <c r="E77" s="10">
        <f t="shared" si="1"/>
        <v>0.90736000000000006</v>
      </c>
    </row>
    <row r="78" spans="1:5" x14ac:dyDescent="0.2">
      <c r="A78" s="10">
        <v>1</v>
      </c>
      <c r="B78" s="10">
        <v>35</v>
      </c>
      <c r="C78" s="10">
        <f>potential_preg_untrt!C78*SimParameters!B3</f>
        <v>1.8480000000000005E-4</v>
      </c>
      <c r="D78" s="10">
        <v>0.3</v>
      </c>
      <c r="E78" s="10">
        <f t="shared" si="1"/>
        <v>0.69981519999999997</v>
      </c>
    </row>
    <row r="79" spans="1:5" x14ac:dyDescent="0.2">
      <c r="A79" s="10">
        <v>1</v>
      </c>
      <c r="B79" s="10">
        <v>36</v>
      </c>
      <c r="C79" s="10">
        <f>potential_preg_untrt!C79*SimParameters!B3</f>
        <v>2.3760000000000003E-4</v>
      </c>
      <c r="D79" s="10">
        <v>0.35</v>
      </c>
      <c r="E79" s="10">
        <f t="shared" si="1"/>
        <v>0.64976240000000007</v>
      </c>
    </row>
    <row r="80" spans="1:5" x14ac:dyDescent="0.2">
      <c r="A80" s="10">
        <v>1</v>
      </c>
      <c r="B80" s="10">
        <v>37</v>
      </c>
      <c r="C80" s="10">
        <f>potential_preg_untrt!C80*SimParameters!B3</f>
        <v>3.0800000000000006E-4</v>
      </c>
      <c r="D80" s="10">
        <v>0.7</v>
      </c>
      <c r="E80" s="10">
        <f t="shared" si="1"/>
        <v>0.29969200000000007</v>
      </c>
    </row>
    <row r="81" spans="1:5" x14ac:dyDescent="0.2">
      <c r="A81" s="10">
        <v>1</v>
      </c>
      <c r="B81" s="10">
        <v>38</v>
      </c>
      <c r="C81" s="10">
        <f>potential_preg_untrt!C81*SimParameters!B3</f>
        <v>3.6960000000000009E-4</v>
      </c>
      <c r="D81" s="10">
        <v>0.7</v>
      </c>
      <c r="E81" s="10">
        <f t="shared" si="1"/>
        <v>0.29963040000000007</v>
      </c>
    </row>
    <row r="82" spans="1:5" x14ac:dyDescent="0.2">
      <c r="A82" s="10">
        <v>1</v>
      </c>
      <c r="B82" s="10">
        <v>39</v>
      </c>
      <c r="C82" s="10">
        <f>potential_preg_untrt!C82*SimParameters!B3</f>
        <v>5.3680000000000004E-4</v>
      </c>
      <c r="D82" s="10">
        <v>0.7</v>
      </c>
      <c r="E82" s="10">
        <f t="shared" si="1"/>
        <v>0.29946320000000004</v>
      </c>
    </row>
    <row r="83" spans="1:5" x14ac:dyDescent="0.2">
      <c r="A83" s="10">
        <v>1</v>
      </c>
      <c r="B83" s="10">
        <v>40</v>
      </c>
      <c r="C83" s="10">
        <f>potential_preg_untrt!C83*SimParameters!B3</f>
        <v>9.5040000000000012E-4</v>
      </c>
      <c r="D83" s="10">
        <f>1-C83</f>
        <v>0.99904959999999998</v>
      </c>
      <c r="E83" s="10">
        <v>0</v>
      </c>
    </row>
    <row r="84" spans="1:5" x14ac:dyDescent="0.2">
      <c r="A84" s="11">
        <v>2</v>
      </c>
      <c r="B84" s="11">
        <v>0</v>
      </c>
      <c r="C84" s="11">
        <f>potential_preg_untrt!C84*SimParameters!B3</f>
        <v>0.192</v>
      </c>
      <c r="D84" s="11">
        <v>0</v>
      </c>
      <c r="E84" s="11">
        <f>1-D84-C84</f>
        <v>0.80800000000000005</v>
      </c>
    </row>
    <row r="85" spans="1:5" x14ac:dyDescent="0.2">
      <c r="A85" s="11">
        <v>2</v>
      </c>
      <c r="B85" s="11">
        <v>1</v>
      </c>
      <c r="C85" s="11">
        <f>potential_preg_untrt!C85*SimParameters!B3</f>
        <v>0.192</v>
      </c>
      <c r="D85" s="11">
        <v>0</v>
      </c>
      <c r="E85" s="11">
        <f>1-D85-C85</f>
        <v>0.80800000000000005</v>
      </c>
    </row>
    <row r="86" spans="1:5" x14ac:dyDescent="0.2">
      <c r="A86" s="11">
        <v>2</v>
      </c>
      <c r="B86" s="11">
        <v>2</v>
      </c>
      <c r="C86" s="11">
        <f>potential_preg_untrt!C86*SimParameters!B3</f>
        <v>9.6000000000000002E-2</v>
      </c>
      <c r="D86" s="11">
        <v>0</v>
      </c>
      <c r="E86" s="11">
        <f>1-D86-C86</f>
        <v>0.90400000000000003</v>
      </c>
    </row>
    <row r="87" spans="1:5" x14ac:dyDescent="0.2">
      <c r="A87" s="11">
        <v>2</v>
      </c>
      <c r="B87" s="11">
        <v>3</v>
      </c>
      <c r="C87" s="11">
        <f>potential_preg_untrt!C87*SimParameters!B3</f>
        <v>9.6000000000000002E-2</v>
      </c>
      <c r="D87" s="11">
        <v>0</v>
      </c>
      <c r="E87" s="11">
        <f>1-D87-C87</f>
        <v>0.90400000000000003</v>
      </c>
    </row>
    <row r="88" spans="1:5" x14ac:dyDescent="0.2">
      <c r="A88" s="11">
        <v>2</v>
      </c>
      <c r="B88" s="11">
        <v>4</v>
      </c>
      <c r="C88" s="11">
        <f>potential_preg_untrt!C88*SimParameters!B3</f>
        <v>4.8000000000000001E-2</v>
      </c>
      <c r="D88" s="11">
        <v>0</v>
      </c>
      <c r="E88" s="11">
        <f>1-D88-C88</f>
        <v>0.95199999999999996</v>
      </c>
    </row>
    <row r="89" spans="1:5" x14ac:dyDescent="0.2">
      <c r="A89" s="11">
        <v>2</v>
      </c>
      <c r="B89" s="11">
        <v>5</v>
      </c>
      <c r="C89" s="11">
        <f>potential_preg_untrt!C89*SimParameters!B3</f>
        <v>4.8000000000000001E-2</v>
      </c>
      <c r="D89" s="11">
        <v>0</v>
      </c>
      <c r="E89" s="11">
        <f t="shared" ref="E89:E123" si="2">1-C89-D89</f>
        <v>0.95199999999999996</v>
      </c>
    </row>
    <row r="90" spans="1:5" x14ac:dyDescent="0.2">
      <c r="A90" s="11">
        <v>2</v>
      </c>
      <c r="B90" s="11">
        <v>6</v>
      </c>
      <c r="C90" s="11">
        <f>potential_preg_untrt!C90*SimParameters!B3</f>
        <v>2.8799999999999999E-2</v>
      </c>
      <c r="D90" s="11">
        <v>0</v>
      </c>
      <c r="E90" s="11">
        <f t="shared" si="2"/>
        <v>0.97119999999999995</v>
      </c>
    </row>
    <row r="91" spans="1:5" x14ac:dyDescent="0.2">
      <c r="A91" s="11">
        <v>2</v>
      </c>
      <c r="B91" s="11">
        <v>7</v>
      </c>
      <c r="C91" s="11">
        <f>potential_preg_untrt!C91*SimParameters!B3</f>
        <v>2.8799999999999999E-2</v>
      </c>
      <c r="D91" s="11">
        <v>0</v>
      </c>
      <c r="E91" s="11">
        <f t="shared" si="2"/>
        <v>0.97119999999999995</v>
      </c>
    </row>
    <row r="92" spans="1:5" x14ac:dyDescent="0.2">
      <c r="A92" s="11">
        <v>2</v>
      </c>
      <c r="B92" s="11">
        <v>8</v>
      </c>
      <c r="C92" s="11">
        <f>potential_preg_untrt!C92*SimParameters!B3</f>
        <v>2.8799999999999999E-2</v>
      </c>
      <c r="D92" s="11">
        <v>0</v>
      </c>
      <c r="E92" s="11">
        <f t="shared" si="2"/>
        <v>0.97119999999999995</v>
      </c>
    </row>
    <row r="93" spans="1:5" x14ac:dyDescent="0.2">
      <c r="A93" s="11">
        <v>2</v>
      </c>
      <c r="B93" s="11">
        <v>9</v>
      </c>
      <c r="C93" s="11">
        <f>potential_preg_untrt!C93*SimParameters!B3</f>
        <v>2.8799999999999999E-2</v>
      </c>
      <c r="D93" s="11">
        <v>0</v>
      </c>
      <c r="E93" s="11">
        <f t="shared" si="2"/>
        <v>0.97119999999999995</v>
      </c>
    </row>
    <row r="94" spans="1:5" x14ac:dyDescent="0.2">
      <c r="A94" s="11">
        <v>2</v>
      </c>
      <c r="B94" s="11">
        <v>10</v>
      </c>
      <c r="C94" s="11">
        <f>potential_preg_untrt!C94*SimParameters!B3</f>
        <v>2.8799999999999999E-2</v>
      </c>
      <c r="D94" s="11">
        <v>0</v>
      </c>
      <c r="E94" s="11">
        <f t="shared" si="2"/>
        <v>0.97119999999999995</v>
      </c>
    </row>
    <row r="95" spans="1:5" x14ac:dyDescent="0.2">
      <c r="A95" s="11">
        <v>2</v>
      </c>
      <c r="B95" s="11">
        <v>11</v>
      </c>
      <c r="C95" s="11">
        <f>potential_preg_untrt!C95*SimParameters!B3</f>
        <v>2.8799999999999999E-2</v>
      </c>
      <c r="D95" s="11">
        <v>0</v>
      </c>
      <c r="E95" s="11">
        <f t="shared" si="2"/>
        <v>0.97119999999999995</v>
      </c>
    </row>
    <row r="96" spans="1:5" x14ac:dyDescent="0.2">
      <c r="A96" s="11">
        <v>2</v>
      </c>
      <c r="B96" s="11">
        <v>12</v>
      </c>
      <c r="C96" s="11">
        <f>potential_preg_untrt!C96*SimParameters!B3</f>
        <v>9.6000000000000009E-3</v>
      </c>
      <c r="D96" s="11">
        <v>0</v>
      </c>
      <c r="E96" s="11">
        <f t="shared" si="2"/>
        <v>0.99039999999999995</v>
      </c>
    </row>
    <row r="97" spans="1:5" x14ac:dyDescent="0.2">
      <c r="A97" s="11">
        <v>2</v>
      </c>
      <c r="B97" s="11">
        <v>13</v>
      </c>
      <c r="C97" s="11">
        <f>potential_preg_untrt!C97*SimParameters!B3</f>
        <v>9.6000000000000009E-3</v>
      </c>
      <c r="D97" s="11">
        <v>0</v>
      </c>
      <c r="E97" s="11">
        <f t="shared" si="2"/>
        <v>0.99039999999999995</v>
      </c>
    </row>
    <row r="98" spans="1:5" x14ac:dyDescent="0.2">
      <c r="A98" s="11">
        <v>2</v>
      </c>
      <c r="B98" s="11">
        <v>14</v>
      </c>
      <c r="C98" s="11">
        <f>potential_preg_untrt!C98*SimParameters!B3</f>
        <v>9.6000000000000009E-3</v>
      </c>
      <c r="D98" s="11">
        <v>0</v>
      </c>
      <c r="E98" s="11">
        <f t="shared" si="2"/>
        <v>0.99039999999999995</v>
      </c>
    </row>
    <row r="99" spans="1:5" x14ac:dyDescent="0.2">
      <c r="A99" s="11">
        <v>2</v>
      </c>
      <c r="B99" s="11">
        <v>15</v>
      </c>
      <c r="C99" s="11">
        <f>potential_preg_untrt!C99*SimParameters!B3</f>
        <v>9.6000000000000009E-3</v>
      </c>
      <c r="D99" s="11">
        <v>0</v>
      </c>
      <c r="E99" s="11">
        <f t="shared" si="2"/>
        <v>0.99039999999999995</v>
      </c>
    </row>
    <row r="100" spans="1:5" x14ac:dyDescent="0.2">
      <c r="A100" s="11">
        <v>2</v>
      </c>
      <c r="B100" s="11">
        <v>16</v>
      </c>
      <c r="C100" s="11">
        <f>potential_preg_untrt!C100*SimParameters!B3</f>
        <v>9.6000000000000009E-3</v>
      </c>
      <c r="D100" s="11">
        <v>0</v>
      </c>
      <c r="E100" s="11">
        <f t="shared" si="2"/>
        <v>0.99039999999999995</v>
      </c>
    </row>
    <row r="101" spans="1:5" x14ac:dyDescent="0.2">
      <c r="A101" s="11">
        <v>2</v>
      </c>
      <c r="B101" s="11">
        <v>17</v>
      </c>
      <c r="C101" s="11">
        <f>potential_preg_untrt!C101*SimParameters!B3</f>
        <v>9.6000000000000009E-3</v>
      </c>
      <c r="D101" s="11">
        <v>0</v>
      </c>
      <c r="E101" s="11">
        <f t="shared" si="2"/>
        <v>0.99039999999999995</v>
      </c>
    </row>
    <row r="102" spans="1:5" x14ac:dyDescent="0.2">
      <c r="A102" s="11">
        <v>2</v>
      </c>
      <c r="B102" s="11">
        <v>18</v>
      </c>
      <c r="C102" s="11">
        <f>potential_preg_untrt!C102*SimParameters!B3</f>
        <v>9.6000000000000009E-3</v>
      </c>
      <c r="D102" s="11">
        <v>0</v>
      </c>
      <c r="E102" s="11">
        <f t="shared" si="2"/>
        <v>0.99039999999999995</v>
      </c>
    </row>
    <row r="103" spans="1:5" x14ac:dyDescent="0.2">
      <c r="A103" s="11">
        <v>2</v>
      </c>
      <c r="B103" s="11">
        <v>19</v>
      </c>
      <c r="C103" s="11">
        <f>potential_preg_untrt!C103*SimParameters!B3</f>
        <v>2.8800000000000002E-3</v>
      </c>
      <c r="D103" s="11">
        <v>0</v>
      </c>
      <c r="E103" s="11">
        <f t="shared" si="2"/>
        <v>0.99712000000000001</v>
      </c>
    </row>
    <row r="104" spans="1:5" x14ac:dyDescent="0.2">
      <c r="A104" s="11">
        <v>2</v>
      </c>
      <c r="B104" s="11">
        <v>20</v>
      </c>
      <c r="C104" s="11">
        <f>potential_preg_untrt!C104*SimParameters!B3</f>
        <v>2.8800000000000002E-3</v>
      </c>
      <c r="D104" s="11">
        <v>0</v>
      </c>
      <c r="E104" s="11">
        <f t="shared" si="2"/>
        <v>0.99712000000000001</v>
      </c>
    </row>
    <row r="105" spans="1:5" x14ac:dyDescent="0.2">
      <c r="A105" s="11">
        <v>2</v>
      </c>
      <c r="B105" s="11">
        <v>21</v>
      </c>
      <c r="C105" s="11">
        <f>potential_preg_untrt!C105*SimParameters!B3</f>
        <v>2.8800000000000002E-3</v>
      </c>
      <c r="D105" s="11">
        <v>0</v>
      </c>
      <c r="E105" s="11">
        <f t="shared" si="2"/>
        <v>0.99712000000000001</v>
      </c>
    </row>
    <row r="106" spans="1:5" x14ac:dyDescent="0.2">
      <c r="A106" s="11">
        <v>2</v>
      </c>
      <c r="B106" s="11">
        <v>22</v>
      </c>
      <c r="C106" s="11">
        <f>potential_preg_untrt!C106*SimParameters!B3</f>
        <v>2.8800000000000002E-3</v>
      </c>
      <c r="D106" s="11">
        <v>0</v>
      </c>
      <c r="E106" s="11">
        <f t="shared" si="2"/>
        <v>0.99712000000000001</v>
      </c>
    </row>
    <row r="107" spans="1:5" x14ac:dyDescent="0.2">
      <c r="A107" s="11">
        <v>2</v>
      </c>
      <c r="B107" s="11">
        <v>23</v>
      </c>
      <c r="C107" s="11">
        <f>potential_preg_untrt!C107*SimParameters!B3</f>
        <v>2.8800000000000002E-3</v>
      </c>
      <c r="D107" s="11">
        <v>0</v>
      </c>
      <c r="E107" s="11">
        <f t="shared" si="2"/>
        <v>0.99712000000000001</v>
      </c>
    </row>
    <row r="108" spans="1:5" x14ac:dyDescent="0.2">
      <c r="A108" s="11">
        <v>2</v>
      </c>
      <c r="B108" s="11">
        <v>24</v>
      </c>
      <c r="C108" s="11">
        <f>potential_preg_untrt!C108*SimParameters!B3</f>
        <v>2.8800000000000002E-3</v>
      </c>
      <c r="D108" s="11">
        <v>0.01</v>
      </c>
      <c r="E108" s="11">
        <f t="shared" si="2"/>
        <v>0.98712</v>
      </c>
    </row>
    <row r="109" spans="1:5" x14ac:dyDescent="0.2">
      <c r="A109" s="11">
        <v>2</v>
      </c>
      <c r="B109" s="11">
        <v>25</v>
      </c>
      <c r="C109" s="11">
        <f>potential_preg_untrt!C109*SimParameters!B3</f>
        <v>2.8800000000000002E-3</v>
      </c>
      <c r="D109" s="11">
        <v>0.01</v>
      </c>
      <c r="E109" s="11">
        <f t="shared" si="2"/>
        <v>0.98712</v>
      </c>
    </row>
    <row r="110" spans="1:5" x14ac:dyDescent="0.2">
      <c r="A110" s="11">
        <v>2</v>
      </c>
      <c r="B110" s="11">
        <v>26</v>
      </c>
      <c r="C110" s="11">
        <f>potential_preg_untrt!C110*SimParameters!B3</f>
        <v>2.8800000000000002E-3</v>
      </c>
      <c r="D110" s="11">
        <v>1.4999999999999999E-2</v>
      </c>
      <c r="E110" s="11">
        <f t="shared" si="2"/>
        <v>0.98211999999999999</v>
      </c>
    </row>
    <row r="111" spans="1:5" x14ac:dyDescent="0.2">
      <c r="A111" s="11">
        <v>2</v>
      </c>
      <c r="B111" s="11">
        <v>27</v>
      </c>
      <c r="C111" s="11">
        <f>potential_preg_untrt!C111*SimParameters!B3</f>
        <v>2.8800000000000002E-3</v>
      </c>
      <c r="D111" s="11">
        <v>1.4999999999999999E-2</v>
      </c>
      <c r="E111" s="11">
        <f t="shared" si="2"/>
        <v>0.98211999999999999</v>
      </c>
    </row>
    <row r="112" spans="1:5" x14ac:dyDescent="0.2">
      <c r="A112" s="11">
        <v>2</v>
      </c>
      <c r="B112" s="11">
        <v>28</v>
      </c>
      <c r="C112" s="11">
        <f>potential_preg_untrt!C112*SimParameters!B3</f>
        <v>2.8800000000000002E-3</v>
      </c>
      <c r="D112" s="11">
        <v>0.02</v>
      </c>
      <c r="E112" s="11">
        <f t="shared" si="2"/>
        <v>0.97711999999999999</v>
      </c>
    </row>
    <row r="113" spans="1:5" x14ac:dyDescent="0.2">
      <c r="A113" s="11">
        <v>2</v>
      </c>
      <c r="B113" s="11">
        <v>29</v>
      </c>
      <c r="C113" s="11">
        <f>potential_preg_untrt!C113*SimParameters!B3</f>
        <v>2.8800000000000002E-3</v>
      </c>
      <c r="D113" s="11">
        <v>0.02</v>
      </c>
      <c r="E113" s="11">
        <f t="shared" si="2"/>
        <v>0.97711999999999999</v>
      </c>
    </row>
    <row r="114" spans="1:5" x14ac:dyDescent="0.2">
      <c r="A114" s="11">
        <v>2</v>
      </c>
      <c r="B114" s="11">
        <v>30</v>
      </c>
      <c r="C114" s="11">
        <f>potential_preg_untrt!C114*SimParameters!B3</f>
        <v>2.8800000000000002E-3</v>
      </c>
      <c r="D114" s="11">
        <v>2.5000000000000001E-2</v>
      </c>
      <c r="E114" s="11">
        <f t="shared" si="2"/>
        <v>0.97211999999999998</v>
      </c>
    </row>
    <row r="115" spans="1:5" x14ac:dyDescent="0.2">
      <c r="A115" s="11">
        <v>2</v>
      </c>
      <c r="B115" s="11">
        <v>31</v>
      </c>
      <c r="C115" s="11">
        <f>potential_preg_untrt!C115*SimParameters!B3</f>
        <v>2.8800000000000002E-3</v>
      </c>
      <c r="D115" s="11">
        <v>0.03</v>
      </c>
      <c r="E115" s="11">
        <f t="shared" si="2"/>
        <v>0.96711999999999998</v>
      </c>
    </row>
    <row r="116" spans="1:5" x14ac:dyDescent="0.2">
      <c r="A116" s="11">
        <v>2</v>
      </c>
      <c r="B116" s="11">
        <v>32</v>
      </c>
      <c r="C116" s="11">
        <f>potential_preg_untrt!C116*SimParameters!B3</f>
        <v>2.8800000000000002E-3</v>
      </c>
      <c r="D116" s="11">
        <v>0.09</v>
      </c>
      <c r="E116" s="11">
        <f t="shared" si="2"/>
        <v>0.90712000000000004</v>
      </c>
    </row>
    <row r="117" spans="1:5" x14ac:dyDescent="0.2">
      <c r="A117" s="11">
        <v>2</v>
      </c>
      <c r="B117" s="11">
        <v>33</v>
      </c>
      <c r="C117" s="11">
        <f>potential_preg_untrt!C117*SimParameters!B3</f>
        <v>2.8800000000000002E-3</v>
      </c>
      <c r="D117" s="11">
        <v>0.09</v>
      </c>
      <c r="E117" s="11">
        <f t="shared" si="2"/>
        <v>0.90712000000000004</v>
      </c>
    </row>
    <row r="118" spans="1:5" x14ac:dyDescent="0.2">
      <c r="A118" s="11">
        <v>2</v>
      </c>
      <c r="B118" s="11">
        <v>34</v>
      </c>
      <c r="C118" s="11">
        <f>potential_preg_untrt!C118*SimParameters!B3</f>
        <v>2.8800000000000002E-3</v>
      </c>
      <c r="D118" s="11">
        <v>0.09</v>
      </c>
      <c r="E118" s="11">
        <f t="shared" si="2"/>
        <v>0.90712000000000004</v>
      </c>
    </row>
    <row r="119" spans="1:5" x14ac:dyDescent="0.2">
      <c r="A119" s="11">
        <v>2</v>
      </c>
      <c r="B119" s="11">
        <v>35</v>
      </c>
      <c r="C119" s="11">
        <f>potential_preg_untrt!C119*SimParameters!B3</f>
        <v>2.0160000000000002E-4</v>
      </c>
      <c r="D119" s="11">
        <v>0.3</v>
      </c>
      <c r="E119" s="11">
        <f t="shared" si="2"/>
        <v>0.69979839999999993</v>
      </c>
    </row>
    <row r="120" spans="1:5" x14ac:dyDescent="0.2">
      <c r="A120" s="11">
        <v>2</v>
      </c>
      <c r="B120" s="11">
        <v>36</v>
      </c>
      <c r="C120" s="11">
        <f>potential_preg_untrt!C120*SimParameters!B3</f>
        <v>2.5920000000000001E-4</v>
      </c>
      <c r="D120" s="11">
        <v>0.35</v>
      </c>
      <c r="E120" s="11">
        <f t="shared" si="2"/>
        <v>0.64974080000000001</v>
      </c>
    </row>
    <row r="121" spans="1:5" x14ac:dyDescent="0.2">
      <c r="A121" s="11">
        <v>2</v>
      </c>
      <c r="B121" s="11">
        <v>37</v>
      </c>
      <c r="C121" s="11">
        <f>potential_preg_untrt!C121*SimParameters!B3</f>
        <v>3.3599999999999998E-4</v>
      </c>
      <c r="D121" s="11">
        <v>0.7</v>
      </c>
      <c r="E121" s="11">
        <f t="shared" si="2"/>
        <v>0.29966400000000004</v>
      </c>
    </row>
    <row r="122" spans="1:5" x14ac:dyDescent="0.2">
      <c r="A122" s="11">
        <v>2</v>
      </c>
      <c r="B122" s="11">
        <v>38</v>
      </c>
      <c r="C122" s="11">
        <f>potential_preg_untrt!C122*SimParameters!B3</f>
        <v>4.0320000000000004E-4</v>
      </c>
      <c r="D122" s="11">
        <v>0.7</v>
      </c>
      <c r="E122" s="11">
        <f t="shared" si="2"/>
        <v>0.2995968</v>
      </c>
    </row>
    <row r="123" spans="1:5" x14ac:dyDescent="0.2">
      <c r="A123" s="11">
        <v>2</v>
      </c>
      <c r="B123" s="11">
        <v>39</v>
      </c>
      <c r="C123" s="11">
        <f>potential_preg_untrt!C123*SimParameters!B3</f>
        <v>5.8559999999999992E-4</v>
      </c>
      <c r="D123" s="11">
        <v>0.7</v>
      </c>
      <c r="E123" s="11">
        <f t="shared" si="2"/>
        <v>0.29941440000000008</v>
      </c>
    </row>
    <row r="124" spans="1:5" x14ac:dyDescent="0.2">
      <c r="A124" s="11">
        <v>2</v>
      </c>
      <c r="B124" s="11">
        <v>40</v>
      </c>
      <c r="C124" s="11">
        <f>potential_preg_untrt!C124*SimParameters!B3</f>
        <v>1.0368E-3</v>
      </c>
      <c r="D124" s="11">
        <f>1-C124</f>
        <v>0.99896320000000005</v>
      </c>
      <c r="E124" s="11">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EC42C-213B-4245-8F9C-C0F65FBC0D09}">
  <dimension ref="A1:H18"/>
  <sheetViews>
    <sheetView workbookViewId="0">
      <selection activeCell="C2" sqref="C2:C18"/>
    </sheetView>
  </sheetViews>
  <sheetFormatPr baseColWidth="10" defaultRowHeight="16" x14ac:dyDescent="0.2"/>
  <cols>
    <col min="1" max="1" width="19" bestFit="1" customWidth="1"/>
    <col min="2" max="2" width="21.6640625" bestFit="1" customWidth="1"/>
    <col min="3" max="3" width="14.1640625" customWidth="1"/>
    <col min="4" max="4" width="20.6640625" bestFit="1" customWidth="1"/>
    <col min="5" max="5" width="14.5" bestFit="1" customWidth="1"/>
    <col min="6" max="6" width="18.1640625" customWidth="1"/>
    <col min="7" max="7" width="11.6640625" bestFit="1" customWidth="1"/>
    <col min="8" max="8" width="13.1640625" bestFit="1" customWidth="1"/>
  </cols>
  <sheetData>
    <row r="1" spans="1:8" x14ac:dyDescent="0.2">
      <c r="A1" t="s">
        <v>27</v>
      </c>
      <c r="B1" t="s">
        <v>32</v>
      </c>
      <c r="C1" t="s">
        <v>4</v>
      </c>
      <c r="D1" t="s">
        <v>30</v>
      </c>
      <c r="E1" t="s">
        <v>28</v>
      </c>
      <c r="F1" t="s">
        <v>29</v>
      </c>
      <c r="G1" s="5" t="s">
        <v>0</v>
      </c>
      <c r="H1" t="s">
        <v>2</v>
      </c>
    </row>
    <row r="2" spans="1:8" x14ac:dyDescent="0.2">
      <c r="A2">
        <v>24</v>
      </c>
      <c r="B2">
        <v>4.0000000000000002E-4</v>
      </c>
      <c r="C2">
        <f>10*B2</f>
        <v>4.0000000000000001E-3</v>
      </c>
      <c r="D2">
        <f>LN(C2/(1-C2))</f>
        <v>-5.5174528964647074</v>
      </c>
      <c r="E2">
        <v>0.6</v>
      </c>
      <c r="F2">
        <f>LN(E2)</f>
        <v>-0.51082562376599072</v>
      </c>
      <c r="G2">
        <v>1.7000000000000001E-2</v>
      </c>
      <c r="H2">
        <f t="shared" ref="H2:H18" si="0">1-G2</f>
        <v>0.98299999999999998</v>
      </c>
    </row>
    <row r="3" spans="1:8" x14ac:dyDescent="0.2">
      <c r="A3">
        <v>25</v>
      </c>
      <c r="B3">
        <v>4.0000000000000002E-4</v>
      </c>
      <c r="C3">
        <f t="shared" ref="C3:C18" si="1">10*B3</f>
        <v>4.0000000000000001E-3</v>
      </c>
      <c r="D3">
        <f>LN(C3/(1-C3))</f>
        <v>-5.5174528964647074</v>
      </c>
      <c r="E3">
        <v>0.6</v>
      </c>
      <c r="F3">
        <f>LN(E3)</f>
        <v>-0.51082562376599072</v>
      </c>
      <c r="G3">
        <v>1.7000000000000001E-2</v>
      </c>
      <c r="H3">
        <f t="shared" si="0"/>
        <v>0.98299999999999998</v>
      </c>
    </row>
    <row r="4" spans="1:8" x14ac:dyDescent="0.2">
      <c r="A4">
        <v>26</v>
      </c>
      <c r="B4">
        <v>5.0000000000000001E-4</v>
      </c>
      <c r="C4">
        <f t="shared" si="1"/>
        <v>5.0000000000000001E-3</v>
      </c>
      <c r="D4">
        <f t="shared" ref="D4:D18" si="2">LN(C4/(1-C4))</f>
        <v>-5.2933048247244923</v>
      </c>
      <c r="E4">
        <v>0.6</v>
      </c>
      <c r="F4">
        <f t="shared" ref="F4:F18" si="3">LN(E4)</f>
        <v>-0.51082562376599072</v>
      </c>
      <c r="G4">
        <v>3.0000000000000001E-3</v>
      </c>
      <c r="H4">
        <f t="shared" si="0"/>
        <v>0.997</v>
      </c>
    </row>
    <row r="5" spans="1:8" x14ac:dyDescent="0.2">
      <c r="A5">
        <v>27</v>
      </c>
      <c r="B5">
        <v>5.9999999999999995E-4</v>
      </c>
      <c r="C5">
        <f t="shared" si="1"/>
        <v>5.9999999999999993E-3</v>
      </c>
      <c r="D5">
        <f t="shared" si="2"/>
        <v>-5.1099777374285189</v>
      </c>
      <c r="E5">
        <v>0.6</v>
      </c>
      <c r="F5">
        <f t="shared" si="3"/>
        <v>-0.51082562376599072</v>
      </c>
      <c r="G5">
        <v>4.0000000000000001E-3</v>
      </c>
      <c r="H5">
        <f t="shared" si="0"/>
        <v>0.996</v>
      </c>
    </row>
    <row r="6" spans="1:8" x14ac:dyDescent="0.2">
      <c r="A6">
        <v>28</v>
      </c>
      <c r="B6">
        <v>6.9999999999999999E-4</v>
      </c>
      <c r="C6">
        <f t="shared" si="1"/>
        <v>7.0000000000000001E-3</v>
      </c>
      <c r="D6">
        <f t="shared" si="2"/>
        <v>-4.9548205149898594</v>
      </c>
      <c r="E6">
        <v>0.6</v>
      </c>
      <c r="F6">
        <f t="shared" si="3"/>
        <v>-0.51082562376599072</v>
      </c>
      <c r="G6">
        <v>3.0000000000000001E-3</v>
      </c>
      <c r="H6">
        <f t="shared" si="0"/>
        <v>0.997</v>
      </c>
    </row>
    <row r="7" spans="1:8" x14ac:dyDescent="0.2">
      <c r="A7">
        <v>29</v>
      </c>
      <c r="B7">
        <v>8.0000000000000004E-4</v>
      </c>
      <c r="C7">
        <f t="shared" si="1"/>
        <v>8.0000000000000002E-3</v>
      </c>
      <c r="D7">
        <f t="shared" si="2"/>
        <v>-4.8202815656050371</v>
      </c>
      <c r="E7">
        <v>0.6</v>
      </c>
      <c r="F7">
        <f t="shared" si="3"/>
        <v>-0.51082562376599072</v>
      </c>
      <c r="G7">
        <v>3.0000000000000001E-3</v>
      </c>
      <c r="H7">
        <f t="shared" si="0"/>
        <v>0.997</v>
      </c>
    </row>
    <row r="8" spans="1:8" x14ac:dyDescent="0.2">
      <c r="A8">
        <v>30</v>
      </c>
      <c r="B8">
        <v>8.9999999999999998E-4</v>
      </c>
      <c r="C8">
        <f t="shared" si="1"/>
        <v>8.9999999999999993E-3</v>
      </c>
      <c r="D8">
        <f t="shared" si="2"/>
        <v>-4.7014899569937691</v>
      </c>
      <c r="E8">
        <v>0.6</v>
      </c>
      <c r="F8">
        <f t="shared" si="3"/>
        <v>-0.51082562376599072</v>
      </c>
      <c r="G8">
        <v>3.0000000000000001E-3</v>
      </c>
      <c r="H8">
        <f t="shared" si="0"/>
        <v>0.997</v>
      </c>
    </row>
    <row r="9" spans="1:8" x14ac:dyDescent="0.2">
      <c r="A9">
        <v>31</v>
      </c>
      <c r="B9">
        <v>1E-3</v>
      </c>
      <c r="C9">
        <f t="shared" si="1"/>
        <v>0.01</v>
      </c>
      <c r="D9">
        <f t="shared" si="2"/>
        <v>-4.5951198501345898</v>
      </c>
      <c r="E9">
        <v>0.6</v>
      </c>
      <c r="F9">
        <f t="shared" si="3"/>
        <v>-0.51082562376599072</v>
      </c>
      <c r="G9">
        <v>3.0000000000000001E-3</v>
      </c>
      <c r="H9">
        <f t="shared" si="0"/>
        <v>0.997</v>
      </c>
    </row>
    <row r="10" spans="1:8" x14ac:dyDescent="0.2">
      <c r="A10">
        <v>32</v>
      </c>
      <c r="B10">
        <v>1.8E-3</v>
      </c>
      <c r="C10">
        <f t="shared" si="1"/>
        <v>1.7999999999999999E-2</v>
      </c>
      <c r="D10">
        <f t="shared" si="2"/>
        <v>-3.9992195504583012</v>
      </c>
      <c r="E10">
        <v>0.6</v>
      </c>
      <c r="F10">
        <f t="shared" si="3"/>
        <v>-0.51082562376599072</v>
      </c>
      <c r="G10">
        <v>3.0000000000000001E-3</v>
      </c>
      <c r="H10">
        <f t="shared" si="0"/>
        <v>0.997</v>
      </c>
    </row>
    <row r="11" spans="1:8" x14ac:dyDescent="0.2">
      <c r="A11">
        <v>33</v>
      </c>
      <c r="B11">
        <v>2E-3</v>
      </c>
      <c r="C11">
        <f t="shared" si="1"/>
        <v>0.02</v>
      </c>
      <c r="D11">
        <f t="shared" si="2"/>
        <v>-3.8918202981106265</v>
      </c>
      <c r="E11">
        <v>0.6</v>
      </c>
      <c r="F11">
        <f t="shared" si="3"/>
        <v>-0.51082562376599072</v>
      </c>
      <c r="G11">
        <v>3.0000000000000001E-3</v>
      </c>
      <c r="H11">
        <f t="shared" si="0"/>
        <v>0.997</v>
      </c>
    </row>
    <row r="12" spans="1:8" x14ac:dyDescent="0.2">
      <c r="A12">
        <v>34</v>
      </c>
      <c r="B12">
        <v>4.0000000000000001E-3</v>
      </c>
      <c r="C12">
        <f t="shared" si="1"/>
        <v>0.04</v>
      </c>
      <c r="D12">
        <f t="shared" si="2"/>
        <v>-3.1780538303479453</v>
      </c>
      <c r="E12">
        <v>0.6</v>
      </c>
      <c r="F12">
        <f t="shared" si="3"/>
        <v>-0.51082562376599072</v>
      </c>
      <c r="G12">
        <v>3.0000000000000001E-3</v>
      </c>
      <c r="H12">
        <f t="shared" si="0"/>
        <v>0.997</v>
      </c>
    </row>
    <row r="13" spans="1:8" x14ac:dyDescent="0.2">
      <c r="A13">
        <v>35</v>
      </c>
      <c r="B13">
        <v>5.0000000000000001E-3</v>
      </c>
      <c r="C13">
        <f t="shared" si="1"/>
        <v>0.05</v>
      </c>
      <c r="D13">
        <f t="shared" si="2"/>
        <v>-2.9444389791664403</v>
      </c>
      <c r="E13">
        <v>0.6</v>
      </c>
      <c r="F13">
        <f t="shared" si="3"/>
        <v>-0.51082562376599072</v>
      </c>
      <c r="G13">
        <v>1E-3</v>
      </c>
      <c r="H13">
        <f t="shared" si="0"/>
        <v>0.999</v>
      </c>
    </row>
    <row r="14" spans="1:8" x14ac:dyDescent="0.2">
      <c r="A14">
        <v>36</v>
      </c>
      <c r="B14">
        <v>7.0000000000000001E-3</v>
      </c>
      <c r="C14">
        <f t="shared" si="1"/>
        <v>7.0000000000000007E-2</v>
      </c>
      <c r="D14">
        <f t="shared" si="2"/>
        <v>-2.5866893440979424</v>
      </c>
      <c r="E14">
        <v>0.6</v>
      </c>
      <c r="F14">
        <f t="shared" si="3"/>
        <v>-0.51082562376599072</v>
      </c>
      <c r="G14">
        <v>1E-3</v>
      </c>
      <c r="H14">
        <f t="shared" si="0"/>
        <v>0.999</v>
      </c>
    </row>
    <row r="15" spans="1:8" x14ac:dyDescent="0.2">
      <c r="A15">
        <v>37</v>
      </c>
      <c r="B15">
        <v>8.0000000000000002E-3</v>
      </c>
      <c r="C15">
        <f t="shared" si="1"/>
        <v>0.08</v>
      </c>
      <c r="D15">
        <f t="shared" si="2"/>
        <v>-2.4423470353692043</v>
      </c>
      <c r="E15">
        <v>0.6</v>
      </c>
      <c r="F15">
        <f t="shared" si="3"/>
        <v>-0.51082562376599072</v>
      </c>
      <c r="G15">
        <v>1E-3</v>
      </c>
      <c r="H15">
        <f t="shared" si="0"/>
        <v>0.999</v>
      </c>
    </row>
    <row r="16" spans="1:8" x14ac:dyDescent="0.2">
      <c r="A16">
        <v>38</v>
      </c>
      <c r="B16">
        <v>8.9999999999999998E-4</v>
      </c>
      <c r="C16">
        <f t="shared" si="1"/>
        <v>8.9999999999999993E-3</v>
      </c>
      <c r="D16">
        <f t="shared" si="2"/>
        <v>-4.7014899569937691</v>
      </c>
      <c r="E16">
        <v>0.6</v>
      </c>
      <c r="F16">
        <f t="shared" si="3"/>
        <v>-0.51082562376599072</v>
      </c>
      <c r="G16">
        <v>1E-3</v>
      </c>
      <c r="H16">
        <f t="shared" si="0"/>
        <v>0.999</v>
      </c>
    </row>
    <row r="17" spans="1:8" x14ac:dyDescent="0.2">
      <c r="A17">
        <v>39</v>
      </c>
      <c r="B17">
        <v>1.0999999999999999E-2</v>
      </c>
      <c r="C17">
        <f t="shared" si="1"/>
        <v>0.10999999999999999</v>
      </c>
      <c r="D17">
        <f t="shared" si="2"/>
        <v>-2.0907410969337694</v>
      </c>
      <c r="E17">
        <v>0.6</v>
      </c>
      <c r="F17">
        <f t="shared" si="3"/>
        <v>-0.51082562376599072</v>
      </c>
      <c r="G17">
        <v>2E-3</v>
      </c>
      <c r="H17">
        <f t="shared" si="0"/>
        <v>0.998</v>
      </c>
    </row>
    <row r="18" spans="1:8" x14ac:dyDescent="0.2">
      <c r="A18">
        <v>40</v>
      </c>
      <c r="B18">
        <v>1.4E-2</v>
      </c>
      <c r="C18">
        <f t="shared" si="1"/>
        <v>0.14000000000000001</v>
      </c>
      <c r="D18">
        <f t="shared" si="2"/>
        <v>-1.8152899666382492</v>
      </c>
      <c r="E18">
        <v>0.6</v>
      </c>
      <c r="F18">
        <f t="shared" si="3"/>
        <v>-0.51082562376599072</v>
      </c>
      <c r="G18">
        <v>1E-3</v>
      </c>
      <c r="H18">
        <f t="shared" si="0"/>
        <v>0.999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36535-DC0E-F74A-BC9C-9C0291FB9B47}">
  <dimension ref="A1:C5"/>
  <sheetViews>
    <sheetView workbookViewId="0">
      <selection activeCell="C2" sqref="C2"/>
    </sheetView>
  </sheetViews>
  <sheetFormatPr baseColWidth="10" defaultRowHeight="16" x14ac:dyDescent="0.2"/>
  <cols>
    <col min="2" max="2" width="16.5" bestFit="1" customWidth="1"/>
    <col min="3" max="3" width="7.1640625" bestFit="1" customWidth="1"/>
  </cols>
  <sheetData>
    <row r="1" spans="1:3" x14ac:dyDescent="0.2">
      <c r="A1" s="5" t="s">
        <v>31</v>
      </c>
      <c r="B1" t="s">
        <v>22</v>
      </c>
      <c r="C1" t="s">
        <v>23</v>
      </c>
    </row>
    <row r="2" spans="1:3" x14ac:dyDescent="0.2">
      <c r="A2">
        <v>0</v>
      </c>
      <c r="B2">
        <v>0</v>
      </c>
      <c r="C2">
        <v>0.125</v>
      </c>
    </row>
    <row r="3" spans="1:3" x14ac:dyDescent="0.2">
      <c r="A3">
        <v>0</v>
      </c>
      <c r="B3">
        <v>1</v>
      </c>
      <c r="C3">
        <f>1.25*C2</f>
        <v>0.15625</v>
      </c>
    </row>
    <row r="4" spans="1:3" x14ac:dyDescent="0.2">
      <c r="A4">
        <v>1</v>
      </c>
      <c r="B4">
        <v>0</v>
      </c>
      <c r="C4">
        <f>0.8*C2</f>
        <v>0.1</v>
      </c>
    </row>
    <row r="5" spans="1:3" x14ac:dyDescent="0.2">
      <c r="A5">
        <v>1</v>
      </c>
      <c r="B5">
        <v>1</v>
      </c>
      <c r="C5">
        <f>0.8*C3</f>
        <v>0.125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C0E0C-D6E1-F442-8735-4FA62BD9AC1D}">
  <dimension ref="A1:B42"/>
  <sheetViews>
    <sheetView topLeftCell="A11" workbookViewId="0">
      <selection activeCell="E34" sqref="E34"/>
    </sheetView>
  </sheetViews>
  <sheetFormatPr baseColWidth="10" defaultRowHeight="16" x14ac:dyDescent="0.2"/>
  <cols>
    <col min="1" max="1" width="19" bestFit="1" customWidth="1"/>
    <col min="2" max="2" width="16.5" customWidth="1"/>
  </cols>
  <sheetData>
    <row r="1" spans="1:2" x14ac:dyDescent="0.2">
      <c r="A1" t="s">
        <v>27</v>
      </c>
      <c r="B1" t="s">
        <v>33</v>
      </c>
    </row>
    <row r="2" spans="1:2" x14ac:dyDescent="0.2">
      <c r="A2">
        <v>0</v>
      </c>
      <c r="B2">
        <v>0</v>
      </c>
    </row>
    <row r="3" spans="1:2" x14ac:dyDescent="0.2">
      <c r="A3">
        <v>1</v>
      </c>
      <c r="B3">
        <v>0</v>
      </c>
    </row>
    <row r="4" spans="1:2" x14ac:dyDescent="0.2">
      <c r="A4">
        <v>2</v>
      </c>
      <c r="B4">
        <v>0</v>
      </c>
    </row>
    <row r="5" spans="1:2" x14ac:dyDescent="0.2">
      <c r="A5">
        <v>3</v>
      </c>
      <c r="B5">
        <v>0</v>
      </c>
    </row>
    <row r="6" spans="1:2" x14ac:dyDescent="0.2">
      <c r="A6">
        <v>4</v>
      </c>
      <c r="B6">
        <v>0</v>
      </c>
    </row>
    <row r="7" spans="1:2" x14ac:dyDescent="0.2">
      <c r="A7">
        <v>5</v>
      </c>
      <c r="B7">
        <v>0</v>
      </c>
    </row>
    <row r="8" spans="1:2" x14ac:dyDescent="0.2">
      <c r="A8">
        <v>6</v>
      </c>
      <c r="B8">
        <v>0.01</v>
      </c>
    </row>
    <row r="9" spans="1:2" x14ac:dyDescent="0.2">
      <c r="A9">
        <v>7</v>
      </c>
      <c r="B9">
        <v>0.01</v>
      </c>
    </row>
    <row r="10" spans="1:2" x14ac:dyDescent="0.2">
      <c r="A10">
        <v>8</v>
      </c>
      <c r="B10">
        <v>0.01</v>
      </c>
    </row>
    <row r="11" spans="1:2" x14ac:dyDescent="0.2">
      <c r="A11">
        <v>9</v>
      </c>
      <c r="B11">
        <v>0.01</v>
      </c>
    </row>
    <row r="12" spans="1:2" x14ac:dyDescent="0.2">
      <c r="A12">
        <v>10</v>
      </c>
      <c r="B12">
        <v>0.01</v>
      </c>
    </row>
    <row r="13" spans="1:2" x14ac:dyDescent="0.2">
      <c r="A13">
        <v>11</v>
      </c>
      <c r="B13">
        <v>0.01</v>
      </c>
    </row>
    <row r="14" spans="1:2" x14ac:dyDescent="0.2">
      <c r="A14">
        <v>12</v>
      </c>
      <c r="B14">
        <v>0.01</v>
      </c>
    </row>
    <row r="15" spans="1:2" x14ac:dyDescent="0.2">
      <c r="A15">
        <v>13</v>
      </c>
      <c r="B15">
        <v>0.01</v>
      </c>
    </row>
    <row r="16" spans="1:2" x14ac:dyDescent="0.2">
      <c r="A16">
        <v>14</v>
      </c>
      <c r="B16">
        <v>0.01</v>
      </c>
    </row>
    <row r="17" spans="1:2" x14ac:dyDescent="0.2">
      <c r="A17">
        <v>15</v>
      </c>
      <c r="B17">
        <v>0.01</v>
      </c>
    </row>
    <row r="18" spans="1:2" x14ac:dyDescent="0.2">
      <c r="A18">
        <v>16</v>
      </c>
      <c r="B18">
        <v>0.01</v>
      </c>
    </row>
    <row r="19" spans="1:2" x14ac:dyDescent="0.2">
      <c r="A19">
        <v>17</v>
      </c>
      <c r="B19">
        <v>0.01</v>
      </c>
    </row>
    <row r="20" spans="1:2" x14ac:dyDescent="0.2">
      <c r="A20">
        <v>18</v>
      </c>
      <c r="B20">
        <v>0.01</v>
      </c>
    </row>
    <row r="21" spans="1:2" x14ac:dyDescent="0.2">
      <c r="A21">
        <v>19</v>
      </c>
      <c r="B21">
        <v>0.01</v>
      </c>
    </row>
    <row r="22" spans="1:2" x14ac:dyDescent="0.2">
      <c r="A22">
        <v>20</v>
      </c>
      <c r="B22">
        <v>0.01</v>
      </c>
    </row>
    <row r="23" spans="1:2" x14ac:dyDescent="0.2">
      <c r="A23">
        <v>21</v>
      </c>
      <c r="B23">
        <v>0.01</v>
      </c>
    </row>
    <row r="24" spans="1:2" x14ac:dyDescent="0.2">
      <c r="A24">
        <v>22</v>
      </c>
      <c r="B24">
        <v>0.01</v>
      </c>
    </row>
    <row r="25" spans="1:2" x14ac:dyDescent="0.2">
      <c r="A25">
        <v>23</v>
      </c>
      <c r="B25">
        <v>0.01</v>
      </c>
    </row>
    <row r="26" spans="1:2" x14ac:dyDescent="0.2">
      <c r="A26">
        <v>24</v>
      </c>
      <c r="B26">
        <v>0.01</v>
      </c>
    </row>
    <row r="27" spans="1:2" x14ac:dyDescent="0.2">
      <c r="A27">
        <v>25</v>
      </c>
      <c r="B27">
        <v>0.01</v>
      </c>
    </row>
    <row r="28" spans="1:2" x14ac:dyDescent="0.2">
      <c r="A28">
        <v>26</v>
      </c>
      <c r="B28">
        <v>0.01</v>
      </c>
    </row>
    <row r="29" spans="1:2" x14ac:dyDescent="0.2">
      <c r="A29">
        <v>27</v>
      </c>
      <c r="B29">
        <v>0.01</v>
      </c>
    </row>
    <row r="30" spans="1:2" x14ac:dyDescent="0.2">
      <c r="A30">
        <v>28</v>
      </c>
      <c r="B30">
        <v>0.01</v>
      </c>
    </row>
    <row r="31" spans="1:2" x14ac:dyDescent="0.2">
      <c r="A31">
        <v>29</v>
      </c>
      <c r="B31">
        <v>0.01</v>
      </c>
    </row>
    <row r="32" spans="1:2" x14ac:dyDescent="0.2">
      <c r="A32">
        <v>30</v>
      </c>
      <c r="B32">
        <v>0.01</v>
      </c>
    </row>
    <row r="33" spans="1:2" x14ac:dyDescent="0.2">
      <c r="A33">
        <v>31</v>
      </c>
      <c r="B33">
        <v>0.01</v>
      </c>
    </row>
    <row r="34" spans="1:2" x14ac:dyDescent="0.2">
      <c r="A34">
        <v>32</v>
      </c>
      <c r="B34">
        <v>0.01</v>
      </c>
    </row>
    <row r="35" spans="1:2" x14ac:dyDescent="0.2">
      <c r="A35">
        <v>33</v>
      </c>
      <c r="B35">
        <v>0.01</v>
      </c>
    </row>
    <row r="36" spans="1:2" x14ac:dyDescent="0.2">
      <c r="A36">
        <v>34</v>
      </c>
      <c r="B36">
        <v>0.01</v>
      </c>
    </row>
    <row r="37" spans="1:2" x14ac:dyDescent="0.2">
      <c r="A37">
        <v>35</v>
      </c>
      <c r="B37">
        <v>0.01</v>
      </c>
    </row>
    <row r="38" spans="1:2" x14ac:dyDescent="0.2">
      <c r="A38">
        <v>36</v>
      </c>
      <c r="B38">
        <v>0.01</v>
      </c>
    </row>
    <row r="39" spans="1:2" x14ac:dyDescent="0.2">
      <c r="A39">
        <v>37</v>
      </c>
      <c r="B39">
        <v>0.01</v>
      </c>
    </row>
    <row r="40" spans="1:2" x14ac:dyDescent="0.2">
      <c r="A40">
        <v>38</v>
      </c>
      <c r="B40">
        <v>0.01</v>
      </c>
    </row>
    <row r="41" spans="1:2" x14ac:dyDescent="0.2">
      <c r="A41">
        <v>39</v>
      </c>
      <c r="B41">
        <v>0.01</v>
      </c>
    </row>
    <row r="42" spans="1:2" x14ac:dyDescent="0.2">
      <c r="A42">
        <v>40</v>
      </c>
      <c r="B42">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C6947-DBBF-D243-8019-94691EC417BF}">
  <dimension ref="A1:F38"/>
  <sheetViews>
    <sheetView workbookViewId="0">
      <selection activeCell="E22" sqref="E22:E38"/>
    </sheetView>
  </sheetViews>
  <sheetFormatPr baseColWidth="10" defaultRowHeight="16" x14ac:dyDescent="0.2"/>
  <cols>
    <col min="2" max="2" width="13.1640625" bestFit="1" customWidth="1"/>
    <col min="3" max="4" width="10.33203125" bestFit="1" customWidth="1"/>
    <col min="5" max="5" width="14.1640625" bestFit="1" customWidth="1"/>
  </cols>
  <sheetData>
    <row r="1" spans="1:6" x14ac:dyDescent="0.2">
      <c r="A1" t="s">
        <v>1</v>
      </c>
      <c r="B1" t="s">
        <v>0</v>
      </c>
      <c r="C1" t="s">
        <v>2</v>
      </c>
      <c r="D1" t="s">
        <v>3</v>
      </c>
      <c r="E1" t="s">
        <v>4</v>
      </c>
      <c r="F1" t="s">
        <v>5</v>
      </c>
    </row>
    <row r="2" spans="1:6" x14ac:dyDescent="0.2">
      <c r="A2">
        <v>6</v>
      </c>
      <c r="B2">
        <v>0.05</v>
      </c>
      <c r="C2">
        <v>0</v>
      </c>
      <c r="D2">
        <f>1-B2-C2</f>
        <v>0.95</v>
      </c>
      <c r="E2">
        <v>0</v>
      </c>
      <c r="F2">
        <v>0</v>
      </c>
    </row>
    <row r="3" spans="1:6" x14ac:dyDescent="0.2">
      <c r="A3">
        <v>7</v>
      </c>
      <c r="B3">
        <v>0.05</v>
      </c>
      <c r="C3">
        <v>0</v>
      </c>
      <c r="D3">
        <f t="shared" ref="D3:D37" si="0">1-B3-C3</f>
        <v>0.95</v>
      </c>
      <c r="E3">
        <v>0</v>
      </c>
      <c r="F3">
        <v>0</v>
      </c>
    </row>
    <row r="4" spans="1:6" x14ac:dyDescent="0.2">
      <c r="A4">
        <v>8</v>
      </c>
      <c r="B4">
        <v>0.03</v>
      </c>
      <c r="C4">
        <v>0</v>
      </c>
      <c r="D4">
        <f t="shared" si="0"/>
        <v>0.97</v>
      </c>
      <c r="E4">
        <v>0</v>
      </c>
      <c r="F4">
        <v>0</v>
      </c>
    </row>
    <row r="5" spans="1:6" x14ac:dyDescent="0.2">
      <c r="A5">
        <v>9</v>
      </c>
      <c r="B5">
        <v>0.03</v>
      </c>
      <c r="C5">
        <v>0</v>
      </c>
      <c r="D5">
        <f t="shared" si="0"/>
        <v>0.97</v>
      </c>
      <c r="E5">
        <v>0</v>
      </c>
      <c r="F5">
        <v>0</v>
      </c>
    </row>
    <row r="6" spans="1:6" x14ac:dyDescent="0.2">
      <c r="A6">
        <v>10</v>
      </c>
      <c r="B6">
        <v>0.03</v>
      </c>
      <c r="C6">
        <v>0</v>
      </c>
      <c r="D6">
        <f t="shared" si="0"/>
        <v>0.97</v>
      </c>
      <c r="E6">
        <v>0</v>
      </c>
      <c r="F6">
        <v>0</v>
      </c>
    </row>
    <row r="7" spans="1:6" x14ac:dyDescent="0.2">
      <c r="A7">
        <v>11</v>
      </c>
      <c r="B7">
        <v>0.03</v>
      </c>
      <c r="C7">
        <v>0</v>
      </c>
      <c r="D7">
        <f t="shared" si="0"/>
        <v>0.97</v>
      </c>
      <c r="E7">
        <v>0</v>
      </c>
      <c r="F7">
        <v>0</v>
      </c>
    </row>
    <row r="8" spans="1:6" x14ac:dyDescent="0.2">
      <c r="A8">
        <v>12</v>
      </c>
      <c r="B8">
        <v>0.03</v>
      </c>
      <c r="C8">
        <v>0</v>
      </c>
      <c r="D8">
        <f t="shared" si="0"/>
        <v>0.97</v>
      </c>
      <c r="E8">
        <v>0</v>
      </c>
      <c r="F8">
        <v>0</v>
      </c>
    </row>
    <row r="9" spans="1:6" x14ac:dyDescent="0.2">
      <c r="A9">
        <v>13</v>
      </c>
      <c r="B9">
        <v>0.03</v>
      </c>
      <c r="C9">
        <v>0</v>
      </c>
      <c r="D9">
        <f t="shared" si="0"/>
        <v>0.97</v>
      </c>
      <c r="E9">
        <v>0</v>
      </c>
      <c r="F9">
        <v>0</v>
      </c>
    </row>
    <row r="10" spans="1:6" x14ac:dyDescent="0.2">
      <c r="A10">
        <v>14</v>
      </c>
      <c r="B10">
        <v>0.01</v>
      </c>
      <c r="C10">
        <v>0</v>
      </c>
      <c r="D10">
        <f t="shared" si="0"/>
        <v>0.99</v>
      </c>
      <c r="E10">
        <v>0</v>
      </c>
      <c r="F10">
        <v>0</v>
      </c>
    </row>
    <row r="11" spans="1:6" x14ac:dyDescent="0.2">
      <c r="A11">
        <v>15</v>
      </c>
      <c r="B11">
        <v>0.01</v>
      </c>
      <c r="C11">
        <v>0</v>
      </c>
      <c r="D11">
        <f t="shared" si="0"/>
        <v>0.99</v>
      </c>
      <c r="E11">
        <v>0</v>
      </c>
      <c r="F11">
        <v>0</v>
      </c>
    </row>
    <row r="12" spans="1:6" x14ac:dyDescent="0.2">
      <c r="A12">
        <v>16</v>
      </c>
      <c r="B12">
        <v>0.01</v>
      </c>
      <c r="C12">
        <v>0</v>
      </c>
      <c r="D12">
        <f t="shared" si="0"/>
        <v>0.99</v>
      </c>
      <c r="E12">
        <v>0</v>
      </c>
      <c r="F12">
        <v>0</v>
      </c>
    </row>
    <row r="13" spans="1:6" x14ac:dyDescent="0.2">
      <c r="A13">
        <v>17</v>
      </c>
      <c r="B13">
        <v>0.01</v>
      </c>
      <c r="C13">
        <v>0</v>
      </c>
      <c r="D13">
        <f t="shared" si="0"/>
        <v>0.99</v>
      </c>
      <c r="E13">
        <v>0</v>
      </c>
      <c r="F13">
        <v>0</v>
      </c>
    </row>
    <row r="14" spans="1:6" x14ac:dyDescent="0.2">
      <c r="A14">
        <v>18</v>
      </c>
      <c r="B14">
        <v>0.01</v>
      </c>
      <c r="C14">
        <v>0</v>
      </c>
      <c r="D14">
        <f t="shared" si="0"/>
        <v>0.99</v>
      </c>
      <c r="E14">
        <v>0</v>
      </c>
      <c r="F14">
        <v>0</v>
      </c>
    </row>
    <row r="15" spans="1:6" x14ac:dyDescent="0.2">
      <c r="A15">
        <v>19</v>
      </c>
      <c r="B15">
        <v>0.01</v>
      </c>
      <c r="C15">
        <v>0</v>
      </c>
      <c r="D15">
        <f t="shared" si="0"/>
        <v>0.99</v>
      </c>
      <c r="E15">
        <v>0</v>
      </c>
      <c r="F15">
        <v>0</v>
      </c>
    </row>
    <row r="16" spans="1:6" x14ac:dyDescent="0.2">
      <c r="A16">
        <v>20</v>
      </c>
      <c r="B16">
        <v>0.01</v>
      </c>
      <c r="C16">
        <v>0</v>
      </c>
      <c r="D16">
        <f t="shared" si="0"/>
        <v>0.99</v>
      </c>
      <c r="E16">
        <v>0</v>
      </c>
      <c r="F16">
        <v>0</v>
      </c>
    </row>
    <row r="17" spans="1:6" x14ac:dyDescent="0.2">
      <c r="A17">
        <v>21</v>
      </c>
      <c r="B17">
        <v>3.0000000000000001E-3</v>
      </c>
      <c r="C17">
        <v>0</v>
      </c>
      <c r="D17">
        <f t="shared" si="0"/>
        <v>0.997</v>
      </c>
      <c r="E17">
        <v>0</v>
      </c>
      <c r="F17">
        <v>0</v>
      </c>
    </row>
    <row r="18" spans="1:6" x14ac:dyDescent="0.2">
      <c r="A18">
        <v>22</v>
      </c>
      <c r="B18">
        <v>3.0000000000000001E-3</v>
      </c>
      <c r="C18">
        <v>0</v>
      </c>
      <c r="D18">
        <f t="shared" si="0"/>
        <v>0.997</v>
      </c>
      <c r="E18">
        <v>0</v>
      </c>
      <c r="F18">
        <v>0</v>
      </c>
    </row>
    <row r="19" spans="1:6" x14ac:dyDescent="0.2">
      <c r="A19">
        <v>23</v>
      </c>
      <c r="B19">
        <v>3.0000000000000001E-3</v>
      </c>
      <c r="C19">
        <v>0</v>
      </c>
      <c r="D19">
        <f t="shared" si="0"/>
        <v>0.997</v>
      </c>
      <c r="E19">
        <v>0</v>
      </c>
      <c r="F19">
        <v>0</v>
      </c>
    </row>
    <row r="20" spans="1:6" x14ac:dyDescent="0.2">
      <c r="A20">
        <v>24</v>
      </c>
      <c r="B20">
        <v>3.0000000000000001E-3</v>
      </c>
      <c r="C20">
        <v>0</v>
      </c>
      <c r="D20">
        <f t="shared" si="0"/>
        <v>0.997</v>
      </c>
      <c r="E20">
        <v>0</v>
      </c>
      <c r="F20">
        <v>0</v>
      </c>
    </row>
    <row r="21" spans="1:6" x14ac:dyDescent="0.2">
      <c r="A21">
        <v>25</v>
      </c>
      <c r="B21">
        <v>3.0000000000000001E-3</v>
      </c>
      <c r="C21">
        <v>0</v>
      </c>
      <c r="D21">
        <f t="shared" si="0"/>
        <v>0.997</v>
      </c>
      <c r="E21">
        <v>0</v>
      </c>
      <c r="F21">
        <v>0</v>
      </c>
    </row>
    <row r="22" spans="1:6" x14ac:dyDescent="0.2">
      <c r="A22">
        <v>26</v>
      </c>
      <c r="B22">
        <v>3.0000000000000001E-3</v>
      </c>
      <c r="C22">
        <v>0.01</v>
      </c>
      <c r="D22">
        <f t="shared" si="0"/>
        <v>0.98699999999999999</v>
      </c>
      <c r="E22">
        <v>2.9999999999999997E-4</v>
      </c>
      <c r="F22">
        <v>0.6</v>
      </c>
    </row>
    <row r="23" spans="1:6" x14ac:dyDescent="0.2">
      <c r="A23">
        <v>27</v>
      </c>
      <c r="B23">
        <v>3.0000000000000001E-3</v>
      </c>
      <c r="C23">
        <v>0.01</v>
      </c>
      <c r="D23">
        <f t="shared" si="0"/>
        <v>0.98699999999999999</v>
      </c>
      <c r="E23">
        <v>4.0000000000000002E-4</v>
      </c>
      <c r="F23">
        <v>0.6</v>
      </c>
    </row>
    <row r="24" spans="1:6" x14ac:dyDescent="0.2">
      <c r="A24">
        <v>28</v>
      </c>
      <c r="B24">
        <v>3.0000000000000001E-3</v>
      </c>
      <c r="C24">
        <v>1.4999999999999999E-2</v>
      </c>
      <c r="D24">
        <f t="shared" si="0"/>
        <v>0.98199999999999998</v>
      </c>
      <c r="E24">
        <v>5.0000000000000001E-4</v>
      </c>
      <c r="F24">
        <v>0.6</v>
      </c>
    </row>
    <row r="25" spans="1:6" x14ac:dyDescent="0.2">
      <c r="A25">
        <v>29</v>
      </c>
      <c r="B25">
        <v>3.0000000000000001E-3</v>
      </c>
      <c r="C25">
        <v>1.4999999999999999E-2</v>
      </c>
      <c r="D25">
        <f t="shared" si="0"/>
        <v>0.98199999999999998</v>
      </c>
      <c r="E25">
        <v>5.9999999999999995E-4</v>
      </c>
      <c r="F25">
        <v>0.6</v>
      </c>
    </row>
    <row r="26" spans="1:6" x14ac:dyDescent="0.2">
      <c r="A26">
        <v>30</v>
      </c>
      <c r="B26">
        <v>3.0000000000000001E-3</v>
      </c>
      <c r="C26">
        <v>0.02</v>
      </c>
      <c r="D26">
        <f t="shared" si="0"/>
        <v>0.97699999999999998</v>
      </c>
      <c r="E26">
        <v>6.9999999999999999E-4</v>
      </c>
      <c r="F26">
        <v>0.6</v>
      </c>
    </row>
    <row r="27" spans="1:6" x14ac:dyDescent="0.2">
      <c r="A27">
        <v>31</v>
      </c>
      <c r="B27">
        <v>3.0000000000000001E-3</v>
      </c>
      <c r="C27">
        <v>0.02</v>
      </c>
      <c r="D27">
        <f t="shared" si="0"/>
        <v>0.97699999999999998</v>
      </c>
      <c r="E27">
        <v>8.0000000000000004E-4</v>
      </c>
      <c r="F27">
        <v>0.6</v>
      </c>
    </row>
    <row r="28" spans="1:6" x14ac:dyDescent="0.2">
      <c r="A28">
        <v>32</v>
      </c>
      <c r="B28">
        <v>3.0000000000000001E-3</v>
      </c>
      <c r="C28">
        <v>2.5000000000000001E-2</v>
      </c>
      <c r="D28">
        <f t="shared" si="0"/>
        <v>0.97199999999999998</v>
      </c>
      <c r="E28">
        <v>8.9999999999999998E-4</v>
      </c>
      <c r="F28">
        <v>0.6</v>
      </c>
    </row>
    <row r="29" spans="1:6" x14ac:dyDescent="0.2">
      <c r="A29">
        <v>33</v>
      </c>
      <c r="B29">
        <v>3.0000000000000001E-3</v>
      </c>
      <c r="C29">
        <v>0.03</v>
      </c>
      <c r="D29">
        <f t="shared" si="0"/>
        <v>0.96699999999999997</v>
      </c>
      <c r="E29">
        <v>1E-3</v>
      </c>
      <c r="F29">
        <v>0.6</v>
      </c>
    </row>
    <row r="30" spans="1:6" x14ac:dyDescent="0.2">
      <c r="A30">
        <v>34</v>
      </c>
      <c r="B30">
        <v>3.0000000000000001E-3</v>
      </c>
      <c r="C30">
        <v>0.09</v>
      </c>
      <c r="D30">
        <f t="shared" si="0"/>
        <v>0.90700000000000003</v>
      </c>
      <c r="E30">
        <v>1.8E-3</v>
      </c>
      <c r="F30">
        <v>0.4</v>
      </c>
    </row>
    <row r="31" spans="1:6" x14ac:dyDescent="0.2">
      <c r="A31">
        <v>35</v>
      </c>
      <c r="B31">
        <v>3.0000000000000001E-3</v>
      </c>
      <c r="C31">
        <v>0.09</v>
      </c>
      <c r="D31">
        <f t="shared" si="0"/>
        <v>0.90700000000000003</v>
      </c>
      <c r="E31">
        <v>2E-3</v>
      </c>
      <c r="F31">
        <v>0.4</v>
      </c>
    </row>
    <row r="32" spans="1:6" x14ac:dyDescent="0.2">
      <c r="A32">
        <v>36</v>
      </c>
      <c r="B32">
        <v>3.0000000000000001E-3</v>
      </c>
      <c r="C32">
        <v>0.09</v>
      </c>
      <c r="D32">
        <f t="shared" si="0"/>
        <v>0.90700000000000003</v>
      </c>
      <c r="E32">
        <v>4.0000000000000001E-3</v>
      </c>
      <c r="F32">
        <v>0.4</v>
      </c>
    </row>
    <row r="33" spans="1:6" x14ac:dyDescent="0.2">
      <c r="A33">
        <v>37</v>
      </c>
      <c r="B33">
        <f>2.1/10000</f>
        <v>2.1000000000000001E-4</v>
      </c>
      <c r="C33">
        <v>0.3</v>
      </c>
      <c r="D33">
        <f t="shared" si="0"/>
        <v>0.69978999999999991</v>
      </c>
      <c r="E33">
        <v>5.0000000000000001E-3</v>
      </c>
      <c r="F33">
        <v>0.21</v>
      </c>
    </row>
    <row r="34" spans="1:6" x14ac:dyDescent="0.2">
      <c r="A34">
        <v>38</v>
      </c>
      <c r="B34">
        <v>2.7E-4</v>
      </c>
      <c r="C34">
        <v>0.35</v>
      </c>
      <c r="D34">
        <f t="shared" si="0"/>
        <v>0.64973000000000003</v>
      </c>
      <c r="E34">
        <v>7.0000000000000001E-3</v>
      </c>
      <c r="F34">
        <v>0.21</v>
      </c>
    </row>
    <row r="35" spans="1:6" x14ac:dyDescent="0.2">
      <c r="A35">
        <v>39</v>
      </c>
      <c r="B35">
        <v>3.5E-4</v>
      </c>
      <c r="C35">
        <v>0.7</v>
      </c>
      <c r="D35">
        <f t="shared" si="0"/>
        <v>0.29965000000000008</v>
      </c>
      <c r="E35">
        <v>8.0000000000000002E-3</v>
      </c>
      <c r="F35">
        <v>0.18</v>
      </c>
    </row>
    <row r="36" spans="1:6" x14ac:dyDescent="0.2">
      <c r="A36">
        <v>40</v>
      </c>
      <c r="B36">
        <v>4.2000000000000002E-4</v>
      </c>
      <c r="C36">
        <v>0.7</v>
      </c>
      <c r="D36">
        <f t="shared" si="0"/>
        <v>0.29958000000000007</v>
      </c>
      <c r="E36">
        <v>8.9999999999999998E-4</v>
      </c>
      <c r="F36">
        <v>0.18</v>
      </c>
    </row>
    <row r="37" spans="1:6" x14ac:dyDescent="0.2">
      <c r="A37">
        <v>41</v>
      </c>
      <c r="B37">
        <v>6.0999999999999997E-4</v>
      </c>
      <c r="C37">
        <v>0.7</v>
      </c>
      <c r="D37">
        <f t="shared" si="0"/>
        <v>0.29939000000000004</v>
      </c>
      <c r="E37">
        <v>1.0999999999999999E-2</v>
      </c>
      <c r="F37">
        <v>0.22</v>
      </c>
    </row>
    <row r="38" spans="1:6" x14ac:dyDescent="0.2">
      <c r="A38">
        <v>42</v>
      </c>
      <c r="B38">
        <v>1.08E-3</v>
      </c>
      <c r="C38">
        <f>1-B38</f>
        <v>0.99892000000000003</v>
      </c>
      <c r="D38">
        <v>0</v>
      </c>
      <c r="E38">
        <v>1.4E-2</v>
      </c>
      <c r="F38">
        <v>0.24</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7A824-9110-B347-821D-B64D54D407AE}">
  <dimension ref="A1:L23"/>
  <sheetViews>
    <sheetView workbookViewId="0">
      <selection activeCell="L10" sqref="L10"/>
    </sheetView>
  </sheetViews>
  <sheetFormatPr baseColWidth="10" defaultRowHeight="16" x14ac:dyDescent="0.2"/>
  <cols>
    <col min="3" max="4" width="13.6640625" bestFit="1" customWidth="1"/>
    <col min="5" max="5" width="14.83203125" customWidth="1"/>
    <col min="7" max="8" width="13.6640625" bestFit="1" customWidth="1"/>
    <col min="9" max="9" width="18.83203125" bestFit="1" customWidth="1"/>
  </cols>
  <sheetData>
    <row r="1" spans="1:12" ht="51" x14ac:dyDescent="0.2">
      <c r="A1" s="1" t="s">
        <v>12</v>
      </c>
      <c r="B1" s="6" t="s">
        <v>6</v>
      </c>
      <c r="C1" s="6"/>
      <c r="D1" s="6"/>
      <c r="E1" s="3" t="s">
        <v>13</v>
      </c>
      <c r="F1" s="7" t="s">
        <v>14</v>
      </c>
      <c r="G1" s="7"/>
      <c r="H1" s="7"/>
      <c r="I1" s="4" t="s">
        <v>16</v>
      </c>
      <c r="K1" t="s">
        <v>19</v>
      </c>
    </row>
    <row r="2" spans="1:12" x14ac:dyDescent="0.2">
      <c r="A2" s="6" t="s">
        <v>8</v>
      </c>
      <c r="B2" s="6" t="s">
        <v>9</v>
      </c>
      <c r="C2" s="1" t="s">
        <v>10</v>
      </c>
      <c r="D2" s="1" t="s">
        <v>11</v>
      </c>
      <c r="E2" s="1"/>
      <c r="F2" s="1" t="s">
        <v>9</v>
      </c>
      <c r="G2" s="1" t="s">
        <v>15</v>
      </c>
      <c r="H2" s="1" t="s">
        <v>11</v>
      </c>
      <c r="I2" s="1" t="s">
        <v>17</v>
      </c>
      <c r="J2" s="1" t="s">
        <v>18</v>
      </c>
      <c r="K2" s="1" t="s">
        <v>20</v>
      </c>
      <c r="L2" s="1" t="s">
        <v>21</v>
      </c>
    </row>
    <row r="3" spans="1:12" x14ac:dyDescent="0.2">
      <c r="A3" s="6"/>
      <c r="B3" s="6"/>
      <c r="C3" s="1" t="s">
        <v>7</v>
      </c>
      <c r="D3" s="1" t="s">
        <v>7</v>
      </c>
      <c r="F3" s="1"/>
      <c r="G3" s="1" t="s">
        <v>7</v>
      </c>
      <c r="H3" s="1" t="s">
        <v>7</v>
      </c>
    </row>
    <row r="4" spans="1:12" x14ac:dyDescent="0.2">
      <c r="A4" s="2">
        <v>23</v>
      </c>
      <c r="B4" s="2"/>
      <c r="C4" s="2"/>
      <c r="D4" s="2"/>
      <c r="E4" s="2">
        <v>362</v>
      </c>
      <c r="F4" s="2">
        <v>0</v>
      </c>
      <c r="G4" s="2">
        <v>0</v>
      </c>
      <c r="H4" s="2">
        <v>0</v>
      </c>
    </row>
    <row r="5" spans="1:12" x14ac:dyDescent="0.2">
      <c r="A5" s="2">
        <v>24</v>
      </c>
      <c r="B5" s="2">
        <v>554333</v>
      </c>
      <c r="C5" s="2">
        <v>362</v>
      </c>
      <c r="D5" s="2">
        <v>553971</v>
      </c>
      <c r="E5" s="2">
        <v>158</v>
      </c>
      <c r="F5" s="2">
        <v>135</v>
      </c>
      <c r="G5" s="2">
        <v>5</v>
      </c>
      <c r="H5" s="2">
        <v>130</v>
      </c>
      <c r="I5">
        <f>G5/C5</f>
        <v>1.3812154696132596E-2</v>
      </c>
      <c r="J5">
        <f>ROUND(I5,3)</f>
        <v>1.4E-2</v>
      </c>
    </row>
    <row r="6" spans="1:12" x14ac:dyDescent="0.2">
      <c r="A6" s="2">
        <v>25</v>
      </c>
      <c r="B6" s="2">
        <v>553976</v>
      </c>
      <c r="C6" s="2">
        <v>494</v>
      </c>
      <c r="D6" s="2">
        <v>553482</v>
      </c>
      <c r="E6" s="2">
        <v>192</v>
      </c>
      <c r="F6" s="2">
        <v>78</v>
      </c>
      <c r="G6" s="2">
        <v>6</v>
      </c>
      <c r="H6" s="2">
        <v>72</v>
      </c>
      <c r="I6">
        <f t="shared" ref="I6:I23" si="0">G6/C6</f>
        <v>1.2145748987854251E-2</v>
      </c>
      <c r="J6">
        <f t="shared" ref="J6:J23" si="1">ROUND(I6,3)</f>
        <v>1.2E-2</v>
      </c>
    </row>
    <row r="7" spans="1:12" x14ac:dyDescent="0.2">
      <c r="A7" s="2">
        <v>26</v>
      </c>
      <c r="B7" s="2">
        <v>553644</v>
      </c>
      <c r="C7" s="2">
        <v>633</v>
      </c>
      <c r="D7" s="2">
        <v>553011</v>
      </c>
      <c r="E7" s="2">
        <v>204</v>
      </c>
      <c r="F7" s="2">
        <v>75</v>
      </c>
      <c r="G7" s="2">
        <v>7</v>
      </c>
      <c r="H7" s="2">
        <v>68</v>
      </c>
      <c r="I7">
        <f t="shared" si="0"/>
        <v>1.1058451816745656E-2</v>
      </c>
      <c r="J7">
        <f t="shared" si="1"/>
        <v>1.0999999999999999E-2</v>
      </c>
      <c r="K7">
        <v>3.0000000000000001E-3</v>
      </c>
      <c r="L7">
        <f>ROUND(MAX(J7:K7),3)</f>
        <v>1.0999999999999999E-2</v>
      </c>
    </row>
    <row r="8" spans="1:12" x14ac:dyDescent="0.2">
      <c r="A8" s="2">
        <v>27</v>
      </c>
      <c r="B8" s="2">
        <v>553250</v>
      </c>
      <c r="C8" s="2">
        <v>752</v>
      </c>
      <c r="D8" s="2">
        <v>552498</v>
      </c>
      <c r="E8" s="2">
        <v>362</v>
      </c>
      <c r="F8" s="2">
        <v>100</v>
      </c>
      <c r="G8" s="2">
        <v>13</v>
      </c>
      <c r="H8" s="2">
        <v>87</v>
      </c>
      <c r="I8">
        <f t="shared" si="0"/>
        <v>1.7287234042553192E-2</v>
      </c>
      <c r="J8">
        <f t="shared" si="1"/>
        <v>1.7000000000000001E-2</v>
      </c>
      <c r="K8">
        <v>3.0000000000000001E-3</v>
      </c>
      <c r="L8">
        <f t="shared" ref="L8:L23" si="2">ROUND(MAX(J8:K8),3)</f>
        <v>1.7000000000000001E-2</v>
      </c>
    </row>
    <row r="9" spans="1:12" x14ac:dyDescent="0.2">
      <c r="A9" s="2">
        <v>28</v>
      </c>
      <c r="B9" s="2">
        <v>552739</v>
      </c>
      <c r="C9" s="2">
        <v>990</v>
      </c>
      <c r="D9" s="2">
        <v>551749</v>
      </c>
      <c r="E9" s="2">
        <v>396</v>
      </c>
      <c r="F9" s="2">
        <v>68</v>
      </c>
      <c r="G9" s="2">
        <v>2</v>
      </c>
      <c r="H9" s="2">
        <v>66</v>
      </c>
      <c r="I9">
        <f t="shared" si="0"/>
        <v>2.0202020202020202E-3</v>
      </c>
      <c r="J9">
        <f t="shared" si="1"/>
        <v>2E-3</v>
      </c>
      <c r="K9">
        <v>3.0000000000000001E-3</v>
      </c>
      <c r="L9">
        <f t="shared" si="2"/>
        <v>3.0000000000000001E-3</v>
      </c>
    </row>
    <row r="10" spans="1:12" x14ac:dyDescent="0.2">
      <c r="A10" s="2">
        <v>29</v>
      </c>
      <c r="B10" s="2">
        <v>552184</v>
      </c>
      <c r="C10" s="2">
        <v>1216</v>
      </c>
      <c r="D10" s="2">
        <v>550968</v>
      </c>
      <c r="E10" s="2">
        <v>543</v>
      </c>
      <c r="F10" s="2">
        <v>64</v>
      </c>
      <c r="G10" s="2">
        <v>5</v>
      </c>
      <c r="H10" s="2">
        <v>59</v>
      </c>
      <c r="I10">
        <f t="shared" si="0"/>
        <v>4.1118421052631577E-3</v>
      </c>
      <c r="J10">
        <f t="shared" si="1"/>
        <v>4.0000000000000001E-3</v>
      </c>
      <c r="K10">
        <v>3.0000000000000001E-3</v>
      </c>
      <c r="L10">
        <f t="shared" si="2"/>
        <v>4.0000000000000001E-3</v>
      </c>
    </row>
    <row r="11" spans="1:12" x14ac:dyDescent="0.2">
      <c r="A11" s="2">
        <v>30</v>
      </c>
      <c r="B11" s="2">
        <v>551540</v>
      </c>
      <c r="C11" s="2">
        <v>1567</v>
      </c>
      <c r="D11" s="2">
        <v>549973</v>
      </c>
      <c r="E11" s="2">
        <v>815</v>
      </c>
      <c r="F11" s="2">
        <v>70</v>
      </c>
      <c r="G11" s="2">
        <v>5</v>
      </c>
      <c r="H11" s="2">
        <v>65</v>
      </c>
      <c r="I11">
        <f t="shared" si="0"/>
        <v>3.1908104658583281E-3</v>
      </c>
      <c r="J11">
        <f t="shared" si="1"/>
        <v>3.0000000000000001E-3</v>
      </c>
      <c r="K11">
        <v>3.0000000000000001E-3</v>
      </c>
      <c r="L11">
        <f t="shared" si="2"/>
        <v>3.0000000000000001E-3</v>
      </c>
    </row>
    <row r="12" spans="1:12" x14ac:dyDescent="0.2">
      <c r="A12" s="2">
        <v>31</v>
      </c>
      <c r="B12" s="2">
        <v>550674</v>
      </c>
      <c r="C12" s="2">
        <v>2144</v>
      </c>
      <c r="D12" s="2">
        <v>548530</v>
      </c>
      <c r="E12" s="2">
        <v>623</v>
      </c>
      <c r="F12" s="2">
        <v>73</v>
      </c>
      <c r="G12" s="2">
        <v>7</v>
      </c>
      <c r="H12" s="2">
        <v>66</v>
      </c>
      <c r="I12">
        <f t="shared" si="0"/>
        <v>3.2649253731343282E-3</v>
      </c>
      <c r="J12">
        <f t="shared" si="1"/>
        <v>3.0000000000000001E-3</v>
      </c>
      <c r="K12">
        <v>3.0000000000000001E-3</v>
      </c>
      <c r="L12">
        <f t="shared" si="2"/>
        <v>3.0000000000000001E-3</v>
      </c>
    </row>
    <row r="13" spans="1:12" x14ac:dyDescent="0.2">
      <c r="A13" s="2">
        <v>32</v>
      </c>
      <c r="B13" s="2">
        <v>549581</v>
      </c>
      <c r="C13" s="2">
        <v>2458</v>
      </c>
      <c r="D13" s="2">
        <v>547123</v>
      </c>
      <c r="E13" s="2">
        <v>962</v>
      </c>
      <c r="F13" s="2">
        <v>83</v>
      </c>
      <c r="G13" s="2">
        <v>7</v>
      </c>
      <c r="H13" s="2">
        <v>76</v>
      </c>
      <c r="I13">
        <f t="shared" si="0"/>
        <v>2.8478437754271765E-3</v>
      </c>
      <c r="J13">
        <f t="shared" si="1"/>
        <v>3.0000000000000001E-3</v>
      </c>
      <c r="K13">
        <v>3.0000000000000001E-3</v>
      </c>
      <c r="L13">
        <f t="shared" si="2"/>
        <v>3.0000000000000001E-3</v>
      </c>
    </row>
    <row r="14" spans="1:12" x14ac:dyDescent="0.2">
      <c r="A14" s="2">
        <v>33</v>
      </c>
      <c r="B14" s="2">
        <v>548012</v>
      </c>
      <c r="C14" s="2">
        <v>3056</v>
      </c>
      <c r="D14" s="2">
        <v>544956</v>
      </c>
      <c r="E14" s="2">
        <v>1166</v>
      </c>
      <c r="F14" s="2">
        <v>79</v>
      </c>
      <c r="G14" s="2">
        <v>7</v>
      </c>
      <c r="H14" s="2">
        <v>72</v>
      </c>
      <c r="I14">
        <f t="shared" si="0"/>
        <v>2.2905759162303663E-3</v>
      </c>
      <c r="J14">
        <f t="shared" si="1"/>
        <v>2E-3</v>
      </c>
      <c r="K14">
        <v>3.0000000000000001E-3</v>
      </c>
      <c r="L14">
        <f t="shared" si="2"/>
        <v>3.0000000000000001E-3</v>
      </c>
    </row>
    <row r="15" spans="1:12" x14ac:dyDescent="0.2">
      <c r="A15" s="2">
        <v>34</v>
      </c>
      <c r="B15" s="2">
        <v>545671</v>
      </c>
      <c r="C15" s="2">
        <v>3740</v>
      </c>
      <c r="D15" s="2">
        <v>541931</v>
      </c>
      <c r="E15" s="2">
        <v>1777</v>
      </c>
      <c r="F15" s="2">
        <v>86</v>
      </c>
      <c r="G15" s="2">
        <v>5</v>
      </c>
      <c r="H15" s="2">
        <v>81</v>
      </c>
      <c r="I15">
        <f t="shared" si="0"/>
        <v>1.3368983957219251E-3</v>
      </c>
      <c r="J15">
        <f t="shared" si="1"/>
        <v>1E-3</v>
      </c>
      <c r="K15">
        <v>3.0000000000000001E-3</v>
      </c>
      <c r="L15">
        <f t="shared" si="2"/>
        <v>3.0000000000000001E-3</v>
      </c>
    </row>
    <row r="16" spans="1:12" x14ac:dyDescent="0.2">
      <c r="A16" s="2">
        <v>35</v>
      </c>
      <c r="B16" s="2">
        <v>541830</v>
      </c>
      <c r="C16" s="2">
        <v>4874</v>
      </c>
      <c r="D16" s="2">
        <v>536956</v>
      </c>
      <c r="E16" s="2">
        <v>2128</v>
      </c>
      <c r="F16" s="2">
        <v>93</v>
      </c>
      <c r="G16" s="2">
        <v>3</v>
      </c>
      <c r="H16" s="2">
        <v>90</v>
      </c>
      <c r="I16">
        <f t="shared" si="0"/>
        <v>6.155108740254411E-4</v>
      </c>
      <c r="J16">
        <f t="shared" si="1"/>
        <v>1E-3</v>
      </c>
      <c r="K16">
        <v>3.0000000000000001E-3</v>
      </c>
      <c r="L16">
        <f t="shared" si="2"/>
        <v>3.0000000000000001E-3</v>
      </c>
    </row>
    <row r="17" spans="1:12" x14ac:dyDescent="0.2">
      <c r="A17" s="2">
        <v>36</v>
      </c>
      <c r="B17" s="2">
        <v>535673</v>
      </c>
      <c r="C17" s="2">
        <v>6094</v>
      </c>
      <c r="D17" s="2">
        <v>529579</v>
      </c>
      <c r="E17" s="2">
        <v>2807</v>
      </c>
      <c r="F17" s="2">
        <v>116</v>
      </c>
      <c r="G17" s="2">
        <v>5</v>
      </c>
      <c r="H17" s="2">
        <v>111</v>
      </c>
      <c r="I17">
        <f t="shared" si="0"/>
        <v>8.2047915982934034E-4</v>
      </c>
      <c r="J17">
        <f t="shared" si="1"/>
        <v>1E-3</v>
      </c>
      <c r="K17">
        <v>3.0000000000000001E-3</v>
      </c>
      <c r="L17">
        <f t="shared" si="2"/>
        <v>3.0000000000000001E-3</v>
      </c>
    </row>
    <row r="18" spans="1:12" x14ac:dyDescent="0.2">
      <c r="A18" s="2">
        <v>37</v>
      </c>
      <c r="B18" s="2">
        <v>523774</v>
      </c>
      <c r="C18" s="2">
        <v>7478</v>
      </c>
      <c r="D18" s="2">
        <v>516296</v>
      </c>
      <c r="E18" s="2">
        <v>2502</v>
      </c>
      <c r="F18" s="2">
        <v>144</v>
      </c>
      <c r="G18" s="2">
        <v>9</v>
      </c>
      <c r="H18" s="2">
        <v>135</v>
      </c>
      <c r="I18">
        <f t="shared" si="0"/>
        <v>1.2035303557100829E-3</v>
      </c>
      <c r="J18">
        <f t="shared" si="1"/>
        <v>1E-3</v>
      </c>
      <c r="K18">
        <f>2.1/10000</f>
        <v>2.1000000000000001E-4</v>
      </c>
      <c r="L18">
        <f t="shared" si="2"/>
        <v>1E-3</v>
      </c>
    </row>
    <row r="19" spans="1:12" x14ac:dyDescent="0.2">
      <c r="A19" s="2">
        <v>38</v>
      </c>
      <c r="B19" s="2">
        <v>496903</v>
      </c>
      <c r="C19" s="2">
        <v>7791</v>
      </c>
      <c r="D19" s="2">
        <v>489112</v>
      </c>
      <c r="E19" s="2">
        <v>2536</v>
      </c>
      <c r="F19" s="2">
        <v>182</v>
      </c>
      <c r="G19" s="2">
        <v>6</v>
      </c>
      <c r="H19" s="2">
        <v>176</v>
      </c>
      <c r="I19">
        <f t="shared" si="0"/>
        <v>7.7011936850211781E-4</v>
      </c>
      <c r="J19">
        <f t="shared" si="1"/>
        <v>1E-3</v>
      </c>
      <c r="K19">
        <v>2.7E-4</v>
      </c>
      <c r="L19">
        <f t="shared" si="2"/>
        <v>1E-3</v>
      </c>
    </row>
    <row r="20" spans="1:12" x14ac:dyDescent="0.2">
      <c r="A20" s="2">
        <v>39</v>
      </c>
      <c r="B20" s="2">
        <v>426816</v>
      </c>
      <c r="C20" s="2">
        <v>7122</v>
      </c>
      <c r="D20" s="2">
        <v>419694</v>
      </c>
      <c r="E20" s="2">
        <v>1958</v>
      </c>
      <c r="F20" s="2">
        <v>171</v>
      </c>
      <c r="G20" s="2">
        <v>8</v>
      </c>
      <c r="H20" s="2">
        <v>163</v>
      </c>
      <c r="I20">
        <f t="shared" si="0"/>
        <v>1.1232799775344005E-3</v>
      </c>
      <c r="J20">
        <f t="shared" si="1"/>
        <v>1E-3</v>
      </c>
      <c r="K20">
        <v>3.5E-4</v>
      </c>
      <c r="L20">
        <f t="shared" si="2"/>
        <v>1E-3</v>
      </c>
    </row>
    <row r="21" spans="1:12" x14ac:dyDescent="0.2">
      <c r="A21" s="2">
        <v>40</v>
      </c>
      <c r="B21" s="2">
        <v>299674</v>
      </c>
      <c r="C21" s="2">
        <v>5245</v>
      </c>
      <c r="D21" s="2">
        <v>294429</v>
      </c>
      <c r="E21" s="2">
        <v>1177</v>
      </c>
      <c r="F21" s="2">
        <v>198</v>
      </c>
      <c r="G21" s="2">
        <v>4</v>
      </c>
      <c r="H21" s="2">
        <v>194</v>
      </c>
      <c r="I21">
        <f t="shared" si="0"/>
        <v>7.6263107721639652E-4</v>
      </c>
      <c r="J21">
        <f t="shared" si="1"/>
        <v>1E-3</v>
      </c>
      <c r="K21">
        <v>4.2000000000000002E-4</v>
      </c>
      <c r="L21">
        <f t="shared" si="2"/>
        <v>1E-3</v>
      </c>
    </row>
    <row r="22" spans="1:12" x14ac:dyDescent="0.2">
      <c r="A22" s="2">
        <v>41</v>
      </c>
      <c r="B22" s="2">
        <v>144250</v>
      </c>
      <c r="C22" s="2">
        <v>2660</v>
      </c>
      <c r="D22" s="2">
        <v>141590</v>
      </c>
      <c r="E22" s="2">
        <v>340</v>
      </c>
      <c r="F22" s="2">
        <v>132</v>
      </c>
      <c r="G22" s="2">
        <v>5</v>
      </c>
      <c r="H22" s="2">
        <v>127</v>
      </c>
      <c r="I22">
        <f t="shared" si="0"/>
        <v>1.8796992481203006E-3</v>
      </c>
      <c r="J22">
        <f t="shared" si="1"/>
        <v>2E-3</v>
      </c>
      <c r="K22">
        <v>6.0999999999999997E-4</v>
      </c>
      <c r="L22">
        <f t="shared" si="2"/>
        <v>2E-3</v>
      </c>
    </row>
    <row r="23" spans="1:12" x14ac:dyDescent="0.2">
      <c r="A23" s="2">
        <v>42</v>
      </c>
      <c r="B23" s="2">
        <v>40360</v>
      </c>
      <c r="C23" s="2">
        <v>665</v>
      </c>
      <c r="D23" s="2">
        <v>39695</v>
      </c>
      <c r="E23" s="2">
        <v>11</v>
      </c>
      <c r="F23" s="2">
        <v>67</v>
      </c>
      <c r="G23" s="2">
        <v>0</v>
      </c>
      <c r="H23" s="2">
        <v>67</v>
      </c>
      <c r="I23">
        <f t="shared" si="0"/>
        <v>0</v>
      </c>
      <c r="J23">
        <f t="shared" si="1"/>
        <v>0</v>
      </c>
      <c r="K23">
        <v>1.08E-3</v>
      </c>
      <c r="L23">
        <f t="shared" si="2"/>
        <v>1E-3</v>
      </c>
    </row>
  </sheetData>
  <mergeCells count="4">
    <mergeCell ref="B1:D1"/>
    <mergeCell ref="F1:H1"/>
    <mergeCell ref="A2:A3"/>
    <mergeCell ref="B2:B3"/>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F311363ECB49C45BE6A1ABA8AA4E3C9" ma:contentTypeVersion="13" ma:contentTypeDescription="Create a new document." ma:contentTypeScope="" ma:versionID="bcab42b681813b96043c0b869577973d">
  <xsd:schema xmlns:xsd="http://www.w3.org/2001/XMLSchema" xmlns:xs="http://www.w3.org/2001/XMLSchema" xmlns:p="http://schemas.microsoft.com/office/2006/metadata/properties" xmlns:ns2="7962a6ab-b148-4fb3-9b24-47c6fd02e414" xmlns:ns3="78c38721-2d96-443e-bd32-82c62d4eed8a" targetNamespace="http://schemas.microsoft.com/office/2006/metadata/properties" ma:root="true" ma:fieldsID="b36b52368701cf0b88ba8d42da5a3441" ns2:_="" ns3:_="">
    <xsd:import namespace="7962a6ab-b148-4fb3-9b24-47c6fd02e414"/>
    <xsd:import namespace="78c38721-2d96-443e-bd32-82c62d4eed8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62a6ab-b148-4fb3-9b24-47c6fd02e4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c38721-2d96-443e-bd32-82c62d4eed8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7292afad-22a6-4bba-b5d0-ef77aaf95d1a}" ma:internalName="TaxCatchAll" ma:showField="CatchAllData" ma:web="78c38721-2d96-443e-bd32-82c62d4eed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DB1F164-DDC9-4622-8588-A1C1F4AFED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62a6ab-b148-4fb3-9b24-47c6fd02e414"/>
    <ds:schemaRef ds:uri="78c38721-2d96-443e-bd32-82c62d4eed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FC4DEEE-E4C1-4BDA-9F3A-10B42714F00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SimParameters</vt:lpstr>
      <vt:lpstr>potential_preg_untrt</vt:lpstr>
      <vt:lpstr>potential_preg_trt</vt:lpstr>
      <vt:lpstr>Phase3</vt:lpstr>
      <vt:lpstr>Phase4</vt:lpstr>
      <vt:lpstr>Phase5</vt:lpstr>
      <vt:lpstr>OLD</vt:lpstr>
      <vt:lpstr>SB_Risk_Preeclampsia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Latour, Chase Doyne</dc:creator>
  <cp:lastModifiedBy>Latour, Chase Doyne</cp:lastModifiedBy>
  <dcterms:created xsi:type="dcterms:W3CDTF">2023-10-20T20:22:45Z</dcterms:created>
  <dcterms:modified xsi:type="dcterms:W3CDTF">2024-04-19T16:50:27Z</dcterms:modified>
</cp:coreProperties>
</file>