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99"/>
  </bookViews>
  <sheets>
    <sheet name="Sheet1" sheetId="1" r:id="rId1"/>
  </sheets>
  <definedNames>
    <definedName name="_xlnm._FilterDatabase" localSheetId="0" hidden="1">Sheet1!$A$3:$AE$97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9" name="ID_6DA6E06A0C304011B56756546F36A2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65290" y="23069550"/>
          <a:ext cx="2924175" cy="2352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4" name="ID_0A198ABC6A3F40BC8F64FCC81D9C057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765290" y="514350"/>
          <a:ext cx="2667000" cy="1095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8" name="ID_CF4278D3996E4C8785BD56C9A9B164C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65290" y="3803650"/>
          <a:ext cx="2943225" cy="1095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4" name="ID_FE28F0F496074F57A65084B7F7A4F5D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765290" y="33407350"/>
          <a:ext cx="2933700" cy="29241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7" name="ID_21CF7CF862BD4381BFC6720070B1C1B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765290" y="2863850"/>
          <a:ext cx="2933700" cy="1076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6" name="ID_EDB2465DFC6E44C0B6B8A77B94FBACD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765290" y="1924050"/>
          <a:ext cx="2686050" cy="1047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5" name="ID_93DE374499E44F1E8739B003A9942BF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765290" y="25888950"/>
          <a:ext cx="2952750" cy="2628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2" name="ID_185E88FEC2EA4353925A788D99588F0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765290" y="8032750"/>
          <a:ext cx="3190875" cy="1038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2" name="ID_A7F07D84CA854E40A8ED2ABD9680A8AA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765290" y="24479250"/>
          <a:ext cx="2962275" cy="2647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8" name="ID_E44F8437380B487997DA5E212AA7997C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765290" y="4743450"/>
          <a:ext cx="2800350" cy="1038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6" name="ID_5C9856B706A4457DAE2F3B0A6ED858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765290" y="6623050"/>
          <a:ext cx="3829050" cy="1114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7" name="ID_A2DCA9C785D4492992CA23C8C200CD00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765290" y="7562850"/>
          <a:ext cx="3343275" cy="1066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0" name="ID_46CA216531F34E438BBA01AD21701C8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765290" y="23539450"/>
          <a:ext cx="2924175" cy="2276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2" name="ID_E21505548322497681C788C24E164E98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765290" y="8502650"/>
          <a:ext cx="3190875" cy="1143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3" name="ID_6588097F174A44E7AC7B5BCD396E3038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6765290" y="9442450"/>
          <a:ext cx="3429000" cy="1057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1E11DC1FD174406E8FB48073CC681D8E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765290" y="19780250"/>
          <a:ext cx="2876550" cy="2466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39CCDF6622F24C48B4FA20BF9F956C18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6765290" y="19310350"/>
          <a:ext cx="2857500" cy="28860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1" name="ID_DE027BBF8F3D43C1835E71578B04D485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6765290" y="9912350"/>
          <a:ext cx="3524250" cy="1123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" name="ID_45E8B0EC7A3744788E13CDB58E2B8616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6765290" y="24009350"/>
          <a:ext cx="2962275" cy="2933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0" name="ID_747ACF8838FC4AEFB22FC8FE146B835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6765290" y="10382250"/>
          <a:ext cx="2762250" cy="1095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6" name="ID_9E6852AB56F74C118EDC0F415D710737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6765290" y="32467550"/>
          <a:ext cx="2914650" cy="2628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4" name="ID_5B9D26CFBE8847DC8A786F02F4C5572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6765290" y="25419050"/>
          <a:ext cx="2971800" cy="2609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9" name="ID_51011AC36F9143BDB27D1B8BEFCD207A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6765290" y="10852150"/>
          <a:ext cx="2981325" cy="1066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8" name="ID_B8309A55B13C46D6B3D13C230D3E8396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6765290" y="27298650"/>
          <a:ext cx="3038475" cy="2962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1" name="ID_E0D9B08FEE374D47977DDEB077887CCD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6765290" y="11322050"/>
          <a:ext cx="2876550" cy="1123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0" name="ID_8BFF7E600E7B439C865DA4FF09D6AA52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6765290" y="33877250"/>
          <a:ext cx="2924175" cy="2619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3" name="ID_A81A10701AD94DB79328D7E1E5048326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6765290" y="12261850"/>
          <a:ext cx="3000375" cy="1123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5" name="ID_E0FD86FA6F0843D8B9767C39B05942CB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6765290" y="12731750"/>
          <a:ext cx="3771900" cy="1104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1A954309759044F986B1078B228CFD55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6765290" y="18840450"/>
          <a:ext cx="2933700" cy="2619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0" name="ID_617CBC48264844008C8764F2CE14A6F8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6765290" y="13671550"/>
          <a:ext cx="2752725" cy="1085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6" name="ID_F1C6635CD76B4312B461F94D37D8642B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6765290" y="26358850"/>
          <a:ext cx="2981325" cy="2400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9" name="ID_AFC5B1FFCBA642F58B4025E7228FE3CE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6765290" y="14611350"/>
          <a:ext cx="3400425" cy="1076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A796EEEF05BB424AB816B833716E1B23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6765290" y="5829300"/>
          <a:ext cx="2914650" cy="2657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24E24331C7A14F7E80F696E18BE99F1B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6765290" y="20250150"/>
          <a:ext cx="2933700" cy="29241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634B4B440FFF4DBD9D29DB43F6496FD8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6765290" y="15551150"/>
          <a:ext cx="2857500" cy="2228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5EA64BF8BE2E43CB8CB20531CBAF1D7E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6765290" y="16021050"/>
          <a:ext cx="2857500" cy="2867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" name="ID_C879EAEDF99540F4BEA1FC631B45075E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6765290" y="22129750"/>
          <a:ext cx="2943225" cy="2905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5D8E4788581141BA8090E49302B413B3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6765290" y="17900650"/>
          <a:ext cx="2905125" cy="2181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C488E8841ED44C79A5C1D79F677EE946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6765290" y="16490950"/>
          <a:ext cx="2857500" cy="2552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8" name="ID_A369D858EFD14CB28B8A87C440175A11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6765290" y="22599650"/>
          <a:ext cx="2952750" cy="2933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E3CCFDB1F1154E819DCDA996C2DBD33C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6765290" y="16960850"/>
          <a:ext cx="2943225" cy="29241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1" name="ID_95BF19F707584EC6A5B8786A097635E8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6765290" y="30118050"/>
          <a:ext cx="2914650" cy="2333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4E5E94200985433E996933CE3277B2F4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6765290" y="17430750"/>
          <a:ext cx="2867025" cy="2552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D0D5A8A58ED04CFABB30D9313CEA3B8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6765290" y="18370550"/>
          <a:ext cx="2876550" cy="25431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C39FA6E1B95441068FFEF2365DCCF4BD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6765290" y="20720050"/>
          <a:ext cx="2905125" cy="2419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2" name="ID_E21D327F28B44188A9EC8CDAB9D5C440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6765290" y="29648150"/>
          <a:ext cx="2933700" cy="2638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" name="ID_9F42799FBE6A468AAB9E070047E8D361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6765290" y="21189950"/>
          <a:ext cx="2952750" cy="2905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002677419BC54B9095D46241A55D6CF1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6765290" y="21659850"/>
          <a:ext cx="2876550" cy="2638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3" name="ID_7105A1DCC5B246BFA870945ED497467E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6765290" y="24949150"/>
          <a:ext cx="2924175" cy="2619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7" name="ID_4F48D22CF43447F3A5B0A4ADFC77AE8E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6765290" y="26828750"/>
          <a:ext cx="2933700" cy="2295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9" name="ID_8956CE7096334651A5EDC0E8246A8347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6765290" y="27768550"/>
          <a:ext cx="2952750" cy="28956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5" name="ID_5B83FD2DEA644BD2BE80A27C9B59F83E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6765290" y="28238450"/>
          <a:ext cx="2905125" cy="2314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4" name="ID_53A9E9963E144169B8B442C91F1433E0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6765290" y="28708350"/>
          <a:ext cx="2914650" cy="2609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3" name="ID_2A4B668C73784DD0B10FA676518014AB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6765290" y="29178250"/>
          <a:ext cx="2895600" cy="2628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0" name="ID_E688B85962324D869730D7D5C5EEDC54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6765290" y="30587950"/>
          <a:ext cx="2933700" cy="2952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9" name="ID_F339847A0FCE4C25B8324EB7F064DB1C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6765290" y="31057850"/>
          <a:ext cx="2952750" cy="3295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8" name="ID_4ACFBE9D0E294035AC9F19FA686EAD1D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6765290" y="31527750"/>
          <a:ext cx="2990850" cy="2400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7" name="ID_225CF2B98D8644019B20F055FBD2CBDD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6765290" y="31997650"/>
          <a:ext cx="2952750" cy="2962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5" name="ID_1914259E98F94AD1B3CA9176DC808838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6765290" y="32937450"/>
          <a:ext cx="2971800" cy="2609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1" name="ID_354DFC7132C94B02AB8C7BAF652898ED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6765290" y="34347150"/>
          <a:ext cx="2962275" cy="2619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2" name="ID_8A0AB6E64B0B4FC9A8BB9B97AB52C87F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6765290" y="34817050"/>
          <a:ext cx="2914650" cy="2295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3" name="ID_1BECC33C67224ADFAE69095D4EAEB08C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6765290" y="35286950"/>
          <a:ext cx="2952750" cy="2600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3" name="ID_8E9BC14D979347868BD493D90ECC4E44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1552575" y="38524815"/>
          <a:ext cx="1152525" cy="1600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4" name="ID_C8B8ACC9E0FE48AD8AD07501232A5DEF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1552575" y="37586285"/>
          <a:ext cx="1143000" cy="1095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5" name="ID_2986DC4452E24F14A113EA47DC439B83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1552575" y="38994080"/>
          <a:ext cx="1628775" cy="1104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6" name="ID_CCF6C0C41EBF449EB87F976D774CD3EE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1552575" y="38055550"/>
          <a:ext cx="1647825" cy="1066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7" name="ID_85D99A52CFF446A38CB43887FB067EA1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1552575" y="37117020"/>
          <a:ext cx="1123950" cy="1085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8" name="ID_A70592CF690E47CAADECE5633CBD8B23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1552575" y="36178490"/>
          <a:ext cx="590550" cy="1066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9" name="ID_5CDA0A70EED1428085C8936A09686E06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1552575" y="35709225"/>
          <a:ext cx="619125" cy="561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0" name="ID_D79B2B224ACC4BAF8ED6CD0CAF53B5AF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1552575" y="36647755"/>
          <a:ext cx="609600" cy="1590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4" name="ID_D0187515D08A444C82D791B20392397D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39081075" y="35709225"/>
          <a:ext cx="1447800" cy="1257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5" name="ID_D2C460F54EC040FA901BC6A81E8C1FF1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39081075" y="36178490"/>
          <a:ext cx="1390650" cy="1552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6" name="ID_265E4E18F35045E8B9F42E5C5B917DFE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39081075" y="36647755"/>
          <a:ext cx="1400175" cy="1257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7" name="ID_7B08121599FA46FC951AAF8E58EF9238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39081075" y="37117020"/>
          <a:ext cx="1447800" cy="125730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<sst xmlns="http://schemas.openxmlformats.org/spreadsheetml/2006/main" count="593" uniqueCount="378">
  <si>
    <t>##var</t>
  </si>
  <si>
    <t>id</t>
  </si>
  <si>
    <t>PreSkills</t>
  </si>
  <si>
    <t>IsUseBattle</t>
  </si>
  <si>
    <t>IsInPool</t>
  </si>
  <si>
    <t>Type</t>
  </si>
  <si>
    <t>Param1</t>
  </si>
  <si>
    <t>Param2</t>
  </si>
  <si>
    <t>Param3</t>
  </si>
  <si>
    <t>Param4</t>
  </si>
  <si>
    <t>Param5</t>
  </si>
  <si>
    <t>Desc</t>
  </si>
  <si>
    <t>CanStack</t>
  </si>
  <si>
    <t>Quality</t>
  </si>
  <si>
    <t>Importance</t>
  </si>
  <si>
    <t>Pct</t>
  </si>
  <si>
    <t>Name</t>
  </si>
  <si>
    <t>IconPath</t>
  </si>
  <si>
    <t>##</t>
  </si>
  <si>
    <t>肉鸽技能id</t>
  </si>
  <si>
    <t>前置技能</t>
  </si>
  <si>
    <t>仅作用于战斗回合</t>
  </si>
  <si>
    <t>是否在技能池</t>
  </si>
  <si>
    <t>技能类型</t>
  </si>
  <si>
    <t>参数1</t>
  </si>
  <si>
    <t>参数2</t>
  </si>
  <si>
    <t>参数3</t>
  </si>
  <si>
    <t>参数4</t>
  </si>
  <si>
    <t>参数5</t>
  </si>
  <si>
    <t>详情</t>
  </si>
  <si>
    <t>是否可叠加</t>
  </si>
  <si>
    <t>品质</t>
  </si>
  <si>
    <t>重要度</t>
  </si>
  <si>
    <t>概率</t>
  </si>
  <si>
    <t>名称</t>
  </si>
  <si>
    <t>名称注释</t>
  </si>
  <si>
    <t>图片路径</t>
  </si>
  <si>
    <t>例图</t>
  </si>
  <si>
    <t>##type</t>
  </si>
  <si>
    <t>int</t>
  </si>
  <si>
    <t>(list#sep=,),int</t>
  </si>
  <si>
    <t>bool</t>
  </si>
  <si>
    <t>string</t>
  </si>
  <si>
    <t>立刻</t>
  </si>
  <si>
    <t>每轮获取银币+5</t>
  </si>
  <si>
    <t>PerRoundSilverCoin</t>
  </si>
  <si>
    <t>轮次开始时额外增加</t>
  </si>
  <si>
    <t>每轮获取银币&lt;color=#86FF3F&gt;+5&lt;/color&gt;</t>
  </si>
  <si>
    <t>rogue_1</t>
  </si>
  <si>
    <t>每轮获取银币+10</t>
  </si>
  <si>
    <t>每轮获取银币&lt;color=#86FF3F&gt;+10&lt;/color&gt;</t>
  </si>
  <si>
    <t>rogue_2</t>
  </si>
  <si>
    <t>每轮获取银币+15</t>
  </si>
  <si>
    <t>每轮获取银币&lt;color=#86FF3F&gt;+15&lt;/color&gt;</t>
  </si>
  <si>
    <t>rogue_3</t>
  </si>
  <si>
    <t>立刻,战斗初始化完成</t>
  </si>
  <si>
    <t>所有武器攻击增加+5%</t>
  </si>
  <si>
    <t>AllWeaponStatModifier</t>
  </si>
  <si>
    <t>1</t>
  </si>
  <si>
    <t>基础攻击增加</t>
  </si>
  <si>
    <t>所有武器攻击增加&lt;color=#86FF3F&gt;+5%&lt;/color&gt;</t>
  </si>
  <si>
    <t>rogue_4</t>
  </si>
  <si>
    <t>所有武器攻击增加+10%</t>
  </si>
  <si>
    <t>所有武器攻击增加&lt;color=#86FF3F&gt;+10%&lt;/color&gt;</t>
  </si>
  <si>
    <t>rogue_5</t>
  </si>
  <si>
    <t>所有武器攻击增加+15%</t>
  </si>
  <si>
    <t>所有武器攻击增加&lt;color=#86FF3F&gt;+15%&lt;/color&gt;</t>
  </si>
  <si>
    <t>rogue_6</t>
  </si>
  <si>
    <t>所有武器攻速增加+5%</t>
  </si>
  <si>
    <t>基础冷却时间减少</t>
  </si>
  <si>
    <t>所有武器攻速增加&lt;color=#86FF3F&gt;+5%&lt;/color&gt;</t>
  </si>
  <si>
    <t>rogue_7</t>
  </si>
  <si>
    <t>所有武器攻速增加+10%</t>
  </si>
  <si>
    <t>所有武器攻速增加&lt;color=#86FF3F&gt;+10%&lt;/color&gt;</t>
  </si>
  <si>
    <t>rogue_8</t>
  </si>
  <si>
    <t>所有武器攻速增加+15%</t>
  </si>
  <si>
    <t>所有武器攻速增加&lt;color=#86FF3F&gt;+15%&lt;/color&gt;</t>
  </si>
  <si>
    <t>rogue_9</t>
  </si>
  <si>
    <t>立刻增加银币30</t>
  </si>
  <si>
    <t>AddSilverCoin</t>
  </si>
  <si>
    <t>直接战斗中添加</t>
  </si>
  <si>
    <t>立刻增加银币&lt;color=#86FF3F&gt;30&lt;/color&gt;</t>
  </si>
  <si>
    <t>rogue_10</t>
  </si>
  <si>
    <t>立刻增加银币60</t>
  </si>
  <si>
    <t>立刻增加银币&lt;color=#86FF3F&gt;60&lt;/color&gt;</t>
  </si>
  <si>
    <t>rogue_11</t>
  </si>
  <si>
    <t>立刻增加银币100</t>
  </si>
  <si>
    <t>立刻增加银币&lt;color=#86FF3F&gt;100&lt;/color&gt;</t>
  </si>
  <si>
    <t>rogue_12</t>
  </si>
  <si>
    <t>背包中每有一个武器，伤害增加1%</t>
  </si>
  <si>
    <t>PerAllWeaponStatModifier</t>
  </si>
  <si>
    <t>3</t>
  </si>
  <si>
    <t>根据背包内武器的个数*1%</t>
  </si>
  <si>
    <t>背包中每有一个武器，伤害增加&lt;color=#86FF3F&gt;1%&lt;/color&gt;</t>
  </si>
  <si>
    <t>rogue_13</t>
  </si>
  <si>
    <t>背包中每有一个武器，伤害增加2%</t>
  </si>
  <si>
    <t>背包中每有一个武器，伤害增加&lt;color=#86FF3F&gt;2%&lt;/color&gt;</t>
  </si>
  <si>
    <t>rogue_14</t>
  </si>
  <si>
    <t>背包中每有一个武器，伤害增加3%</t>
  </si>
  <si>
    <t>背包中每有一个武器，伤害增加&lt;color=#86FF3F&gt;3%&lt;/color&gt;</t>
  </si>
  <si>
    <t>rogue_15</t>
  </si>
  <si>
    <t>立刻,生成怪物时</t>
  </si>
  <si>
    <t>所有的敌人移动速度下降5%</t>
  </si>
  <si>
    <t>AllMonsterStatModifier</t>
  </si>
  <si>
    <t>-0.05</t>
  </si>
  <si>
    <t>怪物基础移动速度下降</t>
  </si>
  <si>
    <t>所有的敌人移动速度下降&lt;color=#FF3F3F&gt;5%&lt;/color&gt;</t>
  </si>
  <si>
    <t>rogue_16</t>
  </si>
  <si>
    <t>所有的敌人移动速度下降10%</t>
  </si>
  <si>
    <t>-0.10</t>
  </si>
  <si>
    <t>所有的敌人移动速度下降&lt;color=#FF3F3F&gt;10%&lt;/color&gt;</t>
  </si>
  <si>
    <t>rogue_17</t>
  </si>
  <si>
    <t>所有的敌人移动速度下降15%</t>
  </si>
  <si>
    <t>-0.15</t>
  </si>
  <si>
    <t>所有的敌人移动速度下降&lt;color=#FF3F3F&gt;15%&lt;/color&gt;</t>
  </si>
  <si>
    <t>rogue_18</t>
  </si>
  <si>
    <t>商店出现2级物品概率+2%</t>
  </si>
  <si>
    <t>AddShopAppearTowQualityPct</t>
  </si>
  <si>
    <t>直接刷新的2级道具，战斗中合成的2级</t>
  </si>
  <si>
    <t>商店出现2级物品概率&lt;color=#86FF3F&gt;+2%&lt;/color&gt;</t>
  </si>
  <si>
    <t>rogue_19</t>
  </si>
  <si>
    <t>商店出现2级物品概率+5%</t>
  </si>
  <si>
    <t>商店出现2级物品概率&lt;color=#86FF3F&gt;+5%&lt;/color&gt;</t>
  </si>
  <si>
    <t>rogue_20</t>
  </si>
  <si>
    <t>商店出现2级物品概率+10%</t>
  </si>
  <si>
    <t>商店出现2级物品概率&lt;color=#86FF3F&gt;+10%&lt;/color&gt;</t>
  </si>
  <si>
    <t>rogue_21</t>
  </si>
  <si>
    <t>立刻,战斗开始时</t>
  </si>
  <si>
    <t>所有防具生命+5%</t>
  </si>
  <si>
    <t>AllArmorPctModifier</t>
  </si>
  <si>
    <t>防具的基础生命加成</t>
  </si>
  <si>
    <t>所有防具生命&lt;color=#86FF3F&gt;+5%&lt;/color&gt;</t>
  </si>
  <si>
    <t>rogue_22</t>
  </si>
  <si>
    <t>所有防具生命+10%</t>
  </si>
  <si>
    <t>所有防具生命&lt;color=#86FF3F&gt;+10%&lt;/color&gt;</t>
  </si>
  <si>
    <t>rogue_23</t>
  </si>
  <si>
    <t>所有防具生命+15%</t>
  </si>
  <si>
    <t>所有防具生命&lt;color=#86FF3F&gt;+15%&lt;/color&gt;</t>
  </si>
  <si>
    <t>rogue_24</t>
  </si>
  <si>
    <t>商店刷新价格-10%</t>
  </si>
  <si>
    <t>ShopRefreshPriceIncrease</t>
  </si>
  <si>
    <t>基础商店价格15银币</t>
  </si>
  <si>
    <t>商店刷新价格&lt;color=#FF3F3F&gt;-10%&lt;/color&gt;</t>
  </si>
  <si>
    <t>rogue_25</t>
  </si>
  <si>
    <t>商店刷新价格-20%</t>
  </si>
  <si>
    <t>商店刷新价格&lt;color=#FF3F3F&gt;-20%&lt;/color&gt;</t>
  </si>
  <si>
    <t>rogue_26</t>
  </si>
  <si>
    <t>随机1件武器合成等级提升1级</t>
  </si>
  <si>
    <t>AnyWeaponQualityUp</t>
  </si>
  <si>
    <t>背包内随机一件未达到5级的道具升一级，战斗中体现</t>
  </si>
  <si>
    <t>随机1件武器合成等级提升&lt;color=#86FF3F&gt;1&lt;/color&gt;级</t>
  </si>
  <si>
    <t>rogue_27</t>
  </si>
  <si>
    <t>经验获取+20%</t>
  </si>
  <si>
    <t>ExperiencePctIncrease</t>
  </si>
  <si>
    <t>经验获取&lt;color=#86FF3F&gt;+20%&lt;/color&gt;</t>
  </si>
  <si>
    <t>rogue_28</t>
  </si>
  <si>
    <t>经验获取+30%</t>
  </si>
  <si>
    <t>经验获取&lt;color=#86FF3F&gt;+30%&lt;/color&gt;</t>
  </si>
  <si>
    <t>rogue_29</t>
  </si>
  <si>
    <t>经验获取+50%</t>
  </si>
  <si>
    <t>经验获取&lt;color=#86FF3F&gt;+50%&lt;/color&gt;</t>
  </si>
  <si>
    <t>rogue_30</t>
  </si>
  <si>
    <t>商店免费刷新时多1个武器</t>
  </si>
  <si>
    <t>ShopFreeRefreshAddWeapon</t>
  </si>
  <si>
    <t>商店免费刷新时多&lt;color=#86FF3F&gt;1&lt;/color&gt;个武器</t>
  </si>
  <si>
    <t>rogue_31</t>
  </si>
  <si>
    <t>匕首的冷却速度+30%</t>
  </si>
  <si>
    <t>WeaponStatModifier</t>
  </si>
  <si>
    <t>2</t>
  </si>
  <si>
    <t>匕首的冷却速度&lt;color=#86FF3F&gt;+30%&lt;/color&gt;</t>
  </si>
  <si>
    <t>rogue_32</t>
  </si>
  <si>
    <t>匕首的暴击率+50%</t>
  </si>
  <si>
    <t>8</t>
  </si>
  <si>
    <t>匕首的暴击率&lt;color=#86FF3F&gt;+50%&lt;/color&gt;</t>
  </si>
  <si>
    <t>rogue_33</t>
  </si>
  <si>
    <t>匕首攻击同一目标每次伤害+20%，最多叠加5层</t>
  </si>
  <si>
    <t>SetParams</t>
  </si>
  <si>
    <t>101_Config_PerDmg|0.2</t>
  </si>
  <si>
    <t>101_Config_MaxStack|5</t>
  </si>
  <si>
    <t>匕首攻击同一目标每次伤害&lt;color=#86FF3F&gt;+20%&lt;/color&gt;，最多叠加&lt;color=#86FF3F&gt;5&lt;/color&gt;层</t>
  </si>
  <si>
    <t>rogue_34</t>
  </si>
  <si>
    <t>匕首的暴击伤害+50%</t>
  </si>
  <si>
    <t>9</t>
  </si>
  <si>
    <t>匕首的暴击伤害&lt;color=#86FF3F&gt;+50%&lt;/color&gt;</t>
  </si>
  <si>
    <t>rogue_35</t>
  </si>
  <si>
    <t>木剑每攻击2次后，下次攻击100%暴击</t>
  </si>
  <si>
    <t>102_Config_CriticalCnt1|2</t>
  </si>
  <si>
    <t>木剑每攻击&lt;color=#86FF3F&gt;2&lt;/color&gt;次后，下次攻击&lt;color=#86FF3F&gt;100%&lt;/color&gt;暴击</t>
  </si>
  <si>
    <t>rogue_36</t>
  </si>
  <si>
    <t>木剑固定暴击所需次数-1</t>
  </si>
  <si>
    <t>102_Config_CriticalCnt2|1</t>
  </si>
  <si>
    <t>木剑固定暴击所需次数&lt;color=#FF3F3F&gt;-1&lt;/color&gt;</t>
  </si>
  <si>
    <t>rogue_37</t>
  </si>
  <si>
    <t>木剑的伤害+50%</t>
  </si>
  <si>
    <t>木剑的伤害&lt;color=#86FF3F&gt;+50%&lt;/color&gt;</t>
  </si>
  <si>
    <t>rogue_38</t>
  </si>
  <si>
    <t>木剑的暴击伤害+150%</t>
  </si>
  <si>
    <t>木剑的暴击伤害&lt;color=#86FF3F&gt;+150%&lt;/color&gt;</t>
  </si>
  <si>
    <t>rogue_39</t>
  </si>
  <si>
    <t>手套的冷却速度+20%</t>
  </si>
  <si>
    <t>手套的冷却速度&lt;color=#86FF3F&gt;+20%&lt;/color&gt;</t>
  </si>
  <si>
    <t>rogue_40</t>
  </si>
  <si>
    <t>战斗开始时</t>
  </si>
  <si>
    <t>背包中与手套相邻的所有物理武器速度+20%</t>
  </si>
  <si>
    <t>NeighbourWeaponStatModifier</t>
  </si>
  <si>
    <t>背包中与手套相邻的所有物理武器速度&lt;color=#86FF3F&gt;+20%&lt;/color&gt;</t>
  </si>
  <si>
    <t>rogue_41</t>
  </si>
  <si>
    <t>手套的叠盾+20%</t>
  </si>
  <si>
    <t>6</t>
  </si>
  <si>
    <t>手套的叠盾&lt;color=#86FF3F&gt;+20%&lt;/color&gt;</t>
  </si>
  <si>
    <t>rogue_42</t>
  </si>
  <si>
    <t>背包中与手套相邻的所有物理武器速度+30%</t>
  </si>
  <si>
    <t>背包中与手套相邻的所有物理武器速度&lt;color=#86FF3F&gt;+30%&lt;/color&gt;</t>
  </si>
  <si>
    <t>rogue_43</t>
  </si>
  <si>
    <t>魔法帽的回血+20%</t>
  </si>
  <si>
    <t>7</t>
  </si>
  <si>
    <t>魔法帽的回血&lt;color=#86FF3F&gt;+20%&lt;/color&gt;</t>
  </si>
  <si>
    <t>rogue_44</t>
  </si>
  <si>
    <t>背包内与魔法帽相邻的所有属性武器攻击+20%</t>
  </si>
  <si>
    <t>背包内与魔法帽相邻的所有属性武器攻击&lt;color=#86FF3F&gt;+20%&lt;/color&gt;</t>
  </si>
  <si>
    <t>rogue_45</t>
  </si>
  <si>
    <t>魔法帽的冷却速度+20%</t>
  </si>
  <si>
    <t>魔法帽的冷却速度&lt;color=#86FF3F&gt;+20%&lt;/color&gt;</t>
  </si>
  <si>
    <t>rogue_46</t>
  </si>
  <si>
    <t>背包内与魔法帽相邻的所有属性武器攻击+30%</t>
  </si>
  <si>
    <t>背包内与魔法帽相邻的所有属性武器攻击&lt;color=#86FF3F&gt;+30%&lt;/color&gt;</t>
  </si>
  <si>
    <t>rogue_47</t>
  </si>
  <si>
    <t>冰杖命中后，有25%几率使目标冰冻，持续3秒</t>
  </si>
  <si>
    <t>112_Config_CanFrozenTarget|0.25</t>
  </si>
  <si>
    <t>冰杖命中后，有&lt;color=#86FF3F&gt;+25%&lt;/color&gt;几率使目标冰冻，持续&lt;color=#86FF3F&gt;3&lt;/color&gt;秒</t>
  </si>
  <si>
    <t>rogue_48</t>
  </si>
  <si>
    <t>冰杖的冰冻概率提升25%</t>
  </si>
  <si>
    <t>112_Config_FrozenPctModifier|0.25</t>
  </si>
  <si>
    <t>冰杖的冰冻概率提升&lt;color=#86FF3F&gt;+25%&lt;/color&gt;</t>
  </si>
  <si>
    <t>rogue_49</t>
  </si>
  <si>
    <t>冰杖伤害增加30%</t>
  </si>
  <si>
    <t>冰杖伤害增加&lt;color=#86FF3F&gt;+30%&lt;/color&gt;</t>
  </si>
  <si>
    <t>rogue_50</t>
  </si>
  <si>
    <t>冰杖命中后，分裂出多个碎片，并有概率冰冻</t>
  </si>
  <si>
    <t>112_Config_IceStaffShard|0.15</t>
  </si>
  <si>
    <t>rogue_51</t>
  </si>
  <si>
    <t>弓箭的冷却速度+10%</t>
  </si>
  <si>
    <t>弓箭的冷却速度&lt;color=#86FF3F&gt;+10%&lt;/color&gt;</t>
  </si>
  <si>
    <t>rogue_52</t>
  </si>
  <si>
    <t>弓箭攻击时，额外射出2颗箭矢</t>
  </si>
  <si>
    <t>113_Config_AxtraTowArrow|0</t>
  </si>
  <si>
    <t>弓箭攻击时，额外射出&lt;color=#86FF3F&gt;2&lt;/color&gt;颗箭矢</t>
  </si>
  <si>
    <t>rogue_53</t>
  </si>
  <si>
    <t>立刻，战斗开始时</t>
  </si>
  <si>
    <t>弓箭散射的箭矢数量+2</t>
  </si>
  <si>
    <t>113_Config_AxtraMoreTowArrow|0</t>
  </si>
  <si>
    <t>弓箭散射的箭矢数量&lt;color=#86FF3F&gt;+2&lt;/color&gt;</t>
  </si>
  <si>
    <t>rogue_54</t>
  </si>
  <si>
    <t>弓箭攻击可穿透1个敌人</t>
  </si>
  <si>
    <t>113_Config_MoreOneHit|0</t>
  </si>
  <si>
    <t>弓箭攻击可穿透&lt;color=#86FF3F&gt;1&lt;/color&gt;个敌人</t>
  </si>
  <si>
    <t>rogue_55</t>
  </si>
  <si>
    <t>盾牌的叠甲+20%</t>
  </si>
  <si>
    <t>盾牌的叠甲&lt;color=#86FF3F&gt;+20%&lt;/color&gt;</t>
  </si>
  <si>
    <t>rogue_56</t>
  </si>
  <si>
    <t>盾牌的血量+20%</t>
  </si>
  <si>
    <t>盾牌的血量&lt;color=#86FF3F&gt;+20%&lt;/color&gt;</t>
  </si>
  <si>
    <t>rogue_57</t>
  </si>
  <si>
    <t>被近战攻击时：有20%概率受到伤害-50%</t>
  </si>
  <si>
    <t>AddDenfenseUnit</t>
  </si>
  <si>
    <t>0.2</t>
  </si>
  <si>
    <t>被近战攻击时：有&lt;color=#86FF3F&gt;20%&lt;/color&gt;概率受到伤害&lt;color=#FF3F3F&gt;-50%&lt;/color&gt;</t>
  </si>
  <si>
    <t>rogue_58</t>
  </si>
  <si>
    <t>被远程攻击时，有20%概率收到伤害-50%</t>
  </si>
  <si>
    <t>被远程攻击时，有&lt;color=#86FF3F&gt;20%&lt;/color&gt;概率收到伤害&lt;color=#FF3F3F&gt;-50%&lt;/color&gt;</t>
  </si>
  <si>
    <t>rogue_59</t>
  </si>
  <si>
    <t>磁暴手雷射程+2</t>
  </si>
  <si>
    <t>11</t>
  </si>
  <si>
    <t>磁暴手雷射程&lt;color=#86FF3F&gt;+2&lt;/color&gt;</t>
  </si>
  <si>
    <t>rogue_60</t>
  </si>
  <si>
    <t>磁暴手雷命中时附带减速30%效果</t>
  </si>
  <si>
    <t>121_Config_SpeedDown|0.8</t>
  </si>
  <si>
    <t>磁暴手雷命中时附带减速&lt;color=#86FF3F&gt;30%&lt;/color&gt;效果</t>
  </si>
  <si>
    <t>rogue_61</t>
  </si>
  <si>
    <t>磁暴手雷命中时会造成持续的范围电击</t>
  </si>
  <si>
    <t>121_Config_LightningStrike|0.5</t>
  </si>
  <si>
    <t>rogue_62</t>
  </si>
  <si>
    <t>连续发射1发磁暴手雷</t>
  </si>
  <si>
    <t>121_Config_MoreOneBullet|1</t>
  </si>
  <si>
    <t>连续发射&lt;color=#86FF3F&gt;1&lt;/color&gt;发磁暴手雷</t>
  </si>
  <si>
    <t>rogue_63</t>
  </si>
  <si>
    <t>钉耙附带穿透效果</t>
  </si>
  <si>
    <t>122_Config_HitCount|-1</t>
  </si>
  <si>
    <t>rogue_64</t>
  </si>
  <si>
    <t>钉耙命中敌人附带流血效果，持续造成伤害</t>
  </si>
  <si>
    <t>122_Config_Blood|1</t>
  </si>
  <si>
    <t>rogue_65</t>
  </si>
  <si>
    <t>钉耙飞行到距离后会在地面产生一个钉耙，对经过的敌人造成伤害</t>
  </si>
  <si>
    <t>122_Config_LeaveSelf|1</t>
  </si>
  <si>
    <t>钉耙飞行到距离后会在地面产生&lt;color=#86FF3F&gt;1&lt;/color&gt;个钉耙，对经过的敌人造成伤害</t>
  </si>
  <si>
    <t>rogue_66</t>
  </si>
  <si>
    <t>钉耙数量+2</t>
  </si>
  <si>
    <t>122_Config_Continutiy|2</t>
  </si>
  <si>
    <t>钉耙数量&lt;color=#86FF3F&gt;+2&lt;/color&gt;</t>
  </si>
  <si>
    <t>rogue_67</t>
  </si>
  <si>
    <t>裂地锤命中后，发生地震，对范围敌人造成伤害</t>
  </si>
  <si>
    <t>123_Config_Quake|0.6</t>
  </si>
  <si>
    <t>rogue_68</t>
  </si>
  <si>
    <t>裂地锤的冷却速度+15%</t>
  </si>
  <si>
    <t>裂地锤的冷却速度&lt;color=#86FF3F&gt;+15%&lt;/color&gt;</t>
  </si>
  <si>
    <t>rogue_69</t>
  </si>
  <si>
    <t>裂地锤地震范围+30%</t>
  </si>
  <si>
    <t>123_Config_QuakeScale|0.3</t>
  </si>
  <si>
    <t>裂地锤地震范围&lt;color=#86FF3F&gt;+30%&lt;/color&gt;</t>
  </si>
  <si>
    <t>rogue_70</t>
  </si>
  <si>
    <t>裂地锤造成伤害时，有60%概率降低敌人攻速，移速</t>
  </si>
  <si>
    <t>123_Config_AttachDebuffPct|0.6</t>
  </si>
  <si>
    <t>裂地锤造成伤害时，有&lt;color=#86FF3F&gt;60%&lt;/color&gt;概率降低敌人攻速，移速</t>
  </si>
  <si>
    <t>rogue_71</t>
  </si>
  <si>
    <t>芭蕉扇扇出的龙卷风命中敌人时增加击退</t>
  </si>
  <si>
    <t>124_Config_Knockback|1</t>
  </si>
  <si>
    <t>rogue_72</t>
  </si>
  <si>
    <t>芭蕉扇的龙卷风暴击率+30%</t>
  </si>
  <si>
    <t>芭蕉扇的龙卷风暴击率&lt;color=#86FF3F&gt;+30%&lt;/color&gt;</t>
  </si>
  <si>
    <t>rogue_73</t>
  </si>
  <si>
    <t>芭蕉扇+1个龙卷风</t>
  </si>
  <si>
    <t>124_Config_MoreOneBullet|1</t>
  </si>
  <si>
    <t>芭蕉扇&lt;color=#86FF3F&gt;+1&lt;/color&gt;个龙卷风</t>
  </si>
  <si>
    <t>rogue_74</t>
  </si>
  <si>
    <t>芭蕉扇龙卷风命中时会分裂多股小风</t>
  </si>
  <si>
    <t>124_Config_CreateSmallWind|1</t>
  </si>
  <si>
    <t>rogue_75</t>
  </si>
  <si>
    <t>玄极羽扇冷却时间减少30%</t>
  </si>
  <si>
    <t>玄极羽扇冷却时间减少&lt;color=#FF3F3F&gt;-30%&lt;/color&gt;</t>
  </si>
  <si>
    <t>rogue_76</t>
  </si>
  <si>
    <t>玄极羽扇命中有50%概率让目标易燃：玄极羽扇攻击易燃目标时伤害提升30%</t>
  </si>
  <si>
    <t>131_Config_Combustible|0.5</t>
  </si>
  <si>
    <t>131_Config_CombustibleValue|0.3</t>
  </si>
  <si>
    <t>玄极羽扇命中有50%概率让目标易燃：玄极羽扇攻击易燃目标时伤害提升&lt;color=#86FF3F&gt;+30%&lt;/color&gt;</t>
  </si>
  <si>
    <t>rogue_77</t>
  </si>
  <si>
    <t>玄极羽扇命中时会炸裂，造成范围伤害</t>
  </si>
  <si>
    <t>131_Config_MakeAreaDmg|0.8</t>
  </si>
  <si>
    <t>rogue_78</t>
  </si>
  <si>
    <t>玄极羽扇的爆炸会持续灼烧敌人</t>
  </si>
  <si>
    <t>131_Config_BurnEnemy|1</t>
  </si>
  <si>
    <t>rogue_79</t>
  </si>
  <si>
    <t>所有1格型武器攻击+5%</t>
  </si>
  <si>
    <t>WeaponCellTypeStatModifier</t>
  </si>
  <si>
    <t>所有&lt;sprite=2&gt;格型武器攻击+5%</t>
  </si>
  <si>
    <t>所有2格型武器攻击+5%</t>
  </si>
  <si>
    <t>所有&lt;sprite=3&gt;格型武器攻击+5%</t>
  </si>
  <si>
    <t>所有3格型武器攻击+5%</t>
  </si>
  <si>
    <t>所有&lt;sprite=4&gt;格型武器攻击+5%</t>
  </si>
  <si>
    <t>所有4格型武器攻击+5%</t>
  </si>
  <si>
    <t>所有&lt;sprite=5&gt;格型武器攻击+5%</t>
  </si>
  <si>
    <t>所有小L格型武器攻击+5%</t>
  </si>
  <si>
    <t>所有T格型武器攻击+5%</t>
  </si>
  <si>
    <t>所有&lt;sprite=1&gt;格型武器攻击+5%</t>
  </si>
  <si>
    <t>所有L格型武器攻击+5%</t>
  </si>
  <si>
    <t>所有&lt;sprite=6&gt;格型武器攻击+5%</t>
  </si>
  <si>
    <t>所有Z格型武器攻击+5%</t>
  </si>
  <si>
    <t>所有物理武器，攻击+5%</t>
  </si>
  <si>
    <t>WeaponElementTypeStatModifier</t>
  </si>
  <si>
    <t>所有寒冰武器，攻击+5%</t>
  </si>
  <si>
    <t>所有雷电武器，攻击+5%</t>
  </si>
  <si>
    <t>所有狂风武器，攻击+5%</t>
  </si>
  <si>
    <t>所有神圣防具，生命+5%</t>
  </si>
  <si>
    <t>开局免费获得1次武器刷新的机会</t>
  </si>
  <si>
    <t>FreeRefreshWeapon</t>
  </si>
  <si>
    <t>战斗内武器暴击几率增加5%</t>
  </si>
  <si>
    <t>升级时回复10%血量</t>
  </si>
  <si>
    <t>EventAddPlayerHp</t>
  </si>
  <si>
    <t>PlayerLevelUp</t>
  </si>
  <si>
    <t>0.1</t>
  </si>
  <si>
    <t>技能刷新次数+1</t>
  </si>
  <si>
    <t>RougueSkillRefreshTimes</t>
  </si>
  <si>
    <t>2%的几率直接斩杀非BOSS敌人</t>
  </si>
  <si>
    <t>DirectlyKillMonster</t>
  </si>
  <si>
    <t>受到致命伤害时提供2秒无敌装备（每局只能生效一次）</t>
  </si>
  <si>
    <t>NearDeathInvinciblity</t>
  </si>
  <si>
    <t>boss登场自身立刻恢复30%血量</t>
  </si>
  <si>
    <t>BossComing</t>
  </si>
  <si>
    <t>0.3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</si>
</sst>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sz val="9"/>
      <color indexed="8"/>
      <name val="宋体"/>
      <charset val="134"/>
    </font>
    <font>
      <b/>
      <sz val="11"/>
      <name val="宋体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top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4" Type="http://schemas.openxmlformats.org/officeDocument/2006/relationships/image" Target="media/image74.png"/><Relationship Id="rId73" Type="http://schemas.openxmlformats.org/officeDocument/2006/relationships/image" Target="media/image73.png"/><Relationship Id="rId72" Type="http://schemas.openxmlformats.org/officeDocument/2006/relationships/image" Target="media/image72.png"/><Relationship Id="rId71" Type="http://schemas.openxmlformats.org/officeDocument/2006/relationships/image" Target="media/image71.png"/><Relationship Id="rId70" Type="http://schemas.openxmlformats.org/officeDocument/2006/relationships/image" Target="media/image70.png"/><Relationship Id="rId7" Type="http://schemas.openxmlformats.org/officeDocument/2006/relationships/image" Target="media/image7.png"/><Relationship Id="rId69" Type="http://schemas.openxmlformats.org/officeDocument/2006/relationships/image" Target="media/image69.png"/><Relationship Id="rId68" Type="http://schemas.openxmlformats.org/officeDocument/2006/relationships/image" Target="media/image68.png"/><Relationship Id="rId67" Type="http://schemas.openxmlformats.org/officeDocument/2006/relationships/image" Target="media/image67.png"/><Relationship Id="rId66" Type="http://schemas.openxmlformats.org/officeDocument/2006/relationships/image" Target="media/image66.png"/><Relationship Id="rId65" Type="http://schemas.openxmlformats.org/officeDocument/2006/relationships/image" Target="media/image65.png"/><Relationship Id="rId64" Type="http://schemas.openxmlformats.org/officeDocument/2006/relationships/image" Target="media/image64.png"/><Relationship Id="rId63" Type="http://schemas.openxmlformats.org/officeDocument/2006/relationships/image" Target="media/image63.png"/><Relationship Id="rId62" Type="http://schemas.openxmlformats.org/officeDocument/2006/relationships/image" Target="media/image62.png"/><Relationship Id="rId61" Type="http://schemas.openxmlformats.org/officeDocument/2006/relationships/image" Target="media/image61.png"/><Relationship Id="rId60" Type="http://schemas.openxmlformats.org/officeDocument/2006/relationships/image" Target="media/image60.png"/><Relationship Id="rId6" Type="http://schemas.openxmlformats.org/officeDocument/2006/relationships/image" Target="media/image6.png"/><Relationship Id="rId59" Type="http://schemas.openxmlformats.org/officeDocument/2006/relationships/image" Target="media/image59.png"/><Relationship Id="rId58" Type="http://schemas.openxmlformats.org/officeDocument/2006/relationships/image" Target="media/image58.png"/><Relationship Id="rId57" Type="http://schemas.openxmlformats.org/officeDocument/2006/relationships/image" Target="media/image57.png"/><Relationship Id="rId56" Type="http://schemas.openxmlformats.org/officeDocument/2006/relationships/image" Target="media/image56.png"/><Relationship Id="rId55" Type="http://schemas.openxmlformats.org/officeDocument/2006/relationships/image" Target="media/image55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01_Config_PerDmg@0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R1007"/>
  <sheetViews>
    <sheetView tabSelected="1" workbookViewId="0">
      <pane ySplit="3" topLeftCell="A4" activePane="bottomLeft" state="frozen"/>
      <selection/>
      <selection pane="bottomLeft" activeCell="C12" sqref="C12"/>
    </sheetView>
  </sheetViews>
  <sheetFormatPr defaultColWidth="9" defaultRowHeight="13.5"/>
  <cols>
    <col min="1" max="1" width="9" style="5"/>
    <col min="2" max="2" width="11.375" style="6" customWidth="1"/>
    <col min="3" max="3" width="11.75" style="7" customWidth="1"/>
    <col min="4" max="4" width="66.75" style="7" customWidth="1"/>
    <col min="5" max="5" width="24.375" style="5" customWidth="1"/>
    <col min="6" max="7" width="24.375" style="7" customWidth="1"/>
    <col min="8" max="8" width="39.875" style="7" customWidth="1"/>
    <col min="9" max="9" width="35.5" style="7" customWidth="1"/>
    <col min="10" max="10" width="38.625" style="8" customWidth="1"/>
    <col min="11" max="11" width="38.875" style="7" customWidth="1"/>
    <col min="12" max="13" width="15.125" style="7" customWidth="1"/>
    <col min="14" max="14" width="16.625" style="7" customWidth="1"/>
    <col min="15" max="15" width="15.75" style="9" customWidth="1"/>
    <col min="16" max="16" width="18.75" style="7" customWidth="1"/>
    <col min="17" max="17" width="13.875" style="7" customWidth="1"/>
    <col min="18" max="19" width="17.75" style="7" customWidth="1"/>
    <col min="20" max="20" width="37.5" style="5" customWidth="1"/>
    <col min="21" max="22" width="15.375" style="5" customWidth="1"/>
    <col min="23" max="23" width="6.5" style="5" customWidth="1"/>
    <col min="24" max="24" width="5.25" style="5" customWidth="1"/>
    <col min="25" max="26" width="6.5" style="5" customWidth="1"/>
    <col min="27" max="27" width="10" style="10" customWidth="1"/>
    <col min="28" max="28" width="12.5" style="10" customWidth="1"/>
    <col min="29" max="29" width="8.25" style="5" customWidth="1"/>
    <col min="30" max="30" width="12.625" style="5" customWidth="1"/>
    <col min="31" max="31" width="12.875" style="5" customWidth="1"/>
    <col min="32" max="16384" width="9" style="5"/>
  </cols>
  <sheetData>
    <row r="1" s="1" customFormat="1" spans="1:35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8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U1" s="1" t="s">
        <v>17</v>
      </c>
      <c r="AG1" s="32"/>
      <c r="AI1" s="32"/>
    </row>
    <row r="2" s="1" customFormat="1" spans="1:35">
      <c r="A2" s="1" t="s">
        <v>18</v>
      </c>
      <c r="B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8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9" t="s">
        <v>30</v>
      </c>
      <c r="P2" s="1" t="s">
        <v>31</v>
      </c>
      <c r="Q2" s="1" t="s">
        <v>32</v>
      </c>
      <c r="R2" s="1" t="s">
        <v>33</v>
      </c>
      <c r="S2" s="1" t="s">
        <v>34</v>
      </c>
      <c r="T2" s="1" t="s">
        <v>35</v>
      </c>
      <c r="U2" s="1" t="s">
        <v>36</v>
      </c>
      <c r="V2" s="1" t="s">
        <v>37</v>
      </c>
      <c r="AG2" s="33"/>
      <c r="AI2" s="32"/>
    </row>
    <row r="3" s="1" customFormat="1" customHeight="1" spans="1:35">
      <c r="A3" s="1" t="s">
        <v>38</v>
      </c>
      <c r="B3" s="1" t="s">
        <v>39</v>
      </c>
      <c r="E3" s="11" t="s">
        <v>40</v>
      </c>
      <c r="F3" s="11" t="s">
        <v>41</v>
      </c>
      <c r="G3" s="11" t="s">
        <v>41</v>
      </c>
      <c r="H3" s="1" t="s">
        <v>42</v>
      </c>
      <c r="I3" s="1" t="s">
        <v>42</v>
      </c>
      <c r="J3" s="18" t="s">
        <v>42</v>
      </c>
      <c r="K3" s="1" t="s">
        <v>42</v>
      </c>
      <c r="L3" s="1" t="s">
        <v>42</v>
      </c>
      <c r="M3" s="1" t="s">
        <v>42</v>
      </c>
      <c r="N3" s="1" t="s">
        <v>42</v>
      </c>
      <c r="O3" s="19" t="s">
        <v>41</v>
      </c>
      <c r="P3" s="1" t="s">
        <v>39</v>
      </c>
      <c r="Q3" s="1" t="s">
        <v>39</v>
      </c>
      <c r="R3" s="1" t="s">
        <v>39</v>
      </c>
      <c r="S3" s="1" t="s">
        <v>39</v>
      </c>
      <c r="U3" s="1" t="s">
        <v>42</v>
      </c>
      <c r="AI3" s="32"/>
    </row>
    <row r="4" s="2" customFormat="1" ht="36.95" customHeight="1" spans="1:37">
      <c r="A4" s="12"/>
      <c r="B4" s="12">
        <v>1</v>
      </c>
      <c r="C4" s="13" t="s">
        <v>43</v>
      </c>
      <c r="D4" s="13" t="s">
        <v>44</v>
      </c>
      <c r="E4" s="13"/>
      <c r="F4" s="13"/>
      <c r="G4" s="13">
        <v>1</v>
      </c>
      <c r="H4" s="13" t="s">
        <v>45</v>
      </c>
      <c r="I4" s="20">
        <v>5</v>
      </c>
      <c r="J4" s="21"/>
      <c r="K4" s="20"/>
      <c r="L4" s="20"/>
      <c r="M4" s="20"/>
      <c r="N4" s="22" t="s">
        <v>46</v>
      </c>
      <c r="O4" s="22" t="b">
        <v>0</v>
      </c>
      <c r="P4" s="23">
        <v>1</v>
      </c>
      <c r="Q4" s="28">
        <v>3</v>
      </c>
      <c r="R4" s="28">
        <v>300</v>
      </c>
      <c r="S4" s="13">
        <v>10060001</v>
      </c>
      <c r="T4" s="13" t="s">
        <v>47</v>
      </c>
      <c r="U4" s="13" t="s">
        <v>48</v>
      </c>
      <c r="V4" s="13" t="str">
        <f>_xlfn.DISPIMG("ID_0A198ABC6A3F40BC8F64FCC81D9C0576",1)</f>
        <v>=DISPIMG("ID_0A198ABC6A3F40BC8F64FCC81D9C0576",1)</v>
      </c>
      <c r="W4" s="17"/>
      <c r="X4" s="17"/>
      <c r="Y4" s="17"/>
      <c r="Z4" s="13"/>
      <c r="AA4" s="30"/>
      <c r="AB4" s="30"/>
      <c r="AC4" s="13"/>
      <c r="AD4" s="13"/>
      <c r="AE4" s="17"/>
      <c r="AG4" s="30"/>
      <c r="AH4" s="30"/>
      <c r="AI4" s="34"/>
      <c r="AJ4" s="35"/>
      <c r="AK4" s="35"/>
    </row>
    <row r="5" s="3" customFormat="1" ht="36.95" customHeight="1" spans="1:37">
      <c r="A5" s="14"/>
      <c r="B5" s="14">
        <v>2</v>
      </c>
      <c r="C5" s="15" t="s">
        <v>43</v>
      </c>
      <c r="D5" s="15" t="s">
        <v>49</v>
      </c>
      <c r="E5" s="15"/>
      <c r="F5" s="15"/>
      <c r="G5" s="15">
        <v>1</v>
      </c>
      <c r="H5" s="15" t="s">
        <v>45</v>
      </c>
      <c r="I5" s="24">
        <v>10</v>
      </c>
      <c r="J5" s="25"/>
      <c r="K5" s="24"/>
      <c r="L5" s="24"/>
      <c r="M5" s="24"/>
      <c r="N5" s="26"/>
      <c r="O5" s="26" t="b">
        <v>0</v>
      </c>
      <c r="P5" s="27">
        <v>2</v>
      </c>
      <c r="Q5" s="29">
        <v>3</v>
      </c>
      <c r="R5" s="29">
        <v>200</v>
      </c>
      <c r="S5" s="15">
        <v>10060002</v>
      </c>
      <c r="T5" s="15" t="s">
        <v>50</v>
      </c>
      <c r="U5" s="15" t="s">
        <v>51</v>
      </c>
      <c r="V5" s="15"/>
      <c r="W5" s="16"/>
      <c r="X5" s="16"/>
      <c r="Y5" s="16"/>
      <c r="Z5" s="16"/>
      <c r="AA5" s="31"/>
      <c r="AB5" s="31"/>
      <c r="AC5" s="15"/>
      <c r="AD5" s="15"/>
      <c r="AE5" s="16"/>
      <c r="AG5" s="31"/>
      <c r="AH5" s="31"/>
      <c r="AI5" s="36"/>
      <c r="AJ5" s="37"/>
      <c r="AK5" s="37"/>
    </row>
    <row r="6" s="2" customFormat="1" ht="36.95" customHeight="1" spans="1:37">
      <c r="A6" s="12"/>
      <c r="B6" s="12">
        <v>3</v>
      </c>
      <c r="C6" s="13" t="s">
        <v>43</v>
      </c>
      <c r="D6" s="13" t="s">
        <v>52</v>
      </c>
      <c r="E6" s="13"/>
      <c r="F6" s="13"/>
      <c r="G6" s="13">
        <v>1</v>
      </c>
      <c r="H6" s="13" t="s">
        <v>45</v>
      </c>
      <c r="I6" s="20">
        <v>15</v>
      </c>
      <c r="J6" s="21"/>
      <c r="K6" s="20"/>
      <c r="L6" s="20"/>
      <c r="M6" s="20"/>
      <c r="N6" s="22"/>
      <c r="O6" s="22" t="b">
        <v>0</v>
      </c>
      <c r="P6" s="23">
        <v>3</v>
      </c>
      <c r="Q6" s="28">
        <v>3</v>
      </c>
      <c r="R6" s="28">
        <v>50</v>
      </c>
      <c r="S6" s="13">
        <v>10060003</v>
      </c>
      <c r="T6" s="13" t="s">
        <v>53</v>
      </c>
      <c r="U6" s="13" t="s">
        <v>54</v>
      </c>
      <c r="V6" s="13"/>
      <c r="W6" s="17"/>
      <c r="X6" s="17"/>
      <c r="Y6" s="17"/>
      <c r="Z6" s="13"/>
      <c r="AA6" s="30"/>
      <c r="AB6" s="30"/>
      <c r="AC6" s="13"/>
      <c r="AD6" s="13"/>
      <c r="AE6" s="17"/>
      <c r="AG6" s="30"/>
      <c r="AH6" s="30"/>
      <c r="AI6" s="34"/>
      <c r="AJ6" s="35"/>
      <c r="AK6" s="35"/>
    </row>
    <row r="7" s="3" customFormat="1" ht="36.95" customHeight="1" spans="1:37">
      <c r="A7" s="14"/>
      <c r="B7" s="14">
        <v>4</v>
      </c>
      <c r="C7" s="15" t="s">
        <v>55</v>
      </c>
      <c r="D7" s="15" t="s">
        <v>56</v>
      </c>
      <c r="E7" s="15"/>
      <c r="F7" s="15"/>
      <c r="G7" s="15">
        <v>1</v>
      </c>
      <c r="H7" s="15" t="s">
        <v>57</v>
      </c>
      <c r="I7" s="24">
        <v>1</v>
      </c>
      <c r="J7" s="25" t="s">
        <v>58</v>
      </c>
      <c r="K7" s="24">
        <v>0.05</v>
      </c>
      <c r="L7" s="24"/>
      <c r="M7" s="24"/>
      <c r="N7" s="26" t="s">
        <v>59</v>
      </c>
      <c r="O7" s="26" t="b">
        <v>1</v>
      </c>
      <c r="P7" s="27">
        <v>1</v>
      </c>
      <c r="Q7" s="29"/>
      <c r="R7" s="29">
        <v>300</v>
      </c>
      <c r="S7" s="15">
        <v>10060004</v>
      </c>
      <c r="T7" s="15" t="s">
        <v>60</v>
      </c>
      <c r="U7" s="15" t="s">
        <v>61</v>
      </c>
      <c r="V7" s="15" t="str">
        <f>_xlfn.DISPIMG("ID_EDB2465DFC6E44C0B6B8A77B94FBACD2",1)</f>
        <v>=DISPIMG("ID_EDB2465DFC6E44C0B6B8A77B94FBACD2",1)</v>
      </c>
      <c r="W7" s="16"/>
      <c r="X7" s="16"/>
      <c r="Y7" s="16"/>
      <c r="Z7" s="16"/>
      <c r="AA7" s="31"/>
      <c r="AB7" s="31"/>
      <c r="AC7" s="15"/>
      <c r="AD7" s="15"/>
      <c r="AE7" s="16"/>
      <c r="AG7" s="31"/>
      <c r="AH7" s="31"/>
      <c r="AI7" s="36"/>
      <c r="AJ7" s="37"/>
      <c r="AK7" s="37"/>
    </row>
    <row r="8" s="2" customFormat="1" ht="36.95" customHeight="1" spans="1:37">
      <c r="A8" s="12"/>
      <c r="B8" s="12">
        <v>5</v>
      </c>
      <c r="C8" s="13" t="s">
        <v>55</v>
      </c>
      <c r="D8" s="13" t="s">
        <v>62</v>
      </c>
      <c r="E8" s="13"/>
      <c r="F8" s="13"/>
      <c r="G8" s="13">
        <v>1</v>
      </c>
      <c r="H8" s="13" t="s">
        <v>57</v>
      </c>
      <c r="I8" s="20">
        <v>1</v>
      </c>
      <c r="J8" s="21" t="s">
        <v>58</v>
      </c>
      <c r="K8" s="20">
        <v>0.1</v>
      </c>
      <c r="L8" s="20"/>
      <c r="M8" s="20"/>
      <c r="N8" s="22"/>
      <c r="O8" s="22" t="b">
        <v>1</v>
      </c>
      <c r="P8" s="23">
        <v>2</v>
      </c>
      <c r="Q8" s="28">
        <v>1</v>
      </c>
      <c r="R8" s="28">
        <v>200</v>
      </c>
      <c r="S8" s="13">
        <v>10060005</v>
      </c>
      <c r="T8" s="13" t="s">
        <v>63</v>
      </c>
      <c r="U8" s="13" t="s">
        <v>64</v>
      </c>
      <c r="V8" s="13"/>
      <c r="W8" s="17"/>
      <c r="X8" s="17"/>
      <c r="Y8" s="17"/>
      <c r="Z8" s="13"/>
      <c r="AA8" s="30"/>
      <c r="AB8" s="30"/>
      <c r="AC8" s="13"/>
      <c r="AD8" s="13"/>
      <c r="AE8" s="17"/>
      <c r="AG8" s="30"/>
      <c r="AH8" s="30"/>
      <c r="AI8" s="34"/>
      <c r="AJ8" s="35"/>
      <c r="AK8" s="35"/>
    </row>
    <row r="9" s="3" customFormat="1" ht="36.95" customHeight="1" spans="1:37">
      <c r="A9" s="14"/>
      <c r="B9" s="14">
        <v>6</v>
      </c>
      <c r="C9" s="15" t="s">
        <v>55</v>
      </c>
      <c r="D9" s="15" t="s">
        <v>65</v>
      </c>
      <c r="E9" s="15"/>
      <c r="F9" s="15"/>
      <c r="G9" s="15">
        <v>1</v>
      </c>
      <c r="H9" s="15" t="s">
        <v>57</v>
      </c>
      <c r="I9" s="24">
        <v>1</v>
      </c>
      <c r="J9" s="25" t="s">
        <v>58</v>
      </c>
      <c r="K9" s="24">
        <v>0.15</v>
      </c>
      <c r="L9" s="24"/>
      <c r="M9" s="24"/>
      <c r="N9" s="26"/>
      <c r="O9" s="26" t="b">
        <v>1</v>
      </c>
      <c r="P9" s="27">
        <v>3</v>
      </c>
      <c r="Q9" s="29"/>
      <c r="R9" s="29">
        <v>100</v>
      </c>
      <c r="S9" s="15">
        <v>10060006</v>
      </c>
      <c r="T9" s="15" t="s">
        <v>66</v>
      </c>
      <c r="U9" s="15" t="s">
        <v>67</v>
      </c>
      <c r="V9" s="15" t="str">
        <f>_xlfn.DISPIMG("ID_21CF7CF862BD4381BFC6720070B1C1B3",1)</f>
        <v>=DISPIMG("ID_21CF7CF862BD4381BFC6720070B1C1B3",1)</v>
      </c>
      <c r="W9" s="16"/>
      <c r="X9" s="16"/>
      <c r="Y9" s="16"/>
      <c r="Z9" s="16"/>
      <c r="AA9" s="31"/>
      <c r="AB9" s="31"/>
      <c r="AC9" s="15"/>
      <c r="AD9" s="15"/>
      <c r="AE9" s="16"/>
      <c r="AG9" s="31"/>
      <c r="AH9" s="31"/>
      <c r="AI9" s="36"/>
      <c r="AJ9" s="37"/>
      <c r="AK9" s="37"/>
    </row>
    <row r="10" s="2" customFormat="1" ht="36.95" customHeight="1" spans="1:37">
      <c r="A10" s="12"/>
      <c r="B10" s="12">
        <v>7</v>
      </c>
      <c r="C10" s="13" t="s">
        <v>55</v>
      </c>
      <c r="D10" s="13" t="s">
        <v>68</v>
      </c>
      <c r="E10" s="13"/>
      <c r="F10" s="13"/>
      <c r="G10" s="13">
        <v>1</v>
      </c>
      <c r="H10" s="13" t="s">
        <v>57</v>
      </c>
      <c r="I10" s="20">
        <v>2</v>
      </c>
      <c r="J10" s="21" t="s">
        <v>58</v>
      </c>
      <c r="K10" s="20">
        <v>-0.05</v>
      </c>
      <c r="L10" s="20"/>
      <c r="M10" s="20"/>
      <c r="N10" s="22" t="s">
        <v>69</v>
      </c>
      <c r="O10" s="22" t="b">
        <v>0</v>
      </c>
      <c r="P10" s="23">
        <v>1</v>
      </c>
      <c r="Q10" s="28">
        <v>3</v>
      </c>
      <c r="R10" s="28">
        <v>300</v>
      </c>
      <c r="S10" s="13">
        <v>10060007</v>
      </c>
      <c r="T10" s="13" t="s">
        <v>70</v>
      </c>
      <c r="U10" s="13" t="s">
        <v>71</v>
      </c>
      <c r="V10" s="13"/>
      <c r="W10" s="17"/>
      <c r="X10" s="17"/>
      <c r="Y10" s="17"/>
      <c r="Z10" s="13"/>
      <c r="AA10" s="30"/>
      <c r="AB10" s="30"/>
      <c r="AC10" s="13"/>
      <c r="AD10" s="13"/>
      <c r="AE10" s="17"/>
      <c r="AG10" s="30"/>
      <c r="AH10" s="30"/>
      <c r="AI10" s="34"/>
      <c r="AJ10" s="35"/>
      <c r="AK10" s="35"/>
    </row>
    <row r="11" s="3" customFormat="1" ht="36.95" customHeight="1" spans="1:37">
      <c r="A11" s="14"/>
      <c r="B11" s="14">
        <v>8</v>
      </c>
      <c r="C11" s="15" t="s">
        <v>55</v>
      </c>
      <c r="D11" s="15" t="s">
        <v>72</v>
      </c>
      <c r="E11" s="15"/>
      <c r="F11" s="15"/>
      <c r="G11" s="15">
        <v>1</v>
      </c>
      <c r="H11" s="15" t="s">
        <v>57</v>
      </c>
      <c r="I11" s="24">
        <v>2</v>
      </c>
      <c r="J11" s="25" t="s">
        <v>58</v>
      </c>
      <c r="K11" s="24">
        <v>-0.1</v>
      </c>
      <c r="L11" s="24"/>
      <c r="M11" s="24"/>
      <c r="N11" s="26"/>
      <c r="O11" s="22" t="b">
        <v>0</v>
      </c>
      <c r="P11" s="27">
        <v>2</v>
      </c>
      <c r="Q11" s="29">
        <v>3</v>
      </c>
      <c r="R11" s="29">
        <v>200</v>
      </c>
      <c r="S11" s="15">
        <v>10060008</v>
      </c>
      <c r="T11" s="15" t="s">
        <v>73</v>
      </c>
      <c r="U11" s="15" t="s">
        <v>74</v>
      </c>
      <c r="V11" s="15" t="str">
        <f>_xlfn.DISPIMG("ID_CF4278D3996E4C8785BD56C9A9B164C3",1)</f>
        <v>=DISPIMG("ID_CF4278D3996E4C8785BD56C9A9B164C3",1)</v>
      </c>
      <c r="W11" s="16"/>
      <c r="X11" s="16"/>
      <c r="Y11" s="16"/>
      <c r="Z11" s="16"/>
      <c r="AA11" s="31"/>
      <c r="AB11" s="31"/>
      <c r="AC11" s="15"/>
      <c r="AD11" s="15"/>
      <c r="AE11" s="16"/>
      <c r="AG11" s="31"/>
      <c r="AH11" s="31"/>
      <c r="AI11" s="36"/>
      <c r="AJ11" s="37"/>
      <c r="AK11" s="37"/>
    </row>
    <row r="12" s="2" customFormat="1" ht="36.95" customHeight="1" spans="1:37">
      <c r="A12" s="12"/>
      <c r="B12" s="12">
        <v>9</v>
      </c>
      <c r="C12" s="13" t="s">
        <v>55</v>
      </c>
      <c r="D12" s="13" t="s">
        <v>75</v>
      </c>
      <c r="E12" s="13"/>
      <c r="F12" s="13"/>
      <c r="G12" s="13">
        <v>1</v>
      </c>
      <c r="H12" s="13" t="s">
        <v>57</v>
      </c>
      <c r="I12" s="20">
        <v>2</v>
      </c>
      <c r="J12" s="21" t="s">
        <v>58</v>
      </c>
      <c r="K12" s="20">
        <v>-0.15</v>
      </c>
      <c r="L12" s="20"/>
      <c r="M12" s="20"/>
      <c r="N12" s="22"/>
      <c r="O12" s="22" t="b">
        <v>0</v>
      </c>
      <c r="P12" s="23">
        <v>3</v>
      </c>
      <c r="Q12" s="28">
        <v>4</v>
      </c>
      <c r="R12" s="28">
        <v>100</v>
      </c>
      <c r="S12" s="13">
        <v>10060009</v>
      </c>
      <c r="T12" s="13" t="s">
        <v>76</v>
      </c>
      <c r="U12" s="13" t="s">
        <v>77</v>
      </c>
      <c r="V12" s="13"/>
      <c r="W12" s="17"/>
      <c r="X12" s="17"/>
      <c r="Y12" s="17"/>
      <c r="Z12" s="13"/>
      <c r="AA12" s="30"/>
      <c r="AB12" s="30"/>
      <c r="AC12" s="13"/>
      <c r="AD12" s="13"/>
      <c r="AE12" s="17"/>
      <c r="AG12" s="30"/>
      <c r="AH12" s="30"/>
      <c r="AI12" s="34"/>
      <c r="AJ12" s="35"/>
      <c r="AK12" s="35"/>
    </row>
    <row r="13" s="3" customFormat="1" ht="36.95" customHeight="1" spans="1:37">
      <c r="A13" s="14"/>
      <c r="B13" s="14">
        <v>10</v>
      </c>
      <c r="C13" s="15" t="s">
        <v>43</v>
      </c>
      <c r="D13" s="15" t="s">
        <v>78</v>
      </c>
      <c r="E13" s="15"/>
      <c r="F13" s="15"/>
      <c r="G13" s="15">
        <v>1</v>
      </c>
      <c r="H13" s="15" t="s">
        <v>79</v>
      </c>
      <c r="I13" s="24">
        <v>30</v>
      </c>
      <c r="J13" s="25"/>
      <c r="K13" s="24"/>
      <c r="L13" s="24"/>
      <c r="M13" s="24"/>
      <c r="N13" s="26" t="s">
        <v>80</v>
      </c>
      <c r="O13" s="26" t="b">
        <v>1</v>
      </c>
      <c r="P13" s="27">
        <v>1</v>
      </c>
      <c r="Q13" s="29">
        <v>5</v>
      </c>
      <c r="R13" s="29">
        <v>200</v>
      </c>
      <c r="S13" s="15">
        <v>10060010</v>
      </c>
      <c r="T13" s="15" t="s">
        <v>81</v>
      </c>
      <c r="U13" s="15" t="s">
        <v>82</v>
      </c>
      <c r="V13" s="15" t="str">
        <f>_xlfn.DISPIMG("ID_E44F8437380B487997DA5E212AA7997C",1)</f>
        <v>=DISPIMG("ID_E44F8437380B487997DA5E212AA7997C",1)</v>
      </c>
      <c r="W13" s="16"/>
      <c r="X13" s="16"/>
      <c r="Y13" s="16"/>
      <c r="Z13" s="16"/>
      <c r="AA13" s="31"/>
      <c r="AB13" s="31"/>
      <c r="AC13" s="15"/>
      <c r="AD13" s="15"/>
      <c r="AE13" s="16"/>
      <c r="AG13" s="31"/>
      <c r="AH13" s="31"/>
      <c r="AI13" s="36"/>
      <c r="AJ13" s="37"/>
      <c r="AK13" s="37"/>
    </row>
    <row r="14" s="2" customFormat="1" ht="36.95" customHeight="1" spans="1:37">
      <c r="A14" s="12"/>
      <c r="B14" s="12">
        <v>11</v>
      </c>
      <c r="C14" s="13" t="s">
        <v>43</v>
      </c>
      <c r="D14" s="13" t="s">
        <v>83</v>
      </c>
      <c r="E14" s="13"/>
      <c r="F14" s="13"/>
      <c r="G14" s="13">
        <v>1</v>
      </c>
      <c r="H14" s="13" t="s">
        <v>79</v>
      </c>
      <c r="I14" s="20">
        <v>60</v>
      </c>
      <c r="J14" s="21"/>
      <c r="K14" s="20"/>
      <c r="L14" s="20"/>
      <c r="M14" s="20"/>
      <c r="N14" s="22"/>
      <c r="O14" s="22" t="b">
        <v>1</v>
      </c>
      <c r="P14" s="23">
        <v>2</v>
      </c>
      <c r="Q14" s="28">
        <v>5</v>
      </c>
      <c r="R14" s="28">
        <v>200</v>
      </c>
      <c r="S14" s="13">
        <v>10060011</v>
      </c>
      <c r="T14" s="13" t="s">
        <v>84</v>
      </c>
      <c r="U14" s="13" t="s">
        <v>85</v>
      </c>
      <c r="V14" s="13"/>
      <c r="W14" s="17"/>
      <c r="X14" s="17"/>
      <c r="Y14" s="17"/>
      <c r="Z14" s="13"/>
      <c r="AA14" s="30"/>
      <c r="AB14" s="30"/>
      <c r="AC14" s="13"/>
      <c r="AD14" s="13"/>
      <c r="AE14" s="17"/>
      <c r="AG14" s="30"/>
      <c r="AH14" s="30"/>
      <c r="AI14" s="34"/>
      <c r="AJ14" s="35"/>
      <c r="AK14" s="35"/>
    </row>
    <row r="15" s="3" customFormat="1" ht="36.95" customHeight="1" spans="1:37">
      <c r="A15" s="14"/>
      <c r="B15" s="14">
        <v>12</v>
      </c>
      <c r="C15" s="15" t="s">
        <v>43</v>
      </c>
      <c r="D15" s="15" t="s">
        <v>86</v>
      </c>
      <c r="E15" s="15"/>
      <c r="F15" s="15"/>
      <c r="G15" s="15">
        <v>1</v>
      </c>
      <c r="H15" s="15" t="s">
        <v>79</v>
      </c>
      <c r="I15" s="24">
        <v>100</v>
      </c>
      <c r="J15" s="25"/>
      <c r="K15" s="24"/>
      <c r="L15" s="24"/>
      <c r="M15" s="24"/>
      <c r="N15" s="26"/>
      <c r="O15" s="26" t="b">
        <v>1</v>
      </c>
      <c r="P15" s="27">
        <v>3</v>
      </c>
      <c r="Q15" s="29"/>
      <c r="R15" s="29">
        <v>100</v>
      </c>
      <c r="S15" s="15">
        <v>10060012</v>
      </c>
      <c r="T15" s="15" t="s">
        <v>87</v>
      </c>
      <c r="U15" s="15" t="s">
        <v>88</v>
      </c>
      <c r="V15" s="15"/>
      <c r="W15" s="16"/>
      <c r="X15" s="16"/>
      <c r="Y15" s="16"/>
      <c r="Z15" s="16"/>
      <c r="AA15" s="31"/>
      <c r="AB15" s="31"/>
      <c r="AC15" s="15"/>
      <c r="AD15" s="15"/>
      <c r="AE15" s="16"/>
      <c r="AG15" s="31"/>
      <c r="AH15" s="31"/>
      <c r="AI15" s="36"/>
      <c r="AJ15" s="37"/>
      <c r="AK15" s="37"/>
    </row>
    <row r="16" s="2" customFormat="1" ht="36.95" customHeight="1" spans="1:37">
      <c r="A16" s="12"/>
      <c r="B16" s="12">
        <v>13</v>
      </c>
      <c r="C16" s="13" t="s">
        <v>55</v>
      </c>
      <c r="D16" s="13" t="s">
        <v>89</v>
      </c>
      <c r="E16" s="13"/>
      <c r="F16" s="13"/>
      <c r="G16" s="13">
        <v>1</v>
      </c>
      <c r="H16" s="13" t="s">
        <v>90</v>
      </c>
      <c r="I16" s="20">
        <v>1</v>
      </c>
      <c r="J16" s="21" t="s">
        <v>91</v>
      </c>
      <c r="K16" s="20">
        <v>0.01</v>
      </c>
      <c r="L16" s="20"/>
      <c r="M16" s="20"/>
      <c r="N16" s="22" t="s">
        <v>92</v>
      </c>
      <c r="O16" s="22" t="b">
        <v>1</v>
      </c>
      <c r="P16" s="23">
        <v>1</v>
      </c>
      <c r="Q16" s="28">
        <v>3</v>
      </c>
      <c r="R16" s="28">
        <v>300</v>
      </c>
      <c r="S16" s="13">
        <v>10060013</v>
      </c>
      <c r="T16" s="13" t="s">
        <v>93</v>
      </c>
      <c r="U16" s="13" t="s">
        <v>94</v>
      </c>
      <c r="V16" s="13"/>
      <c r="W16" s="17"/>
      <c r="X16" s="17"/>
      <c r="Y16" s="17"/>
      <c r="Z16" s="13"/>
      <c r="AA16" s="30"/>
      <c r="AB16" s="30"/>
      <c r="AC16" s="13"/>
      <c r="AD16" s="13"/>
      <c r="AE16" s="17"/>
      <c r="AG16" s="30"/>
      <c r="AH16" s="30"/>
      <c r="AI16" s="34"/>
      <c r="AJ16" s="35"/>
      <c r="AK16" s="35"/>
    </row>
    <row r="17" s="3" customFormat="1" ht="36.95" customHeight="1" spans="1:37">
      <c r="A17" s="14"/>
      <c r="B17" s="14">
        <v>14</v>
      </c>
      <c r="C17" s="15" t="s">
        <v>55</v>
      </c>
      <c r="D17" s="15" t="s">
        <v>95</v>
      </c>
      <c r="E17" s="15"/>
      <c r="F17" s="15"/>
      <c r="G17" s="15">
        <v>1</v>
      </c>
      <c r="H17" s="15" t="s">
        <v>90</v>
      </c>
      <c r="I17" s="24">
        <v>1</v>
      </c>
      <c r="J17" s="25" t="s">
        <v>91</v>
      </c>
      <c r="K17" s="24">
        <v>0.02</v>
      </c>
      <c r="L17" s="24"/>
      <c r="M17" s="24"/>
      <c r="N17" s="26"/>
      <c r="O17" s="26" t="b">
        <v>1</v>
      </c>
      <c r="P17" s="27">
        <v>2</v>
      </c>
      <c r="Q17" s="29">
        <v>3</v>
      </c>
      <c r="R17" s="29">
        <v>150</v>
      </c>
      <c r="S17" s="15">
        <v>10060014</v>
      </c>
      <c r="T17" s="15" t="s">
        <v>96</v>
      </c>
      <c r="U17" s="15" t="s">
        <v>97</v>
      </c>
      <c r="V17" s="15" t="str">
        <f>_xlfn.DISPIMG("ID_5C9856B706A4457DAE2F3B0A6ED85823",1)</f>
        <v>=DISPIMG("ID_5C9856B706A4457DAE2F3B0A6ED85823",1)</v>
      </c>
      <c r="W17" s="16"/>
      <c r="X17" s="16"/>
      <c r="Y17" s="16"/>
      <c r="Z17" s="16"/>
      <c r="AA17" s="31"/>
      <c r="AB17" s="31"/>
      <c r="AC17" s="15"/>
      <c r="AD17" s="15"/>
      <c r="AE17" s="16"/>
      <c r="AG17" s="31"/>
      <c r="AH17" s="31"/>
      <c r="AI17" s="36"/>
      <c r="AJ17" s="37"/>
      <c r="AK17" s="37"/>
    </row>
    <row r="18" s="2" customFormat="1" ht="36.95" customHeight="1" spans="1:37">
      <c r="A18" s="12"/>
      <c r="B18" s="12">
        <v>15</v>
      </c>
      <c r="C18" s="13" t="s">
        <v>55</v>
      </c>
      <c r="D18" s="13" t="s">
        <v>98</v>
      </c>
      <c r="E18" s="13"/>
      <c r="F18" s="13"/>
      <c r="G18" s="13">
        <v>1</v>
      </c>
      <c r="H18" s="13" t="s">
        <v>90</v>
      </c>
      <c r="I18" s="20">
        <v>1</v>
      </c>
      <c r="J18" s="21" t="s">
        <v>91</v>
      </c>
      <c r="K18" s="20">
        <v>0.03</v>
      </c>
      <c r="L18" s="20"/>
      <c r="M18" s="20"/>
      <c r="N18" s="22"/>
      <c r="O18" s="22" t="b">
        <v>1</v>
      </c>
      <c r="P18" s="23">
        <v>3</v>
      </c>
      <c r="Q18" s="28">
        <v>4</v>
      </c>
      <c r="R18" s="28">
        <v>100</v>
      </c>
      <c r="S18" s="13">
        <v>10060015</v>
      </c>
      <c r="T18" s="13" t="s">
        <v>99</v>
      </c>
      <c r="U18" s="13" t="s">
        <v>100</v>
      </c>
      <c r="V18" s="13"/>
      <c r="W18" s="17"/>
      <c r="X18" s="17"/>
      <c r="Y18" s="17"/>
      <c r="Z18" s="13"/>
      <c r="AA18" s="30"/>
      <c r="AB18" s="30"/>
      <c r="AC18" s="13"/>
      <c r="AD18" s="13"/>
      <c r="AE18" s="17"/>
      <c r="AG18" s="30"/>
      <c r="AH18" s="30"/>
      <c r="AI18" s="34"/>
      <c r="AJ18" s="35"/>
      <c r="AK18" s="35"/>
    </row>
    <row r="19" s="3" customFormat="1" ht="36.95" customHeight="1" spans="1:37">
      <c r="A19" s="16"/>
      <c r="B19" s="14">
        <v>16</v>
      </c>
      <c r="C19" s="15" t="s">
        <v>101</v>
      </c>
      <c r="D19" s="15" t="s">
        <v>102</v>
      </c>
      <c r="E19" s="15"/>
      <c r="F19" s="15"/>
      <c r="G19" s="15">
        <v>1</v>
      </c>
      <c r="H19" s="15" t="s">
        <v>103</v>
      </c>
      <c r="I19" s="24">
        <v>10</v>
      </c>
      <c r="J19" s="25" t="s">
        <v>104</v>
      </c>
      <c r="K19" s="24"/>
      <c r="L19" s="24"/>
      <c r="M19" s="24"/>
      <c r="N19" s="26" t="s">
        <v>105</v>
      </c>
      <c r="O19" s="26" t="b">
        <v>1</v>
      </c>
      <c r="P19" s="27">
        <v>1</v>
      </c>
      <c r="Q19" s="29">
        <v>5</v>
      </c>
      <c r="R19" s="29">
        <v>200</v>
      </c>
      <c r="S19" s="15">
        <v>10060016</v>
      </c>
      <c r="T19" s="15" t="s">
        <v>106</v>
      </c>
      <c r="U19" s="15" t="s">
        <v>107</v>
      </c>
      <c r="V19" s="15" t="str">
        <f>_xlfn.DISPIMG("ID_A2DCA9C785D4492992CA23C8C200CD00",1)</f>
        <v>=DISPIMG("ID_A2DCA9C785D4492992CA23C8C200CD00",1)</v>
      </c>
      <c r="W19" s="16"/>
      <c r="X19" s="16"/>
      <c r="Y19" s="16"/>
      <c r="Z19" s="16"/>
      <c r="AA19" s="31"/>
      <c r="AB19" s="31"/>
      <c r="AC19" s="15"/>
      <c r="AD19" s="15"/>
      <c r="AE19" s="16"/>
      <c r="AG19" s="31"/>
      <c r="AH19" s="31"/>
      <c r="AI19" s="36"/>
      <c r="AJ19" s="37"/>
      <c r="AK19" s="37"/>
    </row>
    <row r="20" s="2" customFormat="1" ht="36.95" customHeight="1" spans="1:37">
      <c r="A20" s="17"/>
      <c r="B20" s="12">
        <v>17</v>
      </c>
      <c r="C20" s="13" t="s">
        <v>101</v>
      </c>
      <c r="D20" s="13" t="s">
        <v>108</v>
      </c>
      <c r="E20" s="13"/>
      <c r="F20" s="13"/>
      <c r="G20" s="13">
        <v>1</v>
      </c>
      <c r="H20" s="13" t="s">
        <v>103</v>
      </c>
      <c r="I20" s="20">
        <v>10</v>
      </c>
      <c r="J20" s="21" t="s">
        <v>109</v>
      </c>
      <c r="K20" s="20"/>
      <c r="L20" s="20"/>
      <c r="M20" s="20"/>
      <c r="N20" s="22"/>
      <c r="O20" s="22" t="b">
        <v>1</v>
      </c>
      <c r="P20" s="23">
        <v>2</v>
      </c>
      <c r="Q20" s="28">
        <v>5</v>
      </c>
      <c r="R20" s="28">
        <v>150</v>
      </c>
      <c r="S20" s="13">
        <v>10060017</v>
      </c>
      <c r="T20" s="13" t="s">
        <v>110</v>
      </c>
      <c r="U20" s="13" t="s">
        <v>111</v>
      </c>
      <c r="V20" s="13" t="str">
        <f>_xlfn.DISPIMG("ID_185E88FEC2EA4353925A788D99588F02",1)</f>
        <v>=DISPIMG("ID_185E88FEC2EA4353925A788D99588F02",1)</v>
      </c>
      <c r="W20" s="17"/>
      <c r="X20" s="17"/>
      <c r="Y20" s="17"/>
      <c r="Z20" s="13"/>
      <c r="AA20" s="30"/>
      <c r="AB20" s="30"/>
      <c r="AC20" s="13"/>
      <c r="AD20" s="13"/>
      <c r="AE20" s="17"/>
      <c r="AG20" s="30"/>
      <c r="AH20" s="30"/>
      <c r="AI20" s="34"/>
      <c r="AJ20" s="35"/>
      <c r="AK20" s="35"/>
    </row>
    <row r="21" s="3" customFormat="1" ht="36.95" customHeight="1" spans="1:37">
      <c r="A21" s="16"/>
      <c r="B21" s="14">
        <v>18</v>
      </c>
      <c r="C21" s="15" t="s">
        <v>101</v>
      </c>
      <c r="D21" s="15" t="s">
        <v>112</v>
      </c>
      <c r="E21" s="15"/>
      <c r="F21" s="15"/>
      <c r="G21" s="15">
        <v>1</v>
      </c>
      <c r="H21" s="15" t="s">
        <v>103</v>
      </c>
      <c r="I21" s="24">
        <v>10</v>
      </c>
      <c r="J21" s="25" t="s">
        <v>113</v>
      </c>
      <c r="K21" s="24"/>
      <c r="L21" s="24"/>
      <c r="M21" s="24"/>
      <c r="N21" s="26"/>
      <c r="O21" s="26" t="b">
        <v>1</v>
      </c>
      <c r="P21" s="27">
        <v>3</v>
      </c>
      <c r="Q21" s="29"/>
      <c r="R21" s="29">
        <v>100</v>
      </c>
      <c r="S21" s="15">
        <v>10060018</v>
      </c>
      <c r="T21" s="15" t="s">
        <v>114</v>
      </c>
      <c r="U21" s="15" t="s">
        <v>115</v>
      </c>
      <c r="V21" s="15" t="str">
        <f>_xlfn.DISPIMG("ID_E21505548322497681C788C24E164E98",1)</f>
        <v>=DISPIMG("ID_E21505548322497681C788C24E164E98",1)</v>
      </c>
      <c r="W21" s="16"/>
      <c r="X21" s="16"/>
      <c r="Y21" s="16"/>
      <c r="Z21" s="16"/>
      <c r="AA21" s="31"/>
      <c r="AB21" s="31"/>
      <c r="AC21" s="15"/>
      <c r="AD21" s="15"/>
      <c r="AE21" s="16"/>
      <c r="AG21" s="31"/>
      <c r="AH21" s="31"/>
      <c r="AI21" s="36"/>
      <c r="AJ21" s="37"/>
      <c r="AK21" s="37"/>
    </row>
    <row r="22" s="2" customFormat="1" ht="36.95" customHeight="1" spans="1:37">
      <c r="A22" s="17"/>
      <c r="B22" s="12">
        <v>19</v>
      </c>
      <c r="C22" s="13" t="s">
        <v>43</v>
      </c>
      <c r="D22" s="13" t="s">
        <v>116</v>
      </c>
      <c r="E22" s="13"/>
      <c r="F22" s="13"/>
      <c r="G22" s="13">
        <v>1</v>
      </c>
      <c r="H22" s="13" t="s">
        <v>117</v>
      </c>
      <c r="I22" s="20">
        <v>0.02</v>
      </c>
      <c r="J22" s="21"/>
      <c r="K22" s="20"/>
      <c r="L22" s="20"/>
      <c r="M22" s="20"/>
      <c r="N22" s="22" t="s">
        <v>118</v>
      </c>
      <c r="O22" s="22" t="b">
        <v>1</v>
      </c>
      <c r="P22" s="23">
        <v>1</v>
      </c>
      <c r="Q22" s="28">
        <v>5</v>
      </c>
      <c r="R22" s="28">
        <v>150</v>
      </c>
      <c r="S22" s="13">
        <v>10060019</v>
      </c>
      <c r="T22" s="13" t="s">
        <v>119</v>
      </c>
      <c r="U22" s="13" t="s">
        <v>120</v>
      </c>
      <c r="V22" s="13"/>
      <c r="W22" s="17"/>
      <c r="X22" s="17"/>
      <c r="Y22" s="17"/>
      <c r="Z22" s="13"/>
      <c r="AA22" s="30"/>
      <c r="AB22" s="30"/>
      <c r="AC22" s="13"/>
      <c r="AD22" s="13"/>
      <c r="AE22" s="17"/>
      <c r="AG22" s="30"/>
      <c r="AH22" s="30"/>
      <c r="AI22" s="34"/>
      <c r="AJ22" s="35"/>
      <c r="AK22" s="35"/>
    </row>
    <row r="23" s="3" customFormat="1" ht="36.95" customHeight="1" spans="1:37">
      <c r="A23" s="16"/>
      <c r="B23" s="14">
        <v>20</v>
      </c>
      <c r="C23" s="15" t="s">
        <v>43</v>
      </c>
      <c r="D23" s="15" t="s">
        <v>121</v>
      </c>
      <c r="E23" s="15"/>
      <c r="F23" s="15"/>
      <c r="G23" s="15">
        <v>1</v>
      </c>
      <c r="H23" s="15" t="s">
        <v>117</v>
      </c>
      <c r="I23" s="24">
        <v>0.05</v>
      </c>
      <c r="J23" s="25"/>
      <c r="K23" s="24"/>
      <c r="L23" s="24"/>
      <c r="M23" s="24"/>
      <c r="N23" s="26"/>
      <c r="O23" s="26" t="b">
        <v>1</v>
      </c>
      <c r="P23" s="27">
        <v>2</v>
      </c>
      <c r="Q23" s="29">
        <v>5</v>
      </c>
      <c r="R23" s="29">
        <v>100</v>
      </c>
      <c r="S23" s="15">
        <v>10060020</v>
      </c>
      <c r="T23" s="15" t="s">
        <v>122</v>
      </c>
      <c r="U23" s="15" t="s">
        <v>123</v>
      </c>
      <c r="V23" s="15" t="str">
        <f>_xlfn.DISPIMG("ID_6588097F174A44E7AC7B5BCD396E3038",1)</f>
        <v>=DISPIMG("ID_6588097F174A44E7AC7B5BCD396E3038",1)</v>
      </c>
      <c r="W23" s="16"/>
      <c r="X23" s="16"/>
      <c r="Y23" s="16"/>
      <c r="Z23" s="16"/>
      <c r="AA23" s="31"/>
      <c r="AB23" s="31"/>
      <c r="AC23" s="15"/>
      <c r="AD23" s="15"/>
      <c r="AE23" s="16"/>
      <c r="AG23" s="31"/>
      <c r="AH23" s="31"/>
      <c r="AI23" s="36"/>
      <c r="AJ23" s="37"/>
      <c r="AK23" s="37"/>
    </row>
    <row r="24" s="2" customFormat="1" ht="36.95" customHeight="1" spans="1:37">
      <c r="A24" s="17"/>
      <c r="B24" s="12">
        <v>21</v>
      </c>
      <c r="C24" s="13" t="s">
        <v>43</v>
      </c>
      <c r="D24" s="13" t="s">
        <v>124</v>
      </c>
      <c r="E24" s="13"/>
      <c r="F24" s="13"/>
      <c r="G24" s="13">
        <v>1</v>
      </c>
      <c r="H24" s="13" t="s">
        <v>117</v>
      </c>
      <c r="I24" s="20">
        <v>0.1</v>
      </c>
      <c r="J24" s="21"/>
      <c r="K24" s="20"/>
      <c r="L24" s="20"/>
      <c r="M24" s="20"/>
      <c r="N24" s="22"/>
      <c r="O24" s="22" t="b">
        <v>1</v>
      </c>
      <c r="P24" s="23">
        <v>3</v>
      </c>
      <c r="Q24" s="28"/>
      <c r="R24" s="28">
        <v>100</v>
      </c>
      <c r="S24" s="13">
        <v>10060021</v>
      </c>
      <c r="T24" s="13" t="s">
        <v>125</v>
      </c>
      <c r="U24" s="13" t="s">
        <v>126</v>
      </c>
      <c r="V24" s="13" t="str">
        <f>_xlfn.DISPIMG("ID_DE027BBF8F3D43C1835E71578B04D485",1)</f>
        <v>=DISPIMG("ID_DE027BBF8F3D43C1835E71578B04D485",1)</v>
      </c>
      <c r="W24" s="17"/>
      <c r="X24" s="17"/>
      <c r="Y24" s="17"/>
      <c r="Z24" s="13"/>
      <c r="AA24" s="30"/>
      <c r="AB24" s="30"/>
      <c r="AC24" s="13"/>
      <c r="AD24" s="13"/>
      <c r="AE24" s="17"/>
      <c r="AG24" s="30"/>
      <c r="AH24" s="30"/>
      <c r="AI24" s="34"/>
      <c r="AJ24" s="35"/>
      <c r="AK24" s="35"/>
    </row>
    <row r="25" s="3" customFormat="1" ht="36.95" customHeight="1" spans="1:37">
      <c r="A25" s="16"/>
      <c r="B25" s="14">
        <v>22</v>
      </c>
      <c r="C25" s="15" t="s">
        <v>127</v>
      </c>
      <c r="D25" s="15" t="s">
        <v>128</v>
      </c>
      <c r="E25" s="15"/>
      <c r="F25" s="15"/>
      <c r="G25" s="15">
        <v>1</v>
      </c>
      <c r="H25" s="15" t="s">
        <v>129</v>
      </c>
      <c r="I25" s="24">
        <v>0.05</v>
      </c>
      <c r="J25" s="25"/>
      <c r="K25" s="24"/>
      <c r="L25" s="24"/>
      <c r="M25" s="24"/>
      <c r="N25" s="26" t="s">
        <v>130</v>
      </c>
      <c r="O25" s="26" t="b">
        <v>1</v>
      </c>
      <c r="P25" s="27">
        <v>1</v>
      </c>
      <c r="Q25" s="29">
        <v>4</v>
      </c>
      <c r="R25" s="29">
        <v>200</v>
      </c>
      <c r="S25" s="15">
        <v>10060022</v>
      </c>
      <c r="T25" s="15" t="s">
        <v>131</v>
      </c>
      <c r="U25" s="15" t="s">
        <v>132</v>
      </c>
      <c r="V25" s="15" t="str">
        <f>_xlfn.DISPIMG("ID_747ACF8838FC4AEFB22FC8FE146B8359",1)</f>
        <v>=DISPIMG("ID_747ACF8838FC4AEFB22FC8FE146B8359",1)</v>
      </c>
      <c r="W25" s="16"/>
      <c r="X25" s="16"/>
      <c r="Y25" s="16"/>
      <c r="Z25" s="16"/>
      <c r="AA25" s="31"/>
      <c r="AB25" s="31"/>
      <c r="AC25" s="15"/>
      <c r="AD25" s="15"/>
      <c r="AE25" s="16"/>
      <c r="AG25" s="31"/>
      <c r="AH25" s="31"/>
      <c r="AI25" s="36"/>
      <c r="AJ25" s="37"/>
      <c r="AK25" s="37"/>
    </row>
    <row r="26" s="2" customFormat="1" ht="36.95" customHeight="1" spans="1:37">
      <c r="A26" s="17"/>
      <c r="B26" s="12">
        <v>23</v>
      </c>
      <c r="C26" s="13" t="s">
        <v>127</v>
      </c>
      <c r="D26" s="13" t="s">
        <v>133</v>
      </c>
      <c r="E26" s="13"/>
      <c r="F26" s="13"/>
      <c r="G26" s="13">
        <v>1</v>
      </c>
      <c r="H26" s="13" t="s">
        <v>129</v>
      </c>
      <c r="I26" s="20">
        <v>0.1</v>
      </c>
      <c r="J26" s="21"/>
      <c r="K26" s="20"/>
      <c r="L26" s="20"/>
      <c r="M26" s="20"/>
      <c r="N26" s="22"/>
      <c r="O26" s="22" t="b">
        <v>1</v>
      </c>
      <c r="P26" s="23">
        <v>2</v>
      </c>
      <c r="Q26" s="28"/>
      <c r="R26" s="28">
        <v>150</v>
      </c>
      <c r="S26" s="13">
        <v>10060023</v>
      </c>
      <c r="T26" s="13" t="s">
        <v>134</v>
      </c>
      <c r="U26" s="13" t="s">
        <v>135</v>
      </c>
      <c r="V26" s="13" t="str">
        <f>_xlfn.DISPIMG("ID_51011AC36F9143BDB27D1B8BEFCD207A",1)</f>
        <v>=DISPIMG("ID_51011AC36F9143BDB27D1B8BEFCD207A",1)</v>
      </c>
      <c r="W26" s="17"/>
      <c r="X26" s="17"/>
      <c r="Y26" s="17"/>
      <c r="Z26" s="13"/>
      <c r="AA26" s="30"/>
      <c r="AB26" s="30"/>
      <c r="AC26" s="13"/>
      <c r="AD26" s="13"/>
      <c r="AE26" s="17"/>
      <c r="AG26" s="30"/>
      <c r="AH26" s="30"/>
      <c r="AI26" s="34"/>
      <c r="AJ26" s="35"/>
      <c r="AK26" s="35"/>
    </row>
    <row r="27" s="3" customFormat="1" ht="36.95" customHeight="1" spans="1:37">
      <c r="A27" s="16"/>
      <c r="B27" s="14">
        <v>24</v>
      </c>
      <c r="C27" s="15" t="s">
        <v>127</v>
      </c>
      <c r="D27" s="15" t="s">
        <v>136</v>
      </c>
      <c r="E27" s="15"/>
      <c r="F27" s="15"/>
      <c r="G27" s="15">
        <v>1</v>
      </c>
      <c r="H27" s="15" t="s">
        <v>129</v>
      </c>
      <c r="I27" s="24">
        <v>0.15</v>
      </c>
      <c r="J27" s="25"/>
      <c r="K27" s="24"/>
      <c r="L27" s="24"/>
      <c r="M27" s="24"/>
      <c r="N27" s="26"/>
      <c r="O27" s="26" t="b">
        <v>1</v>
      </c>
      <c r="P27" s="27">
        <v>3</v>
      </c>
      <c r="Q27" s="29">
        <v>5</v>
      </c>
      <c r="R27" s="29">
        <v>100</v>
      </c>
      <c r="S27" s="15">
        <v>10060024</v>
      </c>
      <c r="T27" s="15" t="s">
        <v>137</v>
      </c>
      <c r="U27" s="15" t="s">
        <v>138</v>
      </c>
      <c r="V27" s="15" t="str">
        <f>_xlfn.DISPIMG("ID_E0D9B08FEE374D47977DDEB077887CCD",1)</f>
        <v>=DISPIMG("ID_E0D9B08FEE374D47977DDEB077887CCD",1)</v>
      </c>
      <c r="W27" s="16"/>
      <c r="X27" s="16"/>
      <c r="Y27" s="16"/>
      <c r="Z27" s="16"/>
      <c r="AA27" s="31"/>
      <c r="AB27" s="31"/>
      <c r="AC27" s="15"/>
      <c r="AD27" s="15"/>
      <c r="AE27" s="16"/>
      <c r="AG27" s="31"/>
      <c r="AH27" s="31"/>
      <c r="AI27" s="36"/>
      <c r="AJ27" s="37"/>
      <c r="AK27" s="37"/>
    </row>
    <row r="28" s="2" customFormat="1" ht="36.95" customHeight="1" spans="1:37">
      <c r="A28" s="17"/>
      <c r="B28" s="12">
        <v>25</v>
      </c>
      <c r="C28" s="13" t="s">
        <v>43</v>
      </c>
      <c r="D28" s="13" t="s">
        <v>139</v>
      </c>
      <c r="E28" s="13"/>
      <c r="F28" s="13"/>
      <c r="G28" s="13">
        <v>1</v>
      </c>
      <c r="H28" s="13" t="s">
        <v>140</v>
      </c>
      <c r="I28" s="20">
        <v>-0.1</v>
      </c>
      <c r="J28" s="21"/>
      <c r="K28" s="20"/>
      <c r="L28" s="20"/>
      <c r="M28" s="20"/>
      <c r="N28" s="22" t="s">
        <v>141</v>
      </c>
      <c r="O28" s="22" t="b">
        <v>0</v>
      </c>
      <c r="P28" s="23">
        <v>2</v>
      </c>
      <c r="Q28" s="28">
        <v>5</v>
      </c>
      <c r="R28" s="28">
        <v>150</v>
      </c>
      <c r="S28" s="13">
        <v>10060025</v>
      </c>
      <c r="T28" s="13" t="s">
        <v>142</v>
      </c>
      <c r="U28" s="13" t="s">
        <v>143</v>
      </c>
      <c r="V28" s="13"/>
      <c r="W28" s="17"/>
      <c r="X28" s="17"/>
      <c r="Y28" s="17"/>
      <c r="Z28" s="13"/>
      <c r="AA28" s="30"/>
      <c r="AB28" s="30"/>
      <c r="AC28" s="13"/>
      <c r="AD28" s="13"/>
      <c r="AE28" s="17"/>
      <c r="AG28" s="30"/>
      <c r="AH28" s="30"/>
      <c r="AI28" s="34"/>
      <c r="AJ28" s="35"/>
      <c r="AK28" s="35"/>
    </row>
    <row r="29" s="3" customFormat="1" ht="36.95" customHeight="1" spans="1:37">
      <c r="A29" s="16"/>
      <c r="B29" s="14">
        <v>26</v>
      </c>
      <c r="C29" s="15" t="s">
        <v>43</v>
      </c>
      <c r="D29" s="15" t="s">
        <v>144</v>
      </c>
      <c r="E29" s="15"/>
      <c r="F29" s="15"/>
      <c r="G29" s="15">
        <v>1</v>
      </c>
      <c r="H29" s="15" t="s">
        <v>140</v>
      </c>
      <c r="I29" s="24">
        <v>-0.2</v>
      </c>
      <c r="J29" s="25"/>
      <c r="K29" s="24"/>
      <c r="L29" s="24"/>
      <c r="M29" s="24"/>
      <c r="N29" s="26" t="s">
        <v>141</v>
      </c>
      <c r="O29" s="26" t="b">
        <v>0</v>
      </c>
      <c r="P29" s="27">
        <v>3</v>
      </c>
      <c r="Q29" s="29">
        <v>5</v>
      </c>
      <c r="R29" s="29">
        <v>50</v>
      </c>
      <c r="S29" s="15">
        <v>10060026</v>
      </c>
      <c r="T29" s="15" t="s">
        <v>145</v>
      </c>
      <c r="U29" s="15" t="s">
        <v>146</v>
      </c>
      <c r="V29" s="15" t="str">
        <f>_xlfn.DISPIMG("ID_A81A10701AD94DB79328D7E1E5048326",1)</f>
        <v>=DISPIMG("ID_A81A10701AD94DB79328D7E1E5048326",1)</v>
      </c>
      <c r="W29" s="16"/>
      <c r="X29" s="16"/>
      <c r="Y29" s="16"/>
      <c r="Z29" s="16"/>
      <c r="AA29" s="31"/>
      <c r="AB29" s="31"/>
      <c r="AC29" s="15"/>
      <c r="AD29" s="15"/>
      <c r="AE29" s="16"/>
      <c r="AG29" s="31"/>
      <c r="AH29" s="31"/>
      <c r="AI29" s="36"/>
      <c r="AJ29" s="37"/>
      <c r="AK29" s="37"/>
    </row>
    <row r="30" s="2" customFormat="1" ht="36.95" customHeight="1" spans="1:37">
      <c r="A30" s="17"/>
      <c r="B30" s="12">
        <v>27</v>
      </c>
      <c r="C30" s="13" t="s">
        <v>43</v>
      </c>
      <c r="D30" s="13" t="s">
        <v>147</v>
      </c>
      <c r="E30" s="13"/>
      <c r="F30" s="13"/>
      <c r="G30" s="13">
        <v>1</v>
      </c>
      <c r="H30" s="13" t="s">
        <v>148</v>
      </c>
      <c r="I30" s="20"/>
      <c r="J30" s="21"/>
      <c r="K30" s="20"/>
      <c r="L30" s="20"/>
      <c r="M30" s="20"/>
      <c r="N30" s="22" t="s">
        <v>149</v>
      </c>
      <c r="O30" s="22" t="b">
        <v>1</v>
      </c>
      <c r="P30" s="23">
        <v>3</v>
      </c>
      <c r="Q30" s="28"/>
      <c r="R30" s="28">
        <v>100</v>
      </c>
      <c r="S30" s="13">
        <v>10060027</v>
      </c>
      <c r="T30" s="13" t="s">
        <v>150</v>
      </c>
      <c r="U30" s="13" t="s">
        <v>151</v>
      </c>
      <c r="V30" s="13" t="str">
        <f>_xlfn.DISPIMG("ID_E0FD86FA6F0843D8B9767C39B05942CB",1)</f>
        <v>=DISPIMG("ID_E0FD86FA6F0843D8B9767C39B05942CB",1)</v>
      </c>
      <c r="W30" s="17"/>
      <c r="X30" s="17"/>
      <c r="Y30" s="17"/>
      <c r="Z30" s="13"/>
      <c r="AA30" s="30"/>
      <c r="AB30" s="30"/>
      <c r="AC30" s="13"/>
      <c r="AD30" s="13"/>
      <c r="AE30" s="17"/>
      <c r="AG30" s="30"/>
      <c r="AH30" s="30"/>
      <c r="AI30" s="34"/>
      <c r="AJ30" s="35"/>
      <c r="AK30" s="35"/>
    </row>
    <row r="31" s="3" customFormat="1" ht="36.95" customHeight="1" spans="1:37">
      <c r="A31" s="16"/>
      <c r="B31" s="14">
        <v>28</v>
      </c>
      <c r="C31" s="15" t="s">
        <v>43</v>
      </c>
      <c r="D31" s="15" t="s">
        <v>152</v>
      </c>
      <c r="E31" s="15"/>
      <c r="F31" s="15"/>
      <c r="G31" s="15">
        <v>1</v>
      </c>
      <c r="H31" s="15" t="s">
        <v>153</v>
      </c>
      <c r="I31" s="24">
        <v>0.2</v>
      </c>
      <c r="J31" s="25"/>
      <c r="K31" s="24"/>
      <c r="L31" s="24"/>
      <c r="M31" s="24"/>
      <c r="N31" s="26"/>
      <c r="O31" s="26" t="b">
        <v>0</v>
      </c>
      <c r="P31" s="27">
        <v>1</v>
      </c>
      <c r="Q31" s="29"/>
      <c r="R31" s="29">
        <v>200</v>
      </c>
      <c r="S31" s="15">
        <v>10060028</v>
      </c>
      <c r="T31" s="15" t="s">
        <v>154</v>
      </c>
      <c r="U31" s="15" t="s">
        <v>155</v>
      </c>
      <c r="V31" s="15"/>
      <c r="W31" s="16"/>
      <c r="X31" s="16"/>
      <c r="Y31" s="16"/>
      <c r="Z31" s="16"/>
      <c r="AA31" s="31"/>
      <c r="AB31" s="31"/>
      <c r="AC31" s="15"/>
      <c r="AD31" s="15"/>
      <c r="AE31" s="16"/>
      <c r="AG31" s="31"/>
      <c r="AH31" s="31"/>
      <c r="AI31" s="36"/>
      <c r="AJ31" s="37"/>
      <c r="AK31" s="37"/>
    </row>
    <row r="32" s="2" customFormat="1" ht="36.95" customHeight="1" spans="1:37">
      <c r="A32" s="17"/>
      <c r="B32" s="12">
        <v>29</v>
      </c>
      <c r="C32" s="13" t="s">
        <v>43</v>
      </c>
      <c r="D32" s="13" t="s">
        <v>156</v>
      </c>
      <c r="E32" s="13"/>
      <c r="F32" s="13"/>
      <c r="G32" s="13">
        <v>1</v>
      </c>
      <c r="H32" s="13" t="s">
        <v>153</v>
      </c>
      <c r="I32" s="20">
        <v>0.3</v>
      </c>
      <c r="J32" s="21"/>
      <c r="K32" s="20"/>
      <c r="L32" s="20"/>
      <c r="M32" s="20"/>
      <c r="N32" s="22"/>
      <c r="O32" s="22" t="b">
        <v>0</v>
      </c>
      <c r="P32" s="23">
        <v>2</v>
      </c>
      <c r="Q32" s="28"/>
      <c r="R32" s="28">
        <v>150</v>
      </c>
      <c r="S32" s="13">
        <v>10060029</v>
      </c>
      <c r="T32" s="13" t="s">
        <v>157</v>
      </c>
      <c r="U32" s="13" t="s">
        <v>158</v>
      </c>
      <c r="V32" s="13" t="str">
        <f>_xlfn.DISPIMG("ID_617CBC48264844008C8764F2CE14A6F8",1)</f>
        <v>=DISPIMG("ID_617CBC48264844008C8764F2CE14A6F8",1)</v>
      </c>
      <c r="W32" s="17"/>
      <c r="X32" s="17"/>
      <c r="Y32" s="17"/>
      <c r="Z32" s="13"/>
      <c r="AA32" s="30"/>
      <c r="AB32" s="30"/>
      <c r="AC32" s="13"/>
      <c r="AD32" s="13"/>
      <c r="AE32" s="17"/>
      <c r="AG32" s="30"/>
      <c r="AH32" s="30"/>
      <c r="AI32" s="34"/>
      <c r="AJ32" s="35"/>
      <c r="AK32" s="35"/>
    </row>
    <row r="33" s="3" customFormat="1" ht="36.95" customHeight="1" spans="1:37">
      <c r="A33" s="16"/>
      <c r="B33" s="14">
        <v>30</v>
      </c>
      <c r="C33" s="15" t="s">
        <v>43</v>
      </c>
      <c r="D33" s="15" t="s">
        <v>159</v>
      </c>
      <c r="E33" s="15"/>
      <c r="F33" s="15"/>
      <c r="G33" s="15">
        <v>1</v>
      </c>
      <c r="H33" s="15" t="s">
        <v>153</v>
      </c>
      <c r="I33" s="24">
        <v>0.5</v>
      </c>
      <c r="J33" s="25"/>
      <c r="K33" s="24"/>
      <c r="L33" s="24"/>
      <c r="M33" s="24"/>
      <c r="N33" s="26"/>
      <c r="O33" s="26" t="b">
        <v>0</v>
      </c>
      <c r="P33" s="27">
        <v>3</v>
      </c>
      <c r="Q33" s="29"/>
      <c r="R33" s="29">
        <v>100</v>
      </c>
      <c r="S33" s="15">
        <v>10060030</v>
      </c>
      <c r="T33" s="15" t="s">
        <v>160</v>
      </c>
      <c r="U33" s="15" t="s">
        <v>161</v>
      </c>
      <c r="V33" s="15"/>
      <c r="W33" s="16"/>
      <c r="X33" s="16"/>
      <c r="Y33" s="16"/>
      <c r="Z33" s="16"/>
      <c r="AA33" s="31"/>
      <c r="AB33" s="31"/>
      <c r="AC33" s="15"/>
      <c r="AD33" s="15"/>
      <c r="AE33" s="16"/>
      <c r="AG33" s="31"/>
      <c r="AH33" s="31"/>
      <c r="AI33" s="36"/>
      <c r="AJ33" s="37"/>
      <c r="AK33" s="37"/>
    </row>
    <row r="34" s="2" customFormat="1" ht="36.95" customHeight="1" spans="1:37">
      <c r="A34" s="17"/>
      <c r="B34" s="12">
        <v>31</v>
      </c>
      <c r="C34" s="13" t="s">
        <v>43</v>
      </c>
      <c r="D34" s="13" t="s">
        <v>162</v>
      </c>
      <c r="E34" s="13"/>
      <c r="F34" s="13"/>
      <c r="G34" s="13">
        <v>1</v>
      </c>
      <c r="H34" s="13" t="s">
        <v>163</v>
      </c>
      <c r="I34" s="20"/>
      <c r="J34" s="21"/>
      <c r="K34" s="20"/>
      <c r="L34" s="20"/>
      <c r="M34" s="20"/>
      <c r="N34" s="22"/>
      <c r="O34" s="22" t="b">
        <v>0</v>
      </c>
      <c r="P34" s="23">
        <v>2</v>
      </c>
      <c r="Q34" s="28"/>
      <c r="R34" s="28">
        <v>200</v>
      </c>
      <c r="S34" s="13">
        <v>10060031</v>
      </c>
      <c r="T34" s="13" t="s">
        <v>164</v>
      </c>
      <c r="U34" s="13" t="s">
        <v>165</v>
      </c>
      <c r="V34" s="13" t="str">
        <f>_xlfn.DISPIMG("ID_AFC5B1FFCBA642F58B4025E7228FE3CE",1)</f>
        <v>=DISPIMG("ID_AFC5B1FFCBA642F58B4025E7228FE3CE",1)</v>
      </c>
      <c r="W34" s="17"/>
      <c r="X34" s="17"/>
      <c r="Y34" s="17"/>
      <c r="Z34" s="13"/>
      <c r="AA34" s="30"/>
      <c r="AB34" s="30"/>
      <c r="AC34" s="13"/>
      <c r="AD34" s="13"/>
      <c r="AE34" s="17"/>
      <c r="AG34" s="30"/>
      <c r="AH34" s="30"/>
      <c r="AI34" s="34"/>
      <c r="AJ34" s="35"/>
      <c r="AK34" s="35"/>
    </row>
    <row r="35" s="3" customFormat="1" ht="36.95" customHeight="1" spans="1:37">
      <c r="A35" s="16"/>
      <c r="B35" s="14">
        <v>32</v>
      </c>
      <c r="C35" s="15" t="s">
        <v>127</v>
      </c>
      <c r="D35" s="15" t="s">
        <v>166</v>
      </c>
      <c r="E35" s="15"/>
      <c r="F35" s="15"/>
      <c r="G35" s="15">
        <v>1</v>
      </c>
      <c r="H35" s="15" t="s">
        <v>167</v>
      </c>
      <c r="I35" s="24">
        <v>101</v>
      </c>
      <c r="J35" s="25" t="s">
        <v>168</v>
      </c>
      <c r="K35" s="24">
        <v>3</v>
      </c>
      <c r="L35" s="24">
        <v>-0.3</v>
      </c>
      <c r="M35" s="24"/>
      <c r="N35" s="26"/>
      <c r="O35" s="26" t="b">
        <v>0</v>
      </c>
      <c r="P35" s="27">
        <v>1</v>
      </c>
      <c r="Q35" s="29">
        <v>1</v>
      </c>
      <c r="R35" s="29">
        <v>100</v>
      </c>
      <c r="S35" s="15">
        <v>10060032</v>
      </c>
      <c r="T35" s="15" t="s">
        <v>169</v>
      </c>
      <c r="U35" s="15" t="s">
        <v>170</v>
      </c>
      <c r="V35" s="15" t="str">
        <f>_xlfn.DISPIMG("ID_A796EEEF05BB424AB816B833716E1B23",1)</f>
        <v>=DISPIMG("ID_A796EEEF05BB424AB816B833716E1B23",1)</v>
      </c>
      <c r="W35" s="16"/>
      <c r="X35" s="16"/>
      <c r="Y35" s="16"/>
      <c r="Z35" s="16"/>
      <c r="AA35" s="31"/>
      <c r="AB35" s="31"/>
      <c r="AC35" s="15"/>
      <c r="AD35" s="15"/>
      <c r="AE35" s="16"/>
      <c r="AG35" s="31"/>
      <c r="AH35" s="31"/>
      <c r="AI35" s="36"/>
      <c r="AJ35" s="37"/>
      <c r="AK35" s="37"/>
    </row>
    <row r="36" s="2" customFormat="1" ht="36.95" customHeight="1" spans="1:37">
      <c r="A36" s="17"/>
      <c r="B36" s="12">
        <v>33</v>
      </c>
      <c r="C36" s="13" t="s">
        <v>127</v>
      </c>
      <c r="D36" s="13" t="s">
        <v>171</v>
      </c>
      <c r="E36" s="13"/>
      <c r="F36" s="13"/>
      <c r="G36" s="13">
        <v>1</v>
      </c>
      <c r="H36" s="13" t="s">
        <v>167</v>
      </c>
      <c r="I36" s="20">
        <v>101</v>
      </c>
      <c r="J36" s="21" t="s">
        <v>172</v>
      </c>
      <c r="K36" s="20">
        <v>2</v>
      </c>
      <c r="L36" s="20">
        <v>0.5</v>
      </c>
      <c r="M36" s="20"/>
      <c r="N36" s="22"/>
      <c r="O36" s="22" t="b">
        <v>0</v>
      </c>
      <c r="P36" s="23">
        <v>2</v>
      </c>
      <c r="Q36" s="28">
        <v>2</v>
      </c>
      <c r="R36" s="28">
        <v>100</v>
      </c>
      <c r="S36" s="13">
        <v>10060033</v>
      </c>
      <c r="T36" s="13" t="s">
        <v>173</v>
      </c>
      <c r="U36" s="13" t="s">
        <v>174</v>
      </c>
      <c r="V36" s="13" t="str">
        <f>_xlfn.DISPIMG("ID_634B4B440FFF4DBD9D29DB43F6496FD8",1)</f>
        <v>=DISPIMG("ID_634B4B440FFF4DBD9D29DB43F6496FD8",1)</v>
      </c>
      <c r="W36" s="17"/>
      <c r="X36" s="17"/>
      <c r="Y36" s="17"/>
      <c r="Z36" s="13"/>
      <c r="AA36" s="30"/>
      <c r="AB36" s="30"/>
      <c r="AC36" s="13"/>
      <c r="AD36" s="13"/>
      <c r="AE36" s="17"/>
      <c r="AG36" s="30"/>
      <c r="AH36" s="30"/>
      <c r="AI36" s="34"/>
      <c r="AJ36" s="35"/>
      <c r="AK36" s="35"/>
    </row>
    <row r="37" s="3" customFormat="1" ht="36.95" customHeight="1" spans="1:37">
      <c r="A37" s="16"/>
      <c r="B37" s="14">
        <v>34</v>
      </c>
      <c r="C37" s="15" t="s">
        <v>127</v>
      </c>
      <c r="D37" s="15" t="s">
        <v>175</v>
      </c>
      <c r="E37" s="15"/>
      <c r="F37" s="15"/>
      <c r="G37" s="15">
        <v>1</v>
      </c>
      <c r="H37" s="15" t="s">
        <v>176</v>
      </c>
      <c r="I37" s="24">
        <v>101</v>
      </c>
      <c r="J37" s="24" t="s">
        <v>177</v>
      </c>
      <c r="K37" s="24" t="s">
        <v>178</v>
      </c>
      <c r="L37" s="24"/>
      <c r="M37" s="24"/>
      <c r="N37" s="26"/>
      <c r="O37" s="26" t="b">
        <v>0</v>
      </c>
      <c r="P37" s="27">
        <v>2</v>
      </c>
      <c r="Q37" s="29"/>
      <c r="R37" s="29">
        <v>100</v>
      </c>
      <c r="S37" s="15">
        <v>10060034</v>
      </c>
      <c r="T37" s="15" t="s">
        <v>179</v>
      </c>
      <c r="U37" s="15" t="s">
        <v>180</v>
      </c>
      <c r="V37" s="15" t="str">
        <f>_xlfn.DISPIMG("ID_5EA64BF8BE2E43CB8CB20531CBAF1D7E",1)</f>
        <v>=DISPIMG("ID_5EA64BF8BE2E43CB8CB20531CBAF1D7E",1)</v>
      </c>
      <c r="W37" s="16"/>
      <c r="X37" s="16"/>
      <c r="Y37" s="16"/>
      <c r="Z37" s="16"/>
      <c r="AA37" s="31"/>
      <c r="AB37" s="31"/>
      <c r="AC37" s="15"/>
      <c r="AD37" s="15"/>
      <c r="AE37" s="16"/>
      <c r="AG37" s="31"/>
      <c r="AH37" s="31"/>
      <c r="AI37" s="36"/>
      <c r="AJ37" s="37"/>
      <c r="AK37" s="37"/>
    </row>
    <row r="38" s="2" customFormat="1" ht="36.95" customHeight="1" spans="1:37">
      <c r="A38" s="17"/>
      <c r="B38" s="12">
        <v>35</v>
      </c>
      <c r="C38" s="13" t="s">
        <v>127</v>
      </c>
      <c r="D38" s="13" t="s">
        <v>181</v>
      </c>
      <c r="E38" s="13"/>
      <c r="F38" s="13"/>
      <c r="G38" s="13">
        <v>1</v>
      </c>
      <c r="H38" s="13" t="s">
        <v>167</v>
      </c>
      <c r="I38" s="20">
        <v>101</v>
      </c>
      <c r="J38" s="21" t="s">
        <v>182</v>
      </c>
      <c r="K38" s="20">
        <v>3</v>
      </c>
      <c r="L38" s="20">
        <v>0.5</v>
      </c>
      <c r="M38" s="20"/>
      <c r="N38" s="22"/>
      <c r="O38" s="22" t="b">
        <v>0</v>
      </c>
      <c r="P38" s="23">
        <v>3</v>
      </c>
      <c r="Q38" s="28">
        <v>1</v>
      </c>
      <c r="R38" s="28">
        <v>100</v>
      </c>
      <c r="S38" s="13">
        <v>10060035</v>
      </c>
      <c r="T38" s="13" t="s">
        <v>183</v>
      </c>
      <c r="U38" s="13" t="s">
        <v>184</v>
      </c>
      <c r="V38" s="13" t="str">
        <f>_xlfn.DISPIMG("ID_C488E8841ED44C79A5C1D79F677EE946",1)</f>
        <v>=DISPIMG("ID_C488E8841ED44C79A5C1D79F677EE946",1)</v>
      </c>
      <c r="W38" s="17"/>
      <c r="X38" s="17"/>
      <c r="Y38" s="17"/>
      <c r="Z38" s="13"/>
      <c r="AA38" s="30"/>
      <c r="AB38" s="30"/>
      <c r="AC38" s="13"/>
      <c r="AD38" s="13"/>
      <c r="AE38" s="17"/>
      <c r="AG38" s="30"/>
      <c r="AH38" s="30"/>
      <c r="AI38" s="34"/>
      <c r="AJ38" s="35"/>
      <c r="AK38" s="35"/>
    </row>
    <row r="39" s="3" customFormat="1" ht="36.95" customHeight="1" spans="1:37">
      <c r="A39" s="16"/>
      <c r="B39" s="14">
        <v>36</v>
      </c>
      <c r="C39" s="15" t="s">
        <v>127</v>
      </c>
      <c r="D39" s="15" t="s">
        <v>185</v>
      </c>
      <c r="E39" s="15"/>
      <c r="F39" s="15"/>
      <c r="G39" s="15">
        <v>1</v>
      </c>
      <c r="H39" s="15" t="s">
        <v>176</v>
      </c>
      <c r="I39" s="24">
        <v>102</v>
      </c>
      <c r="J39" s="25" t="s">
        <v>186</v>
      </c>
      <c r="K39" s="24"/>
      <c r="L39" s="24"/>
      <c r="M39" s="24"/>
      <c r="N39" s="26"/>
      <c r="O39" s="26" t="b">
        <v>0</v>
      </c>
      <c r="P39" s="27">
        <v>1</v>
      </c>
      <c r="Q39" s="29">
        <v>2</v>
      </c>
      <c r="R39" s="29">
        <v>100</v>
      </c>
      <c r="S39" s="15">
        <v>10060036</v>
      </c>
      <c r="T39" s="15" t="s">
        <v>187</v>
      </c>
      <c r="U39" s="15" t="s">
        <v>188</v>
      </c>
      <c r="V39" s="15" t="str">
        <f>_xlfn.DISPIMG("ID_E3CCFDB1F1154E819DCDA996C2DBD33C",1)</f>
        <v>=DISPIMG("ID_E3CCFDB1F1154E819DCDA996C2DBD33C",1)</v>
      </c>
      <c r="W39" s="16"/>
      <c r="X39" s="16"/>
      <c r="Y39" s="16"/>
      <c r="Z39" s="16"/>
      <c r="AA39" s="31"/>
      <c r="AB39" s="31"/>
      <c r="AC39" s="15"/>
      <c r="AD39" s="15"/>
      <c r="AE39" s="16"/>
      <c r="AG39" s="31"/>
      <c r="AH39" s="31"/>
      <c r="AI39" s="36"/>
      <c r="AJ39" s="37"/>
      <c r="AK39" s="37"/>
    </row>
    <row r="40" s="2" customFormat="1" ht="36.95" customHeight="1" spans="1:37">
      <c r="A40" s="17"/>
      <c r="B40" s="12">
        <v>37</v>
      </c>
      <c r="C40" s="13" t="s">
        <v>127</v>
      </c>
      <c r="D40" s="13" t="s">
        <v>189</v>
      </c>
      <c r="E40" s="13">
        <v>36</v>
      </c>
      <c r="F40" s="13"/>
      <c r="G40" s="13">
        <v>1</v>
      </c>
      <c r="H40" s="13" t="s">
        <v>176</v>
      </c>
      <c r="I40" s="20">
        <v>102</v>
      </c>
      <c r="J40" s="21" t="s">
        <v>190</v>
      </c>
      <c r="K40" s="20"/>
      <c r="L40" s="20"/>
      <c r="M40" s="20"/>
      <c r="N40" s="22"/>
      <c r="O40" s="22" t="b">
        <v>0</v>
      </c>
      <c r="P40" s="23">
        <v>2</v>
      </c>
      <c r="Q40" s="28">
        <v>2</v>
      </c>
      <c r="R40" s="28">
        <v>100</v>
      </c>
      <c r="S40" s="13">
        <v>10060037</v>
      </c>
      <c r="T40" s="13" t="s">
        <v>191</v>
      </c>
      <c r="U40" s="13" t="s">
        <v>192</v>
      </c>
      <c r="V40" s="13" t="str">
        <f>_xlfn.DISPIMG("ID_4E5E94200985433E996933CE3277B2F4",1)</f>
        <v>=DISPIMG("ID_4E5E94200985433E996933CE3277B2F4",1)</v>
      </c>
      <c r="W40" s="17"/>
      <c r="X40" s="17"/>
      <c r="Y40" s="17"/>
      <c r="Z40" s="13"/>
      <c r="AA40" s="30"/>
      <c r="AB40" s="30"/>
      <c r="AC40" s="13"/>
      <c r="AD40" s="13"/>
      <c r="AE40" s="17"/>
      <c r="AG40" s="30"/>
      <c r="AH40" s="30"/>
      <c r="AI40" s="34"/>
      <c r="AJ40" s="35"/>
      <c r="AK40" s="35"/>
    </row>
    <row r="41" s="3" customFormat="1" ht="36.95" customHeight="1" spans="1:37">
      <c r="A41" s="16"/>
      <c r="B41" s="14">
        <v>38</v>
      </c>
      <c r="C41" s="15" t="s">
        <v>127</v>
      </c>
      <c r="D41" s="15" t="s">
        <v>193</v>
      </c>
      <c r="E41" s="15"/>
      <c r="F41" s="15"/>
      <c r="G41" s="15">
        <v>1</v>
      </c>
      <c r="H41" s="15" t="s">
        <v>167</v>
      </c>
      <c r="I41" s="24">
        <v>102</v>
      </c>
      <c r="J41" s="25" t="s">
        <v>58</v>
      </c>
      <c r="K41" s="24">
        <v>3</v>
      </c>
      <c r="L41" s="24">
        <v>0.5</v>
      </c>
      <c r="M41" s="24"/>
      <c r="N41" s="26"/>
      <c r="O41" s="26" t="b">
        <v>0</v>
      </c>
      <c r="P41" s="27">
        <v>2</v>
      </c>
      <c r="Q41" s="29"/>
      <c r="R41" s="29">
        <v>100</v>
      </c>
      <c r="S41" s="15">
        <v>10060038</v>
      </c>
      <c r="T41" s="15" t="s">
        <v>194</v>
      </c>
      <c r="U41" s="15" t="s">
        <v>195</v>
      </c>
      <c r="V41" s="15" t="str">
        <f>_xlfn.DISPIMG("ID_5D8E4788581141BA8090E49302B413B3",1)</f>
        <v>=DISPIMG("ID_5D8E4788581141BA8090E49302B413B3",1)</v>
      </c>
      <c r="W41" s="16"/>
      <c r="X41" s="16"/>
      <c r="Y41" s="16"/>
      <c r="Z41" s="16"/>
      <c r="AA41" s="31"/>
      <c r="AB41" s="31"/>
      <c r="AC41" s="15"/>
      <c r="AD41" s="15"/>
      <c r="AE41" s="16"/>
      <c r="AG41" s="31"/>
      <c r="AH41" s="31"/>
      <c r="AI41" s="36"/>
      <c r="AJ41" s="37"/>
      <c r="AK41" s="37"/>
    </row>
    <row r="42" s="2" customFormat="1" ht="36.95" customHeight="1" spans="1:37">
      <c r="A42" s="17"/>
      <c r="B42" s="12">
        <v>39</v>
      </c>
      <c r="C42" s="13" t="s">
        <v>127</v>
      </c>
      <c r="D42" s="13" t="s">
        <v>196</v>
      </c>
      <c r="E42" s="13"/>
      <c r="F42" s="13"/>
      <c r="G42" s="13">
        <v>1</v>
      </c>
      <c r="H42" s="13" t="s">
        <v>167</v>
      </c>
      <c r="I42" s="20">
        <v>102</v>
      </c>
      <c r="J42" s="21" t="s">
        <v>182</v>
      </c>
      <c r="K42" s="20">
        <v>3</v>
      </c>
      <c r="L42" s="20">
        <v>1.5</v>
      </c>
      <c r="M42" s="20"/>
      <c r="N42" s="22"/>
      <c r="O42" s="22" t="b">
        <v>0</v>
      </c>
      <c r="P42" s="23">
        <v>3</v>
      </c>
      <c r="Q42" s="28">
        <v>1</v>
      </c>
      <c r="R42" s="28">
        <v>100</v>
      </c>
      <c r="S42" s="13">
        <v>10060039</v>
      </c>
      <c r="T42" s="13" t="s">
        <v>197</v>
      </c>
      <c r="U42" s="13" t="s">
        <v>198</v>
      </c>
      <c r="V42" s="13" t="str">
        <f>_xlfn.DISPIMG("ID_D0D5A8A58ED04CFABB30D9313CEA3B84",1)</f>
        <v>=DISPIMG("ID_D0D5A8A58ED04CFABB30D9313CEA3B84",1)</v>
      </c>
      <c r="W42" s="17"/>
      <c r="X42" s="17"/>
      <c r="Y42" s="17"/>
      <c r="Z42" s="13"/>
      <c r="AA42" s="30"/>
      <c r="AB42" s="30"/>
      <c r="AC42" s="13"/>
      <c r="AD42" s="13"/>
      <c r="AE42" s="17"/>
      <c r="AG42" s="30"/>
      <c r="AH42" s="30"/>
      <c r="AI42" s="34"/>
      <c r="AJ42" s="35"/>
      <c r="AK42" s="35"/>
    </row>
    <row r="43" s="3" customFormat="1" ht="36.95" customHeight="1" spans="1:37">
      <c r="A43" s="16"/>
      <c r="B43" s="14">
        <v>40</v>
      </c>
      <c r="C43" s="15" t="s">
        <v>127</v>
      </c>
      <c r="D43" s="15" t="s">
        <v>199</v>
      </c>
      <c r="E43" s="15"/>
      <c r="F43" s="15"/>
      <c r="G43" s="15">
        <v>1</v>
      </c>
      <c r="H43" s="15" t="s">
        <v>167</v>
      </c>
      <c r="I43" s="24">
        <v>103</v>
      </c>
      <c r="J43" s="25" t="s">
        <v>168</v>
      </c>
      <c r="K43" s="24">
        <v>3</v>
      </c>
      <c r="L43" s="24">
        <v>-0.2</v>
      </c>
      <c r="M43" s="24"/>
      <c r="N43" s="26"/>
      <c r="O43" s="26" t="b">
        <v>0</v>
      </c>
      <c r="P43" s="27">
        <v>1</v>
      </c>
      <c r="Q43" s="29">
        <v>2</v>
      </c>
      <c r="R43" s="29">
        <v>100</v>
      </c>
      <c r="S43" s="15">
        <v>10060040</v>
      </c>
      <c r="T43" s="15" t="s">
        <v>200</v>
      </c>
      <c r="U43" s="15" t="s">
        <v>201</v>
      </c>
      <c r="V43" s="15" t="str">
        <f>_xlfn.DISPIMG("ID_1A954309759044F986B1078B228CFD55",1)</f>
        <v>=DISPIMG("ID_1A954309759044F986B1078B228CFD55",1)</v>
      </c>
      <c r="W43" s="16"/>
      <c r="X43" s="16"/>
      <c r="Y43" s="16"/>
      <c r="Z43" s="16"/>
      <c r="AA43" s="31"/>
      <c r="AB43" s="31"/>
      <c r="AC43" s="15"/>
      <c r="AD43" s="15"/>
      <c r="AE43" s="16"/>
      <c r="AG43" s="31"/>
      <c r="AH43" s="31"/>
      <c r="AI43" s="36"/>
      <c r="AJ43" s="37"/>
      <c r="AK43" s="37"/>
    </row>
    <row r="44" s="2" customFormat="1" ht="36.95" customHeight="1" spans="1:37">
      <c r="A44" s="17"/>
      <c r="B44" s="12">
        <v>41</v>
      </c>
      <c r="C44" s="13" t="s">
        <v>202</v>
      </c>
      <c r="D44" s="13" t="s">
        <v>203</v>
      </c>
      <c r="E44" s="13"/>
      <c r="F44" s="13"/>
      <c r="G44" s="13">
        <v>1</v>
      </c>
      <c r="H44" s="13" t="s">
        <v>204</v>
      </c>
      <c r="I44" s="20">
        <v>103</v>
      </c>
      <c r="J44" s="21" t="s">
        <v>168</v>
      </c>
      <c r="K44" s="20">
        <v>3</v>
      </c>
      <c r="L44" s="20">
        <v>-0.2</v>
      </c>
      <c r="M44" s="20"/>
      <c r="N44" s="22"/>
      <c r="O44" s="22" t="b">
        <v>0</v>
      </c>
      <c r="P44" s="23">
        <v>2</v>
      </c>
      <c r="Q44" s="28"/>
      <c r="R44" s="28">
        <v>100</v>
      </c>
      <c r="S44" s="13">
        <v>10060041</v>
      </c>
      <c r="T44" s="13" t="s">
        <v>205</v>
      </c>
      <c r="U44" s="13" t="s">
        <v>206</v>
      </c>
      <c r="V44" s="13" t="str">
        <f>_xlfn.DISPIMG("ID_39CCDF6622F24C48B4FA20BF9F956C18",1)</f>
        <v>=DISPIMG("ID_39CCDF6622F24C48B4FA20BF9F956C18",1)</v>
      </c>
      <c r="W44" s="17"/>
      <c r="X44" s="17"/>
      <c r="Y44" s="17"/>
      <c r="Z44" s="13"/>
      <c r="AA44" s="30"/>
      <c r="AB44" s="30"/>
      <c r="AC44" s="13"/>
      <c r="AD44" s="13"/>
      <c r="AE44" s="17"/>
      <c r="AG44" s="30"/>
      <c r="AH44" s="30"/>
      <c r="AI44" s="34"/>
      <c r="AJ44" s="35"/>
      <c r="AK44" s="35"/>
    </row>
    <row r="45" s="3" customFormat="1" ht="36.95" customHeight="1" spans="1:37">
      <c r="A45" s="16"/>
      <c r="B45" s="14">
        <v>42</v>
      </c>
      <c r="C45" s="15" t="s">
        <v>202</v>
      </c>
      <c r="D45" s="15" t="s">
        <v>207</v>
      </c>
      <c r="E45" s="15"/>
      <c r="F45" s="15"/>
      <c r="G45" s="15">
        <v>1</v>
      </c>
      <c r="H45" s="15" t="s">
        <v>167</v>
      </c>
      <c r="I45" s="24">
        <v>103</v>
      </c>
      <c r="J45" s="25" t="s">
        <v>208</v>
      </c>
      <c r="K45" s="24">
        <v>3</v>
      </c>
      <c r="L45" s="24">
        <v>0.2</v>
      </c>
      <c r="M45" s="24"/>
      <c r="N45" s="26"/>
      <c r="O45" s="26" t="b">
        <v>0</v>
      </c>
      <c r="P45" s="27">
        <v>2</v>
      </c>
      <c r="Q45" s="29">
        <v>1</v>
      </c>
      <c r="R45" s="29">
        <v>100</v>
      </c>
      <c r="S45" s="15">
        <v>10060042</v>
      </c>
      <c r="T45" s="15" t="s">
        <v>209</v>
      </c>
      <c r="U45" s="15" t="s">
        <v>210</v>
      </c>
      <c r="V45" s="15" t="str">
        <f>_xlfn.DISPIMG("ID_1E11DC1FD174406E8FB48073CC681D8E",1)</f>
        <v>=DISPIMG("ID_1E11DC1FD174406E8FB48073CC681D8E",1)</v>
      </c>
      <c r="W45" s="16"/>
      <c r="X45" s="16"/>
      <c r="Y45" s="16"/>
      <c r="Z45" s="16"/>
      <c r="AA45" s="31"/>
      <c r="AB45" s="31"/>
      <c r="AC45" s="15"/>
      <c r="AD45" s="15"/>
      <c r="AE45" s="16"/>
      <c r="AG45" s="31"/>
      <c r="AH45" s="31"/>
      <c r="AI45" s="36"/>
      <c r="AJ45" s="37"/>
      <c r="AK45" s="37"/>
    </row>
    <row r="46" s="2" customFormat="1" ht="36.95" customHeight="1" spans="1:37">
      <c r="A46" s="17"/>
      <c r="B46" s="12">
        <v>43</v>
      </c>
      <c r="C46" s="13" t="s">
        <v>202</v>
      </c>
      <c r="D46" s="13" t="s">
        <v>211</v>
      </c>
      <c r="E46" s="13">
        <v>41</v>
      </c>
      <c r="F46" s="13"/>
      <c r="G46" s="13">
        <v>1</v>
      </c>
      <c r="H46" s="13" t="s">
        <v>204</v>
      </c>
      <c r="I46" s="20">
        <v>103</v>
      </c>
      <c r="J46" s="21" t="s">
        <v>168</v>
      </c>
      <c r="K46" s="20">
        <v>3</v>
      </c>
      <c r="L46" s="20">
        <v>-0.3</v>
      </c>
      <c r="M46" s="20"/>
      <c r="N46" s="22"/>
      <c r="O46" s="22" t="b">
        <v>0</v>
      </c>
      <c r="P46" s="23">
        <v>3</v>
      </c>
      <c r="Q46" s="28">
        <v>2</v>
      </c>
      <c r="R46" s="28">
        <v>100</v>
      </c>
      <c r="S46" s="13">
        <v>10060043</v>
      </c>
      <c r="T46" s="13" t="s">
        <v>212</v>
      </c>
      <c r="U46" s="13" t="s">
        <v>213</v>
      </c>
      <c r="V46" s="13" t="str">
        <f>_xlfn.DISPIMG("ID_24E24331C7A14F7E80F696E18BE99F1B",1)</f>
        <v>=DISPIMG("ID_24E24331C7A14F7E80F696E18BE99F1B",1)</v>
      </c>
      <c r="W46" s="17"/>
      <c r="X46" s="17"/>
      <c r="Y46" s="17"/>
      <c r="Z46" s="13"/>
      <c r="AA46" s="30"/>
      <c r="AB46" s="30"/>
      <c r="AC46" s="13"/>
      <c r="AD46" s="13"/>
      <c r="AE46" s="17"/>
      <c r="AG46" s="30"/>
      <c r="AH46" s="30"/>
      <c r="AI46" s="34"/>
      <c r="AJ46" s="35"/>
      <c r="AK46" s="35"/>
    </row>
    <row r="47" s="3" customFormat="1" ht="36.95" customHeight="1" spans="1:37">
      <c r="A47" s="16"/>
      <c r="B47" s="14">
        <v>44</v>
      </c>
      <c r="C47" s="15" t="s">
        <v>202</v>
      </c>
      <c r="D47" s="15" t="s">
        <v>214</v>
      </c>
      <c r="E47" s="15"/>
      <c r="F47" s="15"/>
      <c r="G47" s="15">
        <v>1</v>
      </c>
      <c r="H47" s="15" t="s">
        <v>167</v>
      </c>
      <c r="I47" s="24">
        <v>111</v>
      </c>
      <c r="J47" s="25" t="s">
        <v>215</v>
      </c>
      <c r="K47" s="24">
        <v>3</v>
      </c>
      <c r="L47" s="24">
        <v>0.2</v>
      </c>
      <c r="M47" s="24"/>
      <c r="N47" s="26"/>
      <c r="O47" s="26" t="b">
        <v>0</v>
      </c>
      <c r="P47" s="27">
        <v>1</v>
      </c>
      <c r="Q47" s="29"/>
      <c r="R47" s="29">
        <v>100</v>
      </c>
      <c r="S47" s="15">
        <v>10060044</v>
      </c>
      <c r="T47" s="15" t="s">
        <v>216</v>
      </c>
      <c r="U47" s="15" t="s">
        <v>217</v>
      </c>
      <c r="V47" s="15" t="str">
        <f>_xlfn.DISPIMG("ID_C39FA6E1B95441068FFEF2365DCCF4BD",1)</f>
        <v>=DISPIMG("ID_C39FA6E1B95441068FFEF2365DCCF4BD",1)</v>
      </c>
      <c r="W47" s="16"/>
      <c r="X47" s="16"/>
      <c r="Y47" s="16"/>
      <c r="Z47" s="16"/>
      <c r="AA47" s="31"/>
      <c r="AB47" s="31"/>
      <c r="AC47" s="15"/>
      <c r="AD47" s="15"/>
      <c r="AE47" s="16"/>
      <c r="AG47" s="31"/>
      <c r="AH47" s="31"/>
      <c r="AI47" s="36"/>
      <c r="AJ47" s="37"/>
      <c r="AK47" s="37"/>
    </row>
    <row r="48" s="2" customFormat="1" ht="36.95" customHeight="1" spans="1:37">
      <c r="A48" s="17"/>
      <c r="B48" s="12">
        <v>45</v>
      </c>
      <c r="C48" s="13" t="s">
        <v>202</v>
      </c>
      <c r="D48" s="13" t="s">
        <v>218</v>
      </c>
      <c r="E48" s="13"/>
      <c r="F48" s="13"/>
      <c r="G48" s="13">
        <v>1</v>
      </c>
      <c r="H48" s="13" t="s">
        <v>204</v>
      </c>
      <c r="I48" s="20">
        <v>111</v>
      </c>
      <c r="J48" s="21" t="s">
        <v>58</v>
      </c>
      <c r="K48" s="20">
        <v>3</v>
      </c>
      <c r="L48" s="20">
        <v>0.2</v>
      </c>
      <c r="M48" s="20"/>
      <c r="N48" s="22"/>
      <c r="O48" s="22" t="b">
        <v>0</v>
      </c>
      <c r="P48" s="23">
        <v>2</v>
      </c>
      <c r="Q48" s="28"/>
      <c r="R48" s="28">
        <v>100</v>
      </c>
      <c r="S48" s="13">
        <v>10060045</v>
      </c>
      <c r="T48" s="13" t="s">
        <v>219</v>
      </c>
      <c r="U48" s="13" t="s">
        <v>220</v>
      </c>
      <c r="V48" s="13" t="str">
        <f>_xlfn.DISPIMG("ID_9F42799FBE6A468AAB9E070047E8D361",1)</f>
        <v>=DISPIMG("ID_9F42799FBE6A468AAB9E070047E8D361",1)</v>
      </c>
      <c r="W48" s="17"/>
      <c r="X48" s="17"/>
      <c r="Y48" s="17"/>
      <c r="Z48" s="13"/>
      <c r="AA48" s="30"/>
      <c r="AB48" s="30"/>
      <c r="AC48" s="13"/>
      <c r="AD48" s="13"/>
      <c r="AE48" s="17"/>
      <c r="AG48" s="30"/>
      <c r="AH48" s="30"/>
      <c r="AI48" s="34"/>
      <c r="AJ48" s="35"/>
      <c r="AK48" s="35"/>
    </row>
    <row r="49" s="3" customFormat="1" ht="36.95" customHeight="1" spans="1:37">
      <c r="A49" s="16"/>
      <c r="B49" s="14">
        <v>46</v>
      </c>
      <c r="C49" s="15" t="s">
        <v>202</v>
      </c>
      <c r="D49" s="15" t="s">
        <v>221</v>
      </c>
      <c r="E49" s="15"/>
      <c r="F49" s="15"/>
      <c r="G49" s="15">
        <v>1</v>
      </c>
      <c r="H49" s="15" t="s">
        <v>167</v>
      </c>
      <c r="I49" s="24">
        <v>111</v>
      </c>
      <c r="J49" s="25" t="s">
        <v>168</v>
      </c>
      <c r="K49" s="24">
        <v>3</v>
      </c>
      <c r="L49" s="24">
        <v>-0.2</v>
      </c>
      <c r="M49" s="24"/>
      <c r="N49" s="26"/>
      <c r="O49" s="26" t="b">
        <v>0</v>
      </c>
      <c r="P49" s="27">
        <v>2</v>
      </c>
      <c r="Q49" s="29"/>
      <c r="R49" s="29">
        <v>100</v>
      </c>
      <c r="S49" s="15">
        <v>10060046</v>
      </c>
      <c r="T49" s="15" t="s">
        <v>222</v>
      </c>
      <c r="U49" s="15" t="s">
        <v>223</v>
      </c>
      <c r="V49" s="15" t="str">
        <f>_xlfn.DISPIMG("ID_002677419BC54B9095D46241A55D6CF1",1)</f>
        <v>=DISPIMG("ID_002677419BC54B9095D46241A55D6CF1",1)</v>
      </c>
      <c r="W49" s="16"/>
      <c r="X49" s="16"/>
      <c r="Y49" s="16"/>
      <c r="Z49" s="16"/>
      <c r="AA49" s="31"/>
      <c r="AB49" s="31"/>
      <c r="AC49" s="15"/>
      <c r="AD49" s="15"/>
      <c r="AE49" s="16"/>
      <c r="AG49" s="31"/>
      <c r="AH49" s="31"/>
      <c r="AI49" s="36"/>
      <c r="AJ49" s="37"/>
      <c r="AK49" s="37"/>
    </row>
    <row r="50" s="2" customFormat="1" ht="36.95" customHeight="1" spans="1:37">
      <c r="A50" s="17"/>
      <c r="B50" s="12">
        <v>47</v>
      </c>
      <c r="C50" s="13" t="s">
        <v>202</v>
      </c>
      <c r="D50" s="13" t="s">
        <v>224</v>
      </c>
      <c r="E50" s="13">
        <v>45</v>
      </c>
      <c r="F50" s="13"/>
      <c r="G50" s="13">
        <v>1</v>
      </c>
      <c r="H50" s="13" t="s">
        <v>204</v>
      </c>
      <c r="I50" s="20">
        <v>111</v>
      </c>
      <c r="J50" s="21" t="s">
        <v>58</v>
      </c>
      <c r="K50" s="20">
        <v>3</v>
      </c>
      <c r="L50" s="20">
        <v>0.3</v>
      </c>
      <c r="M50" s="20"/>
      <c r="N50" s="22"/>
      <c r="O50" s="22" t="b">
        <v>0</v>
      </c>
      <c r="P50" s="23">
        <v>3</v>
      </c>
      <c r="Q50" s="28"/>
      <c r="R50" s="28">
        <v>100</v>
      </c>
      <c r="S50" s="13">
        <v>10060047</v>
      </c>
      <c r="T50" s="13" t="s">
        <v>225</v>
      </c>
      <c r="U50" s="13" t="s">
        <v>226</v>
      </c>
      <c r="V50" s="13" t="str">
        <f>_xlfn.DISPIMG("ID_C879EAEDF99540F4BEA1FC631B45075E",1)</f>
        <v>=DISPIMG("ID_C879EAEDF99540F4BEA1FC631B45075E",1)</v>
      </c>
      <c r="W50" s="17"/>
      <c r="X50" s="17"/>
      <c r="Y50" s="17"/>
      <c r="Z50" s="13"/>
      <c r="AA50" s="30"/>
      <c r="AB50" s="30"/>
      <c r="AC50" s="13"/>
      <c r="AD50" s="13"/>
      <c r="AE50" s="17"/>
      <c r="AG50" s="30"/>
      <c r="AH50" s="30"/>
      <c r="AI50" s="34"/>
      <c r="AJ50" s="35"/>
      <c r="AK50" s="35"/>
    </row>
    <row r="51" s="3" customFormat="1" ht="36.95" customHeight="1" spans="1:37">
      <c r="A51" s="16"/>
      <c r="B51" s="14">
        <v>48</v>
      </c>
      <c r="C51" s="15" t="s">
        <v>43</v>
      </c>
      <c r="D51" s="15" t="s">
        <v>227</v>
      </c>
      <c r="E51" s="15"/>
      <c r="F51" s="15"/>
      <c r="G51" s="15">
        <v>1</v>
      </c>
      <c r="H51" s="15" t="s">
        <v>176</v>
      </c>
      <c r="I51" s="24">
        <v>112</v>
      </c>
      <c r="J51" s="25" t="s">
        <v>228</v>
      </c>
      <c r="K51" s="24"/>
      <c r="L51" s="24"/>
      <c r="M51" s="24"/>
      <c r="N51" s="26"/>
      <c r="O51" s="26" t="b">
        <v>0</v>
      </c>
      <c r="P51" s="27">
        <v>1</v>
      </c>
      <c r="Q51" s="29"/>
      <c r="R51" s="29">
        <v>100</v>
      </c>
      <c r="S51" s="15">
        <v>10060048</v>
      </c>
      <c r="T51" s="15" t="s">
        <v>229</v>
      </c>
      <c r="U51" s="15" t="s">
        <v>230</v>
      </c>
      <c r="V51" s="15" t="str">
        <f>_xlfn.DISPIMG("ID_A369D858EFD14CB28B8A87C440175A11",1)</f>
        <v>=DISPIMG("ID_A369D858EFD14CB28B8A87C440175A11",1)</v>
      </c>
      <c r="W51" s="16"/>
      <c r="X51" s="16"/>
      <c r="Y51" s="16"/>
      <c r="Z51" s="16"/>
      <c r="AA51" s="31"/>
      <c r="AB51" s="31"/>
      <c r="AC51" s="15"/>
      <c r="AD51" s="15"/>
      <c r="AE51" s="16"/>
      <c r="AG51" s="31"/>
      <c r="AH51" s="31"/>
      <c r="AI51" s="36"/>
      <c r="AJ51" s="37"/>
      <c r="AK51" s="37"/>
    </row>
    <row r="52" s="2" customFormat="1" ht="36.95" customHeight="1" spans="1:37">
      <c r="A52" s="17"/>
      <c r="B52" s="12">
        <v>49</v>
      </c>
      <c r="C52" s="13" t="s">
        <v>43</v>
      </c>
      <c r="D52" s="13" t="s">
        <v>231</v>
      </c>
      <c r="E52" s="13">
        <v>48</v>
      </c>
      <c r="F52" s="13"/>
      <c r="G52" s="13">
        <v>1</v>
      </c>
      <c r="H52" s="13" t="s">
        <v>176</v>
      </c>
      <c r="I52" s="20">
        <v>112</v>
      </c>
      <c r="J52" s="21" t="s">
        <v>232</v>
      </c>
      <c r="K52" s="20"/>
      <c r="L52" s="20"/>
      <c r="M52" s="20"/>
      <c r="N52" s="22"/>
      <c r="O52" s="22" t="b">
        <v>0</v>
      </c>
      <c r="P52" s="23">
        <v>1</v>
      </c>
      <c r="Q52" s="28"/>
      <c r="R52" s="28">
        <v>100</v>
      </c>
      <c r="S52" s="13">
        <v>10060049</v>
      </c>
      <c r="T52" s="13" t="s">
        <v>233</v>
      </c>
      <c r="U52" s="13" t="s">
        <v>234</v>
      </c>
      <c r="V52" s="13" t="str">
        <f>_xlfn.DISPIMG("ID_6DA6E06A0C304011B56756546F36A200",1)</f>
        <v>=DISPIMG("ID_6DA6E06A0C304011B56756546F36A200",1)</v>
      </c>
      <c r="W52" s="17"/>
      <c r="X52" s="17"/>
      <c r="Y52" s="17"/>
      <c r="Z52" s="13"/>
      <c r="AA52" s="30"/>
      <c r="AB52" s="30"/>
      <c r="AC52" s="13"/>
      <c r="AD52" s="13"/>
      <c r="AE52" s="17"/>
      <c r="AG52" s="30"/>
      <c r="AH52" s="30"/>
      <c r="AI52" s="34"/>
      <c r="AJ52" s="35"/>
      <c r="AK52" s="35"/>
    </row>
    <row r="53" s="3" customFormat="1" ht="36.95" customHeight="1" spans="1:37">
      <c r="A53" s="16"/>
      <c r="B53" s="14">
        <v>50</v>
      </c>
      <c r="C53" s="15" t="s">
        <v>127</v>
      </c>
      <c r="D53" s="15" t="s">
        <v>235</v>
      </c>
      <c r="E53" s="15"/>
      <c r="F53" s="15"/>
      <c r="G53" s="15">
        <v>1</v>
      </c>
      <c r="H53" s="15" t="s">
        <v>167</v>
      </c>
      <c r="I53" s="24">
        <v>112</v>
      </c>
      <c r="J53" s="25" t="s">
        <v>58</v>
      </c>
      <c r="K53" s="24">
        <v>3</v>
      </c>
      <c r="L53" s="24">
        <v>0.3</v>
      </c>
      <c r="M53" s="24"/>
      <c r="N53" s="26"/>
      <c r="O53" s="26" t="b">
        <v>0</v>
      </c>
      <c r="P53" s="27">
        <v>2</v>
      </c>
      <c r="Q53" s="29"/>
      <c r="R53" s="29">
        <v>100</v>
      </c>
      <c r="S53" s="15">
        <v>10060050</v>
      </c>
      <c r="T53" s="15" t="s">
        <v>236</v>
      </c>
      <c r="U53" s="15" t="s">
        <v>237</v>
      </c>
      <c r="V53" s="15" t="str">
        <f>_xlfn.DISPIMG("ID_46CA216531F34E438BBA01AD21701C83",1)</f>
        <v>=DISPIMG("ID_46CA216531F34E438BBA01AD21701C83",1)</v>
      </c>
      <c r="W53" s="16"/>
      <c r="X53" s="16"/>
      <c r="Y53" s="16"/>
      <c r="Z53" s="16"/>
      <c r="AA53" s="31"/>
      <c r="AB53" s="31"/>
      <c r="AC53" s="15"/>
      <c r="AD53" s="15"/>
      <c r="AE53" s="16"/>
      <c r="AG53" s="31"/>
      <c r="AH53" s="31"/>
      <c r="AI53" s="36"/>
      <c r="AJ53" s="37"/>
      <c r="AK53" s="37"/>
    </row>
    <row r="54" s="2" customFormat="1" ht="36.95" customHeight="1" spans="1:37">
      <c r="A54" s="17"/>
      <c r="B54" s="12">
        <v>51</v>
      </c>
      <c r="C54" s="13" t="s">
        <v>127</v>
      </c>
      <c r="D54" s="13" t="s">
        <v>238</v>
      </c>
      <c r="E54" s="13">
        <v>48</v>
      </c>
      <c r="F54" s="13"/>
      <c r="G54" s="13">
        <v>1</v>
      </c>
      <c r="H54" s="13" t="s">
        <v>176</v>
      </c>
      <c r="I54" s="20">
        <v>112</v>
      </c>
      <c r="J54" s="21" t="s">
        <v>239</v>
      </c>
      <c r="K54" s="20"/>
      <c r="L54" s="20"/>
      <c r="M54" s="20"/>
      <c r="N54" s="22"/>
      <c r="O54" s="22" t="b">
        <v>0</v>
      </c>
      <c r="P54" s="23">
        <v>3</v>
      </c>
      <c r="Q54" s="28">
        <v>4</v>
      </c>
      <c r="R54" s="28">
        <v>100</v>
      </c>
      <c r="S54" s="13">
        <v>10060051</v>
      </c>
      <c r="T54" s="13" t="s">
        <v>238</v>
      </c>
      <c r="U54" s="13" t="s">
        <v>240</v>
      </c>
      <c r="V54" s="13" t="str">
        <f>_xlfn.DISPIMG("ID_45E8B0EC7A3744788E13CDB58E2B8616",1)</f>
        <v>=DISPIMG("ID_45E8B0EC7A3744788E13CDB58E2B8616",1)</v>
      </c>
      <c r="W54" s="17"/>
      <c r="X54" s="17"/>
      <c r="Y54" s="17"/>
      <c r="Z54" s="13"/>
      <c r="AA54" s="30"/>
      <c r="AB54" s="30"/>
      <c r="AC54" s="13"/>
      <c r="AD54" s="13"/>
      <c r="AE54" s="17"/>
      <c r="AG54" s="30"/>
      <c r="AH54" s="30"/>
      <c r="AI54" s="34"/>
      <c r="AJ54" s="35"/>
      <c r="AK54" s="35"/>
    </row>
    <row r="55" s="3" customFormat="1" ht="36.95" customHeight="1" spans="1:37">
      <c r="A55" s="16"/>
      <c r="B55" s="14">
        <v>52</v>
      </c>
      <c r="C55" s="15" t="s">
        <v>127</v>
      </c>
      <c r="D55" s="15" t="s">
        <v>241</v>
      </c>
      <c r="E55" s="15"/>
      <c r="F55" s="15"/>
      <c r="G55" s="15">
        <v>1</v>
      </c>
      <c r="H55" s="15" t="s">
        <v>167</v>
      </c>
      <c r="I55" s="24">
        <v>113</v>
      </c>
      <c r="J55" s="25" t="s">
        <v>168</v>
      </c>
      <c r="K55" s="24">
        <v>3</v>
      </c>
      <c r="L55" s="24">
        <v>-0.1</v>
      </c>
      <c r="M55" s="24"/>
      <c r="N55" s="26"/>
      <c r="O55" s="26" t="b">
        <v>0</v>
      </c>
      <c r="P55" s="27">
        <v>1</v>
      </c>
      <c r="Q55" s="29">
        <v>5</v>
      </c>
      <c r="R55" s="29">
        <v>100</v>
      </c>
      <c r="S55" s="15">
        <v>10060052</v>
      </c>
      <c r="T55" s="15" t="s">
        <v>242</v>
      </c>
      <c r="U55" s="15" t="s">
        <v>243</v>
      </c>
      <c r="V55" s="15" t="str">
        <f>_xlfn.DISPIMG("ID_A7F07D84CA854E40A8ED2ABD9680A8AA",1)</f>
        <v>=DISPIMG("ID_A7F07D84CA854E40A8ED2ABD9680A8AA",1)</v>
      </c>
      <c r="W55" s="16"/>
      <c r="X55" s="16"/>
      <c r="Y55" s="16"/>
      <c r="Z55" s="16"/>
      <c r="AA55" s="31"/>
      <c r="AB55" s="31"/>
      <c r="AC55" s="15"/>
      <c r="AD55" s="15"/>
      <c r="AE55" s="16"/>
      <c r="AG55" s="31"/>
      <c r="AH55" s="31"/>
      <c r="AI55" s="36"/>
      <c r="AJ55" s="37"/>
      <c r="AK55" s="37"/>
    </row>
    <row r="56" s="2" customFormat="1" ht="36.95" customHeight="1" spans="1:37">
      <c r="A56" s="17"/>
      <c r="B56" s="12">
        <v>53</v>
      </c>
      <c r="C56" s="13" t="s">
        <v>43</v>
      </c>
      <c r="D56" s="13" t="s">
        <v>244</v>
      </c>
      <c r="E56" s="13"/>
      <c r="F56" s="13"/>
      <c r="G56" s="13">
        <v>1</v>
      </c>
      <c r="H56" s="13" t="s">
        <v>176</v>
      </c>
      <c r="I56" s="20">
        <v>113</v>
      </c>
      <c r="J56" s="20" t="s">
        <v>245</v>
      </c>
      <c r="K56" s="20"/>
      <c r="L56" s="20"/>
      <c r="M56" s="20"/>
      <c r="N56" s="22"/>
      <c r="O56" s="22" t="b">
        <v>0</v>
      </c>
      <c r="P56" s="23">
        <v>2</v>
      </c>
      <c r="Q56" s="28">
        <v>2</v>
      </c>
      <c r="R56" s="28">
        <v>100</v>
      </c>
      <c r="S56" s="13">
        <v>10060053</v>
      </c>
      <c r="T56" s="13" t="s">
        <v>246</v>
      </c>
      <c r="U56" s="13" t="s">
        <v>247</v>
      </c>
      <c r="V56" s="13" t="str">
        <f>_xlfn.DISPIMG("ID_7105A1DCC5B246BFA870945ED497467E",1)</f>
        <v>=DISPIMG("ID_7105A1DCC5B246BFA870945ED497467E",1)</v>
      </c>
      <c r="W56" s="17"/>
      <c r="X56" s="17"/>
      <c r="Y56" s="17"/>
      <c r="Z56" s="13"/>
      <c r="AA56" s="30"/>
      <c r="AB56" s="30"/>
      <c r="AC56" s="13"/>
      <c r="AD56" s="13"/>
      <c r="AE56" s="17"/>
      <c r="AG56" s="30"/>
      <c r="AH56" s="30"/>
      <c r="AI56" s="34"/>
      <c r="AJ56" s="35"/>
      <c r="AK56" s="35"/>
    </row>
    <row r="57" s="3" customFormat="1" ht="36.95" customHeight="1" spans="1:37">
      <c r="A57" s="16"/>
      <c r="B57" s="14">
        <v>54</v>
      </c>
      <c r="C57" s="15" t="s">
        <v>248</v>
      </c>
      <c r="D57" s="15" t="s">
        <v>249</v>
      </c>
      <c r="E57" s="15">
        <v>53</v>
      </c>
      <c r="F57" s="15"/>
      <c r="G57" s="15">
        <v>1</v>
      </c>
      <c r="H57" s="15" t="s">
        <v>176</v>
      </c>
      <c r="I57" s="24">
        <v>113</v>
      </c>
      <c r="J57" s="24" t="s">
        <v>250</v>
      </c>
      <c r="K57" s="24"/>
      <c r="L57" s="24"/>
      <c r="M57" s="24"/>
      <c r="N57" s="26"/>
      <c r="O57" s="26" t="b">
        <v>0</v>
      </c>
      <c r="P57" s="27">
        <v>2</v>
      </c>
      <c r="Q57" s="29"/>
      <c r="R57" s="29">
        <v>100</v>
      </c>
      <c r="S57" s="15">
        <v>10060054</v>
      </c>
      <c r="T57" s="15" t="s">
        <v>251</v>
      </c>
      <c r="U57" s="15" t="s">
        <v>252</v>
      </c>
      <c r="V57" s="15" t="str">
        <f>_xlfn.DISPIMG("ID_5B9D26CFBE8847DC8A786F02F4C55721",1)</f>
        <v>=DISPIMG("ID_5B9D26CFBE8847DC8A786F02F4C55721",1)</v>
      </c>
      <c r="W57" s="16"/>
      <c r="X57" s="16"/>
      <c r="Y57" s="16"/>
      <c r="Z57" s="16"/>
      <c r="AA57" s="31"/>
      <c r="AB57" s="31"/>
      <c r="AC57" s="15"/>
      <c r="AD57" s="15"/>
      <c r="AE57" s="16"/>
      <c r="AG57" s="31"/>
      <c r="AH57" s="31"/>
      <c r="AI57" s="36"/>
      <c r="AJ57" s="37"/>
      <c r="AK57" s="37"/>
    </row>
    <row r="58" s="2" customFormat="1" ht="36.95" customHeight="1" spans="1:37">
      <c r="A58" s="17"/>
      <c r="B58" s="12">
        <v>55</v>
      </c>
      <c r="C58" s="13" t="s">
        <v>248</v>
      </c>
      <c r="D58" s="13" t="s">
        <v>253</v>
      </c>
      <c r="E58" s="13"/>
      <c r="F58" s="13"/>
      <c r="G58" s="13">
        <v>1</v>
      </c>
      <c r="H58" s="13" t="s">
        <v>176</v>
      </c>
      <c r="I58" s="20">
        <v>113</v>
      </c>
      <c r="J58" s="20" t="s">
        <v>254</v>
      </c>
      <c r="K58" s="20"/>
      <c r="L58" s="20"/>
      <c r="M58" s="20"/>
      <c r="N58" s="22"/>
      <c r="O58" s="22" t="b">
        <v>0</v>
      </c>
      <c r="P58" s="23">
        <v>3</v>
      </c>
      <c r="Q58" s="28">
        <v>4</v>
      </c>
      <c r="R58" s="28">
        <v>100</v>
      </c>
      <c r="S58" s="13">
        <v>10060055</v>
      </c>
      <c r="T58" s="13" t="s">
        <v>255</v>
      </c>
      <c r="U58" s="13" t="s">
        <v>256</v>
      </c>
      <c r="V58" s="13" t="str">
        <f>_xlfn.DISPIMG("ID_93DE374499E44F1E8739B003A9942BF1",1)</f>
        <v>=DISPIMG("ID_93DE374499E44F1E8739B003A9942BF1",1)</v>
      </c>
      <c r="W58" s="17"/>
      <c r="X58" s="17"/>
      <c r="Y58" s="17"/>
      <c r="Z58" s="13"/>
      <c r="AA58" s="30"/>
      <c r="AB58" s="30"/>
      <c r="AC58" s="13"/>
      <c r="AD58" s="13"/>
      <c r="AE58" s="17"/>
      <c r="AG58" s="30"/>
      <c r="AH58" s="30"/>
      <c r="AI58" s="34"/>
      <c r="AJ58" s="35"/>
      <c r="AK58" s="35"/>
    </row>
    <row r="59" s="3" customFormat="1" ht="36.95" customHeight="1" spans="1:37">
      <c r="A59" s="16"/>
      <c r="B59" s="14">
        <v>56</v>
      </c>
      <c r="C59" s="15" t="s">
        <v>248</v>
      </c>
      <c r="D59" s="15" t="s">
        <v>257</v>
      </c>
      <c r="E59" s="15"/>
      <c r="F59" s="15"/>
      <c r="G59" s="15">
        <v>1</v>
      </c>
      <c r="H59" s="15" t="s">
        <v>167</v>
      </c>
      <c r="I59" s="24">
        <v>114</v>
      </c>
      <c r="J59" s="25" t="s">
        <v>208</v>
      </c>
      <c r="K59" s="24">
        <v>3</v>
      </c>
      <c r="L59" s="24">
        <v>0.2</v>
      </c>
      <c r="M59" s="24"/>
      <c r="N59" s="26"/>
      <c r="O59" s="26" t="b">
        <v>0</v>
      </c>
      <c r="P59" s="27">
        <v>2</v>
      </c>
      <c r="Q59" s="29">
        <v>5</v>
      </c>
      <c r="R59" s="29">
        <v>100</v>
      </c>
      <c r="S59" s="15">
        <v>10060056</v>
      </c>
      <c r="T59" s="15" t="s">
        <v>258</v>
      </c>
      <c r="U59" s="15" t="s">
        <v>259</v>
      </c>
      <c r="V59" s="15" t="str">
        <f>_xlfn.DISPIMG("ID_F1C6635CD76B4312B461F94D37D8642B",1)</f>
        <v>=DISPIMG("ID_F1C6635CD76B4312B461F94D37D8642B",1)</v>
      </c>
      <c r="W59" s="16"/>
      <c r="X59" s="16"/>
      <c r="Y59" s="16"/>
      <c r="Z59" s="16"/>
      <c r="AA59" s="31"/>
      <c r="AB59" s="31"/>
      <c r="AC59" s="15"/>
      <c r="AD59" s="15"/>
      <c r="AE59" s="16"/>
      <c r="AG59" s="31"/>
      <c r="AH59" s="31"/>
      <c r="AI59" s="36"/>
      <c r="AJ59" s="37"/>
      <c r="AK59" s="37"/>
    </row>
    <row r="60" s="2" customFormat="1" ht="36.95" customHeight="1" spans="1:37">
      <c r="A60" s="17"/>
      <c r="B60" s="12">
        <v>57</v>
      </c>
      <c r="C60" s="13" t="s">
        <v>248</v>
      </c>
      <c r="D60" s="13" t="s">
        <v>260</v>
      </c>
      <c r="E60" s="13"/>
      <c r="F60" s="13"/>
      <c r="G60" s="13">
        <v>1</v>
      </c>
      <c r="H60" s="13" t="s">
        <v>167</v>
      </c>
      <c r="I60" s="20">
        <v>114</v>
      </c>
      <c r="J60" s="21" t="s">
        <v>91</v>
      </c>
      <c r="K60" s="20">
        <v>3</v>
      </c>
      <c r="L60" s="20">
        <v>0.2</v>
      </c>
      <c r="M60" s="20"/>
      <c r="N60" s="22"/>
      <c r="O60" s="22" t="b">
        <v>0</v>
      </c>
      <c r="P60" s="23">
        <v>1</v>
      </c>
      <c r="Q60" s="28">
        <v>2</v>
      </c>
      <c r="R60" s="28">
        <v>100</v>
      </c>
      <c r="S60" s="13">
        <v>10060057</v>
      </c>
      <c r="T60" s="13" t="s">
        <v>261</v>
      </c>
      <c r="U60" s="13" t="s">
        <v>262</v>
      </c>
      <c r="V60" s="13" t="str">
        <f>_xlfn.DISPIMG("ID_4F48D22CF43447F3A5B0A4ADFC77AE8E",1)</f>
        <v>=DISPIMG("ID_4F48D22CF43447F3A5B0A4ADFC77AE8E",1)</v>
      </c>
      <c r="W60" s="17"/>
      <c r="X60" s="17"/>
      <c r="Y60" s="17"/>
      <c r="Z60" s="13"/>
      <c r="AA60" s="30"/>
      <c r="AB60" s="30"/>
      <c r="AC60" s="13"/>
      <c r="AD60" s="13"/>
      <c r="AE60" s="17"/>
      <c r="AG60" s="30"/>
      <c r="AH60" s="30"/>
      <c r="AI60" s="34"/>
      <c r="AJ60" s="35"/>
      <c r="AK60" s="35"/>
    </row>
    <row r="61" s="3" customFormat="1" ht="36.95" customHeight="1" spans="1:37">
      <c r="A61" s="16"/>
      <c r="B61" s="14">
        <v>58</v>
      </c>
      <c r="C61" s="15"/>
      <c r="D61" s="15" t="s">
        <v>263</v>
      </c>
      <c r="E61" s="15"/>
      <c r="F61" s="15"/>
      <c r="G61" s="15">
        <v>1</v>
      </c>
      <c r="H61" s="15" t="s">
        <v>264</v>
      </c>
      <c r="I61" s="24">
        <v>0</v>
      </c>
      <c r="J61" s="25" t="s">
        <v>265</v>
      </c>
      <c r="K61" s="24">
        <v>0.5</v>
      </c>
      <c r="L61" s="24"/>
      <c r="M61" s="24"/>
      <c r="N61" s="26"/>
      <c r="O61" s="26" t="b">
        <v>0</v>
      </c>
      <c r="P61" s="27">
        <v>3</v>
      </c>
      <c r="Q61" s="29"/>
      <c r="R61" s="29">
        <v>100</v>
      </c>
      <c r="S61" s="15">
        <v>10060058</v>
      </c>
      <c r="T61" s="15" t="s">
        <v>266</v>
      </c>
      <c r="U61" s="15" t="s">
        <v>267</v>
      </c>
      <c r="V61" s="15" t="str">
        <f>_xlfn.DISPIMG("ID_B8309A55B13C46D6B3D13C230D3E8396",1)</f>
        <v>=DISPIMG("ID_B8309A55B13C46D6B3D13C230D3E8396",1)</v>
      </c>
      <c r="W61" s="16"/>
      <c r="X61" s="16"/>
      <c r="Y61" s="16"/>
      <c r="Z61" s="16"/>
      <c r="AA61" s="31"/>
      <c r="AB61" s="31"/>
      <c r="AC61" s="15"/>
      <c r="AD61" s="15"/>
      <c r="AE61" s="16"/>
      <c r="AG61" s="31"/>
      <c r="AH61" s="31"/>
      <c r="AI61" s="36"/>
      <c r="AJ61" s="37"/>
      <c r="AK61" s="37"/>
    </row>
    <row r="62" s="2" customFormat="1" ht="36.95" customHeight="1" spans="1:37">
      <c r="A62" s="17"/>
      <c r="B62" s="12">
        <v>59</v>
      </c>
      <c r="C62" s="13"/>
      <c r="D62" s="13" t="s">
        <v>268</v>
      </c>
      <c r="E62" s="13"/>
      <c r="F62" s="13"/>
      <c r="G62" s="13">
        <v>1</v>
      </c>
      <c r="H62" s="13" t="s">
        <v>264</v>
      </c>
      <c r="I62" s="20">
        <v>1</v>
      </c>
      <c r="J62" s="21" t="s">
        <v>265</v>
      </c>
      <c r="K62" s="20">
        <v>0.5</v>
      </c>
      <c r="L62" s="20"/>
      <c r="M62" s="20"/>
      <c r="N62" s="22"/>
      <c r="O62" s="22" t="b">
        <v>0</v>
      </c>
      <c r="P62" s="23">
        <v>3</v>
      </c>
      <c r="Q62" s="28">
        <v>4</v>
      </c>
      <c r="R62" s="28">
        <v>100</v>
      </c>
      <c r="S62" s="13">
        <v>10060059</v>
      </c>
      <c r="T62" s="13" t="s">
        <v>269</v>
      </c>
      <c r="U62" s="13" t="s">
        <v>270</v>
      </c>
      <c r="V62" s="13" t="str">
        <f>_xlfn.DISPIMG("ID_8956CE7096334651A5EDC0E8246A8347",1)</f>
        <v>=DISPIMG("ID_8956CE7096334651A5EDC0E8246A8347",1)</v>
      </c>
      <c r="W62" s="17"/>
      <c r="X62" s="17"/>
      <c r="Y62" s="17"/>
      <c r="Z62" s="13"/>
      <c r="AA62" s="30"/>
      <c r="AB62" s="30"/>
      <c r="AC62" s="13"/>
      <c r="AD62" s="13"/>
      <c r="AE62" s="17"/>
      <c r="AG62" s="30"/>
      <c r="AH62" s="30"/>
      <c r="AI62" s="34"/>
      <c r="AJ62" s="35"/>
      <c r="AK62" s="35"/>
    </row>
    <row r="63" s="3" customFormat="1" ht="36.95" customHeight="1" spans="1:37">
      <c r="A63" s="16"/>
      <c r="B63" s="14">
        <v>60</v>
      </c>
      <c r="C63" s="15"/>
      <c r="D63" s="15" t="s">
        <v>271</v>
      </c>
      <c r="E63" s="15"/>
      <c r="F63" s="15"/>
      <c r="G63" s="15">
        <v>1</v>
      </c>
      <c r="H63" s="15" t="s">
        <v>167</v>
      </c>
      <c r="I63" s="24">
        <v>121</v>
      </c>
      <c r="J63" s="25" t="s">
        <v>272</v>
      </c>
      <c r="K63" s="24">
        <v>2</v>
      </c>
      <c r="L63" s="24">
        <v>2</v>
      </c>
      <c r="M63" s="24"/>
      <c r="N63" s="26"/>
      <c r="O63" s="26" t="b">
        <v>0</v>
      </c>
      <c r="P63" s="27">
        <v>1</v>
      </c>
      <c r="Q63" s="29">
        <v>5</v>
      </c>
      <c r="R63" s="29">
        <v>100</v>
      </c>
      <c r="S63" s="15">
        <v>10060060</v>
      </c>
      <c r="T63" s="15" t="s">
        <v>273</v>
      </c>
      <c r="U63" s="15" t="s">
        <v>274</v>
      </c>
      <c r="V63" s="15" t="str">
        <f>_xlfn.DISPIMG("ID_5B83FD2DEA644BD2BE80A27C9B59F83E",1)</f>
        <v>=DISPIMG("ID_5B83FD2DEA644BD2BE80A27C9B59F83E",1)</v>
      </c>
      <c r="W63" s="16"/>
      <c r="X63" s="16"/>
      <c r="Y63" s="16"/>
      <c r="Z63" s="16"/>
      <c r="AA63" s="31"/>
      <c r="AB63" s="31"/>
      <c r="AC63" s="15"/>
      <c r="AD63" s="15"/>
      <c r="AE63" s="16"/>
      <c r="AG63" s="31"/>
      <c r="AH63" s="31"/>
      <c r="AI63" s="36"/>
      <c r="AJ63" s="37"/>
      <c r="AK63" s="37"/>
    </row>
    <row r="64" s="2" customFormat="1" ht="36.95" customHeight="1" spans="1:37">
      <c r="A64" s="17"/>
      <c r="B64" s="12">
        <v>61</v>
      </c>
      <c r="C64" s="13"/>
      <c r="D64" s="13" t="s">
        <v>275</v>
      </c>
      <c r="E64" s="13"/>
      <c r="F64" s="13"/>
      <c r="G64" s="13">
        <v>1</v>
      </c>
      <c r="H64" s="13" t="s">
        <v>176</v>
      </c>
      <c r="I64" s="20">
        <v>121</v>
      </c>
      <c r="J64" s="20" t="s">
        <v>276</v>
      </c>
      <c r="K64" s="20"/>
      <c r="L64" s="20"/>
      <c r="M64" s="20"/>
      <c r="N64" s="22"/>
      <c r="O64" s="22" t="b">
        <v>0</v>
      </c>
      <c r="P64" s="23">
        <v>2</v>
      </c>
      <c r="Q64" s="28">
        <v>2</v>
      </c>
      <c r="R64" s="28">
        <v>100</v>
      </c>
      <c r="S64" s="13">
        <v>10060061</v>
      </c>
      <c r="T64" s="13" t="s">
        <v>277</v>
      </c>
      <c r="U64" s="13" t="s">
        <v>278</v>
      </c>
      <c r="V64" s="13" t="str">
        <f>_xlfn.DISPIMG("ID_53A9E9963E144169B8B442C91F1433E0",1)</f>
        <v>=DISPIMG("ID_53A9E9963E144169B8B442C91F1433E0",1)</v>
      </c>
      <c r="W64" s="17"/>
      <c r="X64" s="17"/>
      <c r="Y64" s="17"/>
      <c r="Z64" s="13"/>
      <c r="AA64" s="30"/>
      <c r="AB64" s="30"/>
      <c r="AC64" s="13"/>
      <c r="AD64" s="13"/>
      <c r="AE64" s="17"/>
      <c r="AG64" s="30"/>
      <c r="AH64" s="30"/>
      <c r="AI64" s="34"/>
      <c r="AJ64" s="35"/>
      <c r="AK64" s="35"/>
    </row>
    <row r="65" s="3" customFormat="1" ht="36.95" customHeight="1" spans="1:37">
      <c r="A65" s="16"/>
      <c r="B65" s="14">
        <v>62</v>
      </c>
      <c r="C65" s="15"/>
      <c r="D65" s="15" t="s">
        <v>279</v>
      </c>
      <c r="E65" s="15"/>
      <c r="F65" s="15"/>
      <c r="G65" s="15">
        <v>1</v>
      </c>
      <c r="H65" s="15" t="s">
        <v>176</v>
      </c>
      <c r="I65" s="24">
        <v>121</v>
      </c>
      <c r="J65" s="24" t="s">
        <v>280</v>
      </c>
      <c r="K65" s="24"/>
      <c r="L65" s="24"/>
      <c r="M65" s="24"/>
      <c r="N65" s="26"/>
      <c r="O65" s="26" t="b">
        <v>0</v>
      </c>
      <c r="P65" s="27">
        <v>3</v>
      </c>
      <c r="Q65" s="29"/>
      <c r="R65" s="29">
        <v>100</v>
      </c>
      <c r="S65" s="15">
        <v>10060062</v>
      </c>
      <c r="T65" s="15" t="s">
        <v>279</v>
      </c>
      <c r="U65" s="15" t="s">
        <v>281</v>
      </c>
      <c r="V65" s="15" t="str">
        <f>_xlfn.DISPIMG("ID_2A4B668C73784DD0B10FA676518014AB",1)</f>
        <v>=DISPIMG("ID_2A4B668C73784DD0B10FA676518014AB",1)</v>
      </c>
      <c r="W65" s="16"/>
      <c r="X65" s="16"/>
      <c r="Y65" s="16"/>
      <c r="Z65" s="16"/>
      <c r="AA65" s="31"/>
      <c r="AB65" s="31"/>
      <c r="AC65" s="15"/>
      <c r="AD65" s="15"/>
      <c r="AE65" s="16"/>
      <c r="AG65" s="31"/>
      <c r="AH65" s="31"/>
      <c r="AI65" s="36"/>
      <c r="AJ65" s="37"/>
      <c r="AK65" s="37"/>
    </row>
    <row r="66" s="2" customFormat="1" ht="36.95" customHeight="1" spans="1:37">
      <c r="A66" s="17"/>
      <c r="B66" s="12">
        <v>63</v>
      </c>
      <c r="C66" s="13"/>
      <c r="D66" s="13" t="s">
        <v>282</v>
      </c>
      <c r="E66" s="13">
        <v>60</v>
      </c>
      <c r="F66" s="13"/>
      <c r="G66" s="13">
        <v>1</v>
      </c>
      <c r="H66" s="13" t="s">
        <v>176</v>
      </c>
      <c r="I66" s="20">
        <v>121</v>
      </c>
      <c r="J66" s="20" t="s">
        <v>283</v>
      </c>
      <c r="K66" s="20"/>
      <c r="L66" s="20"/>
      <c r="M66" s="20"/>
      <c r="N66" s="22"/>
      <c r="O66" s="22" t="b">
        <v>0</v>
      </c>
      <c r="P66" s="23">
        <v>3</v>
      </c>
      <c r="Q66" s="28"/>
      <c r="R66" s="28">
        <v>100</v>
      </c>
      <c r="S66" s="13">
        <v>10060063</v>
      </c>
      <c r="T66" s="13" t="s">
        <v>284</v>
      </c>
      <c r="U66" s="13" t="s">
        <v>285</v>
      </c>
      <c r="V66" s="13" t="str">
        <f>_xlfn.DISPIMG("ID_E21D327F28B44188A9EC8CDAB9D5C440",1)</f>
        <v>=DISPIMG("ID_E21D327F28B44188A9EC8CDAB9D5C440",1)</v>
      </c>
      <c r="W66" s="17"/>
      <c r="X66" s="17"/>
      <c r="Y66" s="17"/>
      <c r="Z66" s="13"/>
      <c r="AA66" s="30"/>
      <c r="AB66" s="30"/>
      <c r="AC66" s="13"/>
      <c r="AD66" s="13"/>
      <c r="AE66" s="17"/>
      <c r="AG66" s="30"/>
      <c r="AH66" s="30"/>
      <c r="AI66" s="34"/>
      <c r="AJ66" s="35"/>
      <c r="AK66" s="35"/>
    </row>
    <row r="67" s="3" customFormat="1" ht="36.95" customHeight="1" spans="1:37">
      <c r="A67" s="16"/>
      <c r="B67" s="14">
        <v>64</v>
      </c>
      <c r="C67" s="15"/>
      <c r="D67" s="15" t="s">
        <v>286</v>
      </c>
      <c r="E67" s="15"/>
      <c r="F67" s="15"/>
      <c r="G67" s="15">
        <v>1</v>
      </c>
      <c r="H67" s="38" t="s">
        <v>176</v>
      </c>
      <c r="I67" s="40">
        <v>122</v>
      </c>
      <c r="J67" s="41" t="s">
        <v>287</v>
      </c>
      <c r="K67" s="24"/>
      <c r="L67" s="24"/>
      <c r="M67" s="24"/>
      <c r="N67" s="26"/>
      <c r="O67" s="26" t="b">
        <v>0</v>
      </c>
      <c r="P67" s="27">
        <v>2</v>
      </c>
      <c r="Q67" s="29"/>
      <c r="R67" s="29">
        <v>100</v>
      </c>
      <c r="S67" s="15">
        <v>10060064</v>
      </c>
      <c r="T67" s="15" t="s">
        <v>286</v>
      </c>
      <c r="U67" s="15" t="s">
        <v>288</v>
      </c>
      <c r="V67" s="15" t="str">
        <f>_xlfn.DISPIMG("ID_95BF19F707584EC6A5B8786A097635E8",1)</f>
        <v>=DISPIMG("ID_95BF19F707584EC6A5B8786A097635E8",1)</v>
      </c>
      <c r="W67" s="16"/>
      <c r="X67" s="16"/>
      <c r="Y67" s="16"/>
      <c r="Z67" s="16"/>
      <c r="AA67" s="31"/>
      <c r="AB67" s="31"/>
      <c r="AC67" s="15"/>
      <c r="AD67" s="15"/>
      <c r="AE67" s="16"/>
      <c r="AG67" s="31"/>
      <c r="AH67" s="31"/>
      <c r="AI67" s="36"/>
      <c r="AJ67" s="37"/>
      <c r="AK67" s="37"/>
    </row>
    <row r="68" s="2" customFormat="1" ht="36.95" customHeight="1" spans="1:37">
      <c r="A68" s="17"/>
      <c r="B68" s="12">
        <v>65</v>
      </c>
      <c r="C68" s="13"/>
      <c r="D68" s="13" t="s">
        <v>289</v>
      </c>
      <c r="E68" s="13"/>
      <c r="F68" s="13"/>
      <c r="G68" s="13">
        <v>1</v>
      </c>
      <c r="H68" s="13" t="s">
        <v>176</v>
      </c>
      <c r="I68" s="20">
        <v>122</v>
      </c>
      <c r="J68" s="21" t="s">
        <v>290</v>
      </c>
      <c r="K68" s="20"/>
      <c r="L68" s="20"/>
      <c r="M68" s="20"/>
      <c r="N68" s="22"/>
      <c r="O68" s="22" t="b">
        <v>0</v>
      </c>
      <c r="P68" s="23">
        <v>2</v>
      </c>
      <c r="Q68" s="28"/>
      <c r="R68" s="28">
        <v>100</v>
      </c>
      <c r="S68" s="13">
        <v>10060065</v>
      </c>
      <c r="T68" s="13" t="s">
        <v>289</v>
      </c>
      <c r="U68" s="13" t="s">
        <v>291</v>
      </c>
      <c r="V68" s="13" t="str">
        <f>_xlfn.DISPIMG("ID_E688B85962324D869730D7D5C5EEDC54",1)</f>
        <v>=DISPIMG("ID_E688B85962324D869730D7D5C5EEDC54",1)</v>
      </c>
      <c r="W68" s="17"/>
      <c r="X68" s="17"/>
      <c r="Y68" s="17"/>
      <c r="Z68" s="13"/>
      <c r="AA68" s="30"/>
      <c r="AB68" s="30"/>
      <c r="AC68" s="13"/>
      <c r="AD68" s="13"/>
      <c r="AE68" s="17"/>
      <c r="AG68" s="30"/>
      <c r="AH68" s="30"/>
      <c r="AI68" s="34"/>
      <c r="AJ68" s="35"/>
      <c r="AK68" s="35"/>
    </row>
    <row r="69" s="3" customFormat="1" ht="36.95" customHeight="1" spans="1:37">
      <c r="A69" s="16"/>
      <c r="B69" s="14">
        <v>66</v>
      </c>
      <c r="C69" s="15"/>
      <c r="D69" s="31" t="s">
        <v>292</v>
      </c>
      <c r="E69" s="15"/>
      <c r="F69" s="15"/>
      <c r="G69" s="15">
        <v>1</v>
      </c>
      <c r="H69" s="38" t="s">
        <v>176</v>
      </c>
      <c r="I69" s="40">
        <v>122</v>
      </c>
      <c r="J69" s="41" t="s">
        <v>293</v>
      </c>
      <c r="K69" s="24"/>
      <c r="L69" s="24"/>
      <c r="M69" s="24"/>
      <c r="N69" s="26"/>
      <c r="O69" s="26" t="b">
        <v>0</v>
      </c>
      <c r="P69" s="27">
        <v>3</v>
      </c>
      <c r="Q69" s="29"/>
      <c r="R69" s="29">
        <v>100</v>
      </c>
      <c r="S69" s="15">
        <v>10060066</v>
      </c>
      <c r="T69" s="15" t="s">
        <v>294</v>
      </c>
      <c r="U69" s="15" t="s">
        <v>295</v>
      </c>
      <c r="V69" s="15" t="str">
        <f>_xlfn.DISPIMG("ID_F339847A0FCE4C25B8324EB7F064DB1C",1)</f>
        <v>=DISPIMG("ID_F339847A0FCE4C25B8324EB7F064DB1C",1)</v>
      </c>
      <c r="W69" s="16"/>
      <c r="X69" s="16"/>
      <c r="Y69" s="16"/>
      <c r="Z69" s="16"/>
      <c r="AA69" s="31"/>
      <c r="AB69" s="31"/>
      <c r="AC69" s="15"/>
      <c r="AD69" s="15"/>
      <c r="AE69" s="16"/>
      <c r="AG69" s="31"/>
      <c r="AH69" s="31"/>
      <c r="AI69" s="36"/>
      <c r="AJ69" s="37"/>
      <c r="AK69" s="37"/>
    </row>
    <row r="70" s="2" customFormat="1" ht="36.95" customHeight="1" spans="1:37">
      <c r="A70" s="17"/>
      <c r="B70" s="12">
        <v>67</v>
      </c>
      <c r="C70" s="13"/>
      <c r="D70" s="13" t="s">
        <v>296</v>
      </c>
      <c r="E70" s="13"/>
      <c r="F70" s="13"/>
      <c r="G70" s="13">
        <v>1</v>
      </c>
      <c r="H70" s="13" t="s">
        <v>176</v>
      </c>
      <c r="I70" s="20">
        <v>122</v>
      </c>
      <c r="J70" s="21" t="s">
        <v>297</v>
      </c>
      <c r="K70" s="20"/>
      <c r="L70" s="20"/>
      <c r="M70" s="20"/>
      <c r="N70" s="22"/>
      <c r="O70" s="22" t="b">
        <v>0</v>
      </c>
      <c r="P70" s="23">
        <v>3</v>
      </c>
      <c r="Q70" s="28"/>
      <c r="R70" s="28">
        <v>100</v>
      </c>
      <c r="S70" s="13">
        <v>10060067</v>
      </c>
      <c r="T70" s="13" t="s">
        <v>298</v>
      </c>
      <c r="U70" s="13" t="s">
        <v>299</v>
      </c>
      <c r="V70" s="13" t="str">
        <f>_xlfn.DISPIMG("ID_4ACFBE9D0E294035AC9F19FA686EAD1D",1)</f>
        <v>=DISPIMG("ID_4ACFBE9D0E294035AC9F19FA686EAD1D",1)</v>
      </c>
      <c r="W70" s="17"/>
      <c r="X70" s="17"/>
      <c r="Y70" s="17"/>
      <c r="Z70" s="13"/>
      <c r="AA70" s="30"/>
      <c r="AB70" s="30"/>
      <c r="AC70" s="13"/>
      <c r="AD70" s="13"/>
      <c r="AE70" s="17"/>
      <c r="AG70" s="30"/>
      <c r="AH70" s="30"/>
      <c r="AI70" s="34"/>
      <c r="AJ70" s="35"/>
      <c r="AK70" s="35"/>
    </row>
    <row r="71" s="3" customFormat="1" ht="36.95" customHeight="1" spans="1:37">
      <c r="A71" s="16"/>
      <c r="B71" s="14">
        <v>68</v>
      </c>
      <c r="C71" s="15"/>
      <c r="D71" s="15" t="s">
        <v>300</v>
      </c>
      <c r="E71" s="15"/>
      <c r="F71" s="15"/>
      <c r="G71" s="15">
        <v>1</v>
      </c>
      <c r="H71" s="15" t="s">
        <v>176</v>
      </c>
      <c r="I71" s="24">
        <v>123</v>
      </c>
      <c r="J71" s="25" t="s">
        <v>301</v>
      </c>
      <c r="K71" s="24"/>
      <c r="L71" s="24"/>
      <c r="M71" s="24"/>
      <c r="N71" s="26"/>
      <c r="O71" s="26" t="b">
        <v>0</v>
      </c>
      <c r="P71" s="27">
        <v>2</v>
      </c>
      <c r="Q71" s="29"/>
      <c r="R71" s="29">
        <v>100</v>
      </c>
      <c r="S71" s="15">
        <v>10060068</v>
      </c>
      <c r="T71" s="15" t="s">
        <v>300</v>
      </c>
      <c r="U71" s="15" t="s">
        <v>302</v>
      </c>
      <c r="V71" s="15" t="str">
        <f>_xlfn.DISPIMG("ID_225CF2B98D8644019B20F055FBD2CBDD",1)</f>
        <v>=DISPIMG("ID_225CF2B98D8644019B20F055FBD2CBDD",1)</v>
      </c>
      <c r="W71" s="16"/>
      <c r="X71" s="16"/>
      <c r="Y71" s="16"/>
      <c r="Z71" s="16"/>
      <c r="AA71" s="31"/>
      <c r="AB71" s="31"/>
      <c r="AC71" s="15"/>
      <c r="AD71" s="15"/>
      <c r="AE71" s="16"/>
      <c r="AG71" s="31"/>
      <c r="AH71" s="31"/>
      <c r="AI71" s="36"/>
      <c r="AJ71" s="37"/>
      <c r="AK71" s="37"/>
    </row>
    <row r="72" s="2" customFormat="1" ht="36.95" customHeight="1" spans="1:37">
      <c r="A72" s="17"/>
      <c r="B72" s="12">
        <v>69</v>
      </c>
      <c r="C72" s="13"/>
      <c r="D72" s="13" t="s">
        <v>303</v>
      </c>
      <c r="E72" s="13"/>
      <c r="F72" s="13"/>
      <c r="G72" s="13">
        <v>1</v>
      </c>
      <c r="H72" s="13" t="s">
        <v>167</v>
      </c>
      <c r="I72" s="20">
        <v>123</v>
      </c>
      <c r="J72" s="21" t="s">
        <v>168</v>
      </c>
      <c r="K72" s="20">
        <v>3</v>
      </c>
      <c r="L72" s="20">
        <v>-0.15</v>
      </c>
      <c r="M72" s="20"/>
      <c r="N72" s="22"/>
      <c r="O72" s="22" t="b">
        <v>0</v>
      </c>
      <c r="P72" s="23">
        <v>2</v>
      </c>
      <c r="Q72" s="28"/>
      <c r="R72" s="28">
        <v>100</v>
      </c>
      <c r="S72" s="13">
        <v>10060069</v>
      </c>
      <c r="T72" s="13" t="s">
        <v>304</v>
      </c>
      <c r="U72" s="13" t="s">
        <v>305</v>
      </c>
      <c r="V72" s="13" t="str">
        <f>_xlfn.DISPIMG("ID_9E6852AB56F74C118EDC0F415D710737",1)</f>
        <v>=DISPIMG("ID_9E6852AB56F74C118EDC0F415D710737",1)</v>
      </c>
      <c r="W72" s="17"/>
      <c r="X72" s="17"/>
      <c r="Y72" s="17"/>
      <c r="Z72" s="13"/>
      <c r="AA72" s="30"/>
      <c r="AB72" s="30"/>
      <c r="AC72" s="13"/>
      <c r="AD72" s="13"/>
      <c r="AE72" s="17"/>
      <c r="AG72" s="30"/>
      <c r="AH72" s="30"/>
      <c r="AI72" s="34"/>
      <c r="AJ72" s="35"/>
      <c r="AK72" s="35"/>
    </row>
    <row r="73" s="3" customFormat="1" ht="36.95" customHeight="1" spans="1:37">
      <c r="A73" s="16"/>
      <c r="B73" s="14">
        <v>70</v>
      </c>
      <c r="C73" s="15"/>
      <c r="D73" s="15" t="s">
        <v>306</v>
      </c>
      <c r="E73" s="15">
        <v>68</v>
      </c>
      <c r="F73" s="15"/>
      <c r="G73" s="15">
        <v>1</v>
      </c>
      <c r="H73" s="15" t="s">
        <v>176</v>
      </c>
      <c r="I73" s="24">
        <v>123</v>
      </c>
      <c r="J73" s="25" t="s">
        <v>307</v>
      </c>
      <c r="K73" s="24"/>
      <c r="L73" s="24"/>
      <c r="M73" s="24"/>
      <c r="N73" s="26"/>
      <c r="O73" s="26" t="b">
        <v>0</v>
      </c>
      <c r="P73" s="27">
        <v>2</v>
      </c>
      <c r="Q73" s="29"/>
      <c r="R73" s="29">
        <v>100</v>
      </c>
      <c r="S73" s="15">
        <v>10060070</v>
      </c>
      <c r="T73" s="15" t="s">
        <v>308</v>
      </c>
      <c r="U73" s="15" t="s">
        <v>309</v>
      </c>
      <c r="V73" s="15" t="str">
        <f>_xlfn.DISPIMG("ID_1914259E98F94AD1B3CA9176DC808838",1)</f>
        <v>=DISPIMG("ID_1914259E98F94AD1B3CA9176DC808838",1)</v>
      </c>
      <c r="W73" s="16"/>
      <c r="X73" s="16"/>
      <c r="Y73" s="16"/>
      <c r="Z73" s="16"/>
      <c r="AA73" s="31"/>
      <c r="AB73" s="31"/>
      <c r="AC73" s="15"/>
      <c r="AD73" s="15"/>
      <c r="AE73" s="16"/>
      <c r="AG73" s="31"/>
      <c r="AH73" s="31"/>
      <c r="AI73" s="36"/>
      <c r="AJ73" s="37"/>
      <c r="AK73" s="37"/>
    </row>
    <row r="74" s="2" customFormat="1" ht="36.95" customHeight="1" spans="1:37">
      <c r="A74" s="17"/>
      <c r="B74" s="12">
        <v>71</v>
      </c>
      <c r="C74" s="13"/>
      <c r="D74" s="13" t="s">
        <v>310</v>
      </c>
      <c r="E74" s="13"/>
      <c r="F74" s="13"/>
      <c r="G74" s="13">
        <v>1</v>
      </c>
      <c r="H74" s="13" t="s">
        <v>176</v>
      </c>
      <c r="I74" s="20">
        <v>123</v>
      </c>
      <c r="J74" s="21" t="s">
        <v>311</v>
      </c>
      <c r="K74" s="20"/>
      <c r="L74" s="20"/>
      <c r="M74" s="20"/>
      <c r="N74" s="22"/>
      <c r="O74" s="22" t="b">
        <v>0</v>
      </c>
      <c r="P74" s="23">
        <v>3</v>
      </c>
      <c r="Q74" s="28"/>
      <c r="R74" s="28">
        <v>100</v>
      </c>
      <c r="S74" s="13">
        <v>10060071</v>
      </c>
      <c r="T74" s="13" t="s">
        <v>312</v>
      </c>
      <c r="U74" s="13" t="s">
        <v>313</v>
      </c>
      <c r="V74" s="13" t="str">
        <f>_xlfn.DISPIMG("ID_FE28F0F496074F57A65084B7F7A4F5D4",1)</f>
        <v>=DISPIMG("ID_FE28F0F496074F57A65084B7F7A4F5D4",1)</v>
      </c>
      <c r="W74" s="17"/>
      <c r="X74" s="17"/>
      <c r="Y74" s="17"/>
      <c r="Z74" s="13"/>
      <c r="AA74" s="30"/>
      <c r="AB74" s="30"/>
      <c r="AC74" s="13"/>
      <c r="AD74" s="13"/>
      <c r="AE74" s="17"/>
      <c r="AG74" s="30"/>
      <c r="AH74" s="30"/>
      <c r="AI74" s="34"/>
      <c r="AJ74" s="35"/>
      <c r="AK74" s="35"/>
    </row>
    <row r="75" s="3" customFormat="1" ht="36.95" customHeight="1" spans="1:37">
      <c r="A75" s="16"/>
      <c r="B75" s="14">
        <v>72</v>
      </c>
      <c r="C75" s="15"/>
      <c r="D75" s="15" t="s">
        <v>314</v>
      </c>
      <c r="E75" s="15"/>
      <c r="F75" s="15"/>
      <c r="G75" s="15">
        <v>1</v>
      </c>
      <c r="H75" s="15" t="s">
        <v>176</v>
      </c>
      <c r="I75" s="24">
        <v>124</v>
      </c>
      <c r="J75" s="25" t="s">
        <v>315</v>
      </c>
      <c r="K75" s="24"/>
      <c r="L75" s="24"/>
      <c r="M75" s="24"/>
      <c r="N75" s="26"/>
      <c r="O75" s="26" t="b">
        <v>0</v>
      </c>
      <c r="P75" s="27">
        <v>1</v>
      </c>
      <c r="Q75" s="29"/>
      <c r="R75" s="29">
        <v>100</v>
      </c>
      <c r="S75" s="15">
        <v>10060072</v>
      </c>
      <c r="T75" s="15" t="s">
        <v>314</v>
      </c>
      <c r="U75" s="15" t="s">
        <v>316</v>
      </c>
      <c r="V75" s="15" t="str">
        <f>_xlfn.DISPIMG("ID_8BFF7E600E7B439C865DA4FF09D6AA52",1)</f>
        <v>=DISPIMG("ID_8BFF7E600E7B439C865DA4FF09D6AA52",1)</v>
      </c>
      <c r="W75" s="16"/>
      <c r="X75" s="16"/>
      <c r="Y75" s="16"/>
      <c r="Z75" s="16"/>
      <c r="AA75" s="31"/>
      <c r="AB75" s="31"/>
      <c r="AC75" s="15"/>
      <c r="AD75" s="15"/>
      <c r="AE75" s="16"/>
      <c r="AG75" s="31"/>
      <c r="AH75" s="31"/>
      <c r="AI75" s="36"/>
      <c r="AJ75" s="37"/>
      <c r="AK75" s="37"/>
    </row>
    <row r="76" s="2" customFormat="1" ht="36.95" customHeight="1" spans="1:37">
      <c r="A76" s="17"/>
      <c r="B76" s="12">
        <v>73</v>
      </c>
      <c r="C76" s="13"/>
      <c r="D76" s="13" t="s">
        <v>317</v>
      </c>
      <c r="E76" s="13"/>
      <c r="F76" s="13"/>
      <c r="G76" s="13">
        <v>1</v>
      </c>
      <c r="H76" s="13" t="s">
        <v>167</v>
      </c>
      <c r="I76" s="20">
        <v>124</v>
      </c>
      <c r="J76" s="21" t="s">
        <v>172</v>
      </c>
      <c r="K76" s="20">
        <v>2</v>
      </c>
      <c r="L76" s="20">
        <v>0.3</v>
      </c>
      <c r="M76" s="20"/>
      <c r="N76" s="22"/>
      <c r="O76" s="22" t="b">
        <v>0</v>
      </c>
      <c r="P76" s="23">
        <v>2</v>
      </c>
      <c r="Q76" s="28"/>
      <c r="R76" s="28">
        <v>100</v>
      </c>
      <c r="S76" s="13">
        <v>10060073</v>
      </c>
      <c r="T76" s="13" t="s">
        <v>318</v>
      </c>
      <c r="U76" s="13" t="s">
        <v>319</v>
      </c>
      <c r="V76" s="13" t="str">
        <f>_xlfn.DISPIMG("ID_354DFC7132C94B02AB8C7BAF652898ED",1)</f>
        <v>=DISPIMG("ID_354DFC7132C94B02AB8C7BAF652898ED",1)</v>
      </c>
      <c r="W76" s="17"/>
      <c r="X76" s="17"/>
      <c r="Y76" s="17"/>
      <c r="Z76" s="13"/>
      <c r="AA76" s="30"/>
      <c r="AB76" s="30"/>
      <c r="AC76" s="13"/>
      <c r="AD76" s="13"/>
      <c r="AE76" s="17"/>
      <c r="AG76" s="30"/>
      <c r="AH76" s="30"/>
      <c r="AI76" s="34"/>
      <c r="AJ76" s="35"/>
      <c r="AK76" s="35"/>
    </row>
    <row r="77" s="3" customFormat="1" ht="36.95" customHeight="1" spans="1:37">
      <c r="A77" s="16"/>
      <c r="B77" s="14">
        <v>74</v>
      </c>
      <c r="C77" s="15"/>
      <c r="D77" s="15" t="s">
        <v>320</v>
      </c>
      <c r="E77" s="15"/>
      <c r="F77" s="15"/>
      <c r="G77" s="15">
        <v>1</v>
      </c>
      <c r="H77" s="15" t="s">
        <v>176</v>
      </c>
      <c r="I77" s="24">
        <v>124</v>
      </c>
      <c r="J77" s="25" t="s">
        <v>321</v>
      </c>
      <c r="K77" s="24"/>
      <c r="L77" s="24"/>
      <c r="M77" s="24"/>
      <c r="N77" s="26"/>
      <c r="O77" s="26" t="b">
        <v>0</v>
      </c>
      <c r="P77" s="27">
        <v>3</v>
      </c>
      <c r="Q77" s="29"/>
      <c r="R77" s="29">
        <v>100</v>
      </c>
      <c r="S77" s="15">
        <v>10060074</v>
      </c>
      <c r="T77" s="15" t="s">
        <v>322</v>
      </c>
      <c r="U77" s="15" t="s">
        <v>323</v>
      </c>
      <c r="V77" s="15" t="str">
        <f>_xlfn.DISPIMG("ID_8A0AB6E64B0B4FC9A8BB9B97AB52C87F",1)</f>
        <v>=DISPIMG("ID_8A0AB6E64B0B4FC9A8BB9B97AB52C87F",1)</v>
      </c>
      <c r="W77" s="16"/>
      <c r="X77" s="16"/>
      <c r="Y77" s="16"/>
      <c r="Z77" s="16"/>
      <c r="AA77" s="31"/>
      <c r="AB77" s="31"/>
      <c r="AC77" s="15"/>
      <c r="AD77" s="15"/>
      <c r="AE77" s="16"/>
      <c r="AG77" s="31"/>
      <c r="AH77" s="31"/>
      <c r="AI77" s="36"/>
      <c r="AJ77" s="37"/>
      <c r="AK77" s="37"/>
    </row>
    <row r="78" s="2" customFormat="1" ht="36.95" customHeight="1" spans="1:37">
      <c r="A78" s="17"/>
      <c r="B78" s="12">
        <v>75</v>
      </c>
      <c r="C78" s="13"/>
      <c r="D78" s="13" t="s">
        <v>324</v>
      </c>
      <c r="E78" s="13"/>
      <c r="F78" s="13"/>
      <c r="G78" s="13">
        <v>1</v>
      </c>
      <c r="H78" s="13" t="s">
        <v>176</v>
      </c>
      <c r="I78" s="20">
        <v>124</v>
      </c>
      <c r="J78" s="21" t="s">
        <v>325</v>
      </c>
      <c r="K78" s="20"/>
      <c r="L78" s="20"/>
      <c r="M78" s="20"/>
      <c r="N78" s="22"/>
      <c r="O78" s="22" t="b">
        <v>0</v>
      </c>
      <c r="P78" s="23">
        <v>3</v>
      </c>
      <c r="Q78" s="28"/>
      <c r="R78" s="28">
        <v>100</v>
      </c>
      <c r="S78" s="13">
        <v>10060075</v>
      </c>
      <c r="T78" s="13" t="s">
        <v>324</v>
      </c>
      <c r="U78" s="13" t="s">
        <v>326</v>
      </c>
      <c r="V78" s="13" t="str">
        <f>_xlfn.DISPIMG("ID_1BECC33C67224ADFAE69095D4EAEB08C",1)</f>
        <v>=DISPIMG("ID_1BECC33C67224ADFAE69095D4EAEB08C",1)</v>
      </c>
      <c r="W78" s="17"/>
      <c r="X78" s="17"/>
      <c r="Y78" s="17"/>
      <c r="Z78" s="13"/>
      <c r="AA78" s="30"/>
      <c r="AB78" s="30"/>
      <c r="AC78" s="13"/>
      <c r="AD78" s="13"/>
      <c r="AE78" s="17"/>
      <c r="AG78" s="30"/>
      <c r="AH78" s="30"/>
      <c r="AI78" s="34"/>
      <c r="AJ78" s="35"/>
      <c r="AK78" s="35"/>
    </row>
    <row r="79" s="3" customFormat="1" ht="36.95" customHeight="1" spans="1:37">
      <c r="A79" s="16"/>
      <c r="B79" s="14">
        <v>76</v>
      </c>
      <c r="C79" s="15"/>
      <c r="D79" s="15" t="s">
        <v>327</v>
      </c>
      <c r="E79" s="15"/>
      <c r="F79" s="15"/>
      <c r="G79" s="15">
        <v>1</v>
      </c>
      <c r="H79" s="15" t="s">
        <v>167</v>
      </c>
      <c r="I79" s="24">
        <v>131</v>
      </c>
      <c r="J79" s="25" t="s">
        <v>168</v>
      </c>
      <c r="K79" s="24">
        <v>3</v>
      </c>
      <c r="L79" s="24">
        <v>-0.3</v>
      </c>
      <c r="M79" s="24"/>
      <c r="N79" s="26"/>
      <c r="O79" s="26" t="b">
        <v>0</v>
      </c>
      <c r="P79" s="27">
        <v>2</v>
      </c>
      <c r="Q79" s="29"/>
      <c r="R79" s="29">
        <v>100</v>
      </c>
      <c r="S79" s="15">
        <v>10060076</v>
      </c>
      <c r="T79" s="15" t="s">
        <v>328</v>
      </c>
      <c r="U79" s="15" t="s">
        <v>329</v>
      </c>
      <c r="V79" s="15" t="str">
        <f>_xlfn.DISPIMG("ID_D0187515D08A444C82D791B20392397D",1)</f>
        <v>=DISPIMG("ID_D0187515D08A444C82D791B20392397D",1)</v>
      </c>
      <c r="W79" s="16"/>
      <c r="X79" s="16"/>
      <c r="Y79" s="16"/>
      <c r="Z79" s="16"/>
      <c r="AA79" s="31"/>
      <c r="AB79" s="31"/>
      <c r="AC79" s="15"/>
      <c r="AD79" s="15"/>
      <c r="AE79" s="16"/>
      <c r="AG79" s="31"/>
      <c r="AH79" s="31"/>
      <c r="AI79" s="36"/>
      <c r="AJ79" s="37"/>
      <c r="AK79" s="37"/>
    </row>
    <row r="80" s="2" customFormat="1" ht="36.95" customHeight="1" spans="1:37">
      <c r="A80" s="17"/>
      <c r="B80" s="12">
        <v>77</v>
      </c>
      <c r="C80" s="13"/>
      <c r="D80" s="30" t="s">
        <v>330</v>
      </c>
      <c r="E80" s="13"/>
      <c r="F80" s="13"/>
      <c r="G80" s="13">
        <v>1</v>
      </c>
      <c r="H80" s="13" t="s">
        <v>176</v>
      </c>
      <c r="I80" s="20">
        <v>131</v>
      </c>
      <c r="J80" s="21" t="s">
        <v>331</v>
      </c>
      <c r="K80" s="20" t="s">
        <v>332</v>
      </c>
      <c r="L80" s="20"/>
      <c r="M80" s="20"/>
      <c r="N80" s="22"/>
      <c r="O80" s="22" t="b">
        <v>0</v>
      </c>
      <c r="P80" s="23">
        <v>2</v>
      </c>
      <c r="Q80" s="28"/>
      <c r="R80" s="28">
        <v>100</v>
      </c>
      <c r="S80" s="13">
        <v>10060077</v>
      </c>
      <c r="T80" s="13" t="s">
        <v>333</v>
      </c>
      <c r="U80" s="13" t="s">
        <v>334</v>
      </c>
      <c r="V80" s="13" t="str">
        <f>_xlfn.DISPIMG("ID_D2C460F54EC040FA901BC6A81E8C1FF1",1)</f>
        <v>=DISPIMG("ID_D2C460F54EC040FA901BC6A81E8C1FF1",1)</v>
      </c>
      <c r="W80" s="17"/>
      <c r="X80" s="17"/>
      <c r="Y80" s="17"/>
      <c r="Z80" s="13"/>
      <c r="AA80" s="30"/>
      <c r="AB80" s="30"/>
      <c r="AC80" s="13"/>
      <c r="AD80" s="13"/>
      <c r="AE80" s="17"/>
      <c r="AG80" s="30"/>
      <c r="AH80" s="30"/>
      <c r="AI80" s="34"/>
      <c r="AJ80" s="35"/>
      <c r="AK80" s="35"/>
    </row>
    <row r="81" s="3" customFormat="1" ht="36.95" customHeight="1" spans="1:37">
      <c r="A81" s="16"/>
      <c r="B81" s="14">
        <v>78</v>
      </c>
      <c r="C81" s="15"/>
      <c r="D81" s="15" t="s">
        <v>335</v>
      </c>
      <c r="E81" s="15"/>
      <c r="F81" s="15"/>
      <c r="G81" s="15">
        <v>1</v>
      </c>
      <c r="H81" s="15" t="s">
        <v>176</v>
      </c>
      <c r="I81" s="24">
        <v>131</v>
      </c>
      <c r="J81" s="25" t="s">
        <v>336</v>
      </c>
      <c r="K81" s="24"/>
      <c r="L81" s="24"/>
      <c r="M81" s="24"/>
      <c r="N81" s="26"/>
      <c r="O81" s="26" t="b">
        <v>0</v>
      </c>
      <c r="P81" s="27">
        <v>3</v>
      </c>
      <c r="Q81" s="29"/>
      <c r="R81" s="29">
        <v>100</v>
      </c>
      <c r="S81" s="15">
        <v>10060078</v>
      </c>
      <c r="T81" s="15" t="s">
        <v>335</v>
      </c>
      <c r="U81" s="15" t="s">
        <v>337</v>
      </c>
      <c r="V81" s="15" t="str">
        <f>_xlfn.DISPIMG("ID_265E4E18F35045E8B9F42E5C5B917DFE",1)</f>
        <v>=DISPIMG("ID_265E4E18F35045E8B9F42E5C5B917DFE",1)</v>
      </c>
      <c r="W81" s="16"/>
      <c r="X81" s="16"/>
      <c r="Y81" s="16"/>
      <c r="Z81" s="16"/>
      <c r="AA81" s="31"/>
      <c r="AB81" s="31"/>
      <c r="AC81" s="15"/>
      <c r="AD81" s="15"/>
      <c r="AE81" s="16"/>
      <c r="AG81" s="31"/>
      <c r="AH81" s="31"/>
      <c r="AI81" s="36"/>
      <c r="AJ81" s="37"/>
      <c r="AK81" s="37"/>
    </row>
    <row r="82" s="2" customFormat="1" ht="36.95" customHeight="1" spans="1:37">
      <c r="A82" s="17"/>
      <c r="B82" s="12">
        <v>79</v>
      </c>
      <c r="C82" s="13"/>
      <c r="D82" s="13" t="s">
        <v>338</v>
      </c>
      <c r="E82" s="13">
        <v>78</v>
      </c>
      <c r="F82" s="13"/>
      <c r="G82" s="13">
        <v>1</v>
      </c>
      <c r="H82" s="13" t="s">
        <v>176</v>
      </c>
      <c r="I82" s="20">
        <v>131</v>
      </c>
      <c r="J82" s="21" t="s">
        <v>339</v>
      </c>
      <c r="K82" s="20"/>
      <c r="L82" s="20"/>
      <c r="M82" s="20"/>
      <c r="N82" s="22"/>
      <c r="O82" s="22" t="b">
        <v>0</v>
      </c>
      <c r="P82" s="23">
        <v>3</v>
      </c>
      <c r="Q82" s="28"/>
      <c r="R82" s="28">
        <v>100</v>
      </c>
      <c r="S82" s="13">
        <v>10060079</v>
      </c>
      <c r="T82" s="13" t="s">
        <v>338</v>
      </c>
      <c r="U82" s="13" t="s">
        <v>340</v>
      </c>
      <c r="V82" s="13" t="str">
        <f>_xlfn.DISPIMG("ID_7B08121599FA46FC951AAF8E58EF9238",1)</f>
        <v>=DISPIMG("ID_7B08121599FA46FC951AAF8E58EF9238",1)</v>
      </c>
      <c r="W82" s="17"/>
      <c r="X82" s="17"/>
      <c r="Y82" s="17"/>
      <c r="Z82" s="13"/>
      <c r="AA82" s="30"/>
      <c r="AB82" s="30"/>
      <c r="AC82" s="13"/>
      <c r="AD82" s="13"/>
      <c r="AE82" s="17"/>
      <c r="AG82" s="30"/>
      <c r="AH82" s="30"/>
      <c r="AI82" s="34"/>
      <c r="AJ82" s="35"/>
      <c r="AK82" s="35"/>
    </row>
    <row r="83" s="3" customFormat="1" ht="36.95" customHeight="1" spans="1:37">
      <c r="A83" s="16"/>
      <c r="B83" s="14">
        <v>1001</v>
      </c>
      <c r="C83" s="15" t="str">
        <f>_xlfn.DISPIMG("ID_5CDA0A70EED1428085C8936A09686E06",1)</f>
        <v>=DISPIMG("ID_5CDA0A70EED1428085C8936A09686E06",1)</v>
      </c>
      <c r="D83" s="15" t="s">
        <v>341</v>
      </c>
      <c r="E83" s="15"/>
      <c r="F83" s="15">
        <v>1</v>
      </c>
      <c r="G83" s="15"/>
      <c r="H83" s="15" t="s">
        <v>342</v>
      </c>
      <c r="I83" s="24">
        <v>1</v>
      </c>
      <c r="J83" s="25" t="s">
        <v>58</v>
      </c>
      <c r="K83" s="24">
        <v>3</v>
      </c>
      <c r="L83" s="24">
        <v>0.05</v>
      </c>
      <c r="M83" s="24"/>
      <c r="N83" s="26"/>
      <c r="O83" s="26"/>
      <c r="P83" s="27"/>
      <c r="Q83" s="29"/>
      <c r="R83" s="29"/>
      <c r="S83" s="15">
        <v>10060080</v>
      </c>
      <c r="T83" s="15" t="s">
        <v>343</v>
      </c>
      <c r="U83" s="15"/>
      <c r="V83" s="15"/>
      <c r="W83" s="16"/>
      <c r="X83" s="16"/>
      <c r="Y83" s="16"/>
      <c r="Z83" s="16"/>
      <c r="AA83" s="31"/>
      <c r="AB83" s="31"/>
      <c r="AC83" s="15"/>
      <c r="AD83" s="15"/>
      <c r="AE83" s="16"/>
      <c r="AG83" s="31"/>
      <c r="AH83" s="31"/>
      <c r="AI83" s="36"/>
      <c r="AJ83" s="37"/>
      <c r="AK83" s="37"/>
    </row>
    <row r="84" s="2" customFormat="1" ht="36.95" customHeight="1" spans="1:37">
      <c r="A84" s="17"/>
      <c r="B84" s="12">
        <v>1002</v>
      </c>
      <c r="C84" s="13" t="str">
        <f>_xlfn.DISPIMG("ID_A70592CF690E47CAADECE5633CBD8B23",1)</f>
        <v>=DISPIMG("ID_A70592CF690E47CAADECE5633CBD8B23",1)</v>
      </c>
      <c r="D84" s="13" t="s">
        <v>344</v>
      </c>
      <c r="E84" s="13"/>
      <c r="F84" s="13">
        <v>1</v>
      </c>
      <c r="G84" s="13"/>
      <c r="H84" s="13" t="s">
        <v>342</v>
      </c>
      <c r="I84" s="20">
        <v>2</v>
      </c>
      <c r="J84" s="21" t="s">
        <v>58</v>
      </c>
      <c r="K84" s="20">
        <v>3</v>
      </c>
      <c r="L84" s="20">
        <v>0.05</v>
      </c>
      <c r="M84" s="20"/>
      <c r="N84" s="22"/>
      <c r="O84" s="22"/>
      <c r="P84" s="23"/>
      <c r="Q84" s="28"/>
      <c r="R84" s="28"/>
      <c r="S84" s="13">
        <v>10060081</v>
      </c>
      <c r="T84" s="13" t="s">
        <v>345</v>
      </c>
      <c r="U84" s="13"/>
      <c r="V84" s="13"/>
      <c r="W84" s="17"/>
      <c r="X84" s="17"/>
      <c r="Y84" s="17"/>
      <c r="Z84" s="13"/>
      <c r="AA84" s="30"/>
      <c r="AB84" s="30"/>
      <c r="AC84" s="13"/>
      <c r="AD84" s="13"/>
      <c r="AE84" s="17"/>
      <c r="AG84" s="30"/>
      <c r="AH84" s="30"/>
      <c r="AI84" s="34"/>
      <c r="AJ84" s="35"/>
      <c r="AK84" s="35"/>
    </row>
    <row r="85" s="3" customFormat="1" ht="36.95" customHeight="1" spans="1:37">
      <c r="A85" s="16"/>
      <c r="B85" s="14">
        <v>1003</v>
      </c>
      <c r="C85" s="15" t="str">
        <f>_xlfn.DISPIMG("ID_D79B2B224ACC4BAF8ED6CD0CAF53B5AF",1)</f>
        <v>=DISPIMG("ID_D79B2B224ACC4BAF8ED6CD0CAF53B5AF",1)</v>
      </c>
      <c r="D85" s="15" t="s">
        <v>346</v>
      </c>
      <c r="E85" s="15"/>
      <c r="F85" s="15">
        <v>1</v>
      </c>
      <c r="G85" s="15"/>
      <c r="H85" s="15" t="s">
        <v>342</v>
      </c>
      <c r="I85" s="24">
        <v>3</v>
      </c>
      <c r="J85" s="25" t="s">
        <v>58</v>
      </c>
      <c r="K85" s="24">
        <v>3</v>
      </c>
      <c r="L85" s="24">
        <v>0.05</v>
      </c>
      <c r="M85" s="24"/>
      <c r="N85" s="26"/>
      <c r="O85" s="26"/>
      <c r="P85" s="27"/>
      <c r="Q85" s="29"/>
      <c r="R85" s="29"/>
      <c r="S85" s="15">
        <v>10060082</v>
      </c>
      <c r="T85" s="15" t="s">
        <v>347</v>
      </c>
      <c r="U85" s="15"/>
      <c r="V85" s="15"/>
      <c r="W85" s="16"/>
      <c r="X85" s="16"/>
      <c r="Y85" s="16"/>
      <c r="Z85" s="16"/>
      <c r="AA85" s="31"/>
      <c r="AB85" s="31"/>
      <c r="AC85" s="15"/>
      <c r="AD85" s="15"/>
      <c r="AE85" s="16"/>
      <c r="AG85" s="31"/>
      <c r="AH85" s="31"/>
      <c r="AI85" s="36"/>
      <c r="AJ85" s="37"/>
      <c r="AK85" s="37"/>
    </row>
    <row r="86" s="2" customFormat="1" ht="36.95" customHeight="1" spans="1:37">
      <c r="A86" s="17"/>
      <c r="B86" s="12">
        <v>1004</v>
      </c>
      <c r="C86" s="13" t="str">
        <f>_xlfn.DISPIMG("ID_85D99A52CFF446A38CB43887FB067EA1",1)</f>
        <v>=DISPIMG("ID_85D99A52CFF446A38CB43887FB067EA1",1)</v>
      </c>
      <c r="D86" s="13" t="s">
        <v>348</v>
      </c>
      <c r="E86" s="13"/>
      <c r="F86" s="13">
        <v>1</v>
      </c>
      <c r="G86" s="13"/>
      <c r="H86" s="13" t="s">
        <v>342</v>
      </c>
      <c r="I86" s="20">
        <v>4</v>
      </c>
      <c r="J86" s="21" t="s">
        <v>58</v>
      </c>
      <c r="K86" s="20">
        <v>3</v>
      </c>
      <c r="L86" s="20">
        <v>0.05</v>
      </c>
      <c r="M86" s="20"/>
      <c r="N86" s="22"/>
      <c r="O86" s="22"/>
      <c r="P86" s="23"/>
      <c r="Q86" s="28"/>
      <c r="R86" s="28"/>
      <c r="S86" s="13">
        <v>10060083</v>
      </c>
      <c r="T86" s="13" t="s">
        <v>349</v>
      </c>
      <c r="U86" s="13"/>
      <c r="V86" s="13"/>
      <c r="W86" s="17"/>
      <c r="X86" s="17"/>
      <c r="Y86" s="17"/>
      <c r="Z86" s="13"/>
      <c r="AA86" s="30"/>
      <c r="AB86" s="30"/>
      <c r="AC86" s="13"/>
      <c r="AD86" s="13"/>
      <c r="AE86" s="17"/>
      <c r="AG86" s="30"/>
      <c r="AH86" s="30"/>
      <c r="AI86" s="34"/>
      <c r="AJ86" s="35"/>
      <c r="AK86" s="35"/>
    </row>
    <row r="87" s="3" customFormat="1" ht="36.95" customHeight="1" spans="1:37">
      <c r="A87" s="16"/>
      <c r="B87" s="14">
        <v>1005</v>
      </c>
      <c r="C87" s="15" t="str">
        <f>_xlfn.DISPIMG("ID_C8B8ACC9E0FE48AD8AD07501232A5DEF",1)</f>
        <v>=DISPIMG("ID_C8B8ACC9E0FE48AD8AD07501232A5DEF",1)</v>
      </c>
      <c r="D87" s="15" t="s">
        <v>350</v>
      </c>
      <c r="E87" s="15"/>
      <c r="F87" s="15">
        <v>1</v>
      </c>
      <c r="G87" s="15"/>
      <c r="H87" s="15" t="s">
        <v>342</v>
      </c>
      <c r="I87" s="24">
        <v>5</v>
      </c>
      <c r="J87" s="25" t="s">
        <v>58</v>
      </c>
      <c r="K87" s="24">
        <v>3</v>
      </c>
      <c r="L87" s="24">
        <v>0.05</v>
      </c>
      <c r="M87" s="24"/>
      <c r="N87" s="26"/>
      <c r="O87" s="26"/>
      <c r="P87" s="27"/>
      <c r="Q87" s="29"/>
      <c r="R87" s="29"/>
      <c r="S87" s="15">
        <v>10060084</v>
      </c>
      <c r="T87" s="15" t="s">
        <v>350</v>
      </c>
      <c r="U87" s="15"/>
      <c r="V87" s="15"/>
      <c r="W87" s="16"/>
      <c r="X87" s="16"/>
      <c r="Y87" s="16"/>
      <c r="Z87" s="16"/>
      <c r="AA87" s="31"/>
      <c r="AB87" s="31"/>
      <c r="AC87" s="15"/>
      <c r="AD87" s="15"/>
      <c r="AE87" s="16"/>
      <c r="AG87" s="31"/>
      <c r="AH87" s="31"/>
      <c r="AI87" s="36"/>
      <c r="AJ87" s="37"/>
      <c r="AK87" s="37"/>
    </row>
    <row r="88" s="2" customFormat="1" ht="36.95" customHeight="1" spans="1:37">
      <c r="A88" s="17"/>
      <c r="B88" s="12">
        <v>1006</v>
      </c>
      <c r="C88" s="13" t="str">
        <f>_xlfn.DISPIMG("ID_CCF6C0C41EBF449EB87F976D774CD3EE",1)</f>
        <v>=DISPIMG("ID_CCF6C0C41EBF449EB87F976D774CD3EE",1)</v>
      </c>
      <c r="D88" s="13" t="s">
        <v>351</v>
      </c>
      <c r="E88" s="13"/>
      <c r="F88" s="13">
        <v>1</v>
      </c>
      <c r="G88" s="13"/>
      <c r="H88" s="13" t="s">
        <v>342</v>
      </c>
      <c r="I88" s="20">
        <v>6</v>
      </c>
      <c r="J88" s="21" t="s">
        <v>58</v>
      </c>
      <c r="K88" s="20">
        <v>3</v>
      </c>
      <c r="L88" s="20">
        <v>0.05</v>
      </c>
      <c r="M88" s="20"/>
      <c r="N88" s="22"/>
      <c r="O88" s="22"/>
      <c r="P88" s="23"/>
      <c r="Q88" s="28"/>
      <c r="R88" s="28"/>
      <c r="S88" s="13">
        <v>10060085</v>
      </c>
      <c r="T88" s="13" t="s">
        <v>352</v>
      </c>
      <c r="U88" s="13"/>
      <c r="V88" s="13"/>
      <c r="W88" s="17"/>
      <c r="X88" s="17"/>
      <c r="Y88" s="17"/>
      <c r="Z88" s="13"/>
      <c r="AA88" s="30"/>
      <c r="AB88" s="30"/>
      <c r="AC88" s="13"/>
      <c r="AD88" s="13"/>
      <c r="AE88" s="17"/>
      <c r="AG88" s="30"/>
      <c r="AH88" s="30"/>
      <c r="AI88" s="34"/>
      <c r="AJ88" s="35"/>
      <c r="AK88" s="35"/>
    </row>
    <row r="89" s="3" customFormat="1" ht="36.95" customHeight="1" spans="1:37">
      <c r="A89" s="16"/>
      <c r="B89" s="14">
        <v>1007</v>
      </c>
      <c r="C89" s="15" t="str">
        <f>_xlfn.DISPIMG("ID_8E9BC14D979347868BD493D90ECC4E44",1)</f>
        <v>=DISPIMG("ID_8E9BC14D979347868BD493D90ECC4E44",1)</v>
      </c>
      <c r="D89" s="15" t="s">
        <v>353</v>
      </c>
      <c r="E89" s="15"/>
      <c r="F89" s="15">
        <v>1</v>
      </c>
      <c r="G89" s="15"/>
      <c r="H89" s="15" t="s">
        <v>342</v>
      </c>
      <c r="I89" s="24">
        <v>7</v>
      </c>
      <c r="J89" s="25" t="s">
        <v>58</v>
      </c>
      <c r="K89" s="24">
        <v>3</v>
      </c>
      <c r="L89" s="24">
        <v>0.05</v>
      </c>
      <c r="M89" s="24"/>
      <c r="N89" s="26"/>
      <c r="O89" s="26"/>
      <c r="P89" s="27"/>
      <c r="Q89" s="29"/>
      <c r="R89" s="29"/>
      <c r="S89" s="15">
        <v>10060086</v>
      </c>
      <c r="T89" s="15" t="s">
        <v>354</v>
      </c>
      <c r="U89" s="15"/>
      <c r="V89" s="15"/>
      <c r="W89" s="16"/>
      <c r="X89" s="16"/>
      <c r="Y89" s="16"/>
      <c r="Z89" s="16"/>
      <c r="AA89" s="31"/>
      <c r="AB89" s="31"/>
      <c r="AC89" s="15"/>
      <c r="AD89" s="15"/>
      <c r="AE89" s="16"/>
      <c r="AG89" s="31"/>
      <c r="AH89" s="31"/>
      <c r="AI89" s="36"/>
      <c r="AJ89" s="37"/>
      <c r="AK89" s="37"/>
    </row>
    <row r="90" s="2" customFormat="1" ht="36.95" customHeight="1" spans="1:37">
      <c r="A90" s="17"/>
      <c r="B90" s="12">
        <v>1008</v>
      </c>
      <c r="C90" t="str">
        <f>_xlfn.DISPIMG("ID_2986DC4452E24F14A113EA47DC439B83",1)</f>
        <v>=DISPIMG("ID_2986DC4452E24F14A113EA47DC439B83",1)</v>
      </c>
      <c r="D90" s="13" t="s">
        <v>355</v>
      </c>
      <c r="E90" s="13"/>
      <c r="F90" s="13">
        <v>1</v>
      </c>
      <c r="G90" s="13"/>
      <c r="H90" s="13" t="s">
        <v>342</v>
      </c>
      <c r="I90" s="20">
        <v>8</v>
      </c>
      <c r="J90" s="21" t="s">
        <v>58</v>
      </c>
      <c r="K90" s="20">
        <v>3</v>
      </c>
      <c r="L90" s="20">
        <v>0.05</v>
      </c>
      <c r="M90" s="20"/>
      <c r="N90" s="22"/>
      <c r="O90" s="22"/>
      <c r="P90" s="23"/>
      <c r="Q90" s="28"/>
      <c r="R90" s="28"/>
      <c r="S90" s="13">
        <v>10060087</v>
      </c>
      <c r="T90" s="13" t="s">
        <v>355</v>
      </c>
      <c r="U90" s="13"/>
      <c r="V90" s="13"/>
      <c r="W90" s="17"/>
      <c r="X90" s="17"/>
      <c r="Y90" s="17"/>
      <c r="Z90" s="13"/>
      <c r="AA90" s="30"/>
      <c r="AB90" s="30"/>
      <c r="AC90" s="13"/>
      <c r="AD90" s="13"/>
      <c r="AE90" s="17"/>
      <c r="AG90" s="30"/>
      <c r="AH90" s="30"/>
      <c r="AI90" s="34"/>
      <c r="AJ90" s="35"/>
      <c r="AK90" s="35"/>
    </row>
    <row r="91" s="3" customFormat="1" ht="36.95" customHeight="1" spans="1:37">
      <c r="A91" s="16"/>
      <c r="B91" s="14">
        <v>1009</v>
      </c>
      <c r="C91" s="15"/>
      <c r="D91" s="15" t="s">
        <v>356</v>
      </c>
      <c r="E91" s="15"/>
      <c r="F91" s="15">
        <v>1</v>
      </c>
      <c r="G91" s="15"/>
      <c r="H91" s="15" t="s">
        <v>357</v>
      </c>
      <c r="I91" s="24">
        <v>1</v>
      </c>
      <c r="J91" s="25" t="s">
        <v>58</v>
      </c>
      <c r="K91" s="24">
        <v>3</v>
      </c>
      <c r="L91" s="24">
        <v>0.05</v>
      </c>
      <c r="M91" s="24"/>
      <c r="N91" s="26"/>
      <c r="O91" s="26"/>
      <c r="P91" s="27"/>
      <c r="Q91" s="29"/>
      <c r="R91" s="29"/>
      <c r="S91" s="15">
        <v>10060088</v>
      </c>
      <c r="T91" s="15" t="s">
        <v>356</v>
      </c>
      <c r="U91" s="15"/>
      <c r="V91" s="15"/>
      <c r="W91" s="16"/>
      <c r="X91" s="16"/>
      <c r="Y91" s="16"/>
      <c r="Z91" s="16"/>
      <c r="AA91" s="31"/>
      <c r="AB91" s="31"/>
      <c r="AC91" s="15"/>
      <c r="AD91" s="15"/>
      <c r="AE91" s="16"/>
      <c r="AG91" s="31"/>
      <c r="AH91" s="31"/>
      <c r="AI91" s="36"/>
      <c r="AJ91" s="37"/>
      <c r="AK91" s="37"/>
    </row>
    <row r="92" s="2" customFormat="1" ht="36.95" customHeight="1" spans="1:37">
      <c r="A92" s="17"/>
      <c r="B92" s="12">
        <v>1010</v>
      </c>
      <c r="C92" s="13"/>
      <c r="D92" s="13" t="s">
        <v>358</v>
      </c>
      <c r="E92" s="13"/>
      <c r="F92" s="13">
        <v>1</v>
      </c>
      <c r="G92" s="13"/>
      <c r="H92" s="13" t="s">
        <v>357</v>
      </c>
      <c r="I92" s="20">
        <v>16</v>
      </c>
      <c r="J92" s="21" t="s">
        <v>58</v>
      </c>
      <c r="K92" s="20">
        <v>3</v>
      </c>
      <c r="L92" s="20">
        <v>0.05</v>
      </c>
      <c r="M92" s="20"/>
      <c r="N92" s="22"/>
      <c r="O92" s="22"/>
      <c r="P92" s="23"/>
      <c r="Q92" s="28"/>
      <c r="R92" s="28"/>
      <c r="S92" s="13">
        <v>10060089</v>
      </c>
      <c r="T92" s="13" t="s">
        <v>358</v>
      </c>
      <c r="U92" s="13"/>
      <c r="V92" s="13"/>
      <c r="W92" s="17"/>
      <c r="X92" s="17"/>
      <c r="Y92" s="17"/>
      <c r="Z92" s="13"/>
      <c r="AA92" s="30"/>
      <c r="AB92" s="30"/>
      <c r="AC92" s="13"/>
      <c r="AD92" s="13"/>
      <c r="AE92" s="17"/>
      <c r="AG92" s="30"/>
      <c r="AH92" s="30"/>
      <c r="AI92" s="34"/>
      <c r="AJ92" s="35"/>
      <c r="AK92" s="35"/>
    </row>
    <row r="93" s="3" customFormat="1" ht="36.95" customHeight="1" spans="1:37">
      <c r="A93" s="16"/>
      <c r="B93" s="14">
        <v>1011</v>
      </c>
      <c r="C93" s="15"/>
      <c r="D93" s="15" t="s">
        <v>359</v>
      </c>
      <c r="E93" s="15"/>
      <c r="F93" s="15">
        <v>1</v>
      </c>
      <c r="G93" s="15"/>
      <c r="H93" s="15" t="s">
        <v>357</v>
      </c>
      <c r="I93" s="24">
        <v>4</v>
      </c>
      <c r="J93" s="25" t="s">
        <v>58</v>
      </c>
      <c r="K93" s="24">
        <v>3</v>
      </c>
      <c r="L93" s="24">
        <v>0.05</v>
      </c>
      <c r="M93" s="24"/>
      <c r="N93" s="26"/>
      <c r="O93" s="26"/>
      <c r="P93" s="27"/>
      <c r="Q93" s="29"/>
      <c r="R93" s="29"/>
      <c r="S93" s="15">
        <v>10060090</v>
      </c>
      <c r="T93" s="15" t="s">
        <v>359</v>
      </c>
      <c r="U93" s="15"/>
      <c r="V93" s="15"/>
      <c r="W93" s="16"/>
      <c r="X93" s="16"/>
      <c r="Y93" s="16"/>
      <c r="Z93" s="16"/>
      <c r="AA93" s="31"/>
      <c r="AB93" s="31"/>
      <c r="AC93" s="15"/>
      <c r="AD93" s="15"/>
      <c r="AE93" s="16"/>
      <c r="AG93" s="31"/>
      <c r="AH93" s="31"/>
      <c r="AI93" s="36"/>
      <c r="AJ93" s="37"/>
      <c r="AK93" s="37"/>
    </row>
    <row r="94" s="2" customFormat="1" ht="36.95" customHeight="1" spans="1:37">
      <c r="A94" s="17"/>
      <c r="B94" s="12">
        <v>1012</v>
      </c>
      <c r="C94" s="13"/>
      <c r="D94" s="13" t="s">
        <v>360</v>
      </c>
      <c r="E94" s="13"/>
      <c r="F94" s="13">
        <v>1</v>
      </c>
      <c r="G94" s="13"/>
      <c r="H94" s="13" t="s">
        <v>357</v>
      </c>
      <c r="I94" s="20">
        <v>2</v>
      </c>
      <c r="J94" s="21" t="s">
        <v>58</v>
      </c>
      <c r="K94" s="20">
        <v>3</v>
      </c>
      <c r="L94" s="20">
        <v>0.05</v>
      </c>
      <c r="M94" s="20"/>
      <c r="N94" s="22"/>
      <c r="O94" s="22"/>
      <c r="P94" s="23"/>
      <c r="Q94" s="28"/>
      <c r="R94" s="28"/>
      <c r="S94" s="13">
        <v>10060091</v>
      </c>
      <c r="T94" s="13" t="s">
        <v>360</v>
      </c>
      <c r="U94" s="13"/>
      <c r="V94" s="13"/>
      <c r="W94" s="17"/>
      <c r="X94" s="17"/>
      <c r="Y94" s="17"/>
      <c r="Z94" s="13"/>
      <c r="AA94" s="30"/>
      <c r="AB94" s="30"/>
      <c r="AC94" s="13"/>
      <c r="AD94" s="13"/>
      <c r="AE94" s="17"/>
      <c r="AG94" s="30"/>
      <c r="AH94" s="30"/>
      <c r="AI94" s="34"/>
      <c r="AJ94" s="35"/>
      <c r="AK94" s="35"/>
    </row>
    <row r="95" s="3" customFormat="1" ht="36.95" customHeight="1" spans="1:37">
      <c r="A95" s="16"/>
      <c r="B95" s="14">
        <v>1013</v>
      </c>
      <c r="C95" s="15"/>
      <c r="D95" s="15" t="s">
        <v>361</v>
      </c>
      <c r="E95" s="15"/>
      <c r="F95" s="15">
        <v>1</v>
      </c>
      <c r="G95" s="15"/>
      <c r="H95" s="15" t="s">
        <v>357</v>
      </c>
      <c r="I95" s="24">
        <v>8</v>
      </c>
      <c r="J95" s="25" t="s">
        <v>58</v>
      </c>
      <c r="K95" s="24">
        <v>3</v>
      </c>
      <c r="L95" s="24">
        <v>0.05</v>
      </c>
      <c r="M95" s="24"/>
      <c r="N95" s="26"/>
      <c r="O95" s="26"/>
      <c r="P95" s="27"/>
      <c r="Q95" s="29"/>
      <c r="R95" s="29"/>
      <c r="S95" s="15">
        <v>10060093</v>
      </c>
      <c r="T95" s="15" t="s">
        <v>361</v>
      </c>
      <c r="U95" s="15"/>
      <c r="V95" s="15"/>
      <c r="W95" s="16"/>
      <c r="X95" s="16"/>
      <c r="Y95" s="16"/>
      <c r="Z95" s="16"/>
      <c r="AA95" s="31"/>
      <c r="AB95" s="31"/>
      <c r="AC95" s="15"/>
      <c r="AD95" s="15"/>
      <c r="AE95" s="16"/>
      <c r="AG95" s="31"/>
      <c r="AH95" s="31"/>
      <c r="AI95" s="36"/>
      <c r="AJ95" s="37"/>
      <c r="AK95" s="37"/>
    </row>
    <row r="96" s="2" customFormat="1" ht="36.95" customHeight="1" spans="1:37">
      <c r="A96" s="17"/>
      <c r="B96" s="12">
        <v>1014</v>
      </c>
      <c r="C96" s="13"/>
      <c r="D96" s="17" t="s">
        <v>128</v>
      </c>
      <c r="F96" s="17">
        <v>1</v>
      </c>
      <c r="G96" s="17"/>
      <c r="H96" s="17" t="s">
        <v>129</v>
      </c>
      <c r="I96" s="17">
        <v>0.05</v>
      </c>
      <c r="J96" s="21" t="s">
        <v>58</v>
      </c>
      <c r="K96" s="20"/>
      <c r="L96" s="20"/>
      <c r="M96" s="20"/>
      <c r="N96" s="22"/>
      <c r="O96" s="22"/>
      <c r="P96" s="23"/>
      <c r="Q96" s="28"/>
      <c r="R96" s="28"/>
      <c r="S96" s="13">
        <v>10060094</v>
      </c>
      <c r="T96" s="17" t="s">
        <v>128</v>
      </c>
      <c r="U96" s="13"/>
      <c r="V96" s="13"/>
      <c r="W96" s="17"/>
      <c r="X96" s="17"/>
      <c r="Y96" s="17"/>
      <c r="Z96" s="13"/>
      <c r="AA96" s="30"/>
      <c r="AB96" s="30"/>
      <c r="AC96" s="13"/>
      <c r="AD96" s="13"/>
      <c r="AE96" s="17"/>
      <c r="AG96" s="30"/>
      <c r="AH96" s="30"/>
      <c r="AI96" s="34"/>
      <c r="AJ96" s="35"/>
      <c r="AK96" s="35"/>
    </row>
    <row r="97" s="3" customFormat="1" ht="36.95" customHeight="1" spans="1:37">
      <c r="A97" s="16"/>
      <c r="B97" s="14">
        <v>2001</v>
      </c>
      <c r="C97" s="15"/>
      <c r="D97" s="15" t="s">
        <v>362</v>
      </c>
      <c r="E97" s="15"/>
      <c r="F97" s="15"/>
      <c r="G97" s="15"/>
      <c r="H97" s="15" t="s">
        <v>363</v>
      </c>
      <c r="I97" s="24">
        <v>1</v>
      </c>
      <c r="J97" s="25"/>
      <c r="K97" s="24"/>
      <c r="L97" s="24"/>
      <c r="M97" s="24"/>
      <c r="N97" s="26"/>
      <c r="O97" s="26"/>
      <c r="P97" s="27"/>
      <c r="Q97" s="29"/>
      <c r="R97" s="29"/>
      <c r="S97" s="15">
        <v>10060095</v>
      </c>
      <c r="T97" s="15" t="s">
        <v>362</v>
      </c>
      <c r="U97" s="15"/>
      <c r="V97" s="15"/>
      <c r="W97" s="16"/>
      <c r="X97" s="16"/>
      <c r="Y97" s="16"/>
      <c r="Z97" s="16"/>
      <c r="AA97" s="31"/>
      <c r="AB97" s="31"/>
      <c r="AC97" s="15"/>
      <c r="AD97" s="15"/>
      <c r="AE97" s="16"/>
      <c r="AG97" s="31"/>
      <c r="AH97" s="31"/>
      <c r="AI97" s="36"/>
      <c r="AJ97" s="37"/>
      <c r="AK97" s="37"/>
    </row>
    <row r="98" s="2" customFormat="1" ht="36.95" customHeight="1" spans="1:37">
      <c r="A98" s="17"/>
      <c r="B98" s="12">
        <v>2002</v>
      </c>
      <c r="C98" s="13"/>
      <c r="D98" s="13" t="s">
        <v>364</v>
      </c>
      <c r="E98" s="13"/>
      <c r="F98" s="13"/>
      <c r="G98" s="13"/>
      <c r="H98" s="13" t="s">
        <v>57</v>
      </c>
      <c r="I98" s="20">
        <v>8</v>
      </c>
      <c r="J98" s="21" t="s">
        <v>168</v>
      </c>
      <c r="K98" s="20">
        <v>0.05</v>
      </c>
      <c r="L98" s="20"/>
      <c r="M98" s="20"/>
      <c r="N98" s="22"/>
      <c r="O98" s="22"/>
      <c r="P98" s="23"/>
      <c r="Q98" s="28"/>
      <c r="R98" s="28"/>
      <c r="S98" s="13">
        <v>10060096</v>
      </c>
      <c r="T98" s="13" t="s">
        <v>364</v>
      </c>
      <c r="U98" s="13"/>
      <c r="V98" s="13"/>
      <c r="W98" s="17"/>
      <c r="X98" s="17"/>
      <c r="Y98" s="17"/>
      <c r="Z98" s="13"/>
      <c r="AA98" s="30"/>
      <c r="AB98" s="30"/>
      <c r="AC98" s="13"/>
      <c r="AD98" s="13"/>
      <c r="AE98" s="17"/>
      <c r="AG98" s="30"/>
      <c r="AH98" s="30"/>
      <c r="AI98" s="34"/>
      <c r="AJ98" s="35"/>
      <c r="AK98" s="35"/>
    </row>
    <row r="99" s="3" customFormat="1" ht="36.95" customHeight="1" spans="1:37">
      <c r="A99" s="16"/>
      <c r="B99" s="14">
        <v>2003</v>
      </c>
      <c r="C99" s="15"/>
      <c r="D99" s="15" t="s">
        <v>365</v>
      </c>
      <c r="E99" s="15"/>
      <c r="F99" s="15"/>
      <c r="G99" s="15"/>
      <c r="H99" s="15" t="s">
        <v>366</v>
      </c>
      <c r="I99" s="24" t="s">
        <v>367</v>
      </c>
      <c r="J99" s="25" t="s">
        <v>368</v>
      </c>
      <c r="K99" s="24"/>
      <c r="L99" s="24"/>
      <c r="M99" s="24"/>
      <c r="N99" s="26"/>
      <c r="O99" s="26"/>
      <c r="P99" s="27"/>
      <c r="Q99" s="29"/>
      <c r="R99" s="29"/>
      <c r="S99" s="15">
        <v>10060097</v>
      </c>
      <c r="T99" s="15" t="s">
        <v>365</v>
      </c>
      <c r="U99" s="15"/>
      <c r="V99" s="15"/>
      <c r="W99" s="16"/>
      <c r="X99" s="16"/>
      <c r="Y99" s="16"/>
      <c r="Z99" s="16"/>
      <c r="AA99" s="31"/>
      <c r="AB99" s="31"/>
      <c r="AC99" s="15"/>
      <c r="AD99" s="15"/>
      <c r="AE99" s="16"/>
      <c r="AG99" s="31"/>
      <c r="AH99" s="31"/>
      <c r="AI99" s="36"/>
      <c r="AJ99" s="37"/>
      <c r="AK99" s="37"/>
    </row>
    <row r="100" s="2" customFormat="1" ht="36.95" customHeight="1" spans="1:37">
      <c r="A100" s="17"/>
      <c r="B100" s="12">
        <v>2004</v>
      </c>
      <c r="C100" s="13"/>
      <c r="D100" s="13" t="s">
        <v>56</v>
      </c>
      <c r="E100" s="13"/>
      <c r="F100" s="13"/>
      <c r="G100" s="13"/>
      <c r="H100" s="13" t="s">
        <v>57</v>
      </c>
      <c r="I100" s="20">
        <v>1</v>
      </c>
      <c r="J100" s="21" t="s">
        <v>91</v>
      </c>
      <c r="K100" s="20">
        <v>0.05</v>
      </c>
      <c r="L100" s="20"/>
      <c r="M100" s="20"/>
      <c r="N100" s="22" t="s">
        <v>59</v>
      </c>
      <c r="O100" s="22" t="b">
        <v>1</v>
      </c>
      <c r="P100" s="23">
        <v>1</v>
      </c>
      <c r="Q100" s="28"/>
      <c r="R100" s="28"/>
      <c r="S100" s="13">
        <v>10060098</v>
      </c>
      <c r="T100" s="13" t="s">
        <v>56</v>
      </c>
      <c r="U100" s="13"/>
      <c r="V100" s="13"/>
      <c r="W100" s="17"/>
      <c r="X100" s="17"/>
      <c r="Y100" s="17"/>
      <c r="Z100" s="13"/>
      <c r="AA100" s="30"/>
      <c r="AB100" s="30"/>
      <c r="AC100" s="13"/>
      <c r="AD100" s="13"/>
      <c r="AE100" s="17"/>
      <c r="AG100" s="30"/>
      <c r="AH100" s="30"/>
      <c r="AI100" s="34"/>
      <c r="AJ100" s="35"/>
      <c r="AK100" s="35"/>
    </row>
    <row r="101" s="3" customFormat="1" ht="36.95" customHeight="1" spans="1:37">
      <c r="A101" s="16"/>
      <c r="B101" s="14">
        <v>2005</v>
      </c>
      <c r="C101" s="15"/>
      <c r="D101" s="15" t="s">
        <v>369</v>
      </c>
      <c r="E101" s="15"/>
      <c r="F101" s="15"/>
      <c r="G101" s="15"/>
      <c r="H101" s="15" t="s">
        <v>370</v>
      </c>
      <c r="I101" s="24">
        <v>1</v>
      </c>
      <c r="J101" s="25"/>
      <c r="K101" s="24"/>
      <c r="L101" s="24"/>
      <c r="M101" s="24"/>
      <c r="N101" s="26"/>
      <c r="O101" s="26"/>
      <c r="P101" s="27"/>
      <c r="Q101" s="29"/>
      <c r="R101" s="29"/>
      <c r="S101" s="15">
        <v>10060099</v>
      </c>
      <c r="T101" s="15" t="s">
        <v>369</v>
      </c>
      <c r="U101" s="15"/>
      <c r="V101" s="15"/>
      <c r="W101" s="16"/>
      <c r="X101" s="16"/>
      <c r="Y101" s="16"/>
      <c r="Z101" s="16"/>
      <c r="AA101" s="31"/>
      <c r="AB101" s="31"/>
      <c r="AC101" s="15"/>
      <c r="AD101" s="15"/>
      <c r="AE101" s="16"/>
      <c r="AG101" s="31"/>
      <c r="AH101" s="31"/>
      <c r="AI101" s="36"/>
      <c r="AJ101" s="37"/>
      <c r="AK101" s="37"/>
    </row>
    <row r="102" s="2" customFormat="1" ht="36.95" customHeight="1" spans="1:37">
      <c r="A102" s="17"/>
      <c r="B102" s="12">
        <v>2006</v>
      </c>
      <c r="C102" s="13"/>
      <c r="D102" s="13" t="s">
        <v>128</v>
      </c>
      <c r="E102" s="13"/>
      <c r="F102" s="13"/>
      <c r="G102" s="13"/>
      <c r="H102" s="13" t="s">
        <v>129</v>
      </c>
      <c r="I102" s="20">
        <v>0.05</v>
      </c>
      <c r="J102" s="21"/>
      <c r="K102" s="20"/>
      <c r="L102" s="20"/>
      <c r="M102" s="20"/>
      <c r="N102" s="22" t="s">
        <v>130</v>
      </c>
      <c r="O102" s="22" t="b">
        <v>1</v>
      </c>
      <c r="P102" s="23">
        <v>1</v>
      </c>
      <c r="Q102" s="28">
        <v>4</v>
      </c>
      <c r="R102" s="28">
        <v>200</v>
      </c>
      <c r="S102" s="13">
        <v>10060100</v>
      </c>
      <c r="T102" s="13" t="s">
        <v>128</v>
      </c>
      <c r="U102" s="13"/>
      <c r="V102" s="13"/>
      <c r="W102" s="17"/>
      <c r="X102" s="17"/>
      <c r="Y102" s="17"/>
      <c r="Z102" s="13"/>
      <c r="AA102" s="30"/>
      <c r="AB102" s="30"/>
      <c r="AC102" s="13"/>
      <c r="AD102" s="13"/>
      <c r="AE102" s="17"/>
      <c r="AG102" s="30"/>
      <c r="AH102" s="30"/>
      <c r="AI102" s="34"/>
      <c r="AJ102" s="35"/>
      <c r="AK102" s="35"/>
    </row>
    <row r="103" s="3" customFormat="1" ht="36.95" customHeight="1" spans="1:37">
      <c r="A103" s="16"/>
      <c r="B103" s="14">
        <v>2007</v>
      </c>
      <c r="C103" s="15"/>
      <c r="D103" s="15" t="s">
        <v>371</v>
      </c>
      <c r="E103" s="15"/>
      <c r="F103" s="15"/>
      <c r="G103" s="15"/>
      <c r="H103" s="15" t="s">
        <v>372</v>
      </c>
      <c r="I103" s="24">
        <v>0.02</v>
      </c>
      <c r="J103" s="25"/>
      <c r="K103" s="24"/>
      <c r="L103" s="24"/>
      <c r="M103" s="24"/>
      <c r="N103" s="26"/>
      <c r="O103" s="26"/>
      <c r="P103" s="27"/>
      <c r="Q103" s="29"/>
      <c r="R103" s="29"/>
      <c r="S103" s="15">
        <v>10060101</v>
      </c>
      <c r="T103" s="15" t="s">
        <v>371</v>
      </c>
      <c r="U103" s="15"/>
      <c r="V103" s="15"/>
      <c r="W103" s="16"/>
      <c r="X103" s="16"/>
      <c r="Y103" s="16"/>
      <c r="Z103" s="16"/>
      <c r="AA103" s="31"/>
      <c r="AB103" s="31"/>
      <c r="AC103" s="15"/>
      <c r="AD103" s="15"/>
      <c r="AE103" s="16"/>
      <c r="AG103" s="31"/>
      <c r="AH103" s="31"/>
      <c r="AI103" s="36"/>
      <c r="AJ103" s="37"/>
      <c r="AK103" s="37"/>
    </row>
    <row r="104" s="2" customFormat="1" ht="36.95" customHeight="1" spans="1:37">
      <c r="A104" s="17"/>
      <c r="B104" s="12">
        <v>2008</v>
      </c>
      <c r="C104" s="13"/>
      <c r="D104" s="30" t="s">
        <v>373</v>
      </c>
      <c r="E104" s="13"/>
      <c r="F104" s="13"/>
      <c r="G104" s="13"/>
      <c r="H104" s="13" t="s">
        <v>374</v>
      </c>
      <c r="I104" s="20">
        <v>2</v>
      </c>
      <c r="J104" s="21"/>
      <c r="K104" s="20"/>
      <c r="L104" s="20"/>
      <c r="M104" s="20"/>
      <c r="N104" s="22"/>
      <c r="O104" s="22"/>
      <c r="P104" s="23"/>
      <c r="Q104" s="28"/>
      <c r="R104" s="28"/>
      <c r="S104" s="13">
        <v>10060102</v>
      </c>
      <c r="T104" s="13" t="s">
        <v>373</v>
      </c>
      <c r="U104" s="13"/>
      <c r="V104" s="13"/>
      <c r="W104" s="17"/>
      <c r="X104" s="17"/>
      <c r="Y104" s="17"/>
      <c r="Z104" s="13"/>
      <c r="AA104" s="30"/>
      <c r="AB104" s="30"/>
      <c r="AC104" s="13"/>
      <c r="AD104" s="13"/>
      <c r="AE104" s="17"/>
      <c r="AG104" s="30"/>
      <c r="AH104" s="30"/>
      <c r="AI104" s="34"/>
      <c r="AJ104" s="35"/>
      <c r="AK104" s="35"/>
    </row>
    <row r="105" s="3" customFormat="1" ht="36.95" customHeight="1" spans="1:37">
      <c r="A105" s="16"/>
      <c r="B105" s="14">
        <v>2009</v>
      </c>
      <c r="C105" s="15"/>
      <c r="D105" s="15" t="s">
        <v>375</v>
      </c>
      <c r="E105" s="15"/>
      <c r="F105" s="15"/>
      <c r="G105" s="15"/>
      <c r="H105" s="15" t="s">
        <v>366</v>
      </c>
      <c r="I105" s="24" t="s">
        <v>376</v>
      </c>
      <c r="J105" s="25" t="s">
        <v>377</v>
      </c>
      <c r="K105" s="24"/>
      <c r="L105" s="24"/>
      <c r="M105" s="24"/>
      <c r="N105" s="26"/>
      <c r="O105" s="26"/>
      <c r="P105" s="27"/>
      <c r="Q105" s="29"/>
      <c r="R105" s="29"/>
      <c r="S105" s="15">
        <v>10060103</v>
      </c>
      <c r="T105" s="15" t="s">
        <v>375</v>
      </c>
      <c r="U105" s="15"/>
      <c r="V105" s="15"/>
      <c r="W105" s="16"/>
      <c r="X105" s="16"/>
      <c r="Y105" s="16"/>
      <c r="Z105" s="16"/>
      <c r="AA105" s="31"/>
      <c r="AB105" s="31"/>
      <c r="AC105" s="15"/>
      <c r="AD105" s="15"/>
      <c r="AE105" s="16"/>
      <c r="AG105" s="31"/>
      <c r="AH105" s="31"/>
      <c r="AI105" s="36"/>
      <c r="AJ105" s="37"/>
      <c r="AK105" s="37"/>
    </row>
    <row r="106" s="2" customFormat="1" ht="36.95" customHeight="1" spans="1:37">
      <c r="A106" s="17"/>
      <c r="B106" s="12"/>
      <c r="C106" s="13"/>
      <c r="D106" s="13"/>
      <c r="E106" s="13"/>
      <c r="F106" s="13"/>
      <c r="G106" s="13"/>
      <c r="H106" s="13"/>
      <c r="I106" s="20"/>
      <c r="J106" s="21"/>
      <c r="K106" s="20"/>
      <c r="L106" s="20"/>
      <c r="M106" s="20"/>
      <c r="N106" s="22"/>
      <c r="O106" s="22"/>
      <c r="P106" s="23"/>
      <c r="Q106" s="28"/>
      <c r="R106" s="28"/>
      <c r="S106" s="28"/>
      <c r="T106" s="13"/>
      <c r="U106" s="13"/>
      <c r="V106" s="13"/>
      <c r="W106" s="17"/>
      <c r="X106" s="17"/>
      <c r="Y106" s="17"/>
      <c r="Z106" s="13"/>
      <c r="AA106" s="30"/>
      <c r="AB106" s="30"/>
      <c r="AC106" s="13"/>
      <c r="AD106" s="13"/>
      <c r="AE106" s="17"/>
      <c r="AG106" s="30"/>
      <c r="AH106" s="30"/>
      <c r="AI106" s="34"/>
      <c r="AJ106" s="35"/>
      <c r="AK106" s="35"/>
    </row>
    <row r="107" s="3" customFormat="1" ht="36.95" customHeight="1" spans="1:37">
      <c r="A107" s="16"/>
      <c r="B107" s="14"/>
      <c r="C107" s="15"/>
      <c r="D107" s="15"/>
      <c r="E107" s="15"/>
      <c r="F107" s="15"/>
      <c r="G107" s="15"/>
      <c r="H107" s="15"/>
      <c r="I107" s="24"/>
      <c r="J107" s="25"/>
      <c r="K107" s="24"/>
      <c r="L107" s="24"/>
      <c r="M107" s="24"/>
      <c r="N107" s="26"/>
      <c r="O107" s="26"/>
      <c r="P107" s="27"/>
      <c r="Q107" s="29"/>
      <c r="R107" s="29"/>
      <c r="S107" s="29"/>
      <c r="T107" s="15"/>
      <c r="U107" s="15"/>
      <c r="V107" s="15"/>
      <c r="W107" s="16"/>
      <c r="X107" s="16"/>
      <c r="Y107" s="16"/>
      <c r="Z107" s="16"/>
      <c r="AA107" s="31"/>
      <c r="AB107" s="31"/>
      <c r="AC107" s="15"/>
      <c r="AD107" s="15"/>
      <c r="AE107" s="16"/>
      <c r="AG107" s="31"/>
      <c r="AH107" s="31"/>
      <c r="AI107" s="36"/>
      <c r="AJ107" s="37"/>
      <c r="AK107" s="37"/>
    </row>
    <row r="108" s="2" customFormat="1" ht="36.95" customHeight="1" spans="1:37">
      <c r="A108" s="17"/>
      <c r="B108" s="12"/>
      <c r="C108" s="13"/>
      <c r="D108" s="13"/>
      <c r="E108" s="13"/>
      <c r="F108" s="13"/>
      <c r="G108" s="13"/>
      <c r="H108" s="13"/>
      <c r="I108" s="20"/>
      <c r="J108" s="21"/>
      <c r="K108" s="20"/>
      <c r="L108" s="20"/>
      <c r="M108" s="20"/>
      <c r="N108" s="22"/>
      <c r="O108" s="22"/>
      <c r="P108" s="23"/>
      <c r="Q108" s="28"/>
      <c r="R108" s="28"/>
      <c r="S108" s="28"/>
      <c r="T108" s="13"/>
      <c r="U108" s="13"/>
      <c r="V108" s="13"/>
      <c r="W108" s="17"/>
      <c r="X108" s="17"/>
      <c r="Y108" s="17"/>
      <c r="Z108" s="13"/>
      <c r="AA108" s="30"/>
      <c r="AB108" s="30"/>
      <c r="AC108" s="13"/>
      <c r="AD108" s="13"/>
      <c r="AE108" s="17"/>
      <c r="AG108" s="30"/>
      <c r="AH108" s="30"/>
      <c r="AI108" s="34"/>
      <c r="AJ108" s="35"/>
      <c r="AK108" s="35"/>
    </row>
    <row r="109" spans="1:30">
      <c r="A109" s="10"/>
      <c r="E109" s="39"/>
      <c r="F109" s="39"/>
      <c r="G109" s="39"/>
      <c r="H109" s="39"/>
      <c r="R109" s="42"/>
      <c r="S109" s="42"/>
      <c r="T109" s="39"/>
      <c r="U109" s="39"/>
      <c r="V109" s="39"/>
      <c r="W109" s="10"/>
      <c r="X109" s="10"/>
      <c r="Y109" s="10"/>
      <c r="Z109" s="10"/>
      <c r="AA109" s="43"/>
      <c r="AB109" s="43"/>
      <c r="AC109" s="10"/>
      <c r="AD109" s="10"/>
    </row>
    <row r="110" ht="117.95" customHeight="1" spans="1:30">
      <c r="A110" s="10"/>
      <c r="E110" s="39"/>
      <c r="F110" s="39"/>
      <c r="G110" s="39"/>
      <c r="H110" s="39"/>
      <c r="R110" s="42"/>
      <c r="S110" s="42"/>
      <c r="T110" s="39"/>
      <c r="U110" s="39"/>
      <c r="V110" s="39"/>
      <c r="W110" s="10"/>
      <c r="X110" s="10"/>
      <c r="Y110" s="10"/>
      <c r="Z110" s="10"/>
      <c r="AA110" s="44"/>
      <c r="AB110" s="45"/>
      <c r="AC110" s="45"/>
      <c r="AD110" s="10"/>
    </row>
    <row r="111" ht="117.95" customHeight="1" spans="1:30">
      <c r="A111" s="10"/>
      <c r="E111" s="39"/>
      <c r="F111" s="39"/>
      <c r="G111" s="39"/>
      <c r="H111" s="39"/>
      <c r="R111" s="42"/>
      <c r="S111" s="42"/>
      <c r="T111" s="39"/>
      <c r="U111" s="39"/>
      <c r="V111" s="39"/>
      <c r="W111" s="10"/>
      <c r="X111" s="10"/>
      <c r="Y111" s="10"/>
      <c r="Z111" s="10"/>
      <c r="AA111" s="44"/>
      <c r="AB111" s="45"/>
      <c r="AC111" s="45"/>
      <c r="AD111" s="10"/>
    </row>
    <row r="112" ht="117.95" customHeight="1" spans="1:30">
      <c r="A112" s="10"/>
      <c r="E112" s="39"/>
      <c r="F112" s="39"/>
      <c r="G112" s="39"/>
      <c r="H112" s="39"/>
      <c r="R112" s="42"/>
      <c r="S112" s="42"/>
      <c r="T112" s="39"/>
      <c r="U112" s="39"/>
      <c r="V112" s="39"/>
      <c r="W112" s="10"/>
      <c r="X112" s="10"/>
      <c r="Y112" s="10"/>
      <c r="Z112" s="10"/>
      <c r="AA112" s="44"/>
      <c r="AB112" s="45"/>
      <c r="AC112" s="45"/>
      <c r="AD112" s="10"/>
    </row>
    <row r="113" ht="117.95" customHeight="1" spans="1:30">
      <c r="A113" s="10"/>
      <c r="E113" s="39"/>
      <c r="F113" s="39"/>
      <c r="G113" s="39"/>
      <c r="H113" s="39"/>
      <c r="R113" s="42"/>
      <c r="S113" s="42"/>
      <c r="T113" s="39"/>
      <c r="U113" s="39"/>
      <c r="V113" s="39"/>
      <c r="W113" s="10"/>
      <c r="X113" s="10"/>
      <c r="Y113" s="10"/>
      <c r="Z113" s="10"/>
      <c r="AA113" s="44"/>
      <c r="AB113" s="45"/>
      <c r="AC113" s="45"/>
      <c r="AD113" s="10"/>
    </row>
    <row r="114" ht="117.95" customHeight="1" spans="5:29">
      <c r="E114" s="39"/>
      <c r="F114" s="39"/>
      <c r="G114" s="39"/>
      <c r="H114" s="39"/>
      <c r="T114" s="39"/>
      <c r="U114" s="39"/>
      <c r="V114" s="39"/>
      <c r="AA114" s="44"/>
      <c r="AB114" s="45"/>
      <c r="AC114" s="45"/>
    </row>
    <row r="115" ht="117.95" customHeight="1" spans="5:29">
      <c r="E115" s="39"/>
      <c r="F115" s="39"/>
      <c r="G115" s="39"/>
      <c r="H115" s="39"/>
      <c r="T115" s="39"/>
      <c r="U115" s="39"/>
      <c r="V115" s="39"/>
      <c r="AA115" s="44"/>
      <c r="AB115" s="45"/>
      <c r="AC115" s="45"/>
    </row>
    <row r="116" spans="5:28">
      <c r="E116" s="39"/>
      <c r="F116" s="39"/>
      <c r="G116" s="39"/>
      <c r="H116" s="39"/>
      <c r="T116" s="39"/>
      <c r="U116" s="39"/>
      <c r="V116" s="39"/>
      <c r="AB116" s="43"/>
    </row>
    <row r="117" spans="5:28">
      <c r="E117" s="39"/>
      <c r="F117" s="39"/>
      <c r="G117" s="39"/>
      <c r="H117" s="39"/>
      <c r="T117" s="39"/>
      <c r="U117" s="39"/>
      <c r="V117" s="39"/>
      <c r="AB117" s="43"/>
    </row>
    <row r="118" spans="5:28">
      <c r="E118" s="39"/>
      <c r="F118" s="39"/>
      <c r="G118" s="39"/>
      <c r="H118" s="39"/>
      <c r="T118" s="39"/>
      <c r="U118" s="39"/>
      <c r="V118" s="39"/>
      <c r="AB118" s="43"/>
    </row>
    <row r="119" spans="5:28">
      <c r="E119" s="39"/>
      <c r="F119" s="39"/>
      <c r="G119" s="39"/>
      <c r="H119" s="39"/>
      <c r="T119" s="39"/>
      <c r="U119" s="39"/>
      <c r="V119" s="39"/>
      <c r="AB119" s="43"/>
    </row>
    <row r="120" spans="5:28">
      <c r="E120" s="39"/>
      <c r="F120" s="39"/>
      <c r="G120" s="39"/>
      <c r="H120" s="39"/>
      <c r="T120" s="39"/>
      <c r="U120" s="39"/>
      <c r="V120" s="39"/>
      <c r="AB120" s="43"/>
    </row>
    <row r="121" spans="5:28">
      <c r="E121" s="39"/>
      <c r="F121" s="39"/>
      <c r="G121" s="39"/>
      <c r="H121" s="39"/>
      <c r="T121" s="39"/>
      <c r="U121" s="39"/>
      <c r="V121" s="39"/>
      <c r="AB121" s="43"/>
    </row>
    <row r="122" spans="5:28">
      <c r="E122" s="39"/>
      <c r="F122" s="39"/>
      <c r="G122" s="39"/>
      <c r="H122" s="39"/>
      <c r="T122" s="39"/>
      <c r="U122" s="39"/>
      <c r="V122" s="39"/>
      <c r="AA122" s="44"/>
      <c r="AB122" s="43"/>
    </row>
    <row r="123" spans="5:28">
      <c r="E123" s="39"/>
      <c r="F123" s="39"/>
      <c r="G123" s="39"/>
      <c r="H123" s="39"/>
      <c r="T123" s="39"/>
      <c r="U123" s="39"/>
      <c r="V123" s="39"/>
      <c r="AA123" s="44"/>
      <c r="AB123" s="43"/>
    </row>
    <row r="124" spans="5:28">
      <c r="E124" s="39"/>
      <c r="F124" s="39"/>
      <c r="G124" s="39"/>
      <c r="H124" s="39"/>
      <c r="T124" s="39"/>
      <c r="U124" s="39"/>
      <c r="V124" s="39"/>
      <c r="AA124" s="44"/>
      <c r="AB124" s="43"/>
    </row>
    <row r="125" spans="5:28">
      <c r="E125" s="39"/>
      <c r="F125" s="39"/>
      <c r="G125" s="39"/>
      <c r="H125" s="39"/>
      <c r="T125" s="39"/>
      <c r="U125" s="39"/>
      <c r="V125" s="39"/>
      <c r="AA125" s="44"/>
      <c r="AB125" s="43"/>
    </row>
    <row r="126" spans="5:28">
      <c r="E126" s="39"/>
      <c r="F126" s="39"/>
      <c r="G126" s="39"/>
      <c r="H126" s="39"/>
      <c r="T126" s="39"/>
      <c r="U126" s="39"/>
      <c r="V126" s="39"/>
      <c r="AA126" s="44"/>
      <c r="AB126" s="43"/>
    </row>
    <row r="127" spans="5:28">
      <c r="E127" s="39"/>
      <c r="F127" s="39"/>
      <c r="G127" s="39"/>
      <c r="H127" s="39"/>
      <c r="T127" s="39"/>
      <c r="U127" s="39"/>
      <c r="V127" s="39"/>
      <c r="AA127" s="44"/>
      <c r="AB127" s="43"/>
    </row>
    <row r="128" spans="5:28">
      <c r="E128" s="39"/>
      <c r="F128" s="39"/>
      <c r="G128" s="39"/>
      <c r="H128" s="39"/>
      <c r="T128" s="39"/>
      <c r="U128" s="39"/>
      <c r="V128" s="39"/>
      <c r="AB128" s="43"/>
    </row>
    <row r="129" spans="5:28">
      <c r="E129" s="39"/>
      <c r="F129" s="39"/>
      <c r="G129" s="39"/>
      <c r="H129" s="39"/>
      <c r="T129" s="39"/>
      <c r="U129" s="39"/>
      <c r="V129" s="39"/>
      <c r="AB129" s="43"/>
    </row>
    <row r="130" spans="5:28">
      <c r="E130" s="39"/>
      <c r="F130" s="39"/>
      <c r="G130" s="39"/>
      <c r="H130" s="39"/>
      <c r="T130" s="39"/>
      <c r="U130" s="39"/>
      <c r="V130" s="39"/>
      <c r="AB130" s="43"/>
    </row>
    <row r="131" spans="5:28">
      <c r="E131" s="39"/>
      <c r="F131" s="39"/>
      <c r="G131" s="39"/>
      <c r="H131" s="39"/>
      <c r="T131" s="39"/>
      <c r="U131" s="39"/>
      <c r="V131" s="39"/>
      <c r="AB131" s="43"/>
    </row>
    <row r="132" spans="5:28">
      <c r="E132" s="39"/>
      <c r="F132" s="39"/>
      <c r="G132" s="39"/>
      <c r="H132" s="39"/>
      <c r="T132" s="39"/>
      <c r="U132" s="39"/>
      <c r="V132" s="39"/>
      <c r="AB132" s="43"/>
    </row>
    <row r="133" spans="5:28">
      <c r="E133" s="39"/>
      <c r="F133" s="39"/>
      <c r="G133" s="39"/>
      <c r="H133" s="39"/>
      <c r="T133" s="39"/>
      <c r="U133" s="39"/>
      <c r="V133" s="39"/>
      <c r="AB133" s="43"/>
    </row>
    <row r="134" spans="5:28">
      <c r="E134" s="39"/>
      <c r="F134" s="39"/>
      <c r="G134" s="39"/>
      <c r="H134" s="39"/>
      <c r="T134" s="39"/>
      <c r="U134" s="39"/>
      <c r="V134" s="39"/>
      <c r="AA134" s="43"/>
      <c r="AB134" s="43"/>
    </row>
    <row r="135" spans="5:28">
      <c r="E135" s="39"/>
      <c r="F135" s="39"/>
      <c r="G135" s="39"/>
      <c r="H135" s="39"/>
      <c r="T135" s="39"/>
      <c r="U135" s="39"/>
      <c r="V135" s="39"/>
      <c r="AA135" s="43"/>
      <c r="AB135" s="43"/>
    </row>
    <row r="136" spans="5:28">
      <c r="E136" s="39"/>
      <c r="F136" s="39"/>
      <c r="G136" s="39"/>
      <c r="H136" s="39"/>
      <c r="T136" s="39"/>
      <c r="U136" s="39"/>
      <c r="V136" s="39"/>
      <c r="AA136" s="43"/>
      <c r="AB136" s="43"/>
    </row>
    <row r="137" spans="5:28">
      <c r="E137" s="39"/>
      <c r="F137" s="39"/>
      <c r="G137" s="39"/>
      <c r="H137" s="39"/>
      <c r="T137" s="39"/>
      <c r="U137" s="39"/>
      <c r="V137" s="39"/>
      <c r="AA137" s="43"/>
      <c r="AB137" s="43"/>
    </row>
    <row r="138" spans="5:28">
      <c r="E138" s="39"/>
      <c r="F138" s="39"/>
      <c r="G138" s="39"/>
      <c r="H138" s="39"/>
      <c r="T138" s="39"/>
      <c r="U138" s="39"/>
      <c r="V138" s="39"/>
      <c r="AA138" s="43"/>
      <c r="AB138" s="43"/>
    </row>
    <row r="139" spans="5:28">
      <c r="E139" s="39"/>
      <c r="F139" s="39"/>
      <c r="G139" s="39"/>
      <c r="H139" s="39"/>
      <c r="T139" s="39"/>
      <c r="U139" s="39"/>
      <c r="V139" s="39"/>
      <c r="AA139" s="43"/>
      <c r="AB139" s="43"/>
    </row>
    <row r="140" spans="5:28">
      <c r="E140" s="39"/>
      <c r="F140" s="39"/>
      <c r="G140" s="39"/>
      <c r="H140" s="39"/>
      <c r="T140" s="39"/>
      <c r="U140" s="39"/>
      <c r="V140" s="39"/>
      <c r="AA140" s="43"/>
      <c r="AB140" s="43"/>
    </row>
    <row r="141" spans="5:28">
      <c r="E141" s="39"/>
      <c r="F141" s="39"/>
      <c r="G141" s="39"/>
      <c r="H141" s="39"/>
      <c r="T141" s="39"/>
      <c r="U141" s="39"/>
      <c r="V141" s="39"/>
      <c r="AA141" s="43"/>
      <c r="AB141" s="43"/>
    </row>
    <row r="142" spans="5:27">
      <c r="E142" s="39"/>
      <c r="F142" s="39"/>
      <c r="G142" s="39"/>
      <c r="H142" s="39"/>
      <c r="T142" s="39"/>
      <c r="U142" s="39"/>
      <c r="V142" s="39"/>
      <c r="AA142" s="43"/>
    </row>
    <row r="143" spans="5:27">
      <c r="E143" s="39"/>
      <c r="F143" s="39"/>
      <c r="G143" s="39"/>
      <c r="H143" s="39"/>
      <c r="T143" s="39"/>
      <c r="U143" s="39"/>
      <c r="V143" s="39"/>
      <c r="AA143" s="43"/>
    </row>
    <row r="144" spans="5:27">
      <c r="E144" s="39"/>
      <c r="F144" s="39"/>
      <c r="G144" s="39"/>
      <c r="H144" s="39"/>
      <c r="T144" s="39"/>
      <c r="U144" s="39"/>
      <c r="V144" s="39"/>
      <c r="AA144" s="43"/>
    </row>
    <row r="145" spans="5:27">
      <c r="E145" s="39"/>
      <c r="F145" s="39"/>
      <c r="G145" s="39"/>
      <c r="H145" s="39"/>
      <c r="T145" s="39"/>
      <c r="U145" s="39"/>
      <c r="V145" s="39"/>
      <c r="AA145" s="43"/>
    </row>
    <row r="146" spans="5:22">
      <c r="E146" s="39"/>
      <c r="F146" s="39"/>
      <c r="G146" s="39"/>
      <c r="H146" s="39"/>
      <c r="T146" s="39"/>
      <c r="U146" s="39"/>
      <c r="V146" s="39"/>
    </row>
    <row r="147" spans="5:22">
      <c r="E147" s="39"/>
      <c r="F147" s="39"/>
      <c r="G147" s="39"/>
      <c r="H147" s="39"/>
      <c r="T147" s="39"/>
      <c r="U147" s="39"/>
      <c r="V147" s="39"/>
    </row>
    <row r="148" spans="5:22">
      <c r="E148" s="39"/>
      <c r="F148" s="39"/>
      <c r="G148" s="39"/>
      <c r="H148" s="39"/>
      <c r="T148" s="39"/>
      <c r="U148" s="39"/>
      <c r="V148" s="39"/>
    </row>
    <row r="149" spans="5:22">
      <c r="E149" s="39"/>
      <c r="F149" s="39"/>
      <c r="G149" s="39"/>
      <c r="H149" s="39"/>
      <c r="T149" s="39"/>
      <c r="U149" s="39"/>
      <c r="V149" s="39"/>
    </row>
    <row r="150" spans="5:22">
      <c r="E150" s="39"/>
      <c r="F150" s="39"/>
      <c r="G150" s="39"/>
      <c r="H150" s="39"/>
      <c r="T150" s="39"/>
      <c r="U150" s="39"/>
      <c r="V150" s="39"/>
    </row>
    <row r="151" spans="5:22">
      <c r="E151" s="39"/>
      <c r="F151" s="39"/>
      <c r="G151" s="39"/>
      <c r="H151" s="39"/>
      <c r="T151" s="39"/>
      <c r="U151" s="39"/>
      <c r="V151" s="39"/>
    </row>
    <row r="152" spans="5:28">
      <c r="E152" s="39"/>
      <c r="F152" s="39"/>
      <c r="G152" s="39"/>
      <c r="H152" s="39"/>
      <c r="T152" s="39"/>
      <c r="U152" s="39"/>
      <c r="V152" s="39"/>
      <c r="AB152" s="43"/>
    </row>
    <row r="153" spans="5:28">
      <c r="E153" s="39"/>
      <c r="F153" s="39"/>
      <c r="G153" s="39"/>
      <c r="H153" s="39"/>
      <c r="T153" s="39"/>
      <c r="U153" s="39"/>
      <c r="V153" s="39"/>
      <c r="AB153" s="43"/>
    </row>
    <row r="154" spans="5:28">
      <c r="E154" s="39"/>
      <c r="F154" s="39"/>
      <c r="G154" s="39"/>
      <c r="H154" s="39"/>
      <c r="T154" s="39"/>
      <c r="U154" s="39"/>
      <c r="V154" s="39"/>
      <c r="AB154" s="43"/>
    </row>
    <row r="155" spans="5:28">
      <c r="E155" s="39"/>
      <c r="F155" s="39"/>
      <c r="G155" s="39"/>
      <c r="H155" s="39"/>
      <c r="T155" s="39"/>
      <c r="U155" s="39"/>
      <c r="V155" s="39"/>
      <c r="AB155" s="43"/>
    </row>
    <row r="156" spans="5:28">
      <c r="E156" s="39"/>
      <c r="F156" s="39"/>
      <c r="G156" s="39"/>
      <c r="H156" s="39"/>
      <c r="T156" s="39"/>
      <c r="U156" s="39"/>
      <c r="V156" s="39"/>
      <c r="AB156" s="43"/>
    </row>
    <row r="157" spans="5:28">
      <c r="E157" s="39"/>
      <c r="F157" s="39"/>
      <c r="G157" s="39"/>
      <c r="H157" s="39"/>
      <c r="T157" s="39"/>
      <c r="U157" s="39"/>
      <c r="V157" s="39"/>
      <c r="AB157" s="43"/>
    </row>
    <row r="158" spans="5:28">
      <c r="E158" s="39"/>
      <c r="F158" s="39"/>
      <c r="G158" s="39"/>
      <c r="H158" s="39"/>
      <c r="T158" s="39"/>
      <c r="U158" s="39"/>
      <c r="V158" s="39"/>
      <c r="AB158" s="43"/>
    </row>
    <row r="159" spans="5:28">
      <c r="E159" s="39"/>
      <c r="F159" s="39"/>
      <c r="G159" s="39"/>
      <c r="H159" s="39"/>
      <c r="T159" s="39"/>
      <c r="U159" s="39"/>
      <c r="V159" s="39"/>
      <c r="AB159" s="43"/>
    </row>
    <row r="160" spans="5:28">
      <c r="E160" s="39"/>
      <c r="F160" s="39"/>
      <c r="G160" s="39"/>
      <c r="H160" s="39"/>
      <c r="T160" s="39"/>
      <c r="U160" s="39"/>
      <c r="V160" s="39"/>
      <c r="AB160" s="43"/>
    </row>
    <row r="161" spans="5:28">
      <c r="E161" s="39"/>
      <c r="F161" s="39"/>
      <c r="G161" s="39"/>
      <c r="H161" s="39"/>
      <c r="T161" s="39"/>
      <c r="U161" s="39"/>
      <c r="V161" s="39"/>
      <c r="AB161" s="43"/>
    </row>
    <row r="162" spans="5:28">
      <c r="E162" s="39"/>
      <c r="F162" s="39"/>
      <c r="G162" s="39"/>
      <c r="H162" s="39"/>
      <c r="T162" s="39"/>
      <c r="U162" s="39"/>
      <c r="V162" s="39"/>
      <c r="AB162" s="43"/>
    </row>
    <row r="163" spans="5:28">
      <c r="E163" s="39"/>
      <c r="F163" s="39"/>
      <c r="G163" s="39"/>
      <c r="H163" s="39"/>
      <c r="T163" s="39"/>
      <c r="U163" s="39"/>
      <c r="V163" s="39"/>
      <c r="AB163" s="43"/>
    </row>
    <row r="164" spans="5:28">
      <c r="E164" s="39"/>
      <c r="F164" s="39"/>
      <c r="G164" s="39"/>
      <c r="H164" s="39"/>
      <c r="T164" s="39"/>
      <c r="U164" s="39"/>
      <c r="V164" s="39"/>
      <c r="AB164" s="43"/>
    </row>
    <row r="165" spans="5:28">
      <c r="E165" s="39"/>
      <c r="F165" s="39"/>
      <c r="G165" s="39"/>
      <c r="H165" s="39"/>
      <c r="T165" s="39"/>
      <c r="U165" s="39"/>
      <c r="V165" s="39"/>
      <c r="AB165" s="43"/>
    </row>
    <row r="166" spans="5:28">
      <c r="E166" s="39"/>
      <c r="F166" s="39"/>
      <c r="G166" s="39"/>
      <c r="H166" s="39"/>
      <c r="T166" s="39"/>
      <c r="U166" s="39"/>
      <c r="V166" s="39"/>
      <c r="AB166" s="43"/>
    </row>
    <row r="167" spans="5:28">
      <c r="E167" s="39"/>
      <c r="F167" s="39"/>
      <c r="G167" s="39"/>
      <c r="H167" s="39"/>
      <c r="T167" s="39"/>
      <c r="U167" s="39"/>
      <c r="V167" s="39"/>
      <c r="AB167" s="43"/>
    </row>
    <row r="168" spans="5:28">
      <c r="E168" s="39"/>
      <c r="F168" s="39"/>
      <c r="G168" s="39"/>
      <c r="H168" s="39"/>
      <c r="T168" s="39"/>
      <c r="U168" s="39"/>
      <c r="V168" s="39"/>
      <c r="AB168" s="43"/>
    </row>
    <row r="169" spans="5:28">
      <c r="E169" s="39"/>
      <c r="F169" s="39"/>
      <c r="G169" s="39"/>
      <c r="H169" s="39"/>
      <c r="T169" s="39"/>
      <c r="U169" s="39"/>
      <c r="V169" s="39"/>
      <c r="AB169" s="43"/>
    </row>
    <row r="170" spans="5:28">
      <c r="E170" s="39"/>
      <c r="F170" s="39"/>
      <c r="G170" s="39"/>
      <c r="H170" s="39"/>
      <c r="T170" s="39"/>
      <c r="U170" s="39"/>
      <c r="V170" s="39"/>
      <c r="AA170" s="44"/>
      <c r="AB170" s="43"/>
    </row>
    <row r="171" spans="5:28">
      <c r="E171" s="39"/>
      <c r="F171" s="39"/>
      <c r="G171" s="39"/>
      <c r="H171" s="39"/>
      <c r="T171" s="39"/>
      <c r="U171" s="39"/>
      <c r="V171" s="39"/>
      <c r="AA171" s="44"/>
      <c r="AB171" s="43"/>
    </row>
    <row r="172" spans="5:28">
      <c r="E172" s="39"/>
      <c r="F172" s="39"/>
      <c r="G172" s="39"/>
      <c r="H172" s="39"/>
      <c r="T172" s="39"/>
      <c r="U172" s="39"/>
      <c r="V172" s="39"/>
      <c r="AA172" s="44"/>
      <c r="AB172" s="43"/>
    </row>
    <row r="173" spans="5:28">
      <c r="E173" s="39"/>
      <c r="F173" s="39"/>
      <c r="G173" s="39"/>
      <c r="H173" s="39"/>
      <c r="T173" s="39"/>
      <c r="U173" s="39"/>
      <c r="V173" s="39"/>
      <c r="AA173" s="44"/>
      <c r="AB173" s="43"/>
    </row>
    <row r="174" spans="5:28">
      <c r="E174" s="39"/>
      <c r="F174" s="39"/>
      <c r="G174" s="39"/>
      <c r="H174" s="39"/>
      <c r="T174" s="39"/>
      <c r="U174" s="39"/>
      <c r="V174" s="39"/>
      <c r="AA174" s="44"/>
      <c r="AB174" s="43"/>
    </row>
    <row r="175" spans="5:28">
      <c r="E175" s="39"/>
      <c r="F175" s="39"/>
      <c r="G175" s="39"/>
      <c r="H175" s="39"/>
      <c r="T175" s="39"/>
      <c r="U175" s="39"/>
      <c r="V175" s="39"/>
      <c r="AA175" s="44"/>
      <c r="AB175" s="43"/>
    </row>
    <row r="176" spans="5:22">
      <c r="E176" s="39"/>
      <c r="F176" s="39"/>
      <c r="G176" s="39"/>
      <c r="H176" s="39"/>
      <c r="T176" s="39"/>
      <c r="U176" s="39"/>
      <c r="V176" s="39"/>
    </row>
    <row r="177" spans="5:22">
      <c r="E177" s="39"/>
      <c r="F177" s="39"/>
      <c r="G177" s="39"/>
      <c r="H177" s="39"/>
      <c r="T177" s="39"/>
      <c r="U177" s="39"/>
      <c r="V177" s="39"/>
    </row>
    <row r="178" spans="5:22">
      <c r="E178" s="39"/>
      <c r="F178" s="39"/>
      <c r="G178" s="39"/>
      <c r="H178" s="39"/>
      <c r="T178" s="39"/>
      <c r="U178" s="39"/>
      <c r="V178" s="39"/>
    </row>
    <row r="179" spans="5:22">
      <c r="E179" s="39"/>
      <c r="F179" s="39"/>
      <c r="G179" s="39"/>
      <c r="H179" s="39"/>
      <c r="T179" s="39"/>
      <c r="U179" s="39"/>
      <c r="V179" s="39"/>
    </row>
    <row r="180" spans="5:22">
      <c r="E180" s="39"/>
      <c r="F180" s="39"/>
      <c r="G180" s="39"/>
      <c r="H180" s="39"/>
      <c r="T180" s="39"/>
      <c r="U180" s="39"/>
      <c r="V180" s="39"/>
    </row>
    <row r="181" spans="5:22">
      <c r="E181" s="39"/>
      <c r="F181" s="39"/>
      <c r="G181" s="39"/>
      <c r="H181" s="39"/>
      <c r="T181" s="39"/>
      <c r="U181" s="39"/>
      <c r="V181" s="39"/>
    </row>
    <row r="182" spans="5:22">
      <c r="E182" s="39"/>
      <c r="F182" s="39"/>
      <c r="G182" s="39"/>
      <c r="H182" s="39"/>
      <c r="T182" s="39"/>
      <c r="U182" s="39"/>
      <c r="V182" s="39"/>
    </row>
    <row r="183" spans="5:22">
      <c r="E183" s="39"/>
      <c r="F183" s="39"/>
      <c r="G183" s="39"/>
      <c r="H183" s="39"/>
      <c r="T183" s="39"/>
      <c r="U183" s="39"/>
      <c r="V183" s="39"/>
    </row>
    <row r="184" spans="5:22">
      <c r="E184" s="39"/>
      <c r="F184" s="39"/>
      <c r="G184" s="39"/>
      <c r="H184" s="39"/>
      <c r="T184" s="39"/>
      <c r="U184" s="39"/>
      <c r="V184" s="39"/>
    </row>
    <row r="185" spans="5:22">
      <c r="E185" s="39"/>
      <c r="F185" s="39"/>
      <c r="G185" s="39"/>
      <c r="H185" s="39"/>
      <c r="T185" s="39"/>
      <c r="U185" s="39"/>
      <c r="V185" s="39"/>
    </row>
    <row r="186" spans="5:22">
      <c r="E186" s="39"/>
      <c r="F186" s="39"/>
      <c r="G186" s="39"/>
      <c r="H186" s="39"/>
      <c r="T186" s="39"/>
      <c r="U186" s="39"/>
      <c r="V186" s="39"/>
    </row>
    <row r="187" spans="5:22">
      <c r="E187" s="39"/>
      <c r="F187" s="39"/>
      <c r="G187" s="39"/>
      <c r="H187" s="39"/>
      <c r="T187" s="39"/>
      <c r="U187" s="39"/>
      <c r="V187" s="39"/>
    </row>
    <row r="188" spans="5:22">
      <c r="E188" s="39"/>
      <c r="F188" s="39"/>
      <c r="G188" s="39"/>
      <c r="H188" s="39"/>
      <c r="T188" s="39"/>
      <c r="U188" s="39"/>
      <c r="V188" s="39"/>
    </row>
    <row r="189" spans="5:22">
      <c r="E189" s="39"/>
      <c r="F189" s="39"/>
      <c r="G189" s="39"/>
      <c r="H189" s="39"/>
      <c r="T189" s="39"/>
      <c r="U189" s="39"/>
      <c r="V189" s="39"/>
    </row>
    <row r="190" spans="5:22">
      <c r="E190" s="39"/>
      <c r="F190" s="39"/>
      <c r="G190" s="39"/>
      <c r="H190" s="39"/>
      <c r="T190" s="39"/>
      <c r="U190" s="39"/>
      <c r="V190" s="39"/>
    </row>
    <row r="191" spans="5:22">
      <c r="E191" s="39"/>
      <c r="F191" s="39"/>
      <c r="G191" s="39"/>
      <c r="H191" s="39"/>
      <c r="T191" s="39"/>
      <c r="U191" s="39"/>
      <c r="V191" s="39"/>
    </row>
    <row r="192" spans="5:22">
      <c r="E192" s="39"/>
      <c r="F192" s="39"/>
      <c r="G192" s="39"/>
      <c r="H192" s="39"/>
      <c r="T192" s="39"/>
      <c r="U192" s="39"/>
      <c r="V192" s="39"/>
    </row>
    <row r="193" spans="5:22">
      <c r="E193" s="39"/>
      <c r="F193" s="39"/>
      <c r="G193" s="39"/>
      <c r="H193" s="39"/>
      <c r="T193" s="39"/>
      <c r="U193" s="39"/>
      <c r="V193" s="39"/>
    </row>
    <row r="194" spans="5:22">
      <c r="E194" s="39"/>
      <c r="F194" s="39"/>
      <c r="G194" s="39"/>
      <c r="H194" s="39"/>
      <c r="T194" s="39"/>
      <c r="U194" s="39"/>
      <c r="V194" s="39"/>
    </row>
    <row r="195" spans="5:22">
      <c r="E195" s="39"/>
      <c r="F195" s="39"/>
      <c r="G195" s="39"/>
      <c r="H195" s="39"/>
      <c r="T195" s="39"/>
      <c r="U195" s="39"/>
      <c r="V195" s="39"/>
    </row>
    <row r="196" spans="5:22">
      <c r="E196" s="39"/>
      <c r="F196" s="39"/>
      <c r="G196" s="39"/>
      <c r="H196" s="39"/>
      <c r="T196" s="39"/>
      <c r="U196" s="39"/>
      <c r="V196" s="39"/>
    </row>
    <row r="197" spans="5:22">
      <c r="E197" s="39"/>
      <c r="F197" s="39"/>
      <c r="G197" s="39"/>
      <c r="H197" s="39"/>
      <c r="T197" s="39"/>
      <c r="U197" s="39"/>
      <c r="V197" s="39"/>
    </row>
    <row r="198" spans="5:22">
      <c r="E198" s="39"/>
      <c r="F198" s="39"/>
      <c r="G198" s="39"/>
      <c r="H198" s="39"/>
      <c r="T198" s="39"/>
      <c r="U198" s="39"/>
      <c r="V198" s="39"/>
    </row>
    <row r="199" spans="5:22">
      <c r="E199" s="39"/>
      <c r="F199" s="39"/>
      <c r="G199" s="39"/>
      <c r="H199" s="39"/>
      <c r="T199" s="39"/>
      <c r="U199" s="39"/>
      <c r="V199" s="39"/>
    </row>
    <row r="200" spans="5:22">
      <c r="E200" s="39"/>
      <c r="F200" s="39"/>
      <c r="G200" s="39"/>
      <c r="H200" s="39"/>
      <c r="T200" s="39"/>
      <c r="U200" s="39"/>
      <c r="V200" s="39"/>
    </row>
    <row r="201" spans="5:22">
      <c r="E201" s="39"/>
      <c r="F201" s="39"/>
      <c r="G201" s="39"/>
      <c r="H201" s="39"/>
      <c r="T201" s="39"/>
      <c r="U201" s="39"/>
      <c r="V201" s="39"/>
    </row>
    <row r="202" spans="5:22">
      <c r="E202" s="39"/>
      <c r="F202" s="39"/>
      <c r="G202" s="39"/>
      <c r="H202" s="39"/>
      <c r="T202" s="39"/>
      <c r="U202" s="39"/>
      <c r="V202" s="39"/>
    </row>
    <row r="203" spans="5:22">
      <c r="E203" s="39"/>
      <c r="F203" s="39"/>
      <c r="G203" s="39"/>
      <c r="H203" s="39"/>
      <c r="T203" s="39"/>
      <c r="U203" s="39"/>
      <c r="V203" s="39"/>
    </row>
    <row r="204" spans="5:22">
      <c r="E204" s="39"/>
      <c r="F204" s="39"/>
      <c r="G204" s="39"/>
      <c r="H204" s="39"/>
      <c r="T204" s="39"/>
      <c r="U204" s="39"/>
      <c r="V204" s="39"/>
    </row>
    <row r="205" spans="5:22">
      <c r="E205" s="39"/>
      <c r="F205" s="39"/>
      <c r="G205" s="39"/>
      <c r="H205" s="39"/>
      <c r="T205" s="39"/>
      <c r="U205" s="39"/>
      <c r="V205" s="39"/>
    </row>
    <row r="206" spans="5:28">
      <c r="E206" s="39"/>
      <c r="F206" s="39"/>
      <c r="G206" s="39"/>
      <c r="H206" s="39"/>
      <c r="T206" s="39"/>
      <c r="U206" s="39"/>
      <c r="V206" s="39"/>
      <c r="AB206" s="43"/>
    </row>
    <row r="207" spans="5:28">
      <c r="E207" s="39"/>
      <c r="F207" s="39"/>
      <c r="G207" s="39"/>
      <c r="H207" s="39"/>
      <c r="T207" s="39"/>
      <c r="U207" s="39"/>
      <c r="V207" s="39"/>
      <c r="AB207" s="43"/>
    </row>
    <row r="208" spans="5:22">
      <c r="E208" s="39"/>
      <c r="F208" s="39"/>
      <c r="G208" s="39"/>
      <c r="H208" s="39"/>
      <c r="T208" s="39"/>
      <c r="U208" s="39"/>
      <c r="V208" s="39"/>
    </row>
    <row r="209" spans="5:22">
      <c r="E209" s="39"/>
      <c r="F209" s="39"/>
      <c r="G209" s="39"/>
      <c r="H209" s="39"/>
      <c r="T209" s="39"/>
      <c r="U209" s="39"/>
      <c r="V209" s="39"/>
    </row>
    <row r="210" spans="5:22">
      <c r="E210" s="39"/>
      <c r="F210" s="39"/>
      <c r="G210" s="39"/>
      <c r="H210" s="39"/>
      <c r="T210" s="39"/>
      <c r="U210" s="39"/>
      <c r="V210" s="39"/>
    </row>
    <row r="211" spans="5:22">
      <c r="E211" s="39"/>
      <c r="F211" s="39"/>
      <c r="G211" s="39"/>
      <c r="H211" s="39"/>
      <c r="T211" s="39"/>
      <c r="U211" s="39"/>
      <c r="V211" s="39"/>
    </row>
    <row r="212" spans="5:22">
      <c r="E212" s="39"/>
      <c r="F212" s="39"/>
      <c r="G212" s="39"/>
      <c r="H212" s="39"/>
      <c r="T212" s="39"/>
      <c r="U212" s="39"/>
      <c r="V212" s="39"/>
    </row>
    <row r="213" spans="5:22">
      <c r="E213" s="39"/>
      <c r="F213" s="39"/>
      <c r="G213" s="39"/>
      <c r="H213" s="39"/>
      <c r="T213" s="39"/>
      <c r="U213" s="39"/>
      <c r="V213" s="39"/>
    </row>
    <row r="214" spans="5:22">
      <c r="E214" s="39"/>
      <c r="F214" s="39"/>
      <c r="G214" s="39"/>
      <c r="H214" s="39"/>
      <c r="T214" s="39"/>
      <c r="U214" s="39"/>
      <c r="V214" s="39"/>
    </row>
    <row r="215" spans="5:22">
      <c r="E215" s="39"/>
      <c r="F215" s="39"/>
      <c r="G215" s="39"/>
      <c r="H215" s="39"/>
      <c r="T215" s="39"/>
      <c r="U215" s="39"/>
      <c r="V215" s="39"/>
    </row>
    <row r="216" spans="5:22">
      <c r="E216" s="39"/>
      <c r="F216" s="39"/>
      <c r="G216" s="39"/>
      <c r="H216" s="39"/>
      <c r="T216" s="39"/>
      <c r="U216" s="39"/>
      <c r="V216" s="39"/>
    </row>
    <row r="217" spans="5:22">
      <c r="E217" s="39"/>
      <c r="F217" s="39"/>
      <c r="G217" s="39"/>
      <c r="H217" s="39"/>
      <c r="T217" s="39"/>
      <c r="U217" s="39"/>
      <c r="V217" s="39"/>
    </row>
    <row r="218" spans="5:22">
      <c r="E218" s="39"/>
      <c r="F218" s="39"/>
      <c r="G218" s="39"/>
      <c r="H218" s="39"/>
      <c r="T218" s="39"/>
      <c r="U218" s="39"/>
      <c r="V218" s="39"/>
    </row>
    <row r="219" spans="5:22">
      <c r="E219" s="39"/>
      <c r="F219" s="39"/>
      <c r="G219" s="39"/>
      <c r="H219" s="39"/>
      <c r="T219" s="39"/>
      <c r="U219" s="39"/>
      <c r="V219" s="39"/>
    </row>
    <row r="220" spans="5:22">
      <c r="E220" s="39"/>
      <c r="F220" s="39"/>
      <c r="G220" s="39"/>
      <c r="H220" s="39"/>
      <c r="T220" s="39"/>
      <c r="U220" s="39"/>
      <c r="V220" s="39"/>
    </row>
    <row r="221" spans="5:22">
      <c r="E221" s="39"/>
      <c r="F221" s="39"/>
      <c r="G221" s="39"/>
      <c r="H221" s="39"/>
      <c r="T221" s="39"/>
      <c r="U221" s="39"/>
      <c r="V221" s="39"/>
    </row>
    <row r="222" spans="5:22">
      <c r="E222" s="39"/>
      <c r="F222" s="39"/>
      <c r="G222" s="39"/>
      <c r="H222" s="39"/>
      <c r="T222" s="39"/>
      <c r="U222" s="39"/>
      <c r="V222" s="39"/>
    </row>
    <row r="223" spans="5:22">
      <c r="E223" s="39"/>
      <c r="F223" s="39"/>
      <c r="G223" s="39"/>
      <c r="H223" s="39"/>
      <c r="T223" s="39"/>
      <c r="U223" s="39"/>
      <c r="V223" s="39"/>
    </row>
    <row r="224" spans="5:28">
      <c r="E224" s="39"/>
      <c r="F224" s="39"/>
      <c r="G224" s="39"/>
      <c r="H224" s="39"/>
      <c r="T224" s="39"/>
      <c r="U224" s="39"/>
      <c r="V224" s="39"/>
      <c r="AA224" s="45"/>
      <c r="AB224" s="45"/>
    </row>
    <row r="225" spans="5:28">
      <c r="E225" s="39"/>
      <c r="F225" s="39"/>
      <c r="G225" s="39"/>
      <c r="H225" s="39"/>
      <c r="T225" s="39"/>
      <c r="U225" s="39"/>
      <c r="V225" s="39"/>
      <c r="AA225" s="45"/>
      <c r="AB225" s="45"/>
    </row>
    <row r="226" spans="5:28">
      <c r="E226" s="39"/>
      <c r="F226" s="39"/>
      <c r="G226" s="39"/>
      <c r="H226" s="39"/>
      <c r="T226" s="39"/>
      <c r="U226" s="39"/>
      <c r="V226" s="39"/>
      <c r="AA226" s="45"/>
      <c r="AB226" s="45"/>
    </row>
    <row r="227" spans="5:28">
      <c r="E227" s="39"/>
      <c r="F227" s="39"/>
      <c r="G227" s="39"/>
      <c r="H227" s="39"/>
      <c r="T227" s="39"/>
      <c r="U227" s="39"/>
      <c r="V227" s="39"/>
      <c r="AA227" s="45"/>
      <c r="AB227" s="45"/>
    </row>
    <row r="228" spans="5:28">
      <c r="E228" s="39"/>
      <c r="F228" s="39"/>
      <c r="G228" s="39"/>
      <c r="H228" s="39"/>
      <c r="T228" s="39"/>
      <c r="U228" s="39"/>
      <c r="V228" s="39"/>
      <c r="AA228" s="45"/>
      <c r="AB228" s="45"/>
    </row>
    <row r="229" spans="5:28">
      <c r="E229" s="39"/>
      <c r="F229" s="39"/>
      <c r="G229" s="39"/>
      <c r="H229" s="39"/>
      <c r="T229" s="39"/>
      <c r="U229" s="39"/>
      <c r="V229" s="39"/>
      <c r="AA229" s="45"/>
      <c r="AB229" s="45"/>
    </row>
    <row r="230" spans="5:28">
      <c r="E230" s="39"/>
      <c r="F230" s="39"/>
      <c r="G230" s="39"/>
      <c r="H230" s="39"/>
      <c r="T230" s="39"/>
      <c r="U230" s="39"/>
      <c r="V230" s="39"/>
      <c r="AA230" s="45"/>
      <c r="AB230" s="45"/>
    </row>
    <row r="231" spans="5:28">
      <c r="E231" s="39"/>
      <c r="F231" s="39"/>
      <c r="G231" s="39"/>
      <c r="H231" s="39"/>
      <c r="T231" s="39"/>
      <c r="U231" s="39"/>
      <c r="V231" s="39"/>
      <c r="AA231" s="45"/>
      <c r="AB231" s="45"/>
    </row>
    <row r="232" spans="5:28">
      <c r="E232" s="39"/>
      <c r="F232" s="39"/>
      <c r="G232" s="39"/>
      <c r="H232" s="39"/>
      <c r="T232" s="39"/>
      <c r="U232" s="39"/>
      <c r="V232" s="39"/>
      <c r="AA232" s="45"/>
      <c r="AB232" s="45"/>
    </row>
    <row r="233" spans="5:28">
      <c r="E233" s="39"/>
      <c r="F233" s="39"/>
      <c r="G233" s="39"/>
      <c r="H233" s="39"/>
      <c r="T233" s="39"/>
      <c r="U233" s="39"/>
      <c r="V233" s="39"/>
      <c r="AA233" s="45"/>
      <c r="AB233" s="45"/>
    </row>
    <row r="234" spans="5:28">
      <c r="E234" s="39"/>
      <c r="F234" s="39"/>
      <c r="G234" s="39"/>
      <c r="H234" s="39"/>
      <c r="T234" s="39"/>
      <c r="U234" s="39"/>
      <c r="V234" s="39"/>
      <c r="AA234" s="45"/>
      <c r="AB234" s="45"/>
    </row>
    <row r="235" spans="5:28">
      <c r="E235" s="39"/>
      <c r="F235" s="39"/>
      <c r="G235" s="39"/>
      <c r="H235" s="39"/>
      <c r="T235" s="39"/>
      <c r="U235" s="39"/>
      <c r="V235" s="39"/>
      <c r="AA235" s="45"/>
      <c r="AB235" s="45"/>
    </row>
    <row r="236" spans="5:28">
      <c r="E236" s="39"/>
      <c r="F236" s="39"/>
      <c r="G236" s="39"/>
      <c r="H236" s="39"/>
      <c r="T236" s="39"/>
      <c r="U236" s="39"/>
      <c r="V236" s="39"/>
      <c r="AA236" s="45"/>
      <c r="AB236" s="45"/>
    </row>
    <row r="237" spans="5:28">
      <c r="E237" s="39"/>
      <c r="F237" s="39"/>
      <c r="G237" s="39"/>
      <c r="H237" s="39"/>
      <c r="T237" s="39"/>
      <c r="U237" s="39"/>
      <c r="V237" s="39"/>
      <c r="AA237" s="45"/>
      <c r="AB237" s="45"/>
    </row>
    <row r="238" spans="5:28">
      <c r="E238" s="39"/>
      <c r="F238" s="39"/>
      <c r="G238" s="39"/>
      <c r="H238" s="39"/>
      <c r="T238" s="39"/>
      <c r="U238" s="39"/>
      <c r="V238" s="39"/>
      <c r="AA238" s="45"/>
      <c r="AB238" s="45"/>
    </row>
    <row r="239" spans="5:28">
      <c r="E239" s="39"/>
      <c r="F239" s="39"/>
      <c r="G239" s="39"/>
      <c r="H239" s="39"/>
      <c r="T239" s="39"/>
      <c r="U239" s="39"/>
      <c r="V239" s="39"/>
      <c r="AA239" s="45"/>
      <c r="AB239" s="45"/>
    </row>
    <row r="240" spans="5:28">
      <c r="E240" s="39"/>
      <c r="F240" s="39"/>
      <c r="G240" s="39"/>
      <c r="H240" s="39"/>
      <c r="T240" s="39"/>
      <c r="U240" s="39"/>
      <c r="V240" s="39"/>
      <c r="AA240" s="45"/>
      <c r="AB240" s="45"/>
    </row>
    <row r="241" spans="5:28">
      <c r="E241" s="39"/>
      <c r="F241" s="39"/>
      <c r="G241" s="39"/>
      <c r="H241" s="39"/>
      <c r="T241" s="39"/>
      <c r="U241" s="39"/>
      <c r="V241" s="39"/>
      <c r="AA241" s="45"/>
      <c r="AB241" s="45"/>
    </row>
    <row r="242" spans="5:28">
      <c r="E242" s="39"/>
      <c r="F242" s="39"/>
      <c r="G242" s="39"/>
      <c r="H242" s="39"/>
      <c r="T242" s="39"/>
      <c r="U242" s="39"/>
      <c r="V242" s="39"/>
      <c r="AA242" s="45"/>
      <c r="AB242" s="45"/>
    </row>
    <row r="243" spans="5:28">
      <c r="E243" s="39"/>
      <c r="F243" s="39"/>
      <c r="G243" s="39"/>
      <c r="H243" s="39"/>
      <c r="T243" s="39"/>
      <c r="U243" s="39"/>
      <c r="V243" s="39"/>
      <c r="AA243" s="45"/>
      <c r="AB243" s="45"/>
    </row>
    <row r="244" spans="5:28">
      <c r="E244" s="39"/>
      <c r="F244" s="39"/>
      <c r="G244" s="39"/>
      <c r="H244" s="39"/>
      <c r="T244" s="39"/>
      <c r="U244" s="39"/>
      <c r="V244" s="39"/>
      <c r="AA244" s="45"/>
      <c r="AB244" s="45"/>
    </row>
    <row r="245" spans="5:28">
      <c r="E245" s="39"/>
      <c r="F245" s="39"/>
      <c r="G245" s="39"/>
      <c r="H245" s="39"/>
      <c r="T245" s="39"/>
      <c r="U245" s="39"/>
      <c r="V245" s="39"/>
      <c r="AA245" s="45"/>
      <c r="AB245" s="45"/>
    </row>
    <row r="246" spans="5:28">
      <c r="E246" s="39"/>
      <c r="F246" s="39"/>
      <c r="G246" s="39"/>
      <c r="H246" s="39"/>
      <c r="T246" s="39"/>
      <c r="U246" s="39"/>
      <c r="V246" s="39"/>
      <c r="AA246" s="45"/>
      <c r="AB246" s="45"/>
    </row>
    <row r="247" spans="5:28">
      <c r="E247" s="39"/>
      <c r="F247" s="39"/>
      <c r="G247" s="39"/>
      <c r="H247" s="39"/>
      <c r="T247" s="39"/>
      <c r="U247" s="39"/>
      <c r="V247" s="39"/>
      <c r="AA247" s="45"/>
      <c r="AB247" s="45"/>
    </row>
    <row r="248" spans="5:28">
      <c r="E248" s="39"/>
      <c r="F248" s="39"/>
      <c r="G248" s="39"/>
      <c r="H248" s="39"/>
      <c r="T248" s="39"/>
      <c r="U248" s="39"/>
      <c r="V248" s="39"/>
      <c r="AA248" s="44"/>
      <c r="AB248" s="43"/>
    </row>
    <row r="249" spans="5:28">
      <c r="E249" s="39"/>
      <c r="F249" s="39"/>
      <c r="G249" s="39"/>
      <c r="H249" s="39"/>
      <c r="T249" s="39"/>
      <c r="U249" s="39"/>
      <c r="V249" s="39"/>
      <c r="AA249" s="44"/>
      <c r="AB249" s="43"/>
    </row>
    <row r="250" spans="5:28">
      <c r="E250" s="39"/>
      <c r="F250" s="39"/>
      <c r="G250" s="39"/>
      <c r="H250" s="39"/>
      <c r="T250" s="39"/>
      <c r="U250" s="39"/>
      <c r="V250" s="39"/>
      <c r="AA250" s="44"/>
      <c r="AB250" s="43"/>
    </row>
    <row r="251" spans="5:28">
      <c r="E251" s="39"/>
      <c r="F251" s="39"/>
      <c r="G251" s="39"/>
      <c r="H251" s="39"/>
      <c r="T251" s="39"/>
      <c r="U251" s="39"/>
      <c r="V251" s="39"/>
      <c r="AA251" s="44"/>
      <c r="AB251" s="43"/>
    </row>
    <row r="252" spans="5:28">
      <c r="E252" s="39"/>
      <c r="F252" s="39"/>
      <c r="G252" s="39"/>
      <c r="H252" s="39"/>
      <c r="T252" s="39"/>
      <c r="U252" s="39"/>
      <c r="V252" s="39"/>
      <c r="AA252" s="44"/>
      <c r="AB252" s="43"/>
    </row>
    <row r="253" spans="5:28">
      <c r="E253" s="39"/>
      <c r="F253" s="39"/>
      <c r="G253" s="39"/>
      <c r="H253" s="39"/>
      <c r="T253" s="39"/>
      <c r="U253" s="39"/>
      <c r="V253" s="39"/>
      <c r="AA253" s="44"/>
      <c r="AB253" s="43"/>
    </row>
    <row r="254" spans="5:22">
      <c r="E254" s="39"/>
      <c r="F254" s="39"/>
      <c r="G254" s="39"/>
      <c r="H254" s="39"/>
      <c r="T254" s="39"/>
      <c r="U254" s="39"/>
      <c r="V254" s="39"/>
    </row>
    <row r="255" spans="5:22">
      <c r="E255" s="39"/>
      <c r="F255" s="39"/>
      <c r="G255" s="39"/>
      <c r="H255" s="39"/>
      <c r="T255" s="39"/>
      <c r="U255" s="39"/>
      <c r="V255" s="39"/>
    </row>
    <row r="256" spans="5:22">
      <c r="E256" s="39"/>
      <c r="F256" s="39"/>
      <c r="G256" s="39"/>
      <c r="H256" s="39"/>
      <c r="T256" s="39"/>
      <c r="U256" s="39"/>
      <c r="V256" s="39"/>
    </row>
    <row r="257" spans="5:22">
      <c r="E257" s="39"/>
      <c r="F257" s="39"/>
      <c r="G257" s="39"/>
      <c r="H257" s="39"/>
      <c r="T257" s="39"/>
      <c r="U257" s="39"/>
      <c r="V257" s="39"/>
    </row>
    <row r="258" spans="5:22">
      <c r="E258" s="39"/>
      <c r="F258" s="39"/>
      <c r="G258" s="39"/>
      <c r="H258" s="39"/>
      <c r="T258" s="39"/>
      <c r="U258" s="39"/>
      <c r="V258" s="39"/>
    </row>
    <row r="259" spans="5:22">
      <c r="E259" s="39"/>
      <c r="F259" s="39"/>
      <c r="G259" s="39"/>
      <c r="H259" s="39"/>
      <c r="T259" s="39"/>
      <c r="U259" s="39"/>
      <c r="V259" s="39"/>
    </row>
    <row r="260" spans="5:28">
      <c r="E260" s="39"/>
      <c r="F260" s="39"/>
      <c r="G260" s="39"/>
      <c r="H260" s="39"/>
      <c r="T260" s="39"/>
      <c r="U260" s="39"/>
      <c r="V260" s="39"/>
      <c r="AA260" s="44"/>
      <c r="AB260" s="43"/>
    </row>
    <row r="261" spans="5:28">
      <c r="E261" s="39"/>
      <c r="F261" s="39"/>
      <c r="G261" s="39"/>
      <c r="H261" s="39"/>
      <c r="T261" s="39"/>
      <c r="U261" s="39"/>
      <c r="V261" s="39"/>
      <c r="AA261" s="44"/>
      <c r="AB261" s="43"/>
    </row>
    <row r="262" spans="5:28">
      <c r="E262" s="39"/>
      <c r="F262" s="39"/>
      <c r="G262" s="39"/>
      <c r="H262" s="39"/>
      <c r="T262" s="39"/>
      <c r="U262" s="39"/>
      <c r="V262" s="39"/>
      <c r="AA262" s="44"/>
      <c r="AB262" s="43"/>
    </row>
    <row r="263" spans="5:28">
      <c r="E263" s="39"/>
      <c r="F263" s="39"/>
      <c r="G263" s="39"/>
      <c r="H263" s="39"/>
      <c r="T263" s="39"/>
      <c r="U263" s="39"/>
      <c r="V263" s="39"/>
      <c r="AA263" s="44"/>
      <c r="AB263" s="43"/>
    </row>
    <row r="264" spans="5:28">
      <c r="E264" s="39"/>
      <c r="F264" s="39"/>
      <c r="G264" s="39"/>
      <c r="H264" s="39"/>
      <c r="T264" s="39"/>
      <c r="U264" s="39"/>
      <c r="V264" s="39"/>
      <c r="AA264" s="44"/>
      <c r="AB264" s="43"/>
    </row>
    <row r="265" spans="5:28">
      <c r="E265" s="39"/>
      <c r="F265" s="39"/>
      <c r="G265" s="39"/>
      <c r="H265" s="39"/>
      <c r="T265" s="39"/>
      <c r="U265" s="39"/>
      <c r="V265" s="39"/>
      <c r="AA265" s="44"/>
      <c r="AB265" s="43"/>
    </row>
    <row r="266" spans="5:28">
      <c r="E266" s="39"/>
      <c r="F266" s="39"/>
      <c r="G266" s="39"/>
      <c r="H266" s="39"/>
      <c r="T266" s="39"/>
      <c r="U266" s="39"/>
      <c r="V266" s="39"/>
      <c r="AA266" s="44"/>
      <c r="AB266" s="43"/>
    </row>
    <row r="267" spans="5:28">
      <c r="E267" s="39"/>
      <c r="F267" s="39"/>
      <c r="G267" s="39"/>
      <c r="H267" s="39"/>
      <c r="T267" s="39"/>
      <c r="U267" s="39"/>
      <c r="V267" s="39"/>
      <c r="AA267" s="44"/>
      <c r="AB267" s="43"/>
    </row>
    <row r="268" spans="5:28">
      <c r="E268" s="39"/>
      <c r="F268" s="39"/>
      <c r="G268" s="39"/>
      <c r="H268" s="39"/>
      <c r="T268" s="39"/>
      <c r="U268" s="39"/>
      <c r="V268" s="39"/>
      <c r="AA268" s="44"/>
      <c r="AB268" s="43"/>
    </row>
    <row r="269" spans="5:28">
      <c r="E269" s="39"/>
      <c r="F269" s="39"/>
      <c r="G269" s="39"/>
      <c r="H269" s="39"/>
      <c r="T269" s="39"/>
      <c r="U269" s="39"/>
      <c r="V269" s="39"/>
      <c r="AA269" s="44"/>
      <c r="AB269" s="43"/>
    </row>
    <row r="270" spans="5:28">
      <c r="E270" s="39"/>
      <c r="F270" s="39"/>
      <c r="G270" s="39"/>
      <c r="H270" s="39"/>
      <c r="T270" s="39"/>
      <c r="U270" s="39"/>
      <c r="V270" s="39"/>
      <c r="AA270" s="44"/>
      <c r="AB270" s="43"/>
    </row>
    <row r="271" spans="5:28">
      <c r="E271" s="39"/>
      <c r="F271" s="39"/>
      <c r="G271" s="39"/>
      <c r="H271" s="39"/>
      <c r="T271" s="39"/>
      <c r="U271" s="39"/>
      <c r="V271" s="39"/>
      <c r="AA271" s="44"/>
      <c r="AB271" s="43"/>
    </row>
    <row r="272" spans="5:28">
      <c r="E272" s="39"/>
      <c r="F272" s="39"/>
      <c r="G272" s="39"/>
      <c r="H272" s="39"/>
      <c r="T272" s="39"/>
      <c r="U272" s="39"/>
      <c r="V272" s="39"/>
      <c r="AA272" s="44"/>
      <c r="AB272" s="43"/>
    </row>
    <row r="273" spans="5:28">
      <c r="E273" s="39"/>
      <c r="F273" s="39"/>
      <c r="G273" s="39"/>
      <c r="H273" s="39"/>
      <c r="T273" s="39"/>
      <c r="U273" s="39"/>
      <c r="V273" s="39"/>
      <c r="AA273" s="44"/>
      <c r="AB273" s="43"/>
    </row>
    <row r="274" spans="5:28">
      <c r="E274" s="39"/>
      <c r="F274" s="39"/>
      <c r="G274" s="39"/>
      <c r="H274" s="39"/>
      <c r="T274" s="39"/>
      <c r="U274" s="39"/>
      <c r="V274" s="39"/>
      <c r="AA274" s="44"/>
      <c r="AB274" s="43"/>
    </row>
    <row r="275" spans="5:28">
      <c r="E275" s="39"/>
      <c r="F275" s="39"/>
      <c r="G275" s="39"/>
      <c r="H275" s="39"/>
      <c r="T275" s="39"/>
      <c r="U275" s="39"/>
      <c r="V275" s="39"/>
      <c r="AA275" s="44"/>
      <c r="AB275" s="43"/>
    </row>
    <row r="276" spans="5:28">
      <c r="E276" s="39"/>
      <c r="F276" s="39"/>
      <c r="G276" s="39"/>
      <c r="H276" s="39"/>
      <c r="T276" s="39"/>
      <c r="U276" s="39"/>
      <c r="V276" s="39"/>
      <c r="AA276" s="44"/>
      <c r="AB276" s="43"/>
    </row>
    <row r="277" spans="5:28">
      <c r="E277" s="39"/>
      <c r="F277" s="39"/>
      <c r="G277" s="39"/>
      <c r="H277" s="39"/>
      <c r="T277" s="39"/>
      <c r="U277" s="39"/>
      <c r="V277" s="39"/>
      <c r="AA277" s="44"/>
      <c r="AB277" s="43"/>
    </row>
    <row r="278" spans="5:28">
      <c r="E278" s="39"/>
      <c r="F278" s="39"/>
      <c r="G278" s="39"/>
      <c r="H278" s="39"/>
      <c r="T278" s="39"/>
      <c r="U278" s="39"/>
      <c r="V278" s="39"/>
      <c r="AA278" s="44"/>
      <c r="AB278" s="43"/>
    </row>
    <row r="279" spans="5:28">
      <c r="E279" s="39"/>
      <c r="F279" s="39"/>
      <c r="G279" s="39"/>
      <c r="H279" s="39"/>
      <c r="T279" s="39"/>
      <c r="U279" s="39"/>
      <c r="V279" s="39"/>
      <c r="AA279" s="44"/>
      <c r="AB279" s="43"/>
    </row>
    <row r="280" spans="5:28">
      <c r="E280" s="39"/>
      <c r="F280" s="39"/>
      <c r="G280" s="39"/>
      <c r="H280" s="39"/>
      <c r="T280" s="39"/>
      <c r="U280" s="39"/>
      <c r="V280" s="39"/>
      <c r="AA280" s="44"/>
      <c r="AB280" s="43"/>
    </row>
    <row r="281" spans="5:28">
      <c r="E281" s="39"/>
      <c r="F281" s="39"/>
      <c r="G281" s="39"/>
      <c r="H281" s="39"/>
      <c r="T281" s="39"/>
      <c r="U281" s="39"/>
      <c r="V281" s="39"/>
      <c r="AA281" s="44"/>
      <c r="AB281" s="43"/>
    </row>
    <row r="282" spans="5:28">
      <c r="E282" s="39"/>
      <c r="F282" s="39"/>
      <c r="G282" s="39"/>
      <c r="H282" s="39"/>
      <c r="T282" s="39"/>
      <c r="U282" s="39"/>
      <c r="V282" s="39"/>
      <c r="AA282" s="44"/>
      <c r="AB282" s="43"/>
    </row>
    <row r="283" spans="5:28">
      <c r="E283" s="39"/>
      <c r="F283" s="39"/>
      <c r="G283" s="39"/>
      <c r="H283" s="39"/>
      <c r="T283" s="39"/>
      <c r="U283" s="39"/>
      <c r="V283" s="39"/>
      <c r="AA283" s="44"/>
      <c r="AB283" s="43"/>
    </row>
    <row r="284" spans="5:22">
      <c r="E284" s="39"/>
      <c r="F284" s="39"/>
      <c r="G284" s="39"/>
      <c r="H284" s="39"/>
      <c r="T284" s="39"/>
      <c r="U284" s="39"/>
      <c r="V284" s="39"/>
    </row>
    <row r="285" spans="5:22">
      <c r="E285" s="39"/>
      <c r="F285" s="39"/>
      <c r="G285" s="39"/>
      <c r="H285" s="39"/>
      <c r="T285" s="39"/>
      <c r="U285" s="39"/>
      <c r="V285" s="39"/>
    </row>
    <row r="286" spans="5:22">
      <c r="E286" s="39"/>
      <c r="F286" s="39"/>
      <c r="G286" s="39"/>
      <c r="H286" s="39"/>
      <c r="T286" s="39"/>
      <c r="U286" s="39"/>
      <c r="V286" s="39"/>
    </row>
    <row r="287" spans="5:22">
      <c r="E287" s="39"/>
      <c r="F287" s="39"/>
      <c r="G287" s="39"/>
      <c r="H287" s="39"/>
      <c r="T287" s="39"/>
      <c r="U287" s="39"/>
      <c r="V287" s="39"/>
    </row>
    <row r="288" spans="5:22">
      <c r="E288" s="39"/>
      <c r="F288" s="39"/>
      <c r="G288" s="39"/>
      <c r="H288" s="39"/>
      <c r="T288" s="39"/>
      <c r="U288" s="39"/>
      <c r="V288" s="39"/>
    </row>
    <row r="289" spans="5:22">
      <c r="E289" s="39"/>
      <c r="F289" s="39"/>
      <c r="G289" s="39"/>
      <c r="H289" s="39"/>
      <c r="T289" s="39"/>
      <c r="U289" s="39"/>
      <c r="V289" s="39"/>
    </row>
    <row r="290" spans="5:28">
      <c r="E290" s="39"/>
      <c r="F290" s="39"/>
      <c r="G290" s="39"/>
      <c r="H290" s="39"/>
      <c r="T290" s="39"/>
      <c r="U290" s="39"/>
      <c r="V290" s="39"/>
      <c r="AB290" s="43"/>
    </row>
    <row r="291" spans="5:28">
      <c r="E291" s="39"/>
      <c r="F291" s="39"/>
      <c r="G291" s="39"/>
      <c r="H291" s="39"/>
      <c r="T291" s="39"/>
      <c r="U291" s="39"/>
      <c r="V291" s="39"/>
      <c r="AB291" s="43"/>
    </row>
    <row r="292" spans="5:28">
      <c r="E292" s="39"/>
      <c r="F292" s="39"/>
      <c r="G292" s="39"/>
      <c r="H292" s="39"/>
      <c r="T292" s="39"/>
      <c r="U292" s="39"/>
      <c r="V292" s="39"/>
      <c r="AB292" s="43"/>
    </row>
    <row r="293" spans="5:28">
      <c r="E293" s="39"/>
      <c r="F293" s="39"/>
      <c r="G293" s="39"/>
      <c r="H293" s="39"/>
      <c r="T293" s="39"/>
      <c r="U293" s="39"/>
      <c r="V293" s="39"/>
      <c r="AB293" s="43"/>
    </row>
    <row r="294" spans="5:28">
      <c r="E294" s="39"/>
      <c r="F294" s="39"/>
      <c r="G294" s="39"/>
      <c r="H294" s="39"/>
      <c r="T294" s="39"/>
      <c r="U294" s="39"/>
      <c r="V294" s="39"/>
      <c r="AB294" s="43"/>
    </row>
    <row r="295" spans="5:28">
      <c r="E295" s="39"/>
      <c r="F295" s="39"/>
      <c r="G295" s="39"/>
      <c r="H295" s="39"/>
      <c r="T295" s="39"/>
      <c r="U295" s="39"/>
      <c r="V295" s="39"/>
      <c r="AB295" s="43"/>
    </row>
    <row r="296" spans="5:28">
      <c r="E296" s="39"/>
      <c r="F296" s="39"/>
      <c r="G296" s="39"/>
      <c r="H296" s="39"/>
      <c r="T296" s="39"/>
      <c r="U296" s="39"/>
      <c r="V296" s="39"/>
      <c r="AA296" s="44"/>
      <c r="AB296" s="43"/>
    </row>
    <row r="297" spans="5:28">
      <c r="E297" s="39"/>
      <c r="F297" s="39"/>
      <c r="G297" s="39"/>
      <c r="H297" s="39"/>
      <c r="T297" s="39"/>
      <c r="U297" s="39"/>
      <c r="V297" s="39"/>
      <c r="AA297" s="44"/>
      <c r="AB297" s="43"/>
    </row>
    <row r="298" spans="5:28">
      <c r="E298" s="39"/>
      <c r="F298" s="39"/>
      <c r="G298" s="39"/>
      <c r="H298" s="39"/>
      <c r="T298" s="39"/>
      <c r="U298" s="39"/>
      <c r="V298" s="39"/>
      <c r="AA298" s="44"/>
      <c r="AB298" s="43"/>
    </row>
    <row r="299" spans="5:28">
      <c r="E299" s="39"/>
      <c r="F299" s="39"/>
      <c r="G299" s="39"/>
      <c r="H299" s="39"/>
      <c r="T299" s="39"/>
      <c r="U299" s="39"/>
      <c r="V299" s="39"/>
      <c r="AA299" s="44"/>
      <c r="AB299" s="43"/>
    </row>
    <row r="300" spans="5:28">
      <c r="E300" s="39"/>
      <c r="F300" s="39"/>
      <c r="G300" s="39"/>
      <c r="H300" s="39"/>
      <c r="T300" s="39"/>
      <c r="U300" s="39"/>
      <c r="V300" s="39"/>
      <c r="AA300" s="44"/>
      <c r="AB300" s="43"/>
    </row>
    <row r="301" spans="5:28">
      <c r="E301" s="39"/>
      <c r="F301" s="39"/>
      <c r="G301" s="39"/>
      <c r="H301" s="39"/>
      <c r="T301" s="39"/>
      <c r="U301" s="39"/>
      <c r="V301" s="39"/>
      <c r="AA301" s="44"/>
      <c r="AB301" s="43"/>
    </row>
    <row r="302" spans="5:28">
      <c r="E302" s="39"/>
      <c r="F302" s="39"/>
      <c r="G302" s="39"/>
      <c r="H302" s="39"/>
      <c r="T302" s="39"/>
      <c r="U302" s="39"/>
      <c r="V302" s="39"/>
      <c r="AA302" s="44"/>
      <c r="AB302" s="43"/>
    </row>
    <row r="303" spans="5:28">
      <c r="E303" s="39"/>
      <c r="F303" s="39"/>
      <c r="G303" s="39"/>
      <c r="H303" s="39"/>
      <c r="T303" s="39"/>
      <c r="U303" s="39"/>
      <c r="V303" s="39"/>
      <c r="AA303" s="44"/>
      <c r="AB303" s="43"/>
    </row>
    <row r="304" spans="5:28">
      <c r="E304" s="39"/>
      <c r="F304" s="39"/>
      <c r="G304" s="39"/>
      <c r="H304" s="39"/>
      <c r="T304" s="39"/>
      <c r="U304" s="39"/>
      <c r="V304" s="39"/>
      <c r="AA304" s="44"/>
      <c r="AB304" s="43"/>
    </row>
    <row r="305" spans="5:28">
      <c r="E305" s="39"/>
      <c r="F305" s="39"/>
      <c r="G305" s="39"/>
      <c r="H305" s="39"/>
      <c r="T305" s="39"/>
      <c r="U305" s="39"/>
      <c r="V305" s="39"/>
      <c r="AA305" s="44"/>
      <c r="AB305" s="43"/>
    </row>
    <row r="306" spans="5:28">
      <c r="E306" s="39"/>
      <c r="F306" s="39"/>
      <c r="G306" s="39"/>
      <c r="H306" s="39"/>
      <c r="T306" s="39"/>
      <c r="U306" s="39"/>
      <c r="V306" s="39"/>
      <c r="AA306" s="44"/>
      <c r="AB306" s="43"/>
    </row>
    <row r="307" spans="5:28">
      <c r="E307" s="39"/>
      <c r="F307" s="39"/>
      <c r="G307" s="39"/>
      <c r="H307" s="39"/>
      <c r="T307" s="39"/>
      <c r="U307" s="39"/>
      <c r="V307" s="39"/>
      <c r="AA307" s="44"/>
      <c r="AB307" s="43"/>
    </row>
    <row r="308" spans="5:22">
      <c r="E308" s="39"/>
      <c r="F308" s="39"/>
      <c r="G308" s="39"/>
      <c r="H308" s="39"/>
      <c r="T308" s="39"/>
      <c r="U308" s="39"/>
      <c r="V308" s="39"/>
    </row>
    <row r="309" spans="5:22">
      <c r="E309" s="39"/>
      <c r="F309" s="39"/>
      <c r="G309" s="39"/>
      <c r="H309" s="39"/>
      <c r="T309" s="39"/>
      <c r="U309" s="39"/>
      <c r="V309" s="39"/>
    </row>
    <row r="310" spans="5:22">
      <c r="E310" s="39"/>
      <c r="F310" s="39"/>
      <c r="G310" s="39"/>
      <c r="H310" s="39"/>
      <c r="T310" s="39"/>
      <c r="U310" s="39"/>
      <c r="V310" s="39"/>
    </row>
    <row r="311" spans="5:22">
      <c r="E311" s="39"/>
      <c r="F311" s="39"/>
      <c r="G311" s="39"/>
      <c r="H311" s="39"/>
      <c r="T311" s="39"/>
      <c r="U311" s="39"/>
      <c r="V311" s="39"/>
    </row>
    <row r="312" spans="5:22">
      <c r="E312" s="39"/>
      <c r="F312" s="39"/>
      <c r="G312" s="39"/>
      <c r="H312" s="39"/>
      <c r="T312" s="39"/>
      <c r="U312" s="39"/>
      <c r="V312" s="39"/>
    </row>
    <row r="313" spans="5:22">
      <c r="E313" s="39"/>
      <c r="F313" s="39"/>
      <c r="G313" s="39"/>
      <c r="H313" s="39"/>
      <c r="T313" s="39"/>
      <c r="U313" s="39"/>
      <c r="V313" s="39"/>
    </row>
    <row r="314" spans="5:22">
      <c r="E314" s="39"/>
      <c r="F314" s="39"/>
      <c r="G314" s="39"/>
      <c r="H314" s="39"/>
      <c r="T314" s="39"/>
      <c r="U314" s="39"/>
      <c r="V314" s="39"/>
    </row>
    <row r="315" spans="5:22">
      <c r="E315" s="39"/>
      <c r="F315" s="39"/>
      <c r="G315" s="39"/>
      <c r="H315" s="39"/>
      <c r="T315" s="39"/>
      <c r="U315" s="39"/>
      <c r="V315" s="39"/>
    </row>
    <row r="316" spans="5:22">
      <c r="E316" s="39"/>
      <c r="F316" s="39"/>
      <c r="G316" s="39"/>
      <c r="H316" s="39"/>
      <c r="T316" s="39"/>
      <c r="U316" s="39"/>
      <c r="V316" s="39"/>
    </row>
    <row r="317" spans="5:22">
      <c r="E317" s="39"/>
      <c r="F317" s="39"/>
      <c r="G317" s="39"/>
      <c r="H317" s="39"/>
      <c r="T317" s="39"/>
      <c r="U317" s="39"/>
      <c r="V317" s="39"/>
    </row>
    <row r="318" spans="5:22">
      <c r="E318" s="39"/>
      <c r="F318" s="39"/>
      <c r="G318" s="39"/>
      <c r="H318" s="39"/>
      <c r="T318" s="39"/>
      <c r="U318" s="39"/>
      <c r="V318" s="39"/>
    </row>
    <row r="319" spans="5:22">
      <c r="E319" s="39"/>
      <c r="F319" s="39"/>
      <c r="G319" s="39"/>
      <c r="H319" s="39"/>
      <c r="T319" s="39"/>
      <c r="U319" s="39"/>
      <c r="V319" s="39"/>
    </row>
    <row r="320" ht="92.1" customHeight="1" spans="5:28">
      <c r="E320" s="39"/>
      <c r="F320" s="39"/>
      <c r="G320" s="39"/>
      <c r="H320" s="39"/>
      <c r="T320" s="39"/>
      <c r="U320" s="39"/>
      <c r="V320" s="39"/>
      <c r="AA320" s="46"/>
      <c r="AB320" s="45"/>
    </row>
    <row r="321" ht="92.1" customHeight="1" spans="5:28">
      <c r="E321" s="39"/>
      <c r="F321" s="39"/>
      <c r="G321" s="39"/>
      <c r="H321" s="39"/>
      <c r="T321" s="39"/>
      <c r="U321" s="39"/>
      <c r="V321" s="39"/>
      <c r="AA321" s="44"/>
      <c r="AB321" s="45"/>
    </row>
    <row r="322" ht="92.1" customHeight="1" spans="5:28">
      <c r="E322" s="39"/>
      <c r="F322" s="39"/>
      <c r="G322" s="39"/>
      <c r="H322" s="39"/>
      <c r="T322" s="39"/>
      <c r="U322" s="39"/>
      <c r="V322" s="39"/>
      <c r="AA322" s="44"/>
      <c r="AB322" s="45"/>
    </row>
    <row r="323" ht="92.1" customHeight="1" spans="5:28">
      <c r="E323" s="39"/>
      <c r="F323" s="39"/>
      <c r="G323" s="39"/>
      <c r="H323" s="39"/>
      <c r="T323" s="39"/>
      <c r="U323" s="39"/>
      <c r="V323" s="39"/>
      <c r="AA323" s="44"/>
      <c r="AB323" s="45"/>
    </row>
    <row r="324" ht="92.1" customHeight="1" spans="5:28">
      <c r="E324" s="39"/>
      <c r="F324" s="39"/>
      <c r="G324" s="39"/>
      <c r="H324" s="39"/>
      <c r="T324" s="39"/>
      <c r="U324" s="39"/>
      <c r="V324" s="39"/>
      <c r="AA324" s="44"/>
      <c r="AB324" s="45"/>
    </row>
    <row r="325" ht="92.1" customHeight="1" spans="5:28">
      <c r="E325" s="39"/>
      <c r="F325" s="39"/>
      <c r="G325" s="39"/>
      <c r="H325" s="39"/>
      <c r="T325" s="39"/>
      <c r="U325" s="39"/>
      <c r="V325" s="39"/>
      <c r="AA325" s="44"/>
      <c r="AB325" s="45"/>
    </row>
    <row r="326" spans="5:28">
      <c r="E326" s="39"/>
      <c r="F326" s="39"/>
      <c r="G326" s="39"/>
      <c r="H326" s="39"/>
      <c r="T326" s="39"/>
      <c r="U326" s="39"/>
      <c r="V326" s="39"/>
      <c r="AA326" s="44"/>
      <c r="AB326" s="43"/>
    </row>
    <row r="327" spans="5:28">
      <c r="E327" s="39"/>
      <c r="F327" s="39"/>
      <c r="G327" s="39"/>
      <c r="H327" s="39"/>
      <c r="T327" s="39"/>
      <c r="U327" s="39"/>
      <c r="V327" s="39"/>
      <c r="AA327" s="44"/>
      <c r="AB327" s="43"/>
    </row>
    <row r="328" spans="5:28">
      <c r="E328" s="39"/>
      <c r="F328" s="39"/>
      <c r="G328" s="39"/>
      <c r="H328" s="39"/>
      <c r="T328" s="39"/>
      <c r="U328" s="39"/>
      <c r="V328" s="39"/>
      <c r="AA328" s="44"/>
      <c r="AB328" s="43"/>
    </row>
    <row r="329" spans="5:28">
      <c r="E329" s="39"/>
      <c r="F329" s="39"/>
      <c r="G329" s="39"/>
      <c r="H329" s="39"/>
      <c r="T329" s="39"/>
      <c r="U329" s="39"/>
      <c r="V329" s="39"/>
      <c r="AA329" s="46"/>
      <c r="AB329" s="43"/>
    </row>
    <row r="330" spans="5:28">
      <c r="E330" s="39"/>
      <c r="F330" s="39"/>
      <c r="G330" s="39"/>
      <c r="H330" s="39"/>
      <c r="T330" s="39"/>
      <c r="U330" s="39"/>
      <c r="V330" s="39"/>
      <c r="AA330" s="44"/>
      <c r="AB330" s="43"/>
    </row>
    <row r="331" spans="5:28">
      <c r="E331" s="39"/>
      <c r="F331" s="39"/>
      <c r="G331" s="39"/>
      <c r="H331" s="39"/>
      <c r="T331" s="39"/>
      <c r="U331" s="39"/>
      <c r="V331" s="39"/>
      <c r="AA331" s="44"/>
      <c r="AB331" s="43"/>
    </row>
    <row r="332" spans="5:28">
      <c r="E332" s="39"/>
      <c r="F332" s="39"/>
      <c r="G332" s="39"/>
      <c r="H332" s="39"/>
      <c r="T332" s="39"/>
      <c r="U332" s="39"/>
      <c r="V332" s="39"/>
      <c r="AA332" s="44"/>
      <c r="AB332" s="43"/>
    </row>
    <row r="333" spans="5:28">
      <c r="E333" s="39"/>
      <c r="F333" s="39"/>
      <c r="G333" s="39"/>
      <c r="H333" s="39"/>
      <c r="T333" s="39"/>
      <c r="U333" s="39"/>
      <c r="V333" s="39"/>
      <c r="AA333" s="46"/>
      <c r="AB333" s="43"/>
    </row>
    <row r="334" spans="5:28">
      <c r="E334" s="39"/>
      <c r="F334" s="39"/>
      <c r="G334" s="39"/>
      <c r="H334" s="39"/>
      <c r="T334" s="39"/>
      <c r="U334" s="39"/>
      <c r="V334" s="39"/>
      <c r="AA334" s="44"/>
      <c r="AB334" s="43"/>
    </row>
    <row r="335" spans="5:28">
      <c r="E335" s="39"/>
      <c r="F335" s="39"/>
      <c r="G335" s="39"/>
      <c r="H335" s="39"/>
      <c r="T335" s="39"/>
      <c r="U335" s="39"/>
      <c r="V335" s="39"/>
      <c r="AA335" s="44"/>
      <c r="AB335" s="43"/>
    </row>
    <row r="336" spans="5:28">
      <c r="E336" s="39"/>
      <c r="F336" s="39"/>
      <c r="G336" s="39"/>
      <c r="H336" s="39"/>
      <c r="T336" s="39"/>
      <c r="U336" s="39"/>
      <c r="V336" s="39"/>
      <c r="AA336" s="44"/>
      <c r="AB336" s="43"/>
    </row>
    <row r="337" spans="5:28">
      <c r="E337" s="39"/>
      <c r="F337" s="39"/>
      <c r="G337" s="39"/>
      <c r="H337" s="39"/>
      <c r="T337" s="39"/>
      <c r="U337" s="39"/>
      <c r="V337" s="39"/>
      <c r="AA337" s="44"/>
      <c r="AB337" s="43"/>
    </row>
    <row r="338" spans="5:28">
      <c r="E338" s="39"/>
      <c r="F338" s="39"/>
      <c r="G338" s="39"/>
      <c r="H338" s="39"/>
      <c r="T338" s="39"/>
      <c r="U338" s="39"/>
      <c r="V338" s="39"/>
      <c r="AA338" s="44"/>
      <c r="AB338" s="43"/>
    </row>
    <row r="339" spans="5:28">
      <c r="E339" s="39"/>
      <c r="F339" s="39"/>
      <c r="G339" s="39"/>
      <c r="H339" s="39"/>
      <c r="T339" s="39"/>
      <c r="U339" s="39"/>
      <c r="V339" s="39"/>
      <c r="AA339" s="44"/>
      <c r="AB339" s="43"/>
    </row>
    <row r="340" spans="5:28">
      <c r="E340" s="39"/>
      <c r="F340" s="39"/>
      <c r="G340" s="39"/>
      <c r="H340" s="39"/>
      <c r="T340" s="39"/>
      <c r="U340" s="39"/>
      <c r="V340" s="39"/>
      <c r="AA340" s="44"/>
      <c r="AB340" s="43"/>
    </row>
    <row r="341" spans="5:28">
      <c r="E341" s="39"/>
      <c r="F341" s="39"/>
      <c r="G341" s="39"/>
      <c r="H341" s="39"/>
      <c r="T341" s="39"/>
      <c r="U341" s="39"/>
      <c r="V341" s="39"/>
      <c r="AA341" s="44"/>
      <c r="AB341" s="43"/>
    </row>
    <row r="342" spans="5:28">
      <c r="E342" s="39"/>
      <c r="F342" s="39"/>
      <c r="G342" s="39"/>
      <c r="H342" s="39"/>
      <c r="T342" s="39"/>
      <c r="U342" s="39"/>
      <c r="V342" s="39"/>
      <c r="AA342" s="44"/>
      <c r="AB342" s="43"/>
    </row>
    <row r="343" spans="5:27">
      <c r="E343" s="39"/>
      <c r="F343" s="39"/>
      <c r="G343" s="39"/>
      <c r="H343" s="39"/>
      <c r="T343" s="39"/>
      <c r="U343" s="39"/>
      <c r="V343" s="39"/>
      <c r="AA343" s="44"/>
    </row>
    <row r="344" spans="5:27">
      <c r="E344" s="39"/>
      <c r="F344" s="39"/>
      <c r="G344" s="39"/>
      <c r="H344" s="39"/>
      <c r="T344" s="39"/>
      <c r="U344" s="39"/>
      <c r="V344" s="39"/>
      <c r="AA344" s="44"/>
    </row>
    <row r="345" spans="5:27">
      <c r="E345" s="39"/>
      <c r="F345" s="39"/>
      <c r="G345" s="39"/>
      <c r="H345" s="39"/>
      <c r="T345" s="39"/>
      <c r="U345" s="39"/>
      <c r="V345" s="39"/>
      <c r="AA345" s="44"/>
    </row>
    <row r="346" spans="5:27">
      <c r="E346" s="39"/>
      <c r="F346" s="39"/>
      <c r="G346" s="39"/>
      <c r="H346" s="39"/>
      <c r="T346" s="39"/>
      <c r="U346" s="39"/>
      <c r="V346" s="39"/>
      <c r="AA346" s="44"/>
    </row>
    <row r="347" spans="5:27">
      <c r="E347" s="39"/>
      <c r="F347" s="39"/>
      <c r="G347" s="39"/>
      <c r="H347" s="39"/>
      <c r="T347" s="39"/>
      <c r="U347" s="39"/>
      <c r="V347" s="39"/>
      <c r="AA347" s="44"/>
    </row>
    <row r="348" spans="5:27">
      <c r="E348" s="39"/>
      <c r="F348" s="39"/>
      <c r="G348" s="39"/>
      <c r="H348" s="39"/>
      <c r="T348" s="39"/>
      <c r="U348" s="39"/>
      <c r="V348" s="39"/>
      <c r="AA348" s="44"/>
    </row>
    <row r="349" spans="5:27">
      <c r="E349" s="39"/>
      <c r="F349" s="39"/>
      <c r="G349" s="39"/>
      <c r="H349" s="39"/>
      <c r="T349" s="39"/>
      <c r="U349" s="39"/>
      <c r="V349" s="39"/>
      <c r="AA349" s="44"/>
    </row>
    <row r="350" spans="5:28">
      <c r="E350" s="39"/>
      <c r="F350" s="39"/>
      <c r="G350" s="39"/>
      <c r="H350" s="39"/>
      <c r="T350" s="39"/>
      <c r="U350" s="39"/>
      <c r="V350" s="39"/>
      <c r="AA350" s="44"/>
      <c r="AB350" s="43"/>
    </row>
    <row r="351" spans="5:28">
      <c r="E351" s="39"/>
      <c r="F351" s="39"/>
      <c r="G351" s="39"/>
      <c r="H351" s="39"/>
      <c r="T351" s="39"/>
      <c r="U351" s="39"/>
      <c r="V351" s="39"/>
      <c r="AA351" s="44"/>
      <c r="AB351" s="43"/>
    </row>
    <row r="352" spans="5:28">
      <c r="E352" s="39"/>
      <c r="F352" s="39"/>
      <c r="G352" s="39"/>
      <c r="H352" s="39"/>
      <c r="T352" s="39"/>
      <c r="U352" s="39"/>
      <c r="V352" s="39"/>
      <c r="AA352" s="44"/>
      <c r="AB352" s="43"/>
    </row>
    <row r="353" spans="5:28">
      <c r="E353" s="39"/>
      <c r="F353" s="39"/>
      <c r="G353" s="39"/>
      <c r="H353" s="39"/>
      <c r="T353" s="39"/>
      <c r="U353" s="39"/>
      <c r="V353" s="39"/>
      <c r="AA353" s="44"/>
      <c r="AB353" s="43"/>
    </row>
    <row r="354" spans="5:28">
      <c r="E354" s="39"/>
      <c r="F354" s="39"/>
      <c r="G354" s="39"/>
      <c r="H354" s="39"/>
      <c r="T354" s="39"/>
      <c r="U354" s="39"/>
      <c r="V354" s="39"/>
      <c r="AA354" s="44"/>
      <c r="AB354" s="43"/>
    </row>
    <row r="355" spans="5:28">
      <c r="E355" s="39"/>
      <c r="F355" s="39"/>
      <c r="G355" s="39"/>
      <c r="H355" s="39"/>
      <c r="T355" s="39"/>
      <c r="U355" s="39"/>
      <c r="V355" s="39"/>
      <c r="AA355" s="44"/>
      <c r="AB355" s="43"/>
    </row>
    <row r="356" spans="5:28">
      <c r="E356" s="39"/>
      <c r="F356" s="39"/>
      <c r="G356" s="39"/>
      <c r="H356" s="39"/>
      <c r="T356" s="39"/>
      <c r="U356" s="39"/>
      <c r="V356" s="39"/>
      <c r="AB356" s="43"/>
    </row>
    <row r="357" spans="5:28">
      <c r="E357" s="39"/>
      <c r="F357" s="39"/>
      <c r="G357" s="39"/>
      <c r="H357" s="39"/>
      <c r="T357" s="39"/>
      <c r="U357" s="39"/>
      <c r="V357" s="39"/>
      <c r="AB357" s="43"/>
    </row>
    <row r="358" spans="5:28">
      <c r="E358" s="39"/>
      <c r="F358" s="39"/>
      <c r="G358" s="39"/>
      <c r="H358" s="39"/>
      <c r="T358" s="39"/>
      <c r="U358" s="39"/>
      <c r="V358" s="39"/>
      <c r="AB358" s="43"/>
    </row>
    <row r="359" spans="5:28">
      <c r="E359" s="39"/>
      <c r="F359" s="39"/>
      <c r="G359" s="39"/>
      <c r="H359" s="39"/>
      <c r="T359" s="39"/>
      <c r="U359" s="39"/>
      <c r="V359" s="39"/>
      <c r="AB359" s="43"/>
    </row>
    <row r="360" spans="5:28">
      <c r="E360" s="39"/>
      <c r="F360" s="39"/>
      <c r="G360" s="39"/>
      <c r="H360" s="39"/>
      <c r="T360" s="39"/>
      <c r="U360" s="39"/>
      <c r="V360" s="39"/>
      <c r="AB360" s="43"/>
    </row>
    <row r="361" spans="5:28">
      <c r="E361" s="39"/>
      <c r="F361" s="39"/>
      <c r="G361" s="39"/>
      <c r="H361" s="39"/>
      <c r="T361" s="39"/>
      <c r="U361" s="39"/>
      <c r="V361" s="39"/>
      <c r="AB361" s="43"/>
    </row>
    <row r="362" spans="5:28">
      <c r="E362" s="39"/>
      <c r="F362" s="39"/>
      <c r="G362" s="39"/>
      <c r="H362" s="39"/>
      <c r="T362" s="39"/>
      <c r="U362" s="39"/>
      <c r="V362" s="39"/>
      <c r="AA362" s="46"/>
      <c r="AB362" s="43"/>
    </row>
    <row r="363" spans="5:28">
      <c r="E363" s="39"/>
      <c r="F363" s="39"/>
      <c r="G363" s="39"/>
      <c r="H363" s="39"/>
      <c r="T363" s="39"/>
      <c r="U363" s="39"/>
      <c r="V363" s="39"/>
      <c r="AA363" s="44"/>
      <c r="AB363" s="43"/>
    </row>
    <row r="364" spans="5:28">
      <c r="E364" s="39"/>
      <c r="F364" s="39"/>
      <c r="G364" s="39"/>
      <c r="H364" s="39"/>
      <c r="T364" s="39"/>
      <c r="U364" s="39"/>
      <c r="V364" s="39"/>
      <c r="AA364" s="44"/>
      <c r="AB364" s="43"/>
    </row>
    <row r="365" spans="5:28">
      <c r="E365" s="39"/>
      <c r="F365" s="39"/>
      <c r="G365" s="39"/>
      <c r="H365" s="39"/>
      <c r="T365" s="39"/>
      <c r="U365" s="39"/>
      <c r="V365" s="39"/>
      <c r="AA365" s="44"/>
      <c r="AB365" s="43"/>
    </row>
    <row r="366" spans="5:28">
      <c r="E366" s="39"/>
      <c r="F366" s="39"/>
      <c r="G366" s="39"/>
      <c r="H366" s="39"/>
      <c r="T366" s="39"/>
      <c r="U366" s="39"/>
      <c r="V366" s="39"/>
      <c r="AA366" s="44"/>
      <c r="AB366" s="43"/>
    </row>
    <row r="367" spans="5:28">
      <c r="E367" s="39"/>
      <c r="F367" s="39"/>
      <c r="G367" s="39"/>
      <c r="H367" s="39"/>
      <c r="T367" s="39"/>
      <c r="U367" s="39"/>
      <c r="V367" s="39"/>
      <c r="AA367" s="44"/>
      <c r="AB367" s="43"/>
    </row>
    <row r="368" spans="5:28">
      <c r="E368" s="39"/>
      <c r="F368" s="39"/>
      <c r="G368" s="39"/>
      <c r="H368" s="39"/>
      <c r="T368" s="39"/>
      <c r="U368" s="39"/>
      <c r="V368" s="39"/>
      <c r="AA368" s="46"/>
      <c r="AB368" s="43"/>
    </row>
    <row r="369" spans="5:28">
      <c r="E369" s="39"/>
      <c r="F369" s="39"/>
      <c r="G369" s="39"/>
      <c r="H369" s="39"/>
      <c r="T369" s="39"/>
      <c r="U369" s="39"/>
      <c r="V369" s="39"/>
      <c r="AA369" s="44"/>
      <c r="AB369" s="43"/>
    </row>
    <row r="370" spans="5:28">
      <c r="E370" s="39"/>
      <c r="F370" s="39"/>
      <c r="G370" s="39"/>
      <c r="H370" s="39"/>
      <c r="T370" s="39"/>
      <c r="U370" s="39"/>
      <c r="V370" s="39"/>
      <c r="AA370" s="44"/>
      <c r="AB370" s="43"/>
    </row>
    <row r="371" spans="5:28">
      <c r="E371" s="39"/>
      <c r="F371" s="39"/>
      <c r="G371" s="39"/>
      <c r="H371" s="39"/>
      <c r="T371" s="39"/>
      <c r="U371" s="39"/>
      <c r="V371" s="39"/>
      <c r="AA371" s="44"/>
      <c r="AB371" s="43"/>
    </row>
    <row r="372" spans="5:28">
      <c r="E372" s="39"/>
      <c r="F372" s="39"/>
      <c r="G372" s="39"/>
      <c r="H372" s="39"/>
      <c r="T372" s="39"/>
      <c r="U372" s="39"/>
      <c r="V372" s="39"/>
      <c r="AA372" s="44"/>
      <c r="AB372" s="43"/>
    </row>
    <row r="373" spans="5:28">
      <c r="E373" s="39"/>
      <c r="F373" s="39"/>
      <c r="G373" s="39"/>
      <c r="H373" s="39"/>
      <c r="T373" s="39"/>
      <c r="U373" s="39"/>
      <c r="V373" s="39"/>
      <c r="AA373" s="44"/>
      <c r="AB373" s="43"/>
    </row>
    <row r="374" spans="5:28">
      <c r="E374" s="39"/>
      <c r="F374" s="39"/>
      <c r="G374" s="39"/>
      <c r="H374" s="39"/>
      <c r="T374" s="39"/>
      <c r="U374" s="39"/>
      <c r="V374" s="39"/>
      <c r="AA374" s="44"/>
      <c r="AB374" s="43"/>
    </row>
    <row r="375" spans="5:28">
      <c r="E375" s="39"/>
      <c r="F375" s="39"/>
      <c r="G375" s="39"/>
      <c r="H375" s="39"/>
      <c r="T375" s="39"/>
      <c r="U375" s="39"/>
      <c r="V375" s="39"/>
      <c r="AA375" s="44"/>
      <c r="AB375" s="43"/>
    </row>
    <row r="376" spans="5:28">
      <c r="E376" s="39"/>
      <c r="F376" s="39"/>
      <c r="G376" s="39"/>
      <c r="H376" s="39"/>
      <c r="T376" s="39"/>
      <c r="U376" s="39"/>
      <c r="V376" s="39"/>
      <c r="AA376" s="44"/>
      <c r="AB376" s="43"/>
    </row>
    <row r="377" spans="5:28">
      <c r="E377" s="39"/>
      <c r="F377" s="39"/>
      <c r="G377" s="39"/>
      <c r="H377" s="39"/>
      <c r="T377" s="39"/>
      <c r="U377" s="39"/>
      <c r="V377" s="39"/>
      <c r="AA377" s="44"/>
      <c r="AB377" s="43"/>
    </row>
    <row r="378" spans="5:28">
      <c r="E378" s="39"/>
      <c r="F378" s="39"/>
      <c r="G378" s="39"/>
      <c r="H378" s="39"/>
      <c r="T378" s="39"/>
      <c r="U378" s="39"/>
      <c r="V378" s="39"/>
      <c r="AA378" s="44"/>
      <c r="AB378" s="43"/>
    </row>
    <row r="379" spans="5:28">
      <c r="E379" s="39"/>
      <c r="F379" s="39"/>
      <c r="G379" s="39"/>
      <c r="H379" s="39"/>
      <c r="T379" s="39"/>
      <c r="U379" s="39"/>
      <c r="V379" s="39"/>
      <c r="AA379" s="44"/>
      <c r="AB379" s="43"/>
    </row>
    <row r="380" spans="5:28">
      <c r="E380" s="39"/>
      <c r="F380" s="39"/>
      <c r="G380" s="39"/>
      <c r="H380" s="39"/>
      <c r="T380" s="39"/>
      <c r="U380" s="39"/>
      <c r="V380" s="39"/>
      <c r="AA380" s="44"/>
      <c r="AB380" s="43"/>
    </row>
    <row r="381" spans="5:28">
      <c r="E381" s="39"/>
      <c r="F381" s="39"/>
      <c r="G381" s="39"/>
      <c r="H381" s="39"/>
      <c r="T381" s="39"/>
      <c r="U381" s="39"/>
      <c r="V381" s="39"/>
      <c r="AB381" s="43"/>
    </row>
    <row r="382" spans="5:28">
      <c r="E382" s="39"/>
      <c r="F382" s="39"/>
      <c r="G382" s="39"/>
      <c r="H382" s="39"/>
      <c r="T382" s="39"/>
      <c r="U382" s="39"/>
      <c r="V382" s="39"/>
      <c r="AB382" s="43"/>
    </row>
    <row r="383" spans="5:28">
      <c r="E383" s="39"/>
      <c r="F383" s="39"/>
      <c r="G383" s="39"/>
      <c r="H383" s="39"/>
      <c r="T383" s="39"/>
      <c r="U383" s="39"/>
      <c r="V383" s="39"/>
      <c r="AB383" s="43"/>
    </row>
    <row r="384" spans="5:28">
      <c r="E384" s="39"/>
      <c r="F384" s="39"/>
      <c r="G384" s="39"/>
      <c r="H384" s="39"/>
      <c r="T384" s="39"/>
      <c r="U384" s="39"/>
      <c r="V384" s="39"/>
      <c r="AB384" s="43"/>
    </row>
    <row r="385" spans="5:28">
      <c r="E385" s="39"/>
      <c r="F385" s="39"/>
      <c r="G385" s="39"/>
      <c r="H385" s="39"/>
      <c r="T385" s="39"/>
      <c r="U385" s="39"/>
      <c r="V385" s="39"/>
      <c r="AB385" s="43"/>
    </row>
    <row r="386" spans="5:27">
      <c r="E386" s="39"/>
      <c r="F386" s="39"/>
      <c r="G386" s="39"/>
      <c r="H386" s="39"/>
      <c r="T386" s="39"/>
      <c r="U386" s="39"/>
      <c r="V386" s="39"/>
      <c r="AA386" s="44"/>
    </row>
    <row r="387" spans="5:27">
      <c r="E387" s="39"/>
      <c r="F387" s="39"/>
      <c r="G387" s="39"/>
      <c r="H387" s="39"/>
      <c r="T387" s="39"/>
      <c r="U387" s="39"/>
      <c r="V387" s="39"/>
      <c r="AA387" s="44"/>
    </row>
    <row r="388" spans="5:27">
      <c r="E388" s="39"/>
      <c r="F388" s="39"/>
      <c r="G388" s="39"/>
      <c r="H388" s="39"/>
      <c r="T388" s="39"/>
      <c r="U388" s="39"/>
      <c r="V388" s="39"/>
      <c r="AA388" s="44"/>
    </row>
    <row r="389" spans="5:27">
      <c r="E389" s="39"/>
      <c r="F389" s="39"/>
      <c r="G389" s="39"/>
      <c r="H389" s="39"/>
      <c r="T389" s="39"/>
      <c r="U389" s="39"/>
      <c r="V389" s="39"/>
      <c r="AA389" s="44"/>
    </row>
    <row r="390" spans="5:27">
      <c r="E390" s="39"/>
      <c r="F390" s="39"/>
      <c r="G390" s="39"/>
      <c r="H390" s="39"/>
      <c r="T390" s="39"/>
      <c r="U390" s="39"/>
      <c r="V390" s="39"/>
      <c r="AA390" s="44"/>
    </row>
    <row r="391" spans="5:27">
      <c r="E391" s="39"/>
      <c r="F391" s="39"/>
      <c r="G391" s="39"/>
      <c r="H391" s="39"/>
      <c r="T391" s="39"/>
      <c r="U391" s="39"/>
      <c r="V391" s="39"/>
      <c r="AA391" s="44"/>
    </row>
    <row r="392" spans="5:28">
      <c r="E392" s="39"/>
      <c r="F392" s="39"/>
      <c r="G392" s="39"/>
      <c r="H392" s="39"/>
      <c r="T392" s="39"/>
      <c r="U392" s="39"/>
      <c r="V392" s="39"/>
      <c r="AA392" s="46"/>
      <c r="AB392" s="43"/>
    </row>
    <row r="393" spans="5:28">
      <c r="E393" s="39"/>
      <c r="F393" s="39"/>
      <c r="G393" s="39"/>
      <c r="H393" s="39"/>
      <c r="T393" s="39"/>
      <c r="U393" s="39"/>
      <c r="V393" s="39"/>
      <c r="AA393" s="44"/>
      <c r="AB393" s="43"/>
    </row>
    <row r="394" spans="5:28">
      <c r="E394" s="39"/>
      <c r="F394" s="39"/>
      <c r="G394" s="39"/>
      <c r="H394" s="39"/>
      <c r="T394" s="39"/>
      <c r="U394" s="39"/>
      <c r="V394" s="39"/>
      <c r="AA394" s="44"/>
      <c r="AB394" s="43"/>
    </row>
    <row r="395" spans="5:28">
      <c r="E395" s="39"/>
      <c r="F395" s="39"/>
      <c r="G395" s="39"/>
      <c r="H395" s="39"/>
      <c r="T395" s="39"/>
      <c r="U395" s="39"/>
      <c r="V395" s="39"/>
      <c r="AA395" s="44"/>
      <c r="AB395" s="43"/>
    </row>
    <row r="396" spans="5:28">
      <c r="E396" s="39"/>
      <c r="F396" s="39"/>
      <c r="G396" s="39"/>
      <c r="H396" s="39"/>
      <c r="T396" s="39"/>
      <c r="U396" s="39"/>
      <c r="V396" s="39"/>
      <c r="AA396" s="44"/>
      <c r="AB396" s="43"/>
    </row>
    <row r="397" spans="5:28">
      <c r="E397" s="39"/>
      <c r="F397" s="39"/>
      <c r="G397" s="39"/>
      <c r="H397" s="39"/>
      <c r="T397" s="39"/>
      <c r="U397" s="39"/>
      <c r="V397" s="39"/>
      <c r="AA397" s="44"/>
      <c r="AB397" s="43"/>
    </row>
    <row r="398" spans="5:28">
      <c r="E398" s="39"/>
      <c r="F398" s="39"/>
      <c r="G398" s="39"/>
      <c r="H398" s="39"/>
      <c r="T398" s="39"/>
      <c r="U398" s="39"/>
      <c r="V398" s="39"/>
      <c r="AA398" s="44"/>
      <c r="AB398" s="43"/>
    </row>
    <row r="399" spans="5:28">
      <c r="E399" s="39"/>
      <c r="F399" s="39"/>
      <c r="G399" s="39"/>
      <c r="H399" s="39"/>
      <c r="T399" s="39"/>
      <c r="U399" s="39"/>
      <c r="V399" s="39"/>
      <c r="AA399" s="44"/>
      <c r="AB399" s="43"/>
    </row>
    <row r="400" spans="5:28">
      <c r="E400" s="39"/>
      <c r="F400" s="39"/>
      <c r="G400" s="39"/>
      <c r="H400" s="39"/>
      <c r="T400" s="39"/>
      <c r="U400" s="39"/>
      <c r="V400" s="39"/>
      <c r="AA400" s="44"/>
      <c r="AB400" s="43"/>
    </row>
    <row r="401" spans="5:28">
      <c r="E401" s="39"/>
      <c r="F401" s="39"/>
      <c r="G401" s="39"/>
      <c r="H401" s="39"/>
      <c r="T401" s="39"/>
      <c r="U401" s="39"/>
      <c r="V401" s="39"/>
      <c r="AA401" s="44"/>
      <c r="AB401" s="43"/>
    </row>
    <row r="402" spans="5:28">
      <c r="E402" s="39"/>
      <c r="F402" s="39"/>
      <c r="G402" s="39"/>
      <c r="H402" s="39"/>
      <c r="T402" s="39"/>
      <c r="U402" s="39"/>
      <c r="V402" s="39"/>
      <c r="AA402" s="44"/>
      <c r="AB402" s="43"/>
    </row>
    <row r="403" spans="5:28">
      <c r="E403" s="39"/>
      <c r="F403" s="39"/>
      <c r="G403" s="39"/>
      <c r="H403" s="39"/>
      <c r="T403" s="39"/>
      <c r="U403" s="39"/>
      <c r="V403" s="39"/>
      <c r="AA403" s="44"/>
      <c r="AB403" s="43"/>
    </row>
    <row r="404" spans="5:27">
      <c r="E404" s="39"/>
      <c r="F404" s="39"/>
      <c r="G404" s="39"/>
      <c r="H404" s="39"/>
      <c r="T404" s="39"/>
      <c r="U404" s="39"/>
      <c r="V404" s="39"/>
      <c r="AA404" s="44"/>
    </row>
    <row r="405" spans="5:27">
      <c r="E405" s="39"/>
      <c r="F405" s="39"/>
      <c r="G405" s="39"/>
      <c r="H405" s="39"/>
      <c r="T405" s="39"/>
      <c r="U405" s="39"/>
      <c r="V405" s="39"/>
      <c r="AA405" s="44"/>
    </row>
    <row r="406" spans="5:27">
      <c r="E406" s="39"/>
      <c r="F406" s="39"/>
      <c r="G406" s="39"/>
      <c r="H406" s="39"/>
      <c r="T406" s="39"/>
      <c r="U406" s="39"/>
      <c r="V406" s="39"/>
      <c r="AA406" s="44"/>
    </row>
    <row r="407" spans="5:27">
      <c r="E407" s="39"/>
      <c r="F407" s="39"/>
      <c r="G407" s="39"/>
      <c r="H407" s="39"/>
      <c r="T407" s="39"/>
      <c r="U407" s="39"/>
      <c r="V407" s="39"/>
      <c r="AA407" s="44"/>
    </row>
    <row r="408" spans="5:27">
      <c r="E408" s="39"/>
      <c r="F408" s="39"/>
      <c r="G408" s="39"/>
      <c r="H408" s="39"/>
      <c r="T408" s="39"/>
      <c r="U408" s="39"/>
      <c r="V408" s="39"/>
      <c r="AA408" s="44"/>
    </row>
    <row r="409" spans="5:27">
      <c r="E409" s="39"/>
      <c r="F409" s="39"/>
      <c r="G409" s="39"/>
      <c r="H409" s="39"/>
      <c r="T409" s="39"/>
      <c r="U409" s="39"/>
      <c r="V409" s="39"/>
      <c r="AA409" s="44"/>
    </row>
    <row r="410" spans="5:22">
      <c r="E410" s="39"/>
      <c r="F410" s="39"/>
      <c r="G410" s="39"/>
      <c r="H410" s="39"/>
      <c r="T410" s="39"/>
      <c r="U410" s="39"/>
      <c r="V410" s="39"/>
    </row>
    <row r="411" spans="5:22">
      <c r="E411" s="39"/>
      <c r="F411" s="39"/>
      <c r="G411" s="39"/>
      <c r="H411" s="39"/>
      <c r="T411" s="39"/>
      <c r="U411" s="39"/>
      <c r="V411" s="39"/>
    </row>
    <row r="412" spans="5:22">
      <c r="E412" s="39"/>
      <c r="F412" s="39"/>
      <c r="G412" s="39"/>
      <c r="H412" s="39"/>
      <c r="T412" s="39"/>
      <c r="U412" s="39"/>
      <c r="V412" s="39"/>
    </row>
    <row r="413" spans="5:22">
      <c r="E413" s="39"/>
      <c r="F413" s="39"/>
      <c r="G413" s="39"/>
      <c r="H413" s="39"/>
      <c r="T413" s="39"/>
      <c r="U413" s="39"/>
      <c r="V413" s="39"/>
    </row>
    <row r="414" spans="5:22">
      <c r="E414" s="39"/>
      <c r="F414" s="39"/>
      <c r="G414" s="39"/>
      <c r="H414" s="39"/>
      <c r="T414" s="39"/>
      <c r="U414" s="39"/>
      <c r="V414" s="39"/>
    </row>
    <row r="415" spans="5:22">
      <c r="E415" s="39"/>
      <c r="F415" s="39"/>
      <c r="G415" s="39"/>
      <c r="H415" s="39"/>
      <c r="T415" s="39"/>
      <c r="U415" s="39"/>
      <c r="V415" s="39"/>
    </row>
    <row r="416" spans="5:22">
      <c r="E416" s="39"/>
      <c r="F416" s="39"/>
      <c r="G416" s="39"/>
      <c r="H416" s="39"/>
      <c r="T416" s="39"/>
      <c r="U416" s="39"/>
      <c r="V416" s="39"/>
    </row>
    <row r="417" spans="5:22">
      <c r="E417" s="39"/>
      <c r="F417" s="39"/>
      <c r="G417" s="39"/>
      <c r="H417" s="39"/>
      <c r="T417" s="39"/>
      <c r="U417" s="39"/>
      <c r="V417" s="39"/>
    </row>
    <row r="418" spans="5:22">
      <c r="E418" s="39"/>
      <c r="F418" s="39"/>
      <c r="G418" s="39"/>
      <c r="H418" s="39"/>
      <c r="T418" s="39"/>
      <c r="U418" s="39"/>
      <c r="V418" s="39"/>
    </row>
    <row r="419" spans="5:22">
      <c r="E419" s="39"/>
      <c r="F419" s="39"/>
      <c r="G419" s="39"/>
      <c r="H419" s="39"/>
      <c r="T419" s="39"/>
      <c r="U419" s="39"/>
      <c r="V419" s="39"/>
    </row>
    <row r="420" spans="5:22">
      <c r="E420" s="39"/>
      <c r="F420" s="39"/>
      <c r="G420" s="39"/>
      <c r="H420" s="39"/>
      <c r="T420" s="39"/>
      <c r="U420" s="39"/>
      <c r="V420" s="39"/>
    </row>
    <row r="421" spans="5:22">
      <c r="E421" s="39"/>
      <c r="F421" s="39"/>
      <c r="G421" s="39"/>
      <c r="H421" s="39"/>
      <c r="T421" s="39"/>
      <c r="U421" s="39"/>
      <c r="V421" s="39"/>
    </row>
    <row r="422" spans="5:28">
      <c r="E422" s="39"/>
      <c r="F422" s="39"/>
      <c r="G422" s="39"/>
      <c r="H422" s="39"/>
      <c r="T422" s="39"/>
      <c r="U422" s="39"/>
      <c r="V422" s="39"/>
      <c r="AA422" s="45"/>
      <c r="AB422" s="45"/>
    </row>
    <row r="423" spans="5:28">
      <c r="E423" s="39"/>
      <c r="F423" s="39"/>
      <c r="G423" s="39"/>
      <c r="H423" s="39"/>
      <c r="T423" s="39"/>
      <c r="U423" s="39"/>
      <c r="V423" s="39"/>
      <c r="AA423" s="45"/>
      <c r="AB423" s="45"/>
    </row>
    <row r="424" spans="5:28">
      <c r="E424" s="39"/>
      <c r="F424" s="39"/>
      <c r="G424" s="39"/>
      <c r="H424" s="39"/>
      <c r="T424" s="39"/>
      <c r="U424" s="39"/>
      <c r="V424" s="39"/>
      <c r="AA424" s="45"/>
      <c r="AB424" s="45"/>
    </row>
    <row r="425" spans="5:28">
      <c r="E425" s="39"/>
      <c r="F425" s="39"/>
      <c r="G425" s="39"/>
      <c r="H425" s="39"/>
      <c r="T425" s="39"/>
      <c r="U425" s="39"/>
      <c r="V425" s="39"/>
      <c r="AA425" s="45"/>
      <c r="AB425" s="45"/>
    </row>
    <row r="426" spans="5:28">
      <c r="E426" s="39"/>
      <c r="F426" s="39"/>
      <c r="G426" s="39"/>
      <c r="H426" s="39"/>
      <c r="T426" s="39"/>
      <c r="U426" s="39"/>
      <c r="V426" s="39"/>
      <c r="AA426" s="45"/>
      <c r="AB426" s="45"/>
    </row>
    <row r="427" spans="5:28">
      <c r="E427" s="39"/>
      <c r="F427" s="39"/>
      <c r="G427" s="39"/>
      <c r="H427" s="39"/>
      <c r="T427" s="39"/>
      <c r="U427" s="39"/>
      <c r="V427" s="39"/>
      <c r="AA427" s="45"/>
      <c r="AB427" s="45"/>
    </row>
    <row r="428" spans="5:28">
      <c r="E428" s="39"/>
      <c r="F428" s="39"/>
      <c r="G428" s="39"/>
      <c r="H428" s="39"/>
      <c r="T428" s="39"/>
      <c r="U428" s="39"/>
      <c r="V428" s="39"/>
      <c r="AA428" s="45"/>
      <c r="AB428" s="45"/>
    </row>
    <row r="429" spans="5:28">
      <c r="E429" s="39"/>
      <c r="F429" s="39"/>
      <c r="G429" s="39"/>
      <c r="H429" s="39"/>
      <c r="T429" s="39"/>
      <c r="U429" s="39"/>
      <c r="V429" s="39"/>
      <c r="AA429" s="45"/>
      <c r="AB429" s="45"/>
    </row>
    <row r="430" spans="5:28">
      <c r="E430" s="39"/>
      <c r="F430" s="39"/>
      <c r="G430" s="39"/>
      <c r="H430" s="39"/>
      <c r="T430" s="39"/>
      <c r="U430" s="39"/>
      <c r="V430" s="39"/>
      <c r="AA430" s="45"/>
      <c r="AB430" s="45"/>
    </row>
    <row r="431" spans="5:28">
      <c r="E431" s="39"/>
      <c r="F431" s="39"/>
      <c r="G431" s="39"/>
      <c r="H431" s="39"/>
      <c r="T431" s="39"/>
      <c r="U431" s="39"/>
      <c r="V431" s="39"/>
      <c r="AA431" s="45"/>
      <c r="AB431" s="45"/>
    </row>
    <row r="432" spans="5:28">
      <c r="E432" s="39"/>
      <c r="F432" s="39"/>
      <c r="G432" s="39"/>
      <c r="H432" s="39"/>
      <c r="T432" s="39"/>
      <c r="U432" s="39"/>
      <c r="V432" s="39"/>
      <c r="AA432" s="45"/>
      <c r="AB432" s="45"/>
    </row>
    <row r="433" spans="5:28">
      <c r="E433" s="39"/>
      <c r="F433" s="39"/>
      <c r="G433" s="39"/>
      <c r="H433" s="39"/>
      <c r="T433" s="39"/>
      <c r="U433" s="39"/>
      <c r="V433" s="39"/>
      <c r="AA433" s="45"/>
      <c r="AB433" s="45"/>
    </row>
    <row r="434" spans="5:28">
      <c r="E434" s="39"/>
      <c r="F434" s="39"/>
      <c r="G434" s="39"/>
      <c r="H434" s="39"/>
      <c r="T434" s="39"/>
      <c r="U434" s="39"/>
      <c r="V434" s="39"/>
      <c r="AA434" s="45"/>
      <c r="AB434" s="45"/>
    </row>
    <row r="435" spans="5:28">
      <c r="E435" s="39"/>
      <c r="F435" s="39"/>
      <c r="G435" s="39"/>
      <c r="H435" s="39"/>
      <c r="T435" s="39"/>
      <c r="U435" s="39"/>
      <c r="V435" s="39"/>
      <c r="AA435" s="45"/>
      <c r="AB435" s="45"/>
    </row>
    <row r="436" spans="5:28">
      <c r="E436" s="39"/>
      <c r="F436" s="39"/>
      <c r="G436" s="39"/>
      <c r="H436" s="39"/>
      <c r="T436" s="39"/>
      <c r="U436" s="39"/>
      <c r="V436" s="39"/>
      <c r="AA436" s="45"/>
      <c r="AB436" s="45"/>
    </row>
    <row r="437" spans="5:28">
      <c r="E437" s="39"/>
      <c r="F437" s="39"/>
      <c r="G437" s="39"/>
      <c r="H437" s="39"/>
      <c r="T437" s="39"/>
      <c r="U437" s="39"/>
      <c r="V437" s="39"/>
      <c r="AA437" s="45"/>
      <c r="AB437" s="45"/>
    </row>
    <row r="438" spans="5:28">
      <c r="E438" s="39"/>
      <c r="F438" s="39"/>
      <c r="G438" s="39"/>
      <c r="H438" s="39"/>
      <c r="T438" s="39"/>
      <c r="U438" s="39"/>
      <c r="V438" s="39"/>
      <c r="AA438" s="45"/>
      <c r="AB438" s="45"/>
    </row>
    <row r="439" spans="5:28">
      <c r="E439" s="39"/>
      <c r="F439" s="39"/>
      <c r="G439" s="39"/>
      <c r="H439" s="39"/>
      <c r="T439" s="39"/>
      <c r="U439" s="39"/>
      <c r="V439" s="39"/>
      <c r="AA439" s="45"/>
      <c r="AB439" s="45"/>
    </row>
    <row r="440" spans="5:28">
      <c r="E440" s="39"/>
      <c r="F440" s="39"/>
      <c r="G440" s="39"/>
      <c r="H440" s="39"/>
      <c r="T440" s="39"/>
      <c r="U440" s="39"/>
      <c r="V440" s="39"/>
      <c r="AA440" s="45"/>
      <c r="AB440" s="45"/>
    </row>
    <row r="441" spans="5:28">
      <c r="E441" s="39"/>
      <c r="F441" s="39"/>
      <c r="G441" s="39"/>
      <c r="H441" s="39"/>
      <c r="T441" s="39"/>
      <c r="U441" s="39"/>
      <c r="V441" s="39"/>
      <c r="AA441" s="45"/>
      <c r="AB441" s="45"/>
    </row>
    <row r="442" spans="5:28">
      <c r="E442" s="39"/>
      <c r="F442" s="39"/>
      <c r="G442" s="39"/>
      <c r="H442" s="39"/>
      <c r="T442" s="39"/>
      <c r="U442" s="39"/>
      <c r="V442" s="39"/>
      <c r="AA442" s="45"/>
      <c r="AB442" s="45"/>
    </row>
    <row r="443" spans="5:28">
      <c r="E443" s="39"/>
      <c r="F443" s="39"/>
      <c r="G443" s="39"/>
      <c r="H443" s="39"/>
      <c r="T443" s="39"/>
      <c r="U443" s="39"/>
      <c r="V443" s="39"/>
      <c r="AA443" s="45"/>
      <c r="AB443" s="45"/>
    </row>
    <row r="444" spans="5:28">
      <c r="E444" s="39"/>
      <c r="F444" s="39"/>
      <c r="G444" s="39"/>
      <c r="H444" s="39"/>
      <c r="T444" s="39"/>
      <c r="U444" s="39"/>
      <c r="V444" s="39"/>
      <c r="AA444" s="45"/>
      <c r="AB444" s="45"/>
    </row>
    <row r="445" spans="5:28">
      <c r="E445" s="39"/>
      <c r="F445" s="39"/>
      <c r="G445" s="39"/>
      <c r="H445" s="39"/>
      <c r="T445" s="39"/>
      <c r="U445" s="39"/>
      <c r="V445" s="39"/>
      <c r="AA445" s="45"/>
      <c r="AB445" s="45"/>
    </row>
    <row r="446" spans="5:22">
      <c r="E446" s="39"/>
      <c r="F446" s="39"/>
      <c r="G446" s="39"/>
      <c r="H446" s="39"/>
      <c r="T446" s="39"/>
      <c r="U446" s="39"/>
      <c r="V446" s="39"/>
    </row>
    <row r="447" spans="5:22">
      <c r="E447" s="39"/>
      <c r="F447" s="39"/>
      <c r="G447" s="39"/>
      <c r="H447" s="39"/>
      <c r="T447" s="39"/>
      <c r="U447" s="39"/>
      <c r="V447" s="39"/>
    </row>
    <row r="448" spans="5:22">
      <c r="E448" s="39"/>
      <c r="F448" s="39"/>
      <c r="G448" s="39"/>
      <c r="H448" s="39"/>
      <c r="T448" s="39"/>
      <c r="U448" s="39"/>
      <c r="V448" s="39"/>
    </row>
    <row r="449" spans="5:22">
      <c r="E449" s="39"/>
      <c r="F449" s="39"/>
      <c r="G449" s="39"/>
      <c r="H449" s="39"/>
      <c r="T449" s="39"/>
      <c r="U449" s="39"/>
      <c r="V449" s="39"/>
    </row>
    <row r="450" spans="5:22">
      <c r="E450" s="39"/>
      <c r="F450" s="39"/>
      <c r="G450" s="39"/>
      <c r="H450" s="39"/>
      <c r="T450" s="39"/>
      <c r="U450" s="39"/>
      <c r="V450" s="39"/>
    </row>
    <row r="451" spans="5:22">
      <c r="E451" s="39"/>
      <c r="F451" s="39"/>
      <c r="G451" s="39"/>
      <c r="H451" s="39"/>
      <c r="T451" s="39"/>
      <c r="U451" s="39"/>
      <c r="V451" s="39"/>
    </row>
    <row r="452" spans="5:27">
      <c r="E452" s="39"/>
      <c r="F452" s="39"/>
      <c r="G452" s="39"/>
      <c r="H452" s="39"/>
      <c r="T452" s="39"/>
      <c r="U452" s="39"/>
      <c r="V452" s="39"/>
      <c r="AA452" s="44"/>
    </row>
    <row r="453" spans="5:27">
      <c r="E453" s="39"/>
      <c r="F453" s="39"/>
      <c r="G453" s="39"/>
      <c r="H453" s="39"/>
      <c r="T453" s="39"/>
      <c r="U453" s="39"/>
      <c r="V453" s="39"/>
      <c r="AA453" s="44"/>
    </row>
    <row r="454" spans="5:27">
      <c r="E454" s="39"/>
      <c r="F454" s="39"/>
      <c r="G454" s="39"/>
      <c r="H454" s="39"/>
      <c r="T454" s="39"/>
      <c r="U454" s="39"/>
      <c r="V454" s="39"/>
      <c r="AA454" s="44"/>
    </row>
    <row r="455" spans="5:27">
      <c r="E455" s="39"/>
      <c r="F455" s="39"/>
      <c r="G455" s="39"/>
      <c r="H455" s="39"/>
      <c r="T455" s="39"/>
      <c r="U455" s="39"/>
      <c r="V455" s="39"/>
      <c r="AA455" s="44"/>
    </row>
    <row r="456" spans="5:27">
      <c r="E456" s="39"/>
      <c r="F456" s="39"/>
      <c r="G456" s="39"/>
      <c r="H456" s="39"/>
      <c r="T456" s="39"/>
      <c r="U456" s="39"/>
      <c r="V456" s="39"/>
      <c r="AA456" s="44"/>
    </row>
    <row r="457" spans="5:27">
      <c r="E457" s="39"/>
      <c r="F457" s="39"/>
      <c r="G457" s="39"/>
      <c r="H457" s="39"/>
      <c r="T457" s="39"/>
      <c r="U457" s="39"/>
      <c r="V457" s="39"/>
      <c r="AA457" s="44"/>
    </row>
    <row r="458" spans="5:27">
      <c r="E458" s="39"/>
      <c r="F458" s="39"/>
      <c r="G458" s="39"/>
      <c r="H458" s="39"/>
      <c r="T458" s="39"/>
      <c r="U458" s="39"/>
      <c r="V458" s="39"/>
      <c r="AA458" s="44"/>
    </row>
    <row r="459" spans="5:27">
      <c r="E459" s="39"/>
      <c r="F459" s="39"/>
      <c r="G459" s="39"/>
      <c r="H459" s="39"/>
      <c r="T459" s="39"/>
      <c r="U459" s="39"/>
      <c r="V459" s="39"/>
      <c r="AA459" s="44"/>
    </row>
    <row r="460" spans="5:27">
      <c r="E460" s="39"/>
      <c r="F460" s="39"/>
      <c r="G460" s="39"/>
      <c r="H460" s="39"/>
      <c r="T460" s="39"/>
      <c r="U460" s="39"/>
      <c r="V460" s="39"/>
      <c r="AA460" s="44"/>
    </row>
    <row r="461" spans="5:27">
      <c r="E461" s="39"/>
      <c r="F461" s="39"/>
      <c r="G461" s="39"/>
      <c r="H461" s="39"/>
      <c r="T461" s="39"/>
      <c r="U461" s="39"/>
      <c r="V461" s="39"/>
      <c r="AA461" s="44"/>
    </row>
    <row r="462" spans="5:27">
      <c r="E462" s="39"/>
      <c r="F462" s="39"/>
      <c r="G462" s="39"/>
      <c r="H462" s="39"/>
      <c r="T462" s="39"/>
      <c r="U462" s="39"/>
      <c r="V462" s="39"/>
      <c r="AA462" s="44"/>
    </row>
    <row r="463" spans="5:27">
      <c r="E463" s="39"/>
      <c r="F463" s="39"/>
      <c r="G463" s="39"/>
      <c r="H463" s="39"/>
      <c r="T463" s="39"/>
      <c r="U463" s="39"/>
      <c r="V463" s="39"/>
      <c r="AA463" s="44"/>
    </row>
    <row r="464" spans="5:27">
      <c r="E464" s="39"/>
      <c r="F464" s="39"/>
      <c r="G464" s="39"/>
      <c r="H464" s="39"/>
      <c r="T464" s="39"/>
      <c r="U464" s="39"/>
      <c r="V464" s="39"/>
      <c r="AA464" s="44"/>
    </row>
    <row r="465" spans="5:27">
      <c r="E465" s="39"/>
      <c r="F465" s="39"/>
      <c r="G465" s="39"/>
      <c r="H465" s="39"/>
      <c r="T465" s="39"/>
      <c r="U465" s="39"/>
      <c r="V465" s="39"/>
      <c r="AA465" s="44"/>
    </row>
    <row r="466" spans="5:27">
      <c r="E466" s="39"/>
      <c r="F466" s="39"/>
      <c r="G466" s="39"/>
      <c r="H466" s="39"/>
      <c r="T466" s="39"/>
      <c r="U466" s="39"/>
      <c r="V466" s="39"/>
      <c r="AA466" s="44"/>
    </row>
    <row r="467" spans="5:27">
      <c r="E467" s="39"/>
      <c r="F467" s="39"/>
      <c r="G467" s="39"/>
      <c r="H467" s="39"/>
      <c r="T467" s="39"/>
      <c r="U467" s="39"/>
      <c r="V467" s="39"/>
      <c r="AA467" s="44"/>
    </row>
    <row r="468" spans="5:27">
      <c r="E468" s="39"/>
      <c r="F468" s="39"/>
      <c r="G468" s="39"/>
      <c r="H468" s="39"/>
      <c r="T468" s="39"/>
      <c r="U468" s="39"/>
      <c r="V468" s="39"/>
      <c r="AA468" s="44"/>
    </row>
    <row r="469" spans="5:27">
      <c r="E469" s="39"/>
      <c r="F469" s="39"/>
      <c r="G469" s="39"/>
      <c r="H469" s="39"/>
      <c r="T469" s="39"/>
      <c r="U469" s="39"/>
      <c r="V469" s="39"/>
      <c r="AA469" s="44"/>
    </row>
    <row r="470" spans="5:27">
      <c r="E470" s="39"/>
      <c r="F470" s="39"/>
      <c r="G470" s="39"/>
      <c r="H470" s="39"/>
      <c r="T470" s="39"/>
      <c r="U470" s="39"/>
      <c r="V470" s="39"/>
      <c r="AA470" s="44"/>
    </row>
    <row r="471" spans="5:27">
      <c r="E471" s="39"/>
      <c r="F471" s="39"/>
      <c r="G471" s="39"/>
      <c r="H471" s="39"/>
      <c r="T471" s="39"/>
      <c r="U471" s="39"/>
      <c r="V471" s="39"/>
      <c r="AA471" s="44"/>
    </row>
    <row r="472" spans="5:27">
      <c r="E472" s="39"/>
      <c r="F472" s="39"/>
      <c r="G472" s="39"/>
      <c r="H472" s="39"/>
      <c r="T472" s="39"/>
      <c r="U472" s="39"/>
      <c r="V472" s="39"/>
      <c r="AA472" s="44"/>
    </row>
    <row r="473" spans="5:27">
      <c r="E473" s="39"/>
      <c r="F473" s="39"/>
      <c r="G473" s="39"/>
      <c r="H473" s="39"/>
      <c r="T473" s="39"/>
      <c r="U473" s="39"/>
      <c r="V473" s="39"/>
      <c r="AA473" s="44"/>
    </row>
    <row r="474" spans="5:27">
      <c r="E474" s="39"/>
      <c r="F474" s="39"/>
      <c r="G474" s="39"/>
      <c r="H474" s="39"/>
      <c r="T474" s="39"/>
      <c r="U474" s="39"/>
      <c r="V474" s="39"/>
      <c r="AA474" s="44"/>
    </row>
    <row r="475" spans="5:27">
      <c r="E475" s="39"/>
      <c r="F475" s="39"/>
      <c r="G475" s="39"/>
      <c r="H475" s="39"/>
      <c r="T475" s="39"/>
      <c r="U475" s="39"/>
      <c r="V475" s="39"/>
      <c r="AA475" s="44"/>
    </row>
    <row r="476" spans="5:27">
      <c r="E476" s="39"/>
      <c r="F476" s="39"/>
      <c r="G476" s="39"/>
      <c r="H476" s="39"/>
      <c r="T476" s="39"/>
      <c r="U476" s="39"/>
      <c r="V476" s="39"/>
      <c r="AA476" s="44"/>
    </row>
    <row r="477" spans="5:27">
      <c r="E477" s="39"/>
      <c r="F477" s="39"/>
      <c r="G477" s="39"/>
      <c r="H477" s="39"/>
      <c r="T477" s="39"/>
      <c r="U477" s="39"/>
      <c r="V477" s="39"/>
      <c r="AA477" s="44"/>
    </row>
    <row r="478" spans="5:27">
      <c r="E478" s="39"/>
      <c r="F478" s="39"/>
      <c r="G478" s="39"/>
      <c r="H478" s="39"/>
      <c r="T478" s="39"/>
      <c r="U478" s="39"/>
      <c r="V478" s="39"/>
      <c r="AA478" s="44"/>
    </row>
    <row r="479" spans="5:27">
      <c r="E479" s="39"/>
      <c r="F479" s="39"/>
      <c r="G479" s="39"/>
      <c r="H479" s="39"/>
      <c r="T479" s="39"/>
      <c r="U479" s="39"/>
      <c r="V479" s="39"/>
      <c r="AA479" s="44"/>
    </row>
    <row r="480" spans="5:28">
      <c r="E480" s="39"/>
      <c r="F480" s="39"/>
      <c r="G480" s="39"/>
      <c r="H480" s="39"/>
      <c r="T480" s="39"/>
      <c r="U480" s="39"/>
      <c r="V480" s="39"/>
      <c r="AA480" s="44"/>
      <c r="AB480" s="43"/>
    </row>
    <row r="481" spans="5:27">
      <c r="E481" s="39"/>
      <c r="F481" s="39"/>
      <c r="G481" s="39"/>
      <c r="H481" s="39"/>
      <c r="T481" s="39"/>
      <c r="U481" s="39"/>
      <c r="V481" s="39"/>
      <c r="AA481" s="44"/>
    </row>
    <row r="482" spans="5:22">
      <c r="E482" s="39"/>
      <c r="F482" s="39"/>
      <c r="G482" s="39"/>
      <c r="H482" s="39"/>
      <c r="T482" s="39"/>
      <c r="U482" s="39"/>
      <c r="V482" s="39"/>
    </row>
    <row r="483" spans="5:22">
      <c r="E483" s="39"/>
      <c r="F483" s="39"/>
      <c r="G483" s="39"/>
      <c r="H483" s="39"/>
      <c r="T483" s="39"/>
      <c r="U483" s="39"/>
      <c r="V483" s="39"/>
    </row>
    <row r="484" spans="5:22">
      <c r="E484" s="39"/>
      <c r="F484" s="39"/>
      <c r="G484" s="39"/>
      <c r="H484" s="39"/>
      <c r="T484" s="39"/>
      <c r="U484" s="39"/>
      <c r="V484" s="39"/>
    </row>
    <row r="485" spans="5:22">
      <c r="E485" s="39"/>
      <c r="F485" s="39"/>
      <c r="G485" s="39"/>
      <c r="H485" s="39"/>
      <c r="T485" s="39"/>
      <c r="U485" s="39"/>
      <c r="V485" s="39"/>
    </row>
    <row r="486" spans="5:22">
      <c r="E486" s="39"/>
      <c r="F486" s="39"/>
      <c r="G486" s="39"/>
      <c r="H486" s="39"/>
      <c r="T486" s="39"/>
      <c r="U486" s="39"/>
      <c r="V486" s="39"/>
    </row>
    <row r="487" spans="5:22">
      <c r="E487" s="39"/>
      <c r="F487" s="39"/>
      <c r="G487" s="39"/>
      <c r="H487" s="39"/>
      <c r="T487" s="39"/>
      <c r="U487" s="39"/>
      <c r="V487" s="39"/>
    </row>
    <row r="488" spans="5:27">
      <c r="E488" s="39"/>
      <c r="F488" s="39"/>
      <c r="G488" s="39"/>
      <c r="H488" s="39"/>
      <c r="T488" s="39"/>
      <c r="U488" s="39"/>
      <c r="V488" s="39"/>
      <c r="AA488" s="44"/>
    </row>
    <row r="489" spans="5:27">
      <c r="E489" s="39"/>
      <c r="F489" s="39"/>
      <c r="G489" s="39"/>
      <c r="H489" s="39"/>
      <c r="T489" s="39"/>
      <c r="U489" s="39"/>
      <c r="V489" s="39"/>
      <c r="AA489" s="44"/>
    </row>
    <row r="490" spans="5:27">
      <c r="E490" s="39"/>
      <c r="F490" s="39"/>
      <c r="G490" s="39"/>
      <c r="H490" s="39"/>
      <c r="T490" s="39"/>
      <c r="U490" s="39"/>
      <c r="V490" s="39"/>
      <c r="AA490" s="44"/>
    </row>
    <row r="491" spans="5:27">
      <c r="E491" s="39"/>
      <c r="F491" s="39"/>
      <c r="G491" s="39"/>
      <c r="H491" s="39"/>
      <c r="T491" s="39"/>
      <c r="U491" s="39"/>
      <c r="V491" s="39"/>
      <c r="AA491" s="44"/>
    </row>
    <row r="492" spans="5:27">
      <c r="E492" s="39"/>
      <c r="F492" s="39"/>
      <c r="G492" s="39"/>
      <c r="H492" s="39"/>
      <c r="T492" s="39"/>
      <c r="U492" s="39"/>
      <c r="V492" s="39"/>
      <c r="AA492" s="44"/>
    </row>
    <row r="493" spans="5:27">
      <c r="E493" s="39"/>
      <c r="F493" s="39"/>
      <c r="G493" s="39"/>
      <c r="H493" s="39"/>
      <c r="T493" s="39"/>
      <c r="U493" s="39"/>
      <c r="V493" s="39"/>
      <c r="AA493" s="44"/>
    </row>
    <row r="494" spans="5:22">
      <c r="E494" s="39"/>
      <c r="F494" s="39"/>
      <c r="G494" s="39"/>
      <c r="H494" s="39"/>
      <c r="T494" s="39"/>
      <c r="U494" s="39"/>
      <c r="V494" s="39"/>
    </row>
    <row r="495" spans="5:22">
      <c r="E495" s="39"/>
      <c r="F495" s="39"/>
      <c r="G495" s="39"/>
      <c r="H495" s="39"/>
      <c r="T495" s="39"/>
      <c r="U495" s="39"/>
      <c r="V495" s="39"/>
    </row>
    <row r="496" spans="5:22">
      <c r="E496" s="39"/>
      <c r="F496" s="39"/>
      <c r="G496" s="39"/>
      <c r="H496" s="39"/>
      <c r="T496" s="39"/>
      <c r="U496" s="39"/>
      <c r="V496" s="39"/>
    </row>
    <row r="497" spans="5:22">
      <c r="E497" s="39"/>
      <c r="F497" s="39"/>
      <c r="G497" s="39"/>
      <c r="H497" s="39"/>
      <c r="T497" s="39"/>
      <c r="U497" s="39"/>
      <c r="V497" s="39"/>
    </row>
    <row r="498" spans="5:22">
      <c r="E498" s="39"/>
      <c r="F498" s="39"/>
      <c r="G498" s="39"/>
      <c r="H498" s="39"/>
      <c r="T498" s="39"/>
      <c r="U498" s="39"/>
      <c r="V498" s="39"/>
    </row>
    <row r="499" spans="5:22">
      <c r="E499" s="39"/>
      <c r="F499" s="39"/>
      <c r="G499" s="39"/>
      <c r="H499" s="39"/>
      <c r="T499" s="39"/>
      <c r="U499" s="39"/>
      <c r="V499" s="39"/>
    </row>
    <row r="500" spans="5:22">
      <c r="E500" s="39"/>
      <c r="F500" s="39"/>
      <c r="G500" s="39"/>
      <c r="H500" s="39"/>
      <c r="T500" s="39"/>
      <c r="U500" s="39"/>
      <c r="V500" s="39"/>
    </row>
    <row r="501" spans="5:22">
      <c r="E501" s="39"/>
      <c r="F501" s="39"/>
      <c r="G501" s="39"/>
      <c r="H501" s="39"/>
      <c r="T501" s="39"/>
      <c r="U501" s="39"/>
      <c r="V501" s="39"/>
    </row>
    <row r="502" spans="5:22">
      <c r="E502" s="39"/>
      <c r="F502" s="39"/>
      <c r="G502" s="39"/>
      <c r="H502" s="39"/>
      <c r="T502" s="39"/>
      <c r="U502" s="39"/>
      <c r="V502" s="39"/>
    </row>
    <row r="503" spans="5:22">
      <c r="E503" s="39"/>
      <c r="F503" s="39"/>
      <c r="G503" s="39"/>
      <c r="H503" s="39"/>
      <c r="T503" s="39"/>
      <c r="U503" s="39"/>
      <c r="V503" s="39"/>
    </row>
    <row r="504" spans="5:22">
      <c r="E504" s="39"/>
      <c r="F504" s="39"/>
      <c r="G504" s="39"/>
      <c r="H504" s="39"/>
      <c r="T504" s="39"/>
      <c r="U504" s="39"/>
      <c r="V504" s="39"/>
    </row>
    <row r="505" spans="5:22">
      <c r="E505" s="39"/>
      <c r="F505" s="39"/>
      <c r="G505" s="39"/>
      <c r="H505" s="39"/>
      <c r="T505" s="39"/>
      <c r="U505" s="39"/>
      <c r="V505" s="39"/>
    </row>
    <row r="506" spans="5:22">
      <c r="E506" s="39"/>
      <c r="F506" s="39"/>
      <c r="G506" s="39"/>
      <c r="H506" s="39"/>
      <c r="T506" s="39"/>
      <c r="U506" s="39"/>
      <c r="V506" s="39"/>
    </row>
    <row r="507" spans="5:22">
      <c r="E507" s="39"/>
      <c r="F507" s="39"/>
      <c r="G507" s="39"/>
      <c r="H507" s="39"/>
      <c r="T507" s="39"/>
      <c r="U507" s="39"/>
      <c r="V507" s="39"/>
    </row>
    <row r="508" spans="5:22">
      <c r="E508" s="39"/>
      <c r="F508" s="39"/>
      <c r="G508" s="39"/>
      <c r="H508" s="39"/>
      <c r="T508" s="39"/>
      <c r="U508" s="39"/>
      <c r="V508" s="39"/>
    </row>
    <row r="509" spans="5:22">
      <c r="E509" s="39"/>
      <c r="F509" s="39"/>
      <c r="G509" s="39"/>
      <c r="H509" s="39"/>
      <c r="T509" s="39"/>
      <c r="U509" s="39"/>
      <c r="V509" s="39"/>
    </row>
    <row r="510" spans="5:22">
      <c r="E510" s="39"/>
      <c r="F510" s="39"/>
      <c r="G510" s="39"/>
      <c r="H510" s="39"/>
      <c r="T510" s="39"/>
      <c r="U510" s="39"/>
      <c r="V510" s="39"/>
    </row>
    <row r="511" spans="5:22">
      <c r="E511" s="39"/>
      <c r="F511" s="39"/>
      <c r="G511" s="39"/>
      <c r="H511" s="39"/>
      <c r="T511" s="39"/>
      <c r="U511" s="39"/>
      <c r="V511" s="39"/>
    </row>
    <row r="512" spans="5:22">
      <c r="E512" s="39"/>
      <c r="F512" s="39"/>
      <c r="G512" s="39"/>
      <c r="H512" s="39"/>
      <c r="T512" s="39"/>
      <c r="U512" s="39"/>
      <c r="V512" s="39"/>
    </row>
    <row r="513" spans="5:22">
      <c r="E513" s="39"/>
      <c r="F513" s="39"/>
      <c r="G513" s="39"/>
      <c r="H513" s="39"/>
      <c r="T513" s="39"/>
      <c r="U513" s="39"/>
      <c r="V513" s="39"/>
    </row>
    <row r="514" spans="5:22">
      <c r="E514" s="39"/>
      <c r="F514" s="39"/>
      <c r="G514" s="39"/>
      <c r="H514" s="39"/>
      <c r="T514" s="39"/>
      <c r="U514" s="39"/>
      <c r="V514" s="39"/>
    </row>
    <row r="515" spans="5:22">
      <c r="E515" s="39"/>
      <c r="F515" s="39"/>
      <c r="G515" s="39"/>
      <c r="H515" s="39"/>
      <c r="T515" s="39"/>
      <c r="U515" s="39"/>
      <c r="V515" s="39"/>
    </row>
    <row r="516" spans="5:22">
      <c r="E516" s="39"/>
      <c r="F516" s="39"/>
      <c r="G516" s="39"/>
      <c r="H516" s="39"/>
      <c r="T516" s="39"/>
      <c r="U516" s="39"/>
      <c r="V516" s="39"/>
    </row>
    <row r="517" spans="5:22">
      <c r="E517" s="39"/>
      <c r="F517" s="39"/>
      <c r="G517" s="39"/>
      <c r="H517" s="39"/>
      <c r="T517" s="39"/>
      <c r="U517" s="39"/>
      <c r="V517" s="39"/>
    </row>
    <row r="518" spans="5:22">
      <c r="E518" s="39"/>
      <c r="F518" s="39"/>
      <c r="G518" s="39"/>
      <c r="H518" s="39"/>
      <c r="T518" s="39"/>
      <c r="U518" s="39"/>
      <c r="V518" s="39"/>
    </row>
    <row r="519" spans="5:22">
      <c r="E519" s="39"/>
      <c r="F519" s="39"/>
      <c r="G519" s="39"/>
      <c r="H519" s="39"/>
      <c r="T519" s="39"/>
      <c r="U519" s="39"/>
      <c r="V519" s="39"/>
    </row>
    <row r="520" spans="5:22">
      <c r="E520" s="39"/>
      <c r="F520" s="39"/>
      <c r="G520" s="39"/>
      <c r="H520" s="39"/>
      <c r="T520" s="39"/>
      <c r="U520" s="39"/>
      <c r="V520" s="39"/>
    </row>
    <row r="521" spans="5:22">
      <c r="E521" s="39"/>
      <c r="F521" s="39"/>
      <c r="G521" s="39"/>
      <c r="H521" s="39"/>
      <c r="T521" s="39"/>
      <c r="U521" s="39"/>
      <c r="V521" s="39"/>
    </row>
    <row r="522" spans="5:22">
      <c r="E522" s="39"/>
      <c r="F522" s="39"/>
      <c r="G522" s="39"/>
      <c r="H522" s="39"/>
      <c r="T522" s="39"/>
      <c r="U522" s="39"/>
      <c r="V522" s="39"/>
    </row>
    <row r="523" spans="5:22">
      <c r="E523" s="39"/>
      <c r="F523" s="39"/>
      <c r="G523" s="39"/>
      <c r="H523" s="39"/>
      <c r="T523" s="39"/>
      <c r="U523" s="39"/>
      <c r="V523" s="39"/>
    </row>
    <row r="524" spans="5:28">
      <c r="E524" s="39"/>
      <c r="F524" s="39"/>
      <c r="G524" s="39"/>
      <c r="H524" s="39"/>
      <c r="T524" s="39"/>
      <c r="U524" s="39"/>
      <c r="V524" s="39"/>
      <c r="AA524" s="44"/>
      <c r="AB524" s="43"/>
    </row>
    <row r="525" spans="5:28">
      <c r="E525" s="39"/>
      <c r="F525" s="39"/>
      <c r="G525" s="39"/>
      <c r="H525" s="39"/>
      <c r="T525" s="39"/>
      <c r="U525" s="39"/>
      <c r="V525" s="39"/>
      <c r="AA525" s="44"/>
      <c r="AB525" s="43"/>
    </row>
    <row r="526" spans="5:28">
      <c r="E526" s="39"/>
      <c r="F526" s="39"/>
      <c r="G526" s="39"/>
      <c r="H526" s="39"/>
      <c r="T526" s="39"/>
      <c r="U526" s="39"/>
      <c r="V526" s="39"/>
      <c r="AA526" s="44"/>
      <c r="AB526" s="43"/>
    </row>
    <row r="527" spans="5:28">
      <c r="E527" s="39"/>
      <c r="F527" s="39"/>
      <c r="G527" s="39"/>
      <c r="H527" s="39"/>
      <c r="T527" s="39"/>
      <c r="U527" s="39"/>
      <c r="V527" s="39"/>
      <c r="AA527" s="44"/>
      <c r="AB527" s="43"/>
    </row>
    <row r="528" spans="5:28">
      <c r="E528" s="39"/>
      <c r="F528" s="39"/>
      <c r="G528" s="39"/>
      <c r="H528" s="39"/>
      <c r="T528" s="39"/>
      <c r="U528" s="39"/>
      <c r="V528" s="39"/>
      <c r="AA528" s="44"/>
      <c r="AB528" s="43"/>
    </row>
    <row r="529" spans="5:28">
      <c r="E529" s="39"/>
      <c r="F529" s="39"/>
      <c r="G529" s="39"/>
      <c r="H529" s="39"/>
      <c r="T529" s="39"/>
      <c r="U529" s="39"/>
      <c r="V529" s="39"/>
      <c r="AA529" s="44"/>
      <c r="AB529" s="43"/>
    </row>
    <row r="530" spans="5:28">
      <c r="E530" s="39"/>
      <c r="F530" s="39"/>
      <c r="G530" s="39"/>
      <c r="H530" s="39"/>
      <c r="T530" s="39"/>
      <c r="U530" s="39"/>
      <c r="V530" s="39"/>
      <c r="AA530" s="44"/>
      <c r="AB530" s="43"/>
    </row>
    <row r="531" spans="5:28">
      <c r="E531" s="39"/>
      <c r="F531" s="39"/>
      <c r="G531" s="39"/>
      <c r="H531" s="39"/>
      <c r="T531" s="39"/>
      <c r="U531" s="39"/>
      <c r="V531" s="39"/>
      <c r="AA531" s="44"/>
      <c r="AB531" s="43"/>
    </row>
    <row r="532" spans="5:28">
      <c r="E532" s="39"/>
      <c r="F532" s="39"/>
      <c r="G532" s="39"/>
      <c r="H532" s="39"/>
      <c r="T532" s="39"/>
      <c r="U532" s="39"/>
      <c r="V532" s="39"/>
      <c r="AA532" s="44"/>
      <c r="AB532" s="43"/>
    </row>
    <row r="533" spans="5:28">
      <c r="E533" s="39"/>
      <c r="F533" s="39"/>
      <c r="G533" s="39"/>
      <c r="H533" s="39"/>
      <c r="T533" s="39"/>
      <c r="U533" s="39"/>
      <c r="V533" s="39"/>
      <c r="AA533" s="44"/>
      <c r="AB533" s="43"/>
    </row>
    <row r="534" spans="5:28">
      <c r="E534" s="39"/>
      <c r="F534" s="39"/>
      <c r="G534" s="39"/>
      <c r="H534" s="39"/>
      <c r="T534" s="39"/>
      <c r="U534" s="39"/>
      <c r="V534" s="39"/>
      <c r="AA534" s="44"/>
      <c r="AB534" s="43"/>
    </row>
    <row r="535" spans="5:28">
      <c r="E535" s="39"/>
      <c r="F535" s="39"/>
      <c r="G535" s="39"/>
      <c r="H535" s="39"/>
      <c r="T535" s="39"/>
      <c r="U535" s="39"/>
      <c r="V535" s="39"/>
      <c r="AA535" s="44"/>
      <c r="AB535" s="43"/>
    </row>
    <row r="536" spans="5:27">
      <c r="E536" s="39"/>
      <c r="F536" s="39"/>
      <c r="G536" s="39"/>
      <c r="H536" s="39"/>
      <c r="T536" s="39"/>
      <c r="U536" s="39"/>
      <c r="V536" s="39"/>
      <c r="AA536" s="44"/>
    </row>
    <row r="537" spans="5:27">
      <c r="E537" s="39"/>
      <c r="F537" s="39"/>
      <c r="G537" s="39"/>
      <c r="H537" s="39"/>
      <c r="T537" s="39"/>
      <c r="U537" s="39"/>
      <c r="V537" s="39"/>
      <c r="AA537" s="44"/>
    </row>
    <row r="538" spans="5:27">
      <c r="E538" s="39"/>
      <c r="F538" s="39"/>
      <c r="G538" s="39"/>
      <c r="H538" s="39"/>
      <c r="T538" s="39"/>
      <c r="U538" s="39"/>
      <c r="V538" s="39"/>
      <c r="AA538" s="44"/>
    </row>
    <row r="539" spans="5:27">
      <c r="E539" s="39"/>
      <c r="F539" s="39"/>
      <c r="G539" s="39"/>
      <c r="H539" s="39"/>
      <c r="T539" s="39"/>
      <c r="U539" s="39"/>
      <c r="V539" s="39"/>
      <c r="AA539" s="44"/>
    </row>
    <row r="540" spans="5:27">
      <c r="E540" s="39"/>
      <c r="F540" s="39"/>
      <c r="G540" s="39"/>
      <c r="H540" s="39"/>
      <c r="T540" s="39"/>
      <c r="U540" s="39"/>
      <c r="V540" s="39"/>
      <c r="AA540" s="44"/>
    </row>
    <row r="541" spans="5:27">
      <c r="E541" s="39"/>
      <c r="F541" s="39"/>
      <c r="G541" s="39"/>
      <c r="H541" s="39"/>
      <c r="T541" s="39"/>
      <c r="U541" s="39"/>
      <c r="V541" s="39"/>
      <c r="AA541" s="44"/>
    </row>
    <row r="542" spans="5:27">
      <c r="E542" s="39"/>
      <c r="F542" s="39"/>
      <c r="G542" s="39"/>
      <c r="H542" s="39"/>
      <c r="T542" s="39"/>
      <c r="U542" s="39"/>
      <c r="V542" s="39"/>
      <c r="AA542" s="44"/>
    </row>
    <row r="543" spans="5:27">
      <c r="E543" s="39"/>
      <c r="F543" s="39"/>
      <c r="G543" s="39"/>
      <c r="H543" s="39"/>
      <c r="T543" s="39"/>
      <c r="U543" s="39"/>
      <c r="V543" s="39"/>
      <c r="AA543" s="44"/>
    </row>
    <row r="544" spans="5:27">
      <c r="E544" s="39"/>
      <c r="F544" s="39"/>
      <c r="G544" s="39"/>
      <c r="H544" s="39"/>
      <c r="T544" s="39"/>
      <c r="U544" s="39"/>
      <c r="V544" s="39"/>
      <c r="AA544" s="44"/>
    </row>
    <row r="545" spans="5:27">
      <c r="E545" s="39"/>
      <c r="F545" s="39"/>
      <c r="G545" s="39"/>
      <c r="H545" s="39"/>
      <c r="T545" s="39"/>
      <c r="U545" s="39"/>
      <c r="V545" s="39"/>
      <c r="AA545" s="44"/>
    </row>
    <row r="546" spans="5:27">
      <c r="E546" s="39"/>
      <c r="F546" s="39"/>
      <c r="G546" s="39"/>
      <c r="H546" s="39"/>
      <c r="T546" s="39"/>
      <c r="U546" s="39"/>
      <c r="V546" s="39"/>
      <c r="AA546" s="44"/>
    </row>
    <row r="547" spans="5:27">
      <c r="E547" s="39"/>
      <c r="F547" s="39"/>
      <c r="G547" s="39"/>
      <c r="H547" s="39"/>
      <c r="T547" s="39"/>
      <c r="U547" s="39"/>
      <c r="V547" s="39"/>
      <c r="AA547" s="44"/>
    </row>
    <row r="548" spans="5:27">
      <c r="E548" s="39"/>
      <c r="F548" s="39"/>
      <c r="G548" s="39"/>
      <c r="H548" s="39"/>
      <c r="T548" s="39"/>
      <c r="U548" s="39"/>
      <c r="V548" s="39"/>
      <c r="AA548" s="44"/>
    </row>
    <row r="549" spans="5:27">
      <c r="E549" s="39"/>
      <c r="F549" s="39"/>
      <c r="G549" s="39"/>
      <c r="H549" s="39"/>
      <c r="T549" s="39"/>
      <c r="U549" s="39"/>
      <c r="V549" s="39"/>
      <c r="AA549" s="44"/>
    </row>
    <row r="550" spans="5:27">
      <c r="E550" s="39"/>
      <c r="F550" s="39"/>
      <c r="G550" s="39"/>
      <c r="H550" s="39"/>
      <c r="T550" s="39"/>
      <c r="U550" s="39"/>
      <c r="V550" s="39"/>
      <c r="AA550" s="44"/>
    </row>
    <row r="551" spans="5:27">
      <c r="E551" s="39"/>
      <c r="F551" s="39"/>
      <c r="G551" s="39"/>
      <c r="H551" s="39"/>
      <c r="T551" s="39"/>
      <c r="U551" s="39"/>
      <c r="V551" s="39"/>
      <c r="AA551" s="44"/>
    </row>
    <row r="552" spans="5:27">
      <c r="E552" s="39"/>
      <c r="F552" s="39"/>
      <c r="G552" s="39"/>
      <c r="H552" s="39"/>
      <c r="T552" s="39"/>
      <c r="U552" s="39"/>
      <c r="V552" s="39"/>
      <c r="AA552" s="44"/>
    </row>
    <row r="553" spans="5:27">
      <c r="E553" s="39"/>
      <c r="F553" s="39"/>
      <c r="G553" s="39"/>
      <c r="H553" s="39"/>
      <c r="T553" s="39"/>
      <c r="U553" s="39"/>
      <c r="V553" s="39"/>
      <c r="AA553" s="44"/>
    </row>
    <row r="554" spans="5:28">
      <c r="E554" s="39"/>
      <c r="F554" s="39"/>
      <c r="G554" s="39"/>
      <c r="H554" s="39"/>
      <c r="T554" s="39"/>
      <c r="U554" s="39"/>
      <c r="V554" s="39"/>
      <c r="AA554" s="44"/>
      <c r="AB554" s="47"/>
    </row>
    <row r="555" spans="5:28">
      <c r="E555" s="39"/>
      <c r="F555" s="39"/>
      <c r="G555" s="39"/>
      <c r="H555" s="39"/>
      <c r="T555" s="39"/>
      <c r="U555" s="39"/>
      <c r="V555" s="39"/>
      <c r="AA555" s="44"/>
      <c r="AB555" s="47"/>
    </row>
    <row r="556" spans="5:28">
      <c r="E556" s="39"/>
      <c r="F556" s="39"/>
      <c r="G556" s="39"/>
      <c r="H556" s="39"/>
      <c r="T556" s="39"/>
      <c r="U556" s="39"/>
      <c r="V556" s="39"/>
      <c r="AA556" s="44"/>
      <c r="AB556" s="47"/>
    </row>
    <row r="557" spans="5:28">
      <c r="E557" s="39"/>
      <c r="F557" s="39"/>
      <c r="G557" s="39"/>
      <c r="H557" s="39"/>
      <c r="T557" s="39"/>
      <c r="U557" s="39"/>
      <c r="V557" s="39"/>
      <c r="AA557" s="44"/>
      <c r="AB557" s="47"/>
    </row>
    <row r="558" spans="5:28">
      <c r="E558" s="39"/>
      <c r="F558" s="39"/>
      <c r="G558" s="39"/>
      <c r="H558" s="39"/>
      <c r="T558" s="39"/>
      <c r="U558" s="39"/>
      <c r="V558" s="39"/>
      <c r="AA558" s="44"/>
      <c r="AB558" s="47"/>
    </row>
    <row r="559" spans="5:28">
      <c r="E559" s="39"/>
      <c r="F559" s="39"/>
      <c r="G559" s="39"/>
      <c r="H559" s="39"/>
      <c r="T559" s="39"/>
      <c r="U559" s="39"/>
      <c r="V559" s="39"/>
      <c r="AA559" s="44"/>
      <c r="AB559" s="47"/>
    </row>
    <row r="560" spans="5:28">
      <c r="E560" s="39"/>
      <c r="F560" s="39"/>
      <c r="G560" s="39"/>
      <c r="H560" s="39"/>
      <c r="T560" s="39"/>
      <c r="U560" s="39"/>
      <c r="V560" s="39"/>
      <c r="AA560" s="44"/>
      <c r="AB560" s="47"/>
    </row>
    <row r="561" spans="5:28">
      <c r="E561" s="39"/>
      <c r="F561" s="39"/>
      <c r="G561" s="39"/>
      <c r="H561" s="39"/>
      <c r="T561" s="39"/>
      <c r="U561" s="39"/>
      <c r="V561" s="39"/>
      <c r="AA561" s="44"/>
      <c r="AB561" s="47"/>
    </row>
    <row r="562" spans="5:28">
      <c r="E562" s="39"/>
      <c r="F562" s="39"/>
      <c r="G562" s="39"/>
      <c r="H562" s="39"/>
      <c r="T562" s="39"/>
      <c r="U562" s="39"/>
      <c r="V562" s="39"/>
      <c r="AA562" s="44"/>
      <c r="AB562" s="47"/>
    </row>
    <row r="563" spans="5:28">
      <c r="E563" s="39"/>
      <c r="F563" s="39"/>
      <c r="G563" s="39"/>
      <c r="H563" s="39"/>
      <c r="T563" s="39"/>
      <c r="U563" s="39"/>
      <c r="V563" s="39"/>
      <c r="AA563" s="44"/>
      <c r="AB563" s="47"/>
    </row>
    <row r="564" spans="5:28">
      <c r="E564" s="39"/>
      <c r="F564" s="39"/>
      <c r="G564" s="39"/>
      <c r="H564" s="39"/>
      <c r="T564" s="39"/>
      <c r="U564" s="39"/>
      <c r="V564" s="39"/>
      <c r="AA564" s="44"/>
      <c r="AB564" s="47"/>
    </row>
    <row r="565" spans="5:28">
      <c r="E565" s="39"/>
      <c r="F565" s="39"/>
      <c r="G565" s="39"/>
      <c r="H565" s="39"/>
      <c r="T565" s="39"/>
      <c r="U565" s="39"/>
      <c r="V565" s="39"/>
      <c r="AA565" s="44"/>
      <c r="AB565" s="47"/>
    </row>
    <row r="566" spans="5:28">
      <c r="E566" s="39"/>
      <c r="F566" s="39"/>
      <c r="G566" s="39"/>
      <c r="H566" s="39"/>
      <c r="T566" s="39"/>
      <c r="U566" s="39"/>
      <c r="V566" s="39"/>
      <c r="AB566" s="48"/>
    </row>
    <row r="567" spans="5:28">
      <c r="E567" s="39"/>
      <c r="F567" s="39"/>
      <c r="G567" s="39"/>
      <c r="H567" s="39"/>
      <c r="T567" s="39"/>
      <c r="U567" s="39"/>
      <c r="V567" s="39"/>
      <c r="AB567" s="48"/>
    </row>
    <row r="568" spans="5:28">
      <c r="E568" s="39"/>
      <c r="F568" s="39"/>
      <c r="G568" s="39"/>
      <c r="H568" s="39"/>
      <c r="T568" s="39"/>
      <c r="U568" s="39"/>
      <c r="V568" s="39"/>
      <c r="AB568" s="48"/>
    </row>
    <row r="569" spans="5:28">
      <c r="E569" s="39"/>
      <c r="F569" s="39"/>
      <c r="G569" s="39"/>
      <c r="H569" s="39"/>
      <c r="T569" s="39"/>
      <c r="U569" s="39"/>
      <c r="V569" s="39"/>
      <c r="AB569" s="48"/>
    </row>
    <row r="570" spans="5:28">
      <c r="E570" s="39"/>
      <c r="F570" s="39"/>
      <c r="G570" s="39"/>
      <c r="H570" s="39"/>
      <c r="T570" s="39"/>
      <c r="U570" s="39"/>
      <c r="V570" s="39"/>
      <c r="AB570" s="48"/>
    </row>
    <row r="571" spans="5:28">
      <c r="E571" s="39"/>
      <c r="F571" s="39"/>
      <c r="G571" s="39"/>
      <c r="H571" s="39"/>
      <c r="T571" s="39"/>
      <c r="U571" s="39"/>
      <c r="V571" s="39"/>
      <c r="AB571" s="48"/>
    </row>
    <row r="572" spans="5:27">
      <c r="E572" s="39"/>
      <c r="F572" s="39"/>
      <c r="G572" s="39"/>
      <c r="H572" s="39"/>
      <c r="T572" s="39"/>
      <c r="U572" s="39"/>
      <c r="V572" s="39"/>
      <c r="AA572" s="44"/>
    </row>
    <row r="573" spans="5:27">
      <c r="E573" s="39"/>
      <c r="F573" s="39"/>
      <c r="G573" s="39"/>
      <c r="H573" s="39"/>
      <c r="T573" s="39"/>
      <c r="U573" s="39"/>
      <c r="V573" s="39"/>
      <c r="AA573" s="44"/>
    </row>
    <row r="574" spans="5:27">
      <c r="E574" s="39"/>
      <c r="F574" s="39"/>
      <c r="G574" s="39"/>
      <c r="H574" s="39"/>
      <c r="T574" s="39"/>
      <c r="U574" s="39"/>
      <c r="V574" s="39"/>
      <c r="AA574" s="44"/>
    </row>
    <row r="575" spans="5:27">
      <c r="E575" s="39"/>
      <c r="F575" s="39"/>
      <c r="G575" s="39"/>
      <c r="H575" s="39"/>
      <c r="T575" s="39"/>
      <c r="U575" s="39"/>
      <c r="V575" s="39"/>
      <c r="AA575" s="44"/>
    </row>
    <row r="576" spans="5:27">
      <c r="E576" s="39"/>
      <c r="F576" s="39"/>
      <c r="G576" s="39"/>
      <c r="H576" s="39"/>
      <c r="T576" s="39"/>
      <c r="U576" s="39"/>
      <c r="V576" s="39"/>
      <c r="AA576" s="44"/>
    </row>
    <row r="577" spans="5:27">
      <c r="E577" s="39"/>
      <c r="F577" s="39"/>
      <c r="G577" s="39"/>
      <c r="H577" s="39"/>
      <c r="T577" s="39"/>
      <c r="U577" s="39"/>
      <c r="V577" s="39"/>
      <c r="AA577" s="44"/>
    </row>
    <row r="578" spans="5:22">
      <c r="E578" s="39"/>
      <c r="F578" s="39"/>
      <c r="G578" s="39"/>
      <c r="H578" s="39"/>
      <c r="T578" s="39"/>
      <c r="U578" s="39"/>
      <c r="V578" s="39"/>
    </row>
    <row r="579" spans="5:22">
      <c r="E579" s="39"/>
      <c r="F579" s="39"/>
      <c r="G579" s="39"/>
      <c r="H579" s="39"/>
      <c r="T579" s="39"/>
      <c r="U579" s="39"/>
      <c r="V579" s="39"/>
    </row>
    <row r="580" spans="5:22">
      <c r="E580" s="39"/>
      <c r="F580" s="39"/>
      <c r="G580" s="39"/>
      <c r="H580" s="39"/>
      <c r="T580" s="39"/>
      <c r="U580" s="39"/>
      <c r="V580" s="39"/>
    </row>
    <row r="581" spans="5:22">
      <c r="E581" s="39"/>
      <c r="F581" s="39"/>
      <c r="G581" s="39"/>
      <c r="H581" s="39"/>
      <c r="T581" s="39"/>
      <c r="U581" s="39"/>
      <c r="V581" s="39"/>
    </row>
    <row r="582" spans="5:22">
      <c r="E582" s="39"/>
      <c r="F582" s="39"/>
      <c r="G582" s="39"/>
      <c r="H582" s="39"/>
      <c r="T582" s="39"/>
      <c r="U582" s="39"/>
      <c r="V582" s="39"/>
    </row>
    <row r="583" spans="5:22">
      <c r="E583" s="39"/>
      <c r="F583" s="39"/>
      <c r="G583" s="39"/>
      <c r="H583" s="39"/>
      <c r="T583" s="39"/>
      <c r="U583" s="39"/>
      <c r="V583" s="39"/>
    </row>
    <row r="584" spans="5:22">
      <c r="E584" s="39"/>
      <c r="F584" s="39"/>
      <c r="G584" s="39"/>
      <c r="H584" s="39"/>
      <c r="T584" s="39"/>
      <c r="U584" s="39"/>
      <c r="V584" s="39"/>
    </row>
    <row r="585" spans="5:22">
      <c r="E585" s="39"/>
      <c r="F585" s="39"/>
      <c r="G585" s="39"/>
      <c r="H585" s="39"/>
      <c r="T585" s="39"/>
      <c r="U585" s="39"/>
      <c r="V585" s="39"/>
    </row>
    <row r="586" spans="5:22">
      <c r="E586" s="39"/>
      <c r="F586" s="39"/>
      <c r="G586" s="39"/>
      <c r="H586" s="39"/>
      <c r="T586" s="39"/>
      <c r="U586" s="39"/>
      <c r="V586" s="39"/>
    </row>
    <row r="587" spans="5:22">
      <c r="E587" s="39"/>
      <c r="F587" s="39"/>
      <c r="G587" s="39"/>
      <c r="H587" s="39"/>
      <c r="T587" s="39"/>
      <c r="U587" s="39"/>
      <c r="V587" s="39"/>
    </row>
    <row r="588" spans="5:22">
      <c r="E588" s="39"/>
      <c r="F588" s="39"/>
      <c r="G588" s="39"/>
      <c r="H588" s="39"/>
      <c r="T588" s="39"/>
      <c r="U588" s="39"/>
      <c r="V588" s="39"/>
    </row>
    <row r="589" spans="5:22">
      <c r="E589" s="39"/>
      <c r="F589" s="39"/>
      <c r="G589" s="39"/>
      <c r="H589" s="39"/>
      <c r="T589" s="39"/>
      <c r="U589" s="39"/>
      <c r="V589" s="39"/>
    </row>
    <row r="590" spans="5:27">
      <c r="E590" s="39"/>
      <c r="F590" s="39"/>
      <c r="G590" s="39"/>
      <c r="H590" s="39"/>
      <c r="T590" s="39"/>
      <c r="U590" s="39"/>
      <c r="V590" s="39"/>
      <c r="AA590" s="44"/>
    </row>
    <row r="591" spans="5:27">
      <c r="E591" s="39"/>
      <c r="F591" s="39"/>
      <c r="G591" s="39"/>
      <c r="H591" s="39"/>
      <c r="T591" s="39"/>
      <c r="U591" s="39"/>
      <c r="V591" s="39"/>
      <c r="AA591" s="44"/>
    </row>
    <row r="592" spans="5:27">
      <c r="E592" s="39"/>
      <c r="F592" s="39"/>
      <c r="G592" s="39"/>
      <c r="H592" s="39"/>
      <c r="T592" s="39"/>
      <c r="U592" s="39"/>
      <c r="V592" s="39"/>
      <c r="AA592" s="44"/>
    </row>
    <row r="593" spans="5:27">
      <c r="E593" s="39"/>
      <c r="F593" s="39"/>
      <c r="G593" s="39"/>
      <c r="H593" s="39"/>
      <c r="T593" s="39"/>
      <c r="U593" s="39"/>
      <c r="V593" s="39"/>
      <c r="AA593" s="44"/>
    </row>
    <row r="594" spans="5:27">
      <c r="E594" s="39"/>
      <c r="F594" s="39"/>
      <c r="G594" s="39"/>
      <c r="H594" s="39"/>
      <c r="T594" s="39"/>
      <c r="U594" s="39"/>
      <c r="V594" s="39"/>
      <c r="AA594" s="44"/>
    </row>
    <row r="595" spans="5:27">
      <c r="E595" s="39"/>
      <c r="F595" s="39"/>
      <c r="G595" s="39"/>
      <c r="H595" s="39"/>
      <c r="T595" s="39"/>
      <c r="U595" s="39"/>
      <c r="V595" s="39"/>
      <c r="AA595" s="44"/>
    </row>
    <row r="596" spans="5:28">
      <c r="E596" s="39"/>
      <c r="F596" s="39"/>
      <c r="G596" s="39"/>
      <c r="H596" s="39"/>
      <c r="T596" s="39"/>
      <c r="U596" s="39"/>
      <c r="V596" s="39"/>
      <c r="AB596" s="43"/>
    </row>
    <row r="597" spans="5:28">
      <c r="E597" s="39"/>
      <c r="F597" s="39"/>
      <c r="G597" s="39"/>
      <c r="H597" s="39"/>
      <c r="T597" s="39"/>
      <c r="U597" s="39"/>
      <c r="V597" s="39"/>
      <c r="AB597" s="43"/>
    </row>
    <row r="598" spans="5:28">
      <c r="E598" s="39"/>
      <c r="F598" s="39"/>
      <c r="G598" s="39"/>
      <c r="H598" s="39"/>
      <c r="T598" s="39"/>
      <c r="U598" s="39"/>
      <c r="V598" s="39"/>
      <c r="AB598" s="43"/>
    </row>
    <row r="599" spans="5:28">
      <c r="E599" s="39"/>
      <c r="F599" s="39"/>
      <c r="G599" s="39"/>
      <c r="H599" s="39"/>
      <c r="T599" s="39"/>
      <c r="U599" s="39"/>
      <c r="V599" s="39"/>
      <c r="AB599" s="43"/>
    </row>
    <row r="600" spans="5:28">
      <c r="E600" s="39"/>
      <c r="F600" s="39"/>
      <c r="G600" s="39"/>
      <c r="H600" s="39"/>
      <c r="T600" s="39"/>
      <c r="U600" s="39"/>
      <c r="V600" s="39"/>
      <c r="AB600" s="43"/>
    </row>
    <row r="601" spans="5:28">
      <c r="E601" s="39"/>
      <c r="F601" s="39"/>
      <c r="G601" s="39"/>
      <c r="H601" s="39"/>
      <c r="T601" s="39"/>
      <c r="U601" s="39"/>
      <c r="V601" s="39"/>
      <c r="AB601" s="43"/>
    </row>
    <row r="602" spans="5:27">
      <c r="E602" s="39"/>
      <c r="F602" s="39"/>
      <c r="G602" s="39"/>
      <c r="H602" s="39"/>
      <c r="T602" s="39"/>
      <c r="U602" s="39"/>
      <c r="V602" s="39"/>
      <c r="AA602" s="44"/>
    </row>
    <row r="603" spans="5:27">
      <c r="E603" s="39"/>
      <c r="F603" s="39"/>
      <c r="G603" s="39"/>
      <c r="H603" s="39"/>
      <c r="T603" s="39"/>
      <c r="U603" s="39"/>
      <c r="V603" s="39"/>
      <c r="AA603" s="44"/>
    </row>
    <row r="604" spans="5:27">
      <c r="E604" s="39"/>
      <c r="F604" s="39"/>
      <c r="G604" s="39"/>
      <c r="H604" s="39"/>
      <c r="T604" s="39"/>
      <c r="U604" s="39"/>
      <c r="V604" s="39"/>
      <c r="AA604" s="44"/>
    </row>
    <row r="605" spans="5:27">
      <c r="E605" s="39"/>
      <c r="F605" s="39"/>
      <c r="G605" s="39"/>
      <c r="H605" s="39"/>
      <c r="T605" s="39"/>
      <c r="U605" s="39"/>
      <c r="V605" s="39"/>
      <c r="AA605" s="44"/>
    </row>
    <row r="606" spans="5:27">
      <c r="E606" s="39"/>
      <c r="F606" s="39"/>
      <c r="G606" s="39"/>
      <c r="H606" s="39"/>
      <c r="T606" s="39"/>
      <c r="U606" s="39"/>
      <c r="V606" s="39"/>
      <c r="AA606" s="44"/>
    </row>
    <row r="607" spans="5:27">
      <c r="E607" s="39"/>
      <c r="F607" s="39"/>
      <c r="G607" s="39"/>
      <c r="H607" s="39"/>
      <c r="T607" s="39"/>
      <c r="U607" s="39"/>
      <c r="V607" s="39"/>
      <c r="AA607" s="44"/>
    </row>
    <row r="608" spans="5:27">
      <c r="E608" s="39"/>
      <c r="F608" s="39"/>
      <c r="G608" s="39"/>
      <c r="H608" s="39"/>
      <c r="T608" s="39"/>
      <c r="U608" s="39"/>
      <c r="V608" s="39"/>
      <c r="AA608" s="44"/>
    </row>
    <row r="609" spans="5:27">
      <c r="E609" s="39"/>
      <c r="F609" s="39"/>
      <c r="G609" s="39"/>
      <c r="H609" s="39"/>
      <c r="T609" s="39"/>
      <c r="U609" s="39"/>
      <c r="V609" s="39"/>
      <c r="AA609" s="44"/>
    </row>
    <row r="610" spans="5:27">
      <c r="E610" s="39"/>
      <c r="F610" s="39"/>
      <c r="G610" s="39"/>
      <c r="H610" s="39"/>
      <c r="T610" s="39"/>
      <c r="U610" s="39"/>
      <c r="V610" s="39"/>
      <c r="AA610" s="44"/>
    </row>
    <row r="611" spans="5:27">
      <c r="E611" s="39"/>
      <c r="F611" s="39"/>
      <c r="G611" s="39"/>
      <c r="H611" s="39"/>
      <c r="T611" s="39"/>
      <c r="U611" s="39"/>
      <c r="V611" s="39"/>
      <c r="AA611" s="44"/>
    </row>
    <row r="612" spans="5:27">
      <c r="E612" s="39"/>
      <c r="F612" s="39"/>
      <c r="G612" s="39"/>
      <c r="H612" s="39"/>
      <c r="T612" s="39"/>
      <c r="U612" s="39"/>
      <c r="V612" s="39"/>
      <c r="AA612" s="44"/>
    </row>
    <row r="613" spans="5:27">
      <c r="E613" s="39"/>
      <c r="F613" s="39"/>
      <c r="G613" s="39"/>
      <c r="H613" s="39"/>
      <c r="T613" s="39"/>
      <c r="U613" s="39"/>
      <c r="V613" s="39"/>
      <c r="AA613" s="44"/>
    </row>
    <row r="614" spans="5:28">
      <c r="E614" s="39"/>
      <c r="F614" s="39"/>
      <c r="G614" s="39"/>
      <c r="H614" s="39"/>
      <c r="T614" s="39"/>
      <c r="U614" s="39"/>
      <c r="V614" s="39"/>
      <c r="AA614" s="44"/>
      <c r="AB614" s="47"/>
    </row>
    <row r="615" spans="5:28">
      <c r="E615" s="39"/>
      <c r="F615" s="39"/>
      <c r="G615" s="39"/>
      <c r="H615" s="39"/>
      <c r="T615" s="39"/>
      <c r="U615" s="39"/>
      <c r="V615" s="39"/>
      <c r="AA615" s="44"/>
      <c r="AB615" s="47"/>
    </row>
    <row r="616" spans="5:28">
      <c r="E616" s="39"/>
      <c r="F616" s="39"/>
      <c r="G616" s="39"/>
      <c r="H616" s="39"/>
      <c r="T616" s="39"/>
      <c r="U616" s="39"/>
      <c r="V616" s="39"/>
      <c r="AA616" s="44"/>
      <c r="AB616" s="47"/>
    </row>
    <row r="617" spans="5:28">
      <c r="E617" s="39"/>
      <c r="F617" s="39"/>
      <c r="G617" s="39"/>
      <c r="H617" s="39"/>
      <c r="T617" s="39"/>
      <c r="U617" s="39"/>
      <c r="V617" s="39"/>
      <c r="AA617" s="44"/>
      <c r="AB617" s="47"/>
    </row>
    <row r="618" spans="5:28">
      <c r="E618" s="39"/>
      <c r="F618" s="39"/>
      <c r="G618" s="39"/>
      <c r="H618" s="39"/>
      <c r="T618" s="39"/>
      <c r="U618" s="39"/>
      <c r="V618" s="39"/>
      <c r="AA618" s="44"/>
      <c r="AB618" s="47"/>
    </row>
    <row r="619" spans="5:28">
      <c r="E619" s="39"/>
      <c r="F619" s="39"/>
      <c r="G619" s="39"/>
      <c r="H619" s="39"/>
      <c r="T619" s="39"/>
      <c r="U619" s="39"/>
      <c r="V619" s="39"/>
      <c r="AA619" s="44"/>
      <c r="AB619" s="47"/>
    </row>
    <row r="620" spans="5:28">
      <c r="E620" s="39"/>
      <c r="F620" s="39"/>
      <c r="G620" s="39"/>
      <c r="H620" s="39"/>
      <c r="T620" s="39"/>
      <c r="U620" s="39"/>
      <c r="V620" s="39"/>
      <c r="AB620" s="43"/>
    </row>
    <row r="621" spans="5:28">
      <c r="E621" s="39"/>
      <c r="F621" s="39"/>
      <c r="G621" s="39"/>
      <c r="H621" s="39"/>
      <c r="T621" s="39"/>
      <c r="U621" s="39"/>
      <c r="V621" s="39"/>
      <c r="AB621" s="43"/>
    </row>
    <row r="622" spans="5:28">
      <c r="E622" s="39"/>
      <c r="F622" s="39"/>
      <c r="G622" s="39"/>
      <c r="H622" s="39"/>
      <c r="T622" s="39"/>
      <c r="U622" s="39"/>
      <c r="V622" s="39"/>
      <c r="AB622" s="43"/>
    </row>
    <row r="623" spans="5:28">
      <c r="E623" s="39"/>
      <c r="F623" s="39"/>
      <c r="G623" s="39"/>
      <c r="H623" s="39"/>
      <c r="T623" s="39"/>
      <c r="U623" s="39"/>
      <c r="V623" s="39"/>
      <c r="AB623" s="43"/>
    </row>
    <row r="624" spans="5:28">
      <c r="E624" s="39"/>
      <c r="F624" s="39"/>
      <c r="G624" s="39"/>
      <c r="H624" s="39"/>
      <c r="T624" s="39"/>
      <c r="U624" s="39"/>
      <c r="V624" s="39"/>
      <c r="AB624" s="43"/>
    </row>
    <row r="625" spans="5:28">
      <c r="E625" s="39"/>
      <c r="F625" s="39"/>
      <c r="G625" s="39"/>
      <c r="H625" s="39"/>
      <c r="T625" s="39"/>
      <c r="U625" s="39"/>
      <c r="V625" s="39"/>
      <c r="AB625" s="43"/>
    </row>
    <row r="626" spans="5:28">
      <c r="E626" s="39"/>
      <c r="F626" s="39"/>
      <c r="G626" s="39"/>
      <c r="H626" s="39"/>
      <c r="T626" s="39"/>
      <c r="U626" s="39"/>
      <c r="V626" s="39"/>
      <c r="AA626" s="44"/>
      <c r="AB626" s="43"/>
    </row>
    <row r="627" spans="5:28">
      <c r="E627" s="39"/>
      <c r="F627" s="39"/>
      <c r="G627" s="39"/>
      <c r="H627" s="39"/>
      <c r="T627" s="39"/>
      <c r="U627" s="39"/>
      <c r="V627" s="39"/>
      <c r="AA627" s="44"/>
      <c r="AB627" s="43"/>
    </row>
    <row r="628" spans="5:28">
      <c r="E628" s="39"/>
      <c r="F628" s="39"/>
      <c r="G628" s="39"/>
      <c r="H628" s="39"/>
      <c r="T628" s="39"/>
      <c r="U628" s="39"/>
      <c r="V628" s="39"/>
      <c r="AA628" s="44"/>
      <c r="AB628" s="43"/>
    </row>
    <row r="629" spans="5:28">
      <c r="E629" s="39"/>
      <c r="F629" s="39"/>
      <c r="G629" s="39"/>
      <c r="H629" s="39"/>
      <c r="T629" s="39"/>
      <c r="U629" s="39"/>
      <c r="V629" s="39"/>
      <c r="AA629" s="44"/>
      <c r="AB629" s="43"/>
    </row>
    <row r="630" spans="5:28">
      <c r="E630" s="39"/>
      <c r="F630" s="39"/>
      <c r="G630" s="39"/>
      <c r="H630" s="39"/>
      <c r="T630" s="39"/>
      <c r="U630" s="39"/>
      <c r="V630" s="39"/>
      <c r="AA630" s="44"/>
      <c r="AB630" s="43"/>
    </row>
    <row r="631" spans="5:28">
      <c r="E631" s="39"/>
      <c r="F631" s="39"/>
      <c r="G631" s="39"/>
      <c r="H631" s="39"/>
      <c r="T631" s="39"/>
      <c r="U631" s="39"/>
      <c r="V631" s="39"/>
      <c r="AA631" s="44"/>
      <c r="AB631" s="43"/>
    </row>
    <row r="632" spans="5:28">
      <c r="E632" s="39"/>
      <c r="F632" s="39"/>
      <c r="G632" s="39"/>
      <c r="H632" s="39"/>
      <c r="T632" s="39"/>
      <c r="U632" s="39"/>
      <c r="V632" s="39"/>
      <c r="AA632" s="44"/>
      <c r="AB632" s="43"/>
    </row>
    <row r="633" spans="5:28">
      <c r="E633" s="39"/>
      <c r="F633" s="39"/>
      <c r="G633" s="39"/>
      <c r="H633" s="39"/>
      <c r="T633" s="39"/>
      <c r="U633" s="39"/>
      <c r="V633" s="39"/>
      <c r="AA633" s="44"/>
      <c r="AB633" s="43"/>
    </row>
    <row r="634" spans="5:28">
      <c r="E634" s="39"/>
      <c r="F634" s="39"/>
      <c r="G634" s="39"/>
      <c r="H634" s="39"/>
      <c r="T634" s="39"/>
      <c r="U634" s="39"/>
      <c r="V634" s="39"/>
      <c r="AA634" s="44"/>
      <c r="AB634" s="43"/>
    </row>
    <row r="635" spans="5:28">
      <c r="E635" s="39"/>
      <c r="F635" s="39"/>
      <c r="G635" s="39"/>
      <c r="H635" s="39"/>
      <c r="T635" s="39"/>
      <c r="U635" s="39"/>
      <c r="V635" s="39"/>
      <c r="AA635" s="44"/>
      <c r="AB635" s="43"/>
    </row>
    <row r="636" spans="5:28">
      <c r="E636" s="39"/>
      <c r="F636" s="39"/>
      <c r="G636" s="39"/>
      <c r="H636" s="39"/>
      <c r="T636" s="39"/>
      <c r="U636" s="39"/>
      <c r="V636" s="39"/>
      <c r="AA636" s="44"/>
      <c r="AB636" s="43"/>
    </row>
    <row r="637" spans="5:28">
      <c r="E637" s="39"/>
      <c r="F637" s="39"/>
      <c r="G637" s="39"/>
      <c r="H637" s="39"/>
      <c r="T637" s="39"/>
      <c r="U637" s="39"/>
      <c r="V637" s="39"/>
      <c r="AA637" s="44"/>
      <c r="AB637" s="43"/>
    </row>
    <row r="638" spans="5:27">
      <c r="E638" s="39"/>
      <c r="F638" s="39"/>
      <c r="G638" s="39"/>
      <c r="H638" s="39"/>
      <c r="T638" s="39"/>
      <c r="U638" s="39"/>
      <c r="V638" s="39"/>
      <c r="AA638" s="44"/>
    </row>
    <row r="639" spans="5:27">
      <c r="E639" s="39"/>
      <c r="F639" s="39"/>
      <c r="G639" s="39"/>
      <c r="H639" s="39"/>
      <c r="T639" s="39"/>
      <c r="U639" s="39"/>
      <c r="V639" s="39"/>
      <c r="AA639" s="44"/>
    </row>
    <row r="640" spans="5:27">
      <c r="E640" s="39"/>
      <c r="F640" s="39"/>
      <c r="G640" s="39"/>
      <c r="H640" s="39"/>
      <c r="T640" s="39"/>
      <c r="U640" s="39"/>
      <c r="V640" s="39"/>
      <c r="AA640" s="44"/>
    </row>
    <row r="641" spans="5:27">
      <c r="E641" s="39"/>
      <c r="F641" s="39"/>
      <c r="G641" s="39"/>
      <c r="H641" s="39"/>
      <c r="T641" s="39"/>
      <c r="U641" s="39"/>
      <c r="V641" s="39"/>
      <c r="AA641" s="44"/>
    </row>
    <row r="642" spans="5:27">
      <c r="E642" s="39"/>
      <c r="F642" s="39"/>
      <c r="G642" s="39"/>
      <c r="H642" s="39"/>
      <c r="T642" s="39"/>
      <c r="U642" s="39"/>
      <c r="V642" s="39"/>
      <c r="AA642" s="44"/>
    </row>
    <row r="643" spans="5:27">
      <c r="E643" s="39"/>
      <c r="F643" s="39"/>
      <c r="G643" s="39"/>
      <c r="H643" s="39"/>
      <c r="T643" s="39"/>
      <c r="U643" s="39"/>
      <c r="V643" s="39"/>
      <c r="AA643" s="44"/>
    </row>
    <row r="644" spans="5:28">
      <c r="E644" s="39"/>
      <c r="F644" s="39"/>
      <c r="G644" s="39"/>
      <c r="H644" s="39"/>
      <c r="T644" s="39"/>
      <c r="U644" s="39"/>
      <c r="V644" s="39"/>
      <c r="AA644" s="44"/>
      <c r="AB644" s="43"/>
    </row>
    <row r="645" spans="5:28">
      <c r="E645" s="39"/>
      <c r="F645" s="39"/>
      <c r="G645" s="39"/>
      <c r="H645" s="39"/>
      <c r="T645" s="39"/>
      <c r="U645" s="39"/>
      <c r="V645" s="39"/>
      <c r="AA645" s="44"/>
      <c r="AB645" s="43"/>
    </row>
    <row r="646" spans="5:28">
      <c r="E646" s="39"/>
      <c r="F646" s="39"/>
      <c r="G646" s="39"/>
      <c r="H646" s="39"/>
      <c r="T646" s="39"/>
      <c r="U646" s="39"/>
      <c r="V646" s="39"/>
      <c r="AA646" s="44"/>
      <c r="AB646" s="43"/>
    </row>
    <row r="647" spans="5:28">
      <c r="E647" s="39"/>
      <c r="F647" s="39"/>
      <c r="G647" s="39"/>
      <c r="H647" s="39"/>
      <c r="T647" s="39"/>
      <c r="U647" s="39"/>
      <c r="V647" s="39"/>
      <c r="AA647" s="44"/>
      <c r="AB647" s="43"/>
    </row>
    <row r="648" spans="5:28">
      <c r="E648" s="39"/>
      <c r="F648" s="39"/>
      <c r="G648" s="39"/>
      <c r="H648" s="39"/>
      <c r="T648" s="39"/>
      <c r="U648" s="39"/>
      <c r="V648" s="39"/>
      <c r="AA648" s="44"/>
      <c r="AB648" s="43"/>
    </row>
    <row r="649" spans="5:28">
      <c r="E649" s="39"/>
      <c r="F649" s="39"/>
      <c r="G649" s="39"/>
      <c r="H649" s="39"/>
      <c r="T649" s="39"/>
      <c r="U649" s="39"/>
      <c r="V649" s="39"/>
      <c r="AA649" s="44"/>
      <c r="AB649" s="43"/>
    </row>
    <row r="650" spans="5:28">
      <c r="E650" s="39"/>
      <c r="F650" s="39"/>
      <c r="G650" s="39"/>
      <c r="H650" s="39"/>
      <c r="T650" s="39"/>
      <c r="U650" s="39"/>
      <c r="V650" s="39"/>
      <c r="AB650" s="48"/>
    </row>
    <row r="651" spans="5:28">
      <c r="E651" s="39"/>
      <c r="F651" s="39"/>
      <c r="G651" s="39"/>
      <c r="H651" s="39"/>
      <c r="T651" s="39"/>
      <c r="U651" s="39"/>
      <c r="V651" s="39"/>
      <c r="AB651" s="48"/>
    </row>
    <row r="652" spans="5:28">
      <c r="E652" s="39"/>
      <c r="F652" s="39"/>
      <c r="G652" s="39"/>
      <c r="H652" s="39"/>
      <c r="T652" s="39"/>
      <c r="U652" s="39"/>
      <c r="V652" s="39"/>
      <c r="AB652" s="48"/>
    </row>
    <row r="653" spans="5:28">
      <c r="E653" s="39"/>
      <c r="F653" s="39"/>
      <c r="G653" s="39"/>
      <c r="H653" s="39"/>
      <c r="T653" s="39"/>
      <c r="U653" s="39"/>
      <c r="V653" s="39"/>
      <c r="AB653" s="48"/>
    </row>
    <row r="654" spans="5:28">
      <c r="E654" s="39"/>
      <c r="F654" s="39"/>
      <c r="G654" s="39"/>
      <c r="H654" s="39"/>
      <c r="T654" s="39"/>
      <c r="U654" s="39"/>
      <c r="V654" s="39"/>
      <c r="AB654" s="48"/>
    </row>
    <row r="655" spans="5:28">
      <c r="E655" s="39"/>
      <c r="F655" s="39"/>
      <c r="G655" s="39"/>
      <c r="H655" s="39"/>
      <c r="T655" s="39"/>
      <c r="U655" s="39"/>
      <c r="V655" s="39"/>
      <c r="AB655" s="48"/>
    </row>
    <row r="656" spans="5:27">
      <c r="E656" s="39"/>
      <c r="F656" s="39"/>
      <c r="G656" s="39"/>
      <c r="H656" s="39"/>
      <c r="T656" s="39"/>
      <c r="U656" s="39"/>
      <c r="V656" s="39"/>
      <c r="AA656" s="44"/>
    </row>
    <row r="657" spans="5:27">
      <c r="E657" s="39"/>
      <c r="F657" s="39"/>
      <c r="G657" s="39"/>
      <c r="H657" s="39"/>
      <c r="T657" s="39"/>
      <c r="U657" s="39"/>
      <c r="V657" s="39"/>
      <c r="AA657" s="44"/>
    </row>
    <row r="658" spans="5:27">
      <c r="E658" s="39"/>
      <c r="F658" s="39"/>
      <c r="G658" s="39"/>
      <c r="H658" s="39"/>
      <c r="T658" s="39"/>
      <c r="U658" s="39"/>
      <c r="V658" s="39"/>
      <c r="AA658" s="44"/>
    </row>
    <row r="659" spans="5:27">
      <c r="E659" s="39"/>
      <c r="F659" s="39"/>
      <c r="G659" s="39"/>
      <c r="H659" s="39"/>
      <c r="T659" s="39"/>
      <c r="U659" s="39"/>
      <c r="V659" s="39"/>
      <c r="AA659" s="44"/>
    </row>
    <row r="660" spans="5:27">
      <c r="E660" s="39"/>
      <c r="F660" s="39"/>
      <c r="G660" s="39"/>
      <c r="H660" s="39"/>
      <c r="T660" s="39"/>
      <c r="U660" s="39"/>
      <c r="V660" s="39"/>
      <c r="AA660" s="44"/>
    </row>
    <row r="661" spans="5:27">
      <c r="E661" s="39"/>
      <c r="F661" s="39"/>
      <c r="G661" s="39"/>
      <c r="H661" s="39"/>
      <c r="T661" s="39"/>
      <c r="U661" s="39"/>
      <c r="V661" s="39"/>
      <c r="AA661" s="44"/>
    </row>
    <row r="662" spans="5:28">
      <c r="E662" s="39"/>
      <c r="F662" s="39"/>
      <c r="G662" s="39"/>
      <c r="H662" s="39"/>
      <c r="T662" s="39"/>
      <c r="U662" s="39"/>
      <c r="V662" s="39"/>
      <c r="AB662" s="48"/>
    </row>
    <row r="663" spans="5:28">
      <c r="E663" s="39"/>
      <c r="F663" s="39"/>
      <c r="G663" s="39"/>
      <c r="H663" s="39"/>
      <c r="T663" s="39"/>
      <c r="U663" s="39"/>
      <c r="V663" s="39"/>
      <c r="AB663" s="48"/>
    </row>
    <row r="664" spans="5:28">
      <c r="E664" s="39"/>
      <c r="F664" s="39"/>
      <c r="G664" s="39"/>
      <c r="H664" s="39"/>
      <c r="T664" s="39"/>
      <c r="U664" s="39"/>
      <c r="V664" s="39"/>
      <c r="AB664" s="48"/>
    </row>
    <row r="665" spans="5:28">
      <c r="E665" s="39"/>
      <c r="F665" s="39"/>
      <c r="G665" s="39"/>
      <c r="H665" s="39"/>
      <c r="T665" s="39"/>
      <c r="U665" s="39"/>
      <c r="V665" s="39"/>
      <c r="AB665" s="48"/>
    </row>
    <row r="666" spans="5:28">
      <c r="E666" s="39"/>
      <c r="F666" s="39"/>
      <c r="G666" s="39"/>
      <c r="H666" s="39"/>
      <c r="T666" s="39"/>
      <c r="U666" s="39"/>
      <c r="V666" s="39"/>
      <c r="AB666" s="48"/>
    </row>
    <row r="667" spans="5:28">
      <c r="E667" s="39"/>
      <c r="F667" s="39"/>
      <c r="G667" s="39"/>
      <c r="H667" s="39"/>
      <c r="T667" s="39"/>
      <c r="U667" s="39"/>
      <c r="V667" s="39"/>
      <c r="AB667" s="48"/>
    </row>
    <row r="668" spans="5:22">
      <c r="E668" s="39"/>
      <c r="F668" s="39"/>
      <c r="G668" s="39"/>
      <c r="H668" s="39"/>
      <c r="T668" s="39"/>
      <c r="U668" s="39"/>
      <c r="V668" s="39"/>
    </row>
    <row r="669" spans="5:22">
      <c r="E669" s="39"/>
      <c r="F669" s="39"/>
      <c r="G669" s="39"/>
      <c r="H669" s="39"/>
      <c r="T669" s="39"/>
      <c r="U669" s="39"/>
      <c r="V669" s="39"/>
    </row>
    <row r="670" spans="5:22">
      <c r="E670" s="39"/>
      <c r="F670" s="39"/>
      <c r="G670" s="39"/>
      <c r="H670" s="39"/>
      <c r="T670" s="39"/>
      <c r="U670" s="39"/>
      <c r="V670" s="39"/>
    </row>
    <row r="671" spans="5:22">
      <c r="E671" s="39"/>
      <c r="F671" s="39"/>
      <c r="G671" s="39"/>
      <c r="H671" s="39"/>
      <c r="T671" s="39"/>
      <c r="U671" s="39"/>
      <c r="V671" s="39"/>
    </row>
    <row r="672" spans="5:22">
      <c r="E672" s="39"/>
      <c r="F672" s="39"/>
      <c r="G672" s="39"/>
      <c r="H672" s="39"/>
      <c r="T672" s="39"/>
      <c r="U672" s="39"/>
      <c r="V672" s="39"/>
    </row>
    <row r="673" spans="5:22">
      <c r="E673" s="39"/>
      <c r="F673" s="39"/>
      <c r="G673" s="39"/>
      <c r="H673" s="39"/>
      <c r="T673" s="39"/>
      <c r="U673" s="39"/>
      <c r="V673" s="39"/>
    </row>
    <row r="674" spans="5:27">
      <c r="E674" s="39"/>
      <c r="F674" s="39"/>
      <c r="G674" s="39"/>
      <c r="H674" s="39"/>
      <c r="T674" s="39"/>
      <c r="U674" s="39"/>
      <c r="V674" s="39"/>
      <c r="AA674" s="44"/>
    </row>
    <row r="675" spans="5:27">
      <c r="E675" s="39"/>
      <c r="F675" s="39"/>
      <c r="G675" s="39"/>
      <c r="H675" s="39"/>
      <c r="T675" s="39"/>
      <c r="U675" s="39"/>
      <c r="V675" s="39"/>
      <c r="AA675" s="44"/>
    </row>
    <row r="676" spans="5:27">
      <c r="E676" s="39"/>
      <c r="F676" s="39"/>
      <c r="G676" s="39"/>
      <c r="H676" s="39"/>
      <c r="T676" s="39"/>
      <c r="U676" s="39"/>
      <c r="V676" s="39"/>
      <c r="AA676" s="44"/>
    </row>
    <row r="677" spans="5:27">
      <c r="E677" s="39"/>
      <c r="F677" s="39"/>
      <c r="G677" s="39"/>
      <c r="H677" s="39"/>
      <c r="T677" s="39"/>
      <c r="U677" s="39"/>
      <c r="V677" s="39"/>
      <c r="AA677" s="44"/>
    </row>
    <row r="678" spans="5:27">
      <c r="E678" s="39"/>
      <c r="F678" s="39"/>
      <c r="G678" s="39"/>
      <c r="H678" s="39"/>
      <c r="T678" s="39"/>
      <c r="U678" s="39"/>
      <c r="V678" s="39"/>
      <c r="AA678" s="44"/>
    </row>
    <row r="679" spans="5:27">
      <c r="E679" s="39"/>
      <c r="F679" s="39"/>
      <c r="G679" s="39"/>
      <c r="H679" s="39"/>
      <c r="T679" s="39"/>
      <c r="U679" s="39"/>
      <c r="V679" s="39"/>
      <c r="AA679" s="44"/>
    </row>
    <row r="680" spans="5:27">
      <c r="E680" s="39"/>
      <c r="F680" s="39"/>
      <c r="G680" s="39"/>
      <c r="H680" s="39"/>
      <c r="T680" s="39"/>
      <c r="U680" s="39"/>
      <c r="V680" s="39"/>
      <c r="AA680" s="44"/>
    </row>
    <row r="681" spans="5:27">
      <c r="E681" s="39"/>
      <c r="F681" s="39"/>
      <c r="G681" s="39"/>
      <c r="H681" s="39"/>
      <c r="T681" s="39"/>
      <c r="U681" s="39"/>
      <c r="V681" s="39"/>
      <c r="AA681" s="44"/>
    </row>
    <row r="682" spans="5:27">
      <c r="E682" s="39"/>
      <c r="F682" s="39"/>
      <c r="G682" s="39"/>
      <c r="H682" s="39"/>
      <c r="T682" s="39"/>
      <c r="U682" s="39"/>
      <c r="V682" s="39"/>
      <c r="AA682" s="44"/>
    </row>
    <row r="683" spans="5:27">
      <c r="E683" s="39"/>
      <c r="F683" s="39"/>
      <c r="G683" s="39"/>
      <c r="H683" s="39"/>
      <c r="T683" s="39"/>
      <c r="U683" s="39"/>
      <c r="V683" s="39"/>
      <c r="AA683" s="44"/>
    </row>
    <row r="684" spans="5:27">
      <c r="E684" s="39"/>
      <c r="F684" s="39"/>
      <c r="G684" s="39"/>
      <c r="H684" s="39"/>
      <c r="T684" s="39"/>
      <c r="U684" s="39"/>
      <c r="V684" s="39"/>
      <c r="AA684" s="44"/>
    </row>
    <row r="685" spans="5:27">
      <c r="E685" s="39"/>
      <c r="F685" s="39"/>
      <c r="G685" s="39"/>
      <c r="H685" s="39"/>
      <c r="T685" s="39"/>
      <c r="U685" s="39"/>
      <c r="V685" s="39"/>
      <c r="AA685" s="44"/>
    </row>
    <row r="686" spans="5:27">
      <c r="E686" s="39"/>
      <c r="F686" s="39"/>
      <c r="G686" s="39"/>
      <c r="H686" s="39"/>
      <c r="T686" s="39"/>
      <c r="U686" s="39"/>
      <c r="V686" s="39"/>
      <c r="AA686" s="44"/>
    </row>
    <row r="687" spans="5:27">
      <c r="E687" s="39"/>
      <c r="F687" s="39"/>
      <c r="G687" s="39"/>
      <c r="H687" s="39"/>
      <c r="T687" s="39"/>
      <c r="U687" s="39"/>
      <c r="V687" s="39"/>
      <c r="AA687" s="44"/>
    </row>
    <row r="688" spans="5:27">
      <c r="E688" s="39"/>
      <c r="F688" s="39"/>
      <c r="G688" s="39"/>
      <c r="H688" s="39"/>
      <c r="T688" s="39"/>
      <c r="U688" s="39"/>
      <c r="V688" s="39"/>
      <c r="AA688" s="44"/>
    </row>
    <row r="689" spans="5:27">
      <c r="E689" s="39"/>
      <c r="F689" s="39"/>
      <c r="G689" s="39"/>
      <c r="H689" s="39"/>
      <c r="T689" s="39"/>
      <c r="U689" s="39"/>
      <c r="V689" s="39"/>
      <c r="AA689" s="44"/>
    </row>
    <row r="690" spans="5:27">
      <c r="E690" s="39"/>
      <c r="F690" s="39"/>
      <c r="G690" s="39"/>
      <c r="H690" s="39"/>
      <c r="T690" s="39"/>
      <c r="U690" s="39"/>
      <c r="V690" s="39"/>
      <c r="AA690" s="44"/>
    </row>
    <row r="691" spans="5:27">
      <c r="E691" s="39"/>
      <c r="F691" s="39"/>
      <c r="G691" s="39"/>
      <c r="H691" s="39"/>
      <c r="T691" s="39"/>
      <c r="U691" s="39"/>
      <c r="V691" s="39"/>
      <c r="AA691" s="44"/>
    </row>
    <row r="692" spans="5:28">
      <c r="E692" s="39"/>
      <c r="F692" s="39"/>
      <c r="G692" s="39"/>
      <c r="H692" s="39"/>
      <c r="T692" s="39"/>
      <c r="U692" s="39"/>
      <c r="V692" s="39"/>
      <c r="AA692" s="45"/>
      <c r="AB692" s="45"/>
    </row>
    <row r="693" spans="5:28">
      <c r="E693" s="39"/>
      <c r="F693" s="39"/>
      <c r="G693" s="39"/>
      <c r="H693" s="39"/>
      <c r="T693" s="39"/>
      <c r="U693" s="39"/>
      <c r="V693" s="39"/>
      <c r="AA693" s="45"/>
      <c r="AB693" s="45"/>
    </row>
    <row r="694" spans="5:28">
      <c r="E694" s="39"/>
      <c r="F694" s="39"/>
      <c r="G694" s="39"/>
      <c r="H694" s="39"/>
      <c r="T694" s="39"/>
      <c r="U694" s="39"/>
      <c r="V694" s="39"/>
      <c r="AA694" s="45"/>
      <c r="AB694" s="45"/>
    </row>
    <row r="695" spans="5:28">
      <c r="E695" s="39"/>
      <c r="F695" s="39"/>
      <c r="G695" s="39"/>
      <c r="H695" s="39"/>
      <c r="T695" s="39"/>
      <c r="U695" s="39"/>
      <c r="V695" s="39"/>
      <c r="AA695" s="45"/>
      <c r="AB695" s="45"/>
    </row>
    <row r="696" spans="5:28">
      <c r="E696" s="39"/>
      <c r="F696" s="39"/>
      <c r="G696" s="39"/>
      <c r="H696" s="39"/>
      <c r="T696" s="39"/>
      <c r="U696" s="39"/>
      <c r="V696" s="39"/>
      <c r="AA696" s="45"/>
      <c r="AB696" s="45"/>
    </row>
    <row r="697" spans="5:28">
      <c r="E697" s="39"/>
      <c r="F697" s="39"/>
      <c r="G697" s="39"/>
      <c r="H697" s="39"/>
      <c r="T697" s="39"/>
      <c r="U697" s="39"/>
      <c r="V697" s="39"/>
      <c r="AA697" s="45"/>
      <c r="AB697" s="45"/>
    </row>
    <row r="698" spans="5:28">
      <c r="E698" s="39"/>
      <c r="F698" s="39"/>
      <c r="G698" s="39"/>
      <c r="H698" s="39"/>
      <c r="T698" s="39"/>
      <c r="U698" s="39"/>
      <c r="V698" s="39"/>
      <c r="AA698" s="45"/>
      <c r="AB698" s="45"/>
    </row>
    <row r="699" spans="5:28">
      <c r="E699" s="39"/>
      <c r="F699" s="39"/>
      <c r="G699" s="39"/>
      <c r="H699" s="39"/>
      <c r="T699" s="39"/>
      <c r="U699" s="39"/>
      <c r="V699" s="39"/>
      <c r="AA699" s="45"/>
      <c r="AB699" s="45"/>
    </row>
    <row r="700" spans="5:28">
      <c r="E700" s="39"/>
      <c r="F700" s="39"/>
      <c r="G700" s="39"/>
      <c r="H700" s="39"/>
      <c r="T700" s="39"/>
      <c r="U700" s="39"/>
      <c r="V700" s="39"/>
      <c r="AA700" s="45"/>
      <c r="AB700" s="45"/>
    </row>
    <row r="701" spans="5:28">
      <c r="E701" s="39"/>
      <c r="F701" s="39"/>
      <c r="G701" s="39"/>
      <c r="H701" s="39"/>
      <c r="T701" s="39"/>
      <c r="U701" s="39"/>
      <c r="V701" s="39"/>
      <c r="AA701" s="45"/>
      <c r="AB701" s="45"/>
    </row>
    <row r="702" spans="5:28">
      <c r="E702" s="39"/>
      <c r="F702" s="39"/>
      <c r="G702" s="39"/>
      <c r="H702" s="39"/>
      <c r="T702" s="39"/>
      <c r="U702" s="39"/>
      <c r="V702" s="39"/>
      <c r="AA702" s="45"/>
      <c r="AB702" s="45"/>
    </row>
    <row r="703" spans="5:28">
      <c r="E703" s="39"/>
      <c r="F703" s="39"/>
      <c r="G703" s="39"/>
      <c r="H703" s="39"/>
      <c r="T703" s="39"/>
      <c r="U703" s="39"/>
      <c r="V703" s="39"/>
      <c r="AA703" s="45"/>
      <c r="AB703" s="45"/>
    </row>
    <row r="704" spans="5:28">
      <c r="E704" s="39"/>
      <c r="F704" s="39"/>
      <c r="G704" s="39"/>
      <c r="H704" s="39"/>
      <c r="T704" s="39"/>
      <c r="U704" s="39"/>
      <c r="V704" s="39"/>
      <c r="AA704" s="45"/>
      <c r="AB704" s="45"/>
    </row>
    <row r="705" spans="5:27">
      <c r="E705" s="39"/>
      <c r="F705" s="39"/>
      <c r="G705" s="39"/>
      <c r="H705" s="39"/>
      <c r="T705" s="39"/>
      <c r="U705" s="39"/>
      <c r="V705" s="39"/>
      <c r="AA705" s="45"/>
    </row>
    <row r="706" spans="5:27">
      <c r="E706" s="39"/>
      <c r="F706" s="39"/>
      <c r="G706" s="39"/>
      <c r="H706" s="39"/>
      <c r="T706" s="39"/>
      <c r="U706" s="39"/>
      <c r="V706" s="39"/>
      <c r="AA706" s="45"/>
    </row>
    <row r="707" spans="5:27">
      <c r="E707" s="39"/>
      <c r="F707" s="39"/>
      <c r="G707" s="39"/>
      <c r="H707" s="39"/>
      <c r="T707" s="39"/>
      <c r="U707" s="39"/>
      <c r="V707" s="39"/>
      <c r="AA707" s="45"/>
    </row>
    <row r="708" spans="5:27">
      <c r="E708" s="39"/>
      <c r="F708" s="39"/>
      <c r="G708" s="39"/>
      <c r="H708" s="39"/>
      <c r="T708" s="39"/>
      <c r="U708" s="39"/>
      <c r="V708" s="39"/>
      <c r="AA708" s="45"/>
    </row>
    <row r="709" spans="5:27">
      <c r="E709" s="39"/>
      <c r="F709" s="39"/>
      <c r="G709" s="39"/>
      <c r="H709" s="39"/>
      <c r="T709" s="39"/>
      <c r="U709" s="39"/>
      <c r="V709" s="39"/>
      <c r="AA709" s="45"/>
    </row>
    <row r="710" spans="5:28">
      <c r="E710" s="39"/>
      <c r="F710" s="39"/>
      <c r="G710" s="39"/>
      <c r="H710" s="39"/>
      <c r="T710" s="39"/>
      <c r="U710" s="39"/>
      <c r="V710" s="39"/>
      <c r="AA710" s="45"/>
      <c r="AB710" s="45"/>
    </row>
    <row r="711" spans="5:27">
      <c r="E711" s="39"/>
      <c r="F711" s="39"/>
      <c r="G711" s="39"/>
      <c r="H711" s="39"/>
      <c r="T711" s="39"/>
      <c r="U711" s="39"/>
      <c r="V711" s="39"/>
      <c r="AA711" s="45"/>
    </row>
    <row r="712" spans="5:27">
      <c r="E712" s="39"/>
      <c r="F712" s="39"/>
      <c r="G712" s="39"/>
      <c r="H712" s="39"/>
      <c r="T712" s="39"/>
      <c r="U712" s="39"/>
      <c r="V712" s="39"/>
      <c r="AA712" s="45"/>
    </row>
    <row r="713" spans="5:27">
      <c r="E713" s="39"/>
      <c r="F713" s="39"/>
      <c r="G713" s="39"/>
      <c r="H713" s="39"/>
      <c r="T713" s="39"/>
      <c r="U713" s="39"/>
      <c r="V713" s="39"/>
      <c r="AA713" s="45"/>
    </row>
    <row r="714" spans="5:27">
      <c r="E714" s="39"/>
      <c r="F714" s="39"/>
      <c r="G714" s="39"/>
      <c r="H714" s="39"/>
      <c r="T714" s="39"/>
      <c r="U714" s="39"/>
      <c r="V714" s="39"/>
      <c r="AA714" s="45"/>
    </row>
    <row r="715" spans="5:27">
      <c r="E715" s="39"/>
      <c r="F715" s="39"/>
      <c r="G715" s="39"/>
      <c r="H715" s="39"/>
      <c r="T715" s="39"/>
      <c r="U715" s="39"/>
      <c r="V715" s="39"/>
      <c r="AA715" s="45"/>
    </row>
    <row r="716" spans="5:27">
      <c r="E716" s="39"/>
      <c r="F716" s="39"/>
      <c r="G716" s="39"/>
      <c r="H716" s="39"/>
      <c r="T716" s="39"/>
      <c r="U716" s="39"/>
      <c r="V716" s="39"/>
      <c r="AA716" s="44"/>
    </row>
    <row r="717" spans="5:27">
      <c r="E717" s="39"/>
      <c r="F717" s="39"/>
      <c r="G717" s="39"/>
      <c r="H717" s="39"/>
      <c r="T717" s="39"/>
      <c r="U717" s="39"/>
      <c r="V717" s="39"/>
      <c r="AA717" s="44"/>
    </row>
    <row r="718" spans="5:27">
      <c r="E718" s="39"/>
      <c r="F718" s="39"/>
      <c r="G718" s="39"/>
      <c r="H718" s="39"/>
      <c r="T718" s="39"/>
      <c r="U718" s="39"/>
      <c r="V718" s="39"/>
      <c r="AA718" s="44"/>
    </row>
    <row r="719" spans="5:27">
      <c r="E719" s="39"/>
      <c r="F719" s="39"/>
      <c r="G719" s="39"/>
      <c r="H719" s="39"/>
      <c r="T719" s="39"/>
      <c r="U719" s="39"/>
      <c r="V719" s="39"/>
      <c r="AA719" s="44"/>
    </row>
    <row r="720" spans="5:27">
      <c r="E720" s="39"/>
      <c r="F720" s="39"/>
      <c r="G720" s="39"/>
      <c r="H720" s="39"/>
      <c r="T720" s="39"/>
      <c r="U720" s="39"/>
      <c r="V720" s="39"/>
      <c r="AA720" s="44"/>
    </row>
    <row r="721" spans="5:27">
      <c r="E721" s="39"/>
      <c r="F721" s="39"/>
      <c r="G721" s="39"/>
      <c r="H721" s="39"/>
      <c r="T721" s="39"/>
      <c r="U721" s="39"/>
      <c r="V721" s="39"/>
      <c r="AA721" s="44"/>
    </row>
    <row r="722" spans="5:27">
      <c r="E722" s="39"/>
      <c r="F722" s="39"/>
      <c r="G722" s="39"/>
      <c r="H722" s="39"/>
      <c r="T722" s="39"/>
      <c r="U722" s="39"/>
      <c r="V722" s="39"/>
      <c r="AA722" s="44"/>
    </row>
    <row r="723" spans="5:27">
      <c r="E723" s="39"/>
      <c r="F723" s="39"/>
      <c r="G723" s="39"/>
      <c r="H723" s="39"/>
      <c r="T723" s="39"/>
      <c r="U723" s="39"/>
      <c r="V723" s="39"/>
      <c r="AA723" s="44"/>
    </row>
    <row r="724" spans="5:27">
      <c r="E724" s="39"/>
      <c r="F724" s="39"/>
      <c r="G724" s="39"/>
      <c r="H724" s="39"/>
      <c r="T724" s="39"/>
      <c r="U724" s="39"/>
      <c r="V724" s="39"/>
      <c r="AA724" s="44"/>
    </row>
    <row r="725" spans="5:27">
      <c r="E725" s="39"/>
      <c r="F725" s="39"/>
      <c r="G725" s="39"/>
      <c r="H725" s="39"/>
      <c r="T725" s="39"/>
      <c r="U725" s="39"/>
      <c r="V725" s="39"/>
      <c r="AA725" s="44"/>
    </row>
    <row r="726" spans="5:27">
      <c r="E726" s="39"/>
      <c r="F726" s="39"/>
      <c r="G726" s="39"/>
      <c r="H726" s="39"/>
      <c r="T726" s="39"/>
      <c r="U726" s="39"/>
      <c r="V726" s="39"/>
      <c r="AA726" s="44"/>
    </row>
    <row r="727" spans="5:27">
      <c r="E727" s="39"/>
      <c r="F727" s="39"/>
      <c r="G727" s="39"/>
      <c r="H727" s="39"/>
      <c r="T727" s="39"/>
      <c r="U727" s="39"/>
      <c r="V727" s="39"/>
      <c r="AA727" s="44"/>
    </row>
    <row r="728" spans="5:22">
      <c r="E728" s="39"/>
      <c r="F728" s="39"/>
      <c r="G728" s="39"/>
      <c r="H728" s="39"/>
      <c r="T728" s="39"/>
      <c r="U728" s="39"/>
      <c r="V728" s="39"/>
    </row>
    <row r="729" spans="5:22">
      <c r="E729" s="39"/>
      <c r="F729" s="39"/>
      <c r="G729" s="39"/>
      <c r="H729" s="39"/>
      <c r="T729" s="39"/>
      <c r="U729" s="39"/>
      <c r="V729" s="39"/>
    </row>
    <row r="730" spans="5:22">
      <c r="E730" s="39"/>
      <c r="F730" s="39"/>
      <c r="G730" s="39"/>
      <c r="H730" s="39"/>
      <c r="T730" s="39"/>
      <c r="U730" s="39"/>
      <c r="V730" s="39"/>
    </row>
    <row r="731" spans="5:22">
      <c r="E731" s="39"/>
      <c r="F731" s="39"/>
      <c r="G731" s="39"/>
      <c r="H731" s="39"/>
      <c r="T731" s="39"/>
      <c r="U731" s="39"/>
      <c r="V731" s="39"/>
    </row>
    <row r="732" spans="5:22">
      <c r="E732" s="39"/>
      <c r="F732" s="39"/>
      <c r="G732" s="39"/>
      <c r="H732" s="39"/>
      <c r="T732" s="39"/>
      <c r="U732" s="39"/>
      <c r="V732" s="39"/>
    </row>
    <row r="733" spans="5:22">
      <c r="E733" s="39"/>
      <c r="F733" s="39"/>
      <c r="G733" s="39"/>
      <c r="H733" s="39"/>
      <c r="T733" s="39"/>
      <c r="U733" s="39"/>
      <c r="V733" s="39"/>
    </row>
    <row r="734" spans="5:27">
      <c r="E734" s="39"/>
      <c r="F734" s="39"/>
      <c r="G734" s="39"/>
      <c r="H734" s="39"/>
      <c r="T734" s="39"/>
      <c r="U734" s="39"/>
      <c r="V734" s="39"/>
      <c r="AA734" s="44"/>
    </row>
    <row r="735" spans="5:27">
      <c r="E735" s="39"/>
      <c r="F735" s="39"/>
      <c r="G735" s="39"/>
      <c r="H735" s="39"/>
      <c r="T735" s="39"/>
      <c r="U735" s="39"/>
      <c r="V735" s="39"/>
      <c r="AA735" s="44"/>
    </row>
    <row r="736" spans="5:27">
      <c r="E736" s="39"/>
      <c r="F736" s="39"/>
      <c r="G736" s="39"/>
      <c r="H736" s="39"/>
      <c r="T736" s="39"/>
      <c r="U736" s="39"/>
      <c r="V736" s="39"/>
      <c r="AA736" s="44"/>
    </row>
    <row r="737" spans="5:27">
      <c r="E737" s="39"/>
      <c r="F737" s="39"/>
      <c r="G737" s="39"/>
      <c r="H737" s="39"/>
      <c r="T737" s="39"/>
      <c r="U737" s="39"/>
      <c r="V737" s="39"/>
      <c r="AA737" s="44"/>
    </row>
    <row r="738" spans="5:27">
      <c r="E738" s="39"/>
      <c r="F738" s="39"/>
      <c r="G738" s="39"/>
      <c r="H738" s="39"/>
      <c r="T738" s="39"/>
      <c r="U738" s="39"/>
      <c r="V738" s="39"/>
      <c r="AA738" s="44"/>
    </row>
    <row r="739" spans="5:27">
      <c r="E739" s="39"/>
      <c r="F739" s="39"/>
      <c r="G739" s="39"/>
      <c r="H739" s="39"/>
      <c r="T739" s="39"/>
      <c r="U739" s="39"/>
      <c r="V739" s="39"/>
      <c r="AA739" s="44"/>
    </row>
    <row r="740" spans="5:22">
      <c r="E740" s="39"/>
      <c r="F740" s="39"/>
      <c r="G740" s="39"/>
      <c r="H740" s="39"/>
      <c r="T740" s="39"/>
      <c r="U740" s="39"/>
      <c r="V740" s="39"/>
    </row>
    <row r="741" spans="5:22">
      <c r="E741" s="39"/>
      <c r="F741" s="39"/>
      <c r="G741" s="39"/>
      <c r="H741" s="39"/>
      <c r="T741" s="39"/>
      <c r="U741" s="39"/>
      <c r="V741" s="39"/>
    </row>
    <row r="742" spans="5:22">
      <c r="E742" s="39"/>
      <c r="F742" s="39"/>
      <c r="G742" s="39"/>
      <c r="H742" s="39"/>
      <c r="T742" s="39"/>
      <c r="U742" s="39"/>
      <c r="V742" s="39"/>
    </row>
    <row r="743" spans="5:22">
      <c r="E743" s="39"/>
      <c r="F743" s="39"/>
      <c r="G743" s="39"/>
      <c r="H743" s="39"/>
      <c r="T743" s="39"/>
      <c r="U743" s="39"/>
      <c r="V743" s="39"/>
    </row>
    <row r="744" spans="5:22">
      <c r="E744" s="39"/>
      <c r="F744" s="39"/>
      <c r="G744" s="39"/>
      <c r="H744" s="39"/>
      <c r="T744" s="39"/>
      <c r="U744" s="39"/>
      <c r="V744" s="39"/>
    </row>
    <row r="745" spans="5:22">
      <c r="E745" s="39"/>
      <c r="F745" s="39"/>
      <c r="G745" s="39"/>
      <c r="H745" s="39"/>
      <c r="T745" s="39"/>
      <c r="U745" s="39"/>
      <c r="V745" s="39"/>
    </row>
    <row r="746" spans="5:22">
      <c r="E746" s="39"/>
      <c r="F746" s="39"/>
      <c r="G746" s="39"/>
      <c r="H746" s="39"/>
      <c r="T746" s="39"/>
      <c r="U746" s="39"/>
      <c r="V746" s="39"/>
    </row>
    <row r="747" spans="5:22">
      <c r="E747" s="39"/>
      <c r="F747" s="39"/>
      <c r="G747" s="39"/>
      <c r="H747" s="39"/>
      <c r="T747" s="39"/>
      <c r="U747" s="39"/>
      <c r="V747" s="39"/>
    </row>
    <row r="748" spans="5:22">
      <c r="E748" s="39"/>
      <c r="F748" s="39"/>
      <c r="G748" s="39"/>
      <c r="H748" s="39"/>
      <c r="T748" s="39"/>
      <c r="U748" s="39"/>
      <c r="V748" s="39"/>
    </row>
    <row r="749" spans="5:22">
      <c r="E749" s="39"/>
      <c r="F749" s="39"/>
      <c r="G749" s="39"/>
      <c r="H749" s="39"/>
      <c r="T749" s="39"/>
      <c r="U749" s="39"/>
      <c r="V749" s="39"/>
    </row>
    <row r="750" spans="5:22">
      <c r="E750" s="39"/>
      <c r="F750" s="39"/>
      <c r="G750" s="39"/>
      <c r="H750" s="39"/>
      <c r="T750" s="39"/>
      <c r="U750" s="39"/>
      <c r="V750" s="39"/>
    </row>
    <row r="751" spans="5:22">
      <c r="E751" s="39"/>
      <c r="F751" s="39"/>
      <c r="G751" s="39"/>
      <c r="H751" s="39"/>
      <c r="T751" s="39"/>
      <c r="U751" s="39"/>
      <c r="V751" s="39"/>
    </row>
    <row r="752" spans="5:22">
      <c r="E752" s="39"/>
      <c r="F752" s="39"/>
      <c r="G752" s="39"/>
      <c r="H752" s="39"/>
      <c r="T752" s="39"/>
      <c r="U752" s="39"/>
      <c r="V752" s="39"/>
    </row>
    <row r="753" spans="5:22">
      <c r="E753" s="39"/>
      <c r="F753" s="39"/>
      <c r="G753" s="39"/>
      <c r="H753" s="39"/>
      <c r="T753" s="39"/>
      <c r="U753" s="39"/>
      <c r="V753" s="39"/>
    </row>
    <row r="754" spans="5:22">
      <c r="E754" s="39"/>
      <c r="F754" s="39"/>
      <c r="G754" s="39"/>
      <c r="H754" s="39"/>
      <c r="T754" s="39"/>
      <c r="U754" s="39"/>
      <c r="V754" s="39"/>
    </row>
    <row r="755" spans="5:22">
      <c r="E755" s="39"/>
      <c r="F755" s="39"/>
      <c r="G755" s="39"/>
      <c r="H755" s="39"/>
      <c r="T755" s="39"/>
      <c r="U755" s="39"/>
      <c r="V755" s="39"/>
    </row>
    <row r="756" spans="5:22">
      <c r="E756" s="39"/>
      <c r="F756" s="39"/>
      <c r="G756" s="39"/>
      <c r="H756" s="39"/>
      <c r="T756" s="39"/>
      <c r="U756" s="39"/>
      <c r="V756" s="39"/>
    </row>
    <row r="757" spans="5:22">
      <c r="E757" s="39"/>
      <c r="F757" s="39"/>
      <c r="G757" s="39"/>
      <c r="H757" s="39"/>
      <c r="T757" s="39"/>
      <c r="U757" s="39"/>
      <c r="V757" s="39"/>
    </row>
    <row r="758" spans="5:22">
      <c r="E758" s="39"/>
      <c r="F758" s="39"/>
      <c r="G758" s="39"/>
      <c r="H758" s="39"/>
      <c r="T758" s="39"/>
      <c r="U758" s="39"/>
      <c r="V758" s="39"/>
    </row>
    <row r="759" spans="5:22">
      <c r="E759" s="39"/>
      <c r="F759" s="39"/>
      <c r="G759" s="39"/>
      <c r="H759" s="39"/>
      <c r="T759" s="39"/>
      <c r="U759" s="39"/>
      <c r="V759" s="39"/>
    </row>
    <row r="760" spans="5:22">
      <c r="E760" s="39"/>
      <c r="F760" s="39"/>
      <c r="G760" s="39"/>
      <c r="H760" s="39"/>
      <c r="T760" s="39"/>
      <c r="U760" s="39"/>
      <c r="V760" s="39"/>
    </row>
    <row r="761" spans="5:22">
      <c r="E761" s="39"/>
      <c r="F761" s="39"/>
      <c r="G761" s="39"/>
      <c r="H761" s="39"/>
      <c r="T761" s="39"/>
      <c r="U761" s="39"/>
      <c r="V761" s="39"/>
    </row>
    <row r="762" spans="5:22">
      <c r="E762" s="39"/>
      <c r="F762" s="39"/>
      <c r="G762" s="39"/>
      <c r="H762" s="39"/>
      <c r="T762" s="39"/>
      <c r="U762" s="39"/>
      <c r="V762" s="39"/>
    </row>
    <row r="763" spans="5:22">
      <c r="E763" s="39"/>
      <c r="F763" s="39"/>
      <c r="G763" s="39"/>
      <c r="H763" s="39"/>
      <c r="T763" s="39"/>
      <c r="U763" s="39"/>
      <c r="V763" s="39"/>
    </row>
    <row r="764" spans="5:27">
      <c r="E764" s="39"/>
      <c r="F764" s="39"/>
      <c r="G764" s="39"/>
      <c r="H764" s="39"/>
      <c r="T764" s="39"/>
      <c r="U764" s="39"/>
      <c r="V764" s="39"/>
      <c r="AA764" s="44"/>
    </row>
    <row r="765" spans="5:27">
      <c r="E765" s="39"/>
      <c r="F765" s="39"/>
      <c r="G765" s="39"/>
      <c r="H765" s="39"/>
      <c r="T765" s="39"/>
      <c r="U765" s="39"/>
      <c r="V765" s="39"/>
      <c r="AA765" s="44"/>
    </row>
    <row r="766" spans="5:27">
      <c r="E766" s="39"/>
      <c r="F766" s="39"/>
      <c r="G766" s="39"/>
      <c r="H766" s="39"/>
      <c r="T766" s="39"/>
      <c r="U766" s="39"/>
      <c r="V766" s="39"/>
      <c r="AA766" s="44"/>
    </row>
    <row r="767" spans="5:27">
      <c r="E767" s="39"/>
      <c r="F767" s="39"/>
      <c r="G767" s="39"/>
      <c r="H767" s="39"/>
      <c r="T767" s="39"/>
      <c r="U767" s="39"/>
      <c r="V767" s="39"/>
      <c r="AA767" s="44"/>
    </row>
    <row r="768" spans="5:27">
      <c r="E768" s="39"/>
      <c r="F768" s="39"/>
      <c r="G768" s="39"/>
      <c r="H768" s="39"/>
      <c r="T768" s="39"/>
      <c r="U768" s="39"/>
      <c r="V768" s="39"/>
      <c r="AA768" s="44"/>
    </row>
    <row r="769" spans="5:27">
      <c r="E769" s="39"/>
      <c r="F769" s="39"/>
      <c r="G769" s="39"/>
      <c r="H769" s="39"/>
      <c r="T769" s="39"/>
      <c r="U769" s="39"/>
      <c r="V769" s="39"/>
      <c r="AA769" s="44"/>
    </row>
    <row r="770" spans="5:27">
      <c r="E770" s="39"/>
      <c r="F770" s="39"/>
      <c r="G770" s="39"/>
      <c r="H770" s="39"/>
      <c r="T770" s="39"/>
      <c r="U770" s="39"/>
      <c r="V770" s="39"/>
      <c r="AA770" s="44"/>
    </row>
    <row r="771" spans="5:27">
      <c r="E771" s="39"/>
      <c r="F771" s="39"/>
      <c r="G771" s="39"/>
      <c r="H771" s="39"/>
      <c r="T771" s="39"/>
      <c r="U771" s="39"/>
      <c r="V771" s="39"/>
      <c r="AA771" s="44"/>
    </row>
    <row r="772" spans="5:27">
      <c r="E772" s="39"/>
      <c r="F772" s="39"/>
      <c r="G772" s="39"/>
      <c r="H772" s="39"/>
      <c r="T772" s="39"/>
      <c r="U772" s="39"/>
      <c r="V772" s="39"/>
      <c r="AA772" s="44"/>
    </row>
    <row r="773" spans="5:27">
      <c r="E773" s="39"/>
      <c r="F773" s="39"/>
      <c r="G773" s="39"/>
      <c r="H773" s="39"/>
      <c r="T773" s="39"/>
      <c r="U773" s="39"/>
      <c r="V773" s="39"/>
      <c r="AA773" s="44"/>
    </row>
    <row r="774" spans="5:27">
      <c r="E774" s="39"/>
      <c r="F774" s="39"/>
      <c r="G774" s="39"/>
      <c r="H774" s="39"/>
      <c r="T774" s="39"/>
      <c r="U774" s="39"/>
      <c r="V774" s="39"/>
      <c r="AA774" s="44"/>
    </row>
    <row r="775" spans="5:27">
      <c r="E775" s="39"/>
      <c r="F775" s="39"/>
      <c r="G775" s="39"/>
      <c r="H775" s="39"/>
      <c r="T775" s="39"/>
      <c r="U775" s="39"/>
      <c r="V775" s="39"/>
      <c r="AA775" s="44"/>
    </row>
    <row r="776" spans="5:27">
      <c r="E776" s="39"/>
      <c r="F776" s="39"/>
      <c r="G776" s="39"/>
      <c r="H776" s="39"/>
      <c r="T776" s="39"/>
      <c r="U776" s="39"/>
      <c r="V776" s="39"/>
      <c r="AA776" s="44"/>
    </row>
    <row r="777" spans="5:27">
      <c r="E777" s="39"/>
      <c r="F777" s="39"/>
      <c r="G777" s="39"/>
      <c r="H777" s="39"/>
      <c r="T777" s="39"/>
      <c r="U777" s="39"/>
      <c r="V777" s="39"/>
      <c r="AA777" s="44"/>
    </row>
    <row r="778" spans="5:27">
      <c r="E778" s="39"/>
      <c r="F778" s="39"/>
      <c r="G778" s="39"/>
      <c r="H778" s="39"/>
      <c r="T778" s="39"/>
      <c r="U778" s="39"/>
      <c r="V778" s="39"/>
      <c r="AA778" s="44"/>
    </row>
    <row r="779" spans="5:27">
      <c r="E779" s="39"/>
      <c r="F779" s="39"/>
      <c r="G779" s="39"/>
      <c r="H779" s="39"/>
      <c r="T779" s="39"/>
      <c r="U779" s="39"/>
      <c r="V779" s="39"/>
      <c r="AA779" s="44"/>
    </row>
    <row r="780" spans="5:27">
      <c r="E780" s="39"/>
      <c r="F780" s="39"/>
      <c r="G780" s="39"/>
      <c r="H780" s="39"/>
      <c r="T780" s="39"/>
      <c r="U780" s="39"/>
      <c r="V780" s="39"/>
      <c r="AA780" s="44"/>
    </row>
    <row r="781" spans="5:27">
      <c r="E781" s="39"/>
      <c r="F781" s="39"/>
      <c r="G781" s="39"/>
      <c r="H781" s="39"/>
      <c r="T781" s="39"/>
      <c r="U781" s="39"/>
      <c r="V781" s="39"/>
      <c r="AA781" s="44"/>
    </row>
    <row r="782" spans="5:27">
      <c r="E782" s="39"/>
      <c r="F782" s="39"/>
      <c r="G782" s="39"/>
      <c r="H782" s="39"/>
      <c r="T782" s="39"/>
      <c r="U782" s="39"/>
      <c r="V782" s="39"/>
      <c r="AA782" s="44"/>
    </row>
    <row r="783" spans="5:27">
      <c r="E783" s="39"/>
      <c r="F783" s="39"/>
      <c r="G783" s="39"/>
      <c r="H783" s="39"/>
      <c r="T783" s="39"/>
      <c r="U783" s="39"/>
      <c r="V783" s="39"/>
      <c r="AA783" s="44"/>
    </row>
    <row r="784" spans="5:27">
      <c r="E784" s="39"/>
      <c r="F784" s="39"/>
      <c r="G784" s="39"/>
      <c r="H784" s="39"/>
      <c r="T784" s="39"/>
      <c r="U784" s="39"/>
      <c r="V784" s="39"/>
      <c r="AA784" s="44"/>
    </row>
    <row r="785" spans="5:27">
      <c r="E785" s="39"/>
      <c r="F785" s="39"/>
      <c r="G785" s="39"/>
      <c r="H785" s="39"/>
      <c r="T785" s="39"/>
      <c r="U785" s="39"/>
      <c r="V785" s="39"/>
      <c r="AA785" s="44"/>
    </row>
    <row r="786" spans="5:27">
      <c r="E786" s="39"/>
      <c r="F786" s="39"/>
      <c r="G786" s="39"/>
      <c r="H786" s="39"/>
      <c r="T786" s="39"/>
      <c r="U786" s="39"/>
      <c r="V786" s="39"/>
      <c r="AA786" s="44"/>
    </row>
    <row r="787" spans="5:27">
      <c r="E787" s="39"/>
      <c r="F787" s="39"/>
      <c r="G787" s="39"/>
      <c r="H787" s="39"/>
      <c r="T787" s="39"/>
      <c r="U787" s="39"/>
      <c r="V787" s="39"/>
      <c r="AA787" s="44"/>
    </row>
    <row r="788" spans="5:27">
      <c r="E788" s="39"/>
      <c r="F788" s="39"/>
      <c r="G788" s="39"/>
      <c r="H788" s="39"/>
      <c r="T788" s="39"/>
      <c r="U788" s="39"/>
      <c r="V788" s="39"/>
      <c r="AA788" s="44"/>
    </row>
    <row r="789" spans="5:27">
      <c r="E789" s="39"/>
      <c r="F789" s="39"/>
      <c r="G789" s="39"/>
      <c r="H789" s="39"/>
      <c r="T789" s="39"/>
      <c r="U789" s="39"/>
      <c r="V789" s="39"/>
      <c r="AA789" s="44"/>
    </row>
    <row r="790" spans="5:27">
      <c r="E790" s="39"/>
      <c r="F790" s="39"/>
      <c r="G790" s="39"/>
      <c r="H790" s="39"/>
      <c r="T790" s="39"/>
      <c r="U790" s="39"/>
      <c r="V790" s="39"/>
      <c r="AA790" s="44"/>
    </row>
    <row r="791" spans="5:27">
      <c r="E791" s="39"/>
      <c r="F791" s="39"/>
      <c r="G791" s="39"/>
      <c r="H791" s="39"/>
      <c r="T791" s="39"/>
      <c r="U791" s="39"/>
      <c r="V791" s="39"/>
      <c r="AA791" s="44"/>
    </row>
    <row r="792" spans="5:27">
      <c r="E792" s="39"/>
      <c r="F792" s="39"/>
      <c r="G792" s="39"/>
      <c r="H792" s="39"/>
      <c r="T792" s="39"/>
      <c r="U792" s="39"/>
      <c r="V792" s="39"/>
      <c r="AA792" s="44"/>
    </row>
    <row r="793" spans="5:27">
      <c r="E793" s="39"/>
      <c r="F793" s="39"/>
      <c r="G793" s="39"/>
      <c r="H793" s="39"/>
      <c r="T793" s="39"/>
      <c r="U793" s="39"/>
      <c r="V793" s="39"/>
      <c r="AA793" s="44"/>
    </row>
    <row r="794" spans="5:22">
      <c r="E794" s="39"/>
      <c r="F794" s="39"/>
      <c r="G794" s="39"/>
      <c r="H794" s="39"/>
      <c r="T794" s="39"/>
      <c r="U794" s="39"/>
      <c r="V794" s="39"/>
    </row>
    <row r="795" spans="5:22">
      <c r="E795" s="39"/>
      <c r="F795" s="39"/>
      <c r="G795" s="39"/>
      <c r="H795" s="39"/>
      <c r="T795" s="39"/>
      <c r="U795" s="39"/>
      <c r="V795" s="39"/>
    </row>
    <row r="796" spans="5:22">
      <c r="E796" s="39"/>
      <c r="F796" s="39"/>
      <c r="G796" s="39"/>
      <c r="H796" s="39"/>
      <c r="T796" s="39"/>
      <c r="U796" s="39"/>
      <c r="V796" s="39"/>
    </row>
    <row r="797" spans="5:22">
      <c r="E797" s="39"/>
      <c r="F797" s="39"/>
      <c r="G797" s="39"/>
      <c r="H797" s="39"/>
      <c r="T797" s="39"/>
      <c r="U797" s="39"/>
      <c r="V797" s="39"/>
    </row>
    <row r="798" spans="5:22">
      <c r="E798" s="39"/>
      <c r="F798" s="39"/>
      <c r="G798" s="39"/>
      <c r="H798" s="39"/>
      <c r="T798" s="39"/>
      <c r="U798" s="39"/>
      <c r="V798" s="39"/>
    </row>
    <row r="799" spans="5:22">
      <c r="E799" s="39"/>
      <c r="F799" s="39"/>
      <c r="G799" s="39"/>
      <c r="H799" s="39"/>
      <c r="T799" s="39"/>
      <c r="U799" s="39"/>
      <c r="V799" s="39"/>
    </row>
    <row r="800" spans="5:27">
      <c r="E800" s="39"/>
      <c r="F800" s="39"/>
      <c r="G800" s="39"/>
      <c r="H800" s="39"/>
      <c r="T800" s="39"/>
      <c r="U800" s="39"/>
      <c r="V800" s="39"/>
      <c r="AA800" s="44"/>
    </row>
    <row r="801" spans="5:27">
      <c r="E801" s="39"/>
      <c r="F801" s="39"/>
      <c r="G801" s="39"/>
      <c r="H801" s="39"/>
      <c r="T801" s="39"/>
      <c r="U801" s="39"/>
      <c r="V801" s="39"/>
      <c r="AA801" s="44"/>
    </row>
    <row r="802" spans="5:27">
      <c r="E802" s="39"/>
      <c r="F802" s="39"/>
      <c r="G802" s="39"/>
      <c r="H802" s="39"/>
      <c r="T802" s="39"/>
      <c r="U802" s="39"/>
      <c r="V802" s="39"/>
      <c r="AA802" s="44"/>
    </row>
    <row r="803" spans="5:27">
      <c r="E803" s="39"/>
      <c r="F803" s="39"/>
      <c r="G803" s="39"/>
      <c r="H803" s="39"/>
      <c r="T803" s="39"/>
      <c r="U803" s="39"/>
      <c r="V803" s="39"/>
      <c r="AA803" s="44"/>
    </row>
    <row r="804" spans="5:27">
      <c r="E804" s="39"/>
      <c r="F804" s="39"/>
      <c r="G804" s="39"/>
      <c r="H804" s="39"/>
      <c r="T804" s="39"/>
      <c r="U804" s="39"/>
      <c r="V804" s="39"/>
      <c r="AA804" s="44"/>
    </row>
    <row r="805" spans="5:27">
      <c r="E805" s="39"/>
      <c r="F805" s="39"/>
      <c r="G805" s="39"/>
      <c r="H805" s="39"/>
      <c r="T805" s="39"/>
      <c r="U805" s="39"/>
      <c r="V805" s="39"/>
      <c r="AA805" s="44"/>
    </row>
    <row r="806" spans="5:27">
      <c r="E806" s="39"/>
      <c r="F806" s="39"/>
      <c r="G806" s="39"/>
      <c r="H806" s="39"/>
      <c r="T806" s="39"/>
      <c r="U806" s="39"/>
      <c r="V806" s="39"/>
      <c r="AA806" s="44"/>
    </row>
    <row r="807" spans="5:27">
      <c r="E807" s="39"/>
      <c r="F807" s="39"/>
      <c r="G807" s="39"/>
      <c r="H807" s="39"/>
      <c r="T807" s="39"/>
      <c r="U807" s="39"/>
      <c r="V807" s="39"/>
      <c r="AA807" s="44"/>
    </row>
    <row r="808" spans="5:27">
      <c r="E808" s="39"/>
      <c r="F808" s="39"/>
      <c r="G808" s="39"/>
      <c r="H808" s="39"/>
      <c r="T808" s="39"/>
      <c r="U808" s="39"/>
      <c r="V808" s="39"/>
      <c r="AA808" s="44"/>
    </row>
    <row r="809" spans="5:27">
      <c r="E809" s="39"/>
      <c r="F809" s="39"/>
      <c r="G809" s="39"/>
      <c r="H809" s="39"/>
      <c r="T809" s="39"/>
      <c r="U809" s="39"/>
      <c r="V809" s="39"/>
      <c r="AA809" s="44"/>
    </row>
    <row r="810" spans="5:27">
      <c r="E810" s="39"/>
      <c r="F810" s="39"/>
      <c r="G810" s="39"/>
      <c r="H810" s="39"/>
      <c r="T810" s="39"/>
      <c r="U810" s="39"/>
      <c r="V810" s="39"/>
      <c r="AA810" s="44"/>
    </row>
    <row r="811" spans="5:27">
      <c r="E811" s="39"/>
      <c r="F811" s="39"/>
      <c r="G811" s="39"/>
      <c r="H811" s="39"/>
      <c r="T811" s="39"/>
      <c r="U811" s="39"/>
      <c r="V811" s="39"/>
      <c r="AA811" s="44"/>
    </row>
    <row r="812" spans="5:27">
      <c r="E812" s="39"/>
      <c r="F812" s="39"/>
      <c r="G812" s="39"/>
      <c r="H812" s="39"/>
      <c r="T812" s="39"/>
      <c r="U812" s="39"/>
      <c r="V812" s="39"/>
      <c r="AA812" s="44"/>
    </row>
    <row r="813" spans="5:27">
      <c r="E813" s="39"/>
      <c r="F813" s="39"/>
      <c r="G813" s="39"/>
      <c r="H813" s="39"/>
      <c r="T813" s="39"/>
      <c r="U813" s="39"/>
      <c r="V813" s="39"/>
      <c r="AA813" s="44"/>
    </row>
    <row r="814" spans="5:27">
      <c r="E814" s="39"/>
      <c r="F814" s="39"/>
      <c r="G814" s="39"/>
      <c r="H814" s="39"/>
      <c r="T814" s="39"/>
      <c r="U814" s="39"/>
      <c r="V814" s="39"/>
      <c r="AA814" s="44"/>
    </row>
    <row r="815" spans="5:27">
      <c r="E815" s="39"/>
      <c r="F815" s="39"/>
      <c r="G815" s="39"/>
      <c r="H815" s="39"/>
      <c r="T815" s="39"/>
      <c r="U815" s="39"/>
      <c r="V815" s="39"/>
      <c r="AA815" s="44"/>
    </row>
    <row r="816" spans="5:27">
      <c r="E816" s="39"/>
      <c r="F816" s="39"/>
      <c r="G816" s="39"/>
      <c r="H816" s="39"/>
      <c r="T816" s="39"/>
      <c r="U816" s="39"/>
      <c r="V816" s="39"/>
      <c r="AA816" s="44"/>
    </row>
    <row r="817" spans="5:27">
      <c r="E817" s="39"/>
      <c r="F817" s="39"/>
      <c r="G817" s="39"/>
      <c r="H817" s="39"/>
      <c r="T817" s="39"/>
      <c r="U817" s="39"/>
      <c r="V817" s="39"/>
      <c r="AA817" s="44"/>
    </row>
    <row r="818" spans="5:27">
      <c r="E818" s="39"/>
      <c r="F818" s="39"/>
      <c r="G818" s="39"/>
      <c r="H818" s="39"/>
      <c r="T818" s="39"/>
      <c r="U818" s="39"/>
      <c r="V818" s="39"/>
      <c r="AA818" s="44"/>
    </row>
    <row r="819" spans="5:27">
      <c r="E819" s="39"/>
      <c r="F819" s="39"/>
      <c r="G819" s="39"/>
      <c r="H819" s="39"/>
      <c r="T819" s="39"/>
      <c r="U819" s="39"/>
      <c r="V819" s="39"/>
      <c r="AA819" s="44"/>
    </row>
    <row r="820" spans="5:27">
      <c r="E820" s="39"/>
      <c r="F820" s="39"/>
      <c r="G820" s="39"/>
      <c r="H820" s="39"/>
      <c r="T820" s="39"/>
      <c r="U820" s="39"/>
      <c r="V820" s="39"/>
      <c r="AA820" s="44"/>
    </row>
    <row r="821" spans="5:27">
      <c r="E821" s="39"/>
      <c r="F821" s="39"/>
      <c r="G821" s="39"/>
      <c r="H821" s="39"/>
      <c r="T821" s="39"/>
      <c r="U821" s="39"/>
      <c r="V821" s="39"/>
      <c r="AA821" s="44"/>
    </row>
    <row r="822" spans="5:27">
      <c r="E822" s="39"/>
      <c r="F822" s="39"/>
      <c r="G822" s="39"/>
      <c r="H822" s="39"/>
      <c r="T822" s="39"/>
      <c r="U822" s="39"/>
      <c r="V822" s="39"/>
      <c r="AA822" s="44"/>
    </row>
    <row r="823" spans="5:27">
      <c r="E823" s="39"/>
      <c r="F823" s="39"/>
      <c r="G823" s="39"/>
      <c r="H823" s="39"/>
      <c r="T823" s="39"/>
      <c r="U823" s="39"/>
      <c r="V823" s="39"/>
      <c r="AA823" s="44"/>
    </row>
    <row r="824" spans="5:27">
      <c r="E824" s="39"/>
      <c r="F824" s="39"/>
      <c r="G824" s="39"/>
      <c r="H824" s="39"/>
      <c r="T824" s="39"/>
      <c r="U824" s="39"/>
      <c r="V824" s="39"/>
      <c r="AA824" s="44"/>
    </row>
    <row r="825" spans="5:27">
      <c r="E825" s="39"/>
      <c r="F825" s="39"/>
      <c r="G825" s="39"/>
      <c r="H825" s="39"/>
      <c r="T825" s="39"/>
      <c r="U825" s="39"/>
      <c r="V825" s="39"/>
      <c r="AA825" s="44"/>
    </row>
    <row r="826" spans="5:27">
      <c r="E826" s="39"/>
      <c r="F826" s="39"/>
      <c r="G826" s="39"/>
      <c r="H826" s="39"/>
      <c r="T826" s="39"/>
      <c r="U826" s="39"/>
      <c r="V826" s="39"/>
      <c r="AA826" s="44"/>
    </row>
    <row r="827" spans="5:27">
      <c r="E827" s="39"/>
      <c r="F827" s="39"/>
      <c r="G827" s="39"/>
      <c r="H827" s="39"/>
      <c r="T827" s="39"/>
      <c r="U827" s="39"/>
      <c r="V827" s="39"/>
      <c r="AA827" s="44"/>
    </row>
    <row r="828" spans="5:27">
      <c r="E828" s="39"/>
      <c r="F828" s="39"/>
      <c r="G828" s="39"/>
      <c r="H828" s="39"/>
      <c r="T828" s="39"/>
      <c r="U828" s="39"/>
      <c r="V828" s="39"/>
      <c r="AA828" s="44"/>
    </row>
    <row r="829" spans="5:27">
      <c r="E829" s="39"/>
      <c r="F829" s="39"/>
      <c r="G829" s="39"/>
      <c r="H829" s="39"/>
      <c r="T829" s="39"/>
      <c r="U829" s="39"/>
      <c r="V829" s="39"/>
      <c r="AA829" s="44"/>
    </row>
    <row r="830" spans="5:27">
      <c r="E830" s="39"/>
      <c r="F830" s="39"/>
      <c r="G830" s="39"/>
      <c r="H830" s="39"/>
      <c r="T830" s="39"/>
      <c r="U830" s="39"/>
      <c r="V830" s="39"/>
      <c r="AA830" s="44"/>
    </row>
    <row r="831" spans="5:27">
      <c r="E831" s="39"/>
      <c r="F831" s="39"/>
      <c r="G831" s="39"/>
      <c r="H831" s="39"/>
      <c r="T831" s="39"/>
      <c r="U831" s="39"/>
      <c r="V831" s="39"/>
      <c r="AA831" s="44"/>
    </row>
    <row r="832" spans="5:27">
      <c r="E832" s="39"/>
      <c r="F832" s="39"/>
      <c r="G832" s="39"/>
      <c r="H832" s="39"/>
      <c r="T832" s="39"/>
      <c r="U832" s="39"/>
      <c r="V832" s="39"/>
      <c r="AA832" s="44"/>
    </row>
    <row r="833" spans="5:27">
      <c r="E833" s="39"/>
      <c r="F833" s="39"/>
      <c r="G833" s="39"/>
      <c r="H833" s="39"/>
      <c r="T833" s="39"/>
      <c r="U833" s="39"/>
      <c r="V833" s="39"/>
      <c r="AA833" s="44"/>
    </row>
    <row r="834" spans="5:27">
      <c r="E834" s="39"/>
      <c r="F834" s="39"/>
      <c r="G834" s="39"/>
      <c r="H834" s="39"/>
      <c r="T834" s="39"/>
      <c r="U834" s="39"/>
      <c r="V834" s="39"/>
      <c r="AA834" s="44"/>
    </row>
    <row r="835" spans="5:27">
      <c r="E835" s="39"/>
      <c r="F835" s="39"/>
      <c r="G835" s="39"/>
      <c r="H835" s="39"/>
      <c r="T835" s="39"/>
      <c r="U835" s="39"/>
      <c r="V835" s="39"/>
      <c r="AA835" s="44"/>
    </row>
    <row r="836" spans="5:27">
      <c r="E836" s="39"/>
      <c r="F836" s="39"/>
      <c r="G836" s="39"/>
      <c r="H836" s="39"/>
      <c r="T836" s="39"/>
      <c r="U836" s="39"/>
      <c r="V836" s="39"/>
      <c r="AA836" s="44"/>
    </row>
    <row r="837" spans="5:27">
      <c r="E837" s="39"/>
      <c r="F837" s="39"/>
      <c r="G837" s="39"/>
      <c r="H837" s="39"/>
      <c r="T837" s="39"/>
      <c r="U837" s="39"/>
      <c r="V837" s="39"/>
      <c r="AA837" s="44"/>
    </row>
    <row r="838" spans="5:27">
      <c r="E838" s="39"/>
      <c r="F838" s="39"/>
      <c r="G838" s="39"/>
      <c r="H838" s="39"/>
      <c r="T838" s="39"/>
      <c r="U838" s="39"/>
      <c r="V838" s="39"/>
      <c r="AA838" s="44"/>
    </row>
    <row r="839" spans="5:27">
      <c r="E839" s="39"/>
      <c r="F839" s="39"/>
      <c r="G839" s="39"/>
      <c r="H839" s="39"/>
      <c r="T839" s="39"/>
      <c r="U839" s="39"/>
      <c r="V839" s="39"/>
      <c r="AA839" s="44"/>
    </row>
    <row r="840" spans="5:27">
      <c r="E840" s="39"/>
      <c r="F840" s="39"/>
      <c r="G840" s="39"/>
      <c r="H840" s="39"/>
      <c r="T840" s="39"/>
      <c r="U840" s="39"/>
      <c r="V840" s="39"/>
      <c r="AA840" s="44"/>
    </row>
    <row r="841" spans="5:27">
      <c r="E841" s="39"/>
      <c r="F841" s="39"/>
      <c r="G841" s="39"/>
      <c r="H841" s="39"/>
      <c r="T841" s="39"/>
      <c r="U841" s="39"/>
      <c r="V841" s="39"/>
      <c r="AA841" s="44"/>
    </row>
    <row r="842" spans="5:27">
      <c r="E842" s="39"/>
      <c r="F842" s="39"/>
      <c r="G842" s="39"/>
      <c r="H842" s="39"/>
      <c r="T842" s="39"/>
      <c r="U842" s="39"/>
      <c r="V842" s="39"/>
      <c r="AA842" s="44"/>
    </row>
    <row r="843" spans="5:27">
      <c r="E843" s="39"/>
      <c r="F843" s="39"/>
      <c r="G843" s="39"/>
      <c r="H843" s="39"/>
      <c r="T843" s="39"/>
      <c r="U843" s="39"/>
      <c r="V843" s="39"/>
      <c r="AA843" s="44"/>
    </row>
    <row r="844" spans="5:27">
      <c r="E844" s="39"/>
      <c r="F844" s="39"/>
      <c r="G844" s="39"/>
      <c r="H844" s="39"/>
      <c r="T844" s="39"/>
      <c r="U844" s="39"/>
      <c r="V844" s="39"/>
      <c r="AA844" s="44"/>
    </row>
    <row r="845" spans="5:27">
      <c r="E845" s="39"/>
      <c r="F845" s="39"/>
      <c r="G845" s="39"/>
      <c r="H845" s="39"/>
      <c r="T845" s="39"/>
      <c r="U845" s="39"/>
      <c r="V845" s="39"/>
      <c r="AA845" s="44"/>
    </row>
    <row r="846" spans="5:27">
      <c r="E846" s="39"/>
      <c r="F846" s="39"/>
      <c r="G846" s="39"/>
      <c r="H846" s="39"/>
      <c r="T846" s="39"/>
      <c r="U846" s="39"/>
      <c r="V846" s="39"/>
      <c r="AA846" s="44"/>
    </row>
    <row r="847" spans="5:27">
      <c r="E847" s="39"/>
      <c r="F847" s="39"/>
      <c r="G847" s="39"/>
      <c r="H847" s="39"/>
      <c r="T847" s="39"/>
      <c r="U847" s="39"/>
      <c r="V847" s="39"/>
      <c r="AA847" s="44"/>
    </row>
    <row r="848" spans="5:27">
      <c r="E848" s="39"/>
      <c r="F848" s="39"/>
      <c r="G848" s="39"/>
      <c r="H848" s="39"/>
      <c r="T848" s="39"/>
      <c r="U848" s="39"/>
      <c r="V848" s="39"/>
      <c r="AA848" s="44"/>
    </row>
    <row r="849" spans="5:27">
      <c r="E849" s="39"/>
      <c r="F849" s="39"/>
      <c r="G849" s="39"/>
      <c r="H849" s="39"/>
      <c r="T849" s="39"/>
      <c r="U849" s="39"/>
      <c r="V849" s="39"/>
      <c r="AA849" s="44"/>
    </row>
    <row r="850" spans="5:27">
      <c r="E850" s="39"/>
      <c r="F850" s="39"/>
      <c r="G850" s="39"/>
      <c r="H850" s="39"/>
      <c r="T850" s="39"/>
      <c r="U850" s="39"/>
      <c r="V850" s="39"/>
      <c r="AA850" s="44"/>
    </row>
    <row r="851" spans="5:27">
      <c r="E851" s="39"/>
      <c r="F851" s="39"/>
      <c r="G851" s="39"/>
      <c r="H851" s="39"/>
      <c r="T851" s="39"/>
      <c r="U851" s="39"/>
      <c r="V851" s="39"/>
      <c r="AA851" s="44"/>
    </row>
    <row r="852" spans="5:27">
      <c r="E852" s="39"/>
      <c r="F852" s="39"/>
      <c r="G852" s="39"/>
      <c r="H852" s="39"/>
      <c r="T852" s="39"/>
      <c r="U852" s="39"/>
      <c r="V852" s="39"/>
      <c r="AA852" s="44"/>
    </row>
    <row r="853" spans="5:27">
      <c r="E853" s="39"/>
      <c r="F853" s="39"/>
      <c r="G853" s="39"/>
      <c r="H853" s="39"/>
      <c r="T853" s="39"/>
      <c r="U853" s="39"/>
      <c r="V853" s="39"/>
      <c r="AA853" s="44"/>
    </row>
    <row r="854" spans="5:27">
      <c r="E854" s="39"/>
      <c r="F854" s="39"/>
      <c r="G854" s="39"/>
      <c r="H854" s="39"/>
      <c r="T854" s="39"/>
      <c r="U854" s="39"/>
      <c r="V854" s="39"/>
      <c r="AA854" s="44"/>
    </row>
    <row r="855" spans="5:27">
      <c r="E855" s="39"/>
      <c r="F855" s="39"/>
      <c r="G855" s="39"/>
      <c r="H855" s="39"/>
      <c r="T855" s="39"/>
      <c r="U855" s="39"/>
      <c r="V855" s="39"/>
      <c r="AA855" s="44"/>
    </row>
    <row r="856" spans="5:27">
      <c r="E856" s="39"/>
      <c r="F856" s="39"/>
      <c r="G856" s="39"/>
      <c r="H856" s="39"/>
      <c r="T856" s="39"/>
      <c r="U856" s="39"/>
      <c r="V856" s="39"/>
      <c r="AA856" s="44"/>
    </row>
    <row r="857" spans="5:27">
      <c r="E857" s="39"/>
      <c r="F857" s="39"/>
      <c r="G857" s="39"/>
      <c r="H857" s="39"/>
      <c r="T857" s="39"/>
      <c r="U857" s="39"/>
      <c r="V857" s="39"/>
      <c r="AA857" s="44"/>
    </row>
    <row r="858" spans="5:27">
      <c r="E858" s="39"/>
      <c r="F858" s="39"/>
      <c r="G858" s="39"/>
      <c r="H858" s="39"/>
      <c r="T858" s="39"/>
      <c r="U858" s="39"/>
      <c r="V858" s="39"/>
      <c r="AA858" s="44"/>
    </row>
    <row r="859" spans="5:27">
      <c r="E859" s="39"/>
      <c r="F859" s="39"/>
      <c r="G859" s="39"/>
      <c r="H859" s="39"/>
      <c r="T859" s="39"/>
      <c r="U859" s="39"/>
      <c r="V859" s="39"/>
      <c r="AA859" s="44"/>
    </row>
    <row r="860" spans="5:27">
      <c r="E860" s="39"/>
      <c r="F860" s="39"/>
      <c r="G860" s="39"/>
      <c r="H860" s="39"/>
      <c r="T860" s="39"/>
      <c r="U860" s="39"/>
      <c r="V860" s="39"/>
      <c r="AA860" s="44"/>
    </row>
    <row r="861" spans="5:27">
      <c r="E861" s="39"/>
      <c r="F861" s="39"/>
      <c r="G861" s="39"/>
      <c r="H861" s="39"/>
      <c r="T861" s="39"/>
      <c r="U861" s="39"/>
      <c r="V861" s="39"/>
      <c r="AA861" s="44"/>
    </row>
    <row r="862" spans="5:27">
      <c r="E862" s="39"/>
      <c r="F862" s="39"/>
      <c r="G862" s="39"/>
      <c r="H862" s="39"/>
      <c r="T862" s="39"/>
      <c r="U862" s="39"/>
      <c r="V862" s="39"/>
      <c r="AA862" s="44"/>
    </row>
    <row r="863" spans="5:27">
      <c r="E863" s="39"/>
      <c r="F863" s="39"/>
      <c r="G863" s="39"/>
      <c r="H863" s="39"/>
      <c r="T863" s="39"/>
      <c r="U863" s="39"/>
      <c r="V863" s="39"/>
      <c r="AA863" s="44"/>
    </row>
    <row r="864" spans="5:27">
      <c r="E864" s="39"/>
      <c r="F864" s="39"/>
      <c r="G864" s="39"/>
      <c r="H864" s="39"/>
      <c r="T864" s="39"/>
      <c r="U864" s="39"/>
      <c r="V864" s="39"/>
      <c r="AA864" s="44"/>
    </row>
    <row r="865" spans="5:27">
      <c r="E865" s="39"/>
      <c r="F865" s="39"/>
      <c r="G865" s="39"/>
      <c r="H865" s="39"/>
      <c r="T865" s="39"/>
      <c r="U865" s="39"/>
      <c r="V865" s="39"/>
      <c r="AA865" s="44"/>
    </row>
    <row r="866" spans="5:27">
      <c r="E866" s="39"/>
      <c r="F866" s="39"/>
      <c r="G866" s="39"/>
      <c r="H866" s="39"/>
      <c r="T866" s="39"/>
      <c r="U866" s="39"/>
      <c r="V866" s="39"/>
      <c r="AA866" s="44"/>
    </row>
    <row r="867" spans="5:27">
      <c r="E867" s="39"/>
      <c r="F867" s="39"/>
      <c r="G867" s="39"/>
      <c r="H867" s="39"/>
      <c r="T867" s="39"/>
      <c r="U867" s="39"/>
      <c r="V867" s="39"/>
      <c r="AA867" s="44"/>
    </row>
    <row r="868" spans="5:27">
      <c r="E868" s="39"/>
      <c r="F868" s="39"/>
      <c r="G868" s="39"/>
      <c r="H868" s="39"/>
      <c r="T868" s="39"/>
      <c r="U868" s="39"/>
      <c r="V868" s="39"/>
      <c r="AA868" s="44"/>
    </row>
    <row r="869" spans="5:27">
      <c r="E869" s="39"/>
      <c r="F869" s="39"/>
      <c r="G869" s="39"/>
      <c r="H869" s="39"/>
      <c r="T869" s="39"/>
      <c r="U869" s="39"/>
      <c r="V869" s="39"/>
      <c r="AA869" s="44"/>
    </row>
    <row r="870" spans="5:27">
      <c r="E870" s="39"/>
      <c r="F870" s="39"/>
      <c r="G870" s="39"/>
      <c r="H870" s="39"/>
      <c r="T870" s="39"/>
      <c r="U870" s="39"/>
      <c r="V870" s="39"/>
      <c r="AA870" s="44"/>
    </row>
    <row r="871" spans="5:27">
      <c r="E871" s="39"/>
      <c r="F871" s="39"/>
      <c r="G871" s="39"/>
      <c r="H871" s="39"/>
      <c r="T871" s="39"/>
      <c r="U871" s="39"/>
      <c r="V871" s="39"/>
      <c r="AA871" s="44"/>
    </row>
    <row r="872" spans="5:27">
      <c r="E872" s="39"/>
      <c r="F872" s="39"/>
      <c r="G872" s="39"/>
      <c r="H872" s="39"/>
      <c r="T872" s="39"/>
      <c r="U872" s="39"/>
      <c r="V872" s="39"/>
      <c r="AA872" s="44"/>
    </row>
    <row r="873" spans="5:27">
      <c r="E873" s="39"/>
      <c r="F873" s="39"/>
      <c r="G873" s="39"/>
      <c r="H873" s="39"/>
      <c r="T873" s="39"/>
      <c r="U873" s="39"/>
      <c r="V873" s="39"/>
      <c r="AA873" s="44"/>
    </row>
    <row r="874" spans="5:27">
      <c r="E874" s="39"/>
      <c r="F874" s="39"/>
      <c r="G874" s="39"/>
      <c r="H874" s="39"/>
      <c r="T874" s="39"/>
      <c r="U874" s="39"/>
      <c r="V874" s="39"/>
      <c r="AA874" s="44"/>
    </row>
    <row r="875" spans="5:27">
      <c r="E875" s="39"/>
      <c r="F875" s="39"/>
      <c r="G875" s="39"/>
      <c r="H875" s="39"/>
      <c r="T875" s="39"/>
      <c r="U875" s="39"/>
      <c r="V875" s="39"/>
      <c r="AA875" s="44"/>
    </row>
    <row r="876" spans="5:27">
      <c r="E876" s="39"/>
      <c r="F876" s="39"/>
      <c r="G876" s="39"/>
      <c r="H876" s="39"/>
      <c r="T876" s="39"/>
      <c r="U876" s="39"/>
      <c r="V876" s="39"/>
      <c r="AA876" s="44"/>
    </row>
    <row r="877" spans="5:27">
      <c r="E877" s="39"/>
      <c r="F877" s="39"/>
      <c r="G877" s="39"/>
      <c r="H877" s="39"/>
      <c r="T877" s="39"/>
      <c r="U877" s="39"/>
      <c r="V877" s="39"/>
      <c r="AA877" s="44"/>
    </row>
    <row r="878" spans="5:27">
      <c r="E878" s="39"/>
      <c r="F878" s="39"/>
      <c r="G878" s="39"/>
      <c r="H878" s="39"/>
      <c r="T878" s="39"/>
      <c r="U878" s="39"/>
      <c r="V878" s="39"/>
      <c r="AA878" s="44"/>
    </row>
    <row r="879" spans="5:27">
      <c r="E879" s="39"/>
      <c r="F879" s="39"/>
      <c r="G879" s="39"/>
      <c r="H879" s="39"/>
      <c r="T879" s="39"/>
      <c r="U879" s="39"/>
      <c r="V879" s="39"/>
      <c r="AA879" s="44"/>
    </row>
    <row r="880" spans="5:27">
      <c r="E880" s="39"/>
      <c r="F880" s="39"/>
      <c r="G880" s="39"/>
      <c r="H880" s="39"/>
      <c r="T880" s="39"/>
      <c r="U880" s="39"/>
      <c r="V880" s="39"/>
      <c r="AA880" s="44"/>
    </row>
    <row r="881" spans="5:27">
      <c r="E881" s="39"/>
      <c r="F881" s="39"/>
      <c r="G881" s="39"/>
      <c r="H881" s="39"/>
      <c r="T881" s="39"/>
      <c r="U881" s="39"/>
      <c r="V881" s="39"/>
      <c r="AA881" s="44"/>
    </row>
    <row r="882" spans="5:27">
      <c r="E882" s="39"/>
      <c r="F882" s="39"/>
      <c r="G882" s="39"/>
      <c r="H882" s="39"/>
      <c r="T882" s="39"/>
      <c r="U882" s="39"/>
      <c r="V882" s="39"/>
      <c r="AA882" s="44"/>
    </row>
    <row r="883" spans="5:27">
      <c r="E883" s="39"/>
      <c r="F883" s="39"/>
      <c r="G883" s="39"/>
      <c r="H883" s="39"/>
      <c r="T883" s="39"/>
      <c r="U883" s="39"/>
      <c r="V883" s="39"/>
      <c r="AA883" s="44"/>
    </row>
    <row r="884" spans="5:27">
      <c r="E884" s="39"/>
      <c r="F884" s="39"/>
      <c r="G884" s="39"/>
      <c r="H884" s="39"/>
      <c r="T884" s="39"/>
      <c r="U884" s="39"/>
      <c r="V884" s="39"/>
      <c r="AA884" s="44"/>
    </row>
    <row r="885" spans="5:27">
      <c r="E885" s="39"/>
      <c r="F885" s="39"/>
      <c r="G885" s="39"/>
      <c r="H885" s="39"/>
      <c r="T885" s="39"/>
      <c r="U885" s="39"/>
      <c r="V885" s="39"/>
      <c r="AA885" s="44"/>
    </row>
    <row r="886" spans="5:27">
      <c r="E886" s="39"/>
      <c r="F886" s="39"/>
      <c r="G886" s="39"/>
      <c r="H886" s="39"/>
      <c r="T886" s="39"/>
      <c r="U886" s="39"/>
      <c r="V886" s="39"/>
      <c r="AA886" s="44"/>
    </row>
    <row r="887" spans="5:27">
      <c r="E887" s="39"/>
      <c r="F887" s="39"/>
      <c r="G887" s="39"/>
      <c r="H887" s="39"/>
      <c r="T887" s="39"/>
      <c r="U887" s="39"/>
      <c r="V887" s="39"/>
      <c r="AA887" s="44"/>
    </row>
    <row r="888" spans="5:27">
      <c r="E888" s="39"/>
      <c r="F888" s="39"/>
      <c r="G888" s="39"/>
      <c r="H888" s="39"/>
      <c r="T888" s="39"/>
      <c r="U888" s="39"/>
      <c r="V888" s="39"/>
      <c r="AA888" s="44"/>
    </row>
    <row r="889" spans="5:27">
      <c r="E889" s="39"/>
      <c r="F889" s="39"/>
      <c r="G889" s="39"/>
      <c r="H889" s="39"/>
      <c r="T889" s="39"/>
      <c r="U889" s="39"/>
      <c r="V889" s="39"/>
      <c r="AA889" s="44"/>
    </row>
    <row r="890" spans="5:28">
      <c r="E890" s="39"/>
      <c r="F890" s="39"/>
      <c r="G890" s="39"/>
      <c r="H890" s="39"/>
      <c r="T890" s="39"/>
      <c r="U890" s="39"/>
      <c r="V890" s="39"/>
      <c r="AA890" s="44"/>
      <c r="AB890" s="43"/>
    </row>
    <row r="891" spans="5:28">
      <c r="E891" s="39"/>
      <c r="F891" s="39"/>
      <c r="G891" s="39"/>
      <c r="H891" s="39"/>
      <c r="T891" s="39"/>
      <c r="U891" s="39"/>
      <c r="V891" s="39"/>
      <c r="AA891" s="44"/>
      <c r="AB891" s="43"/>
    </row>
    <row r="892" spans="5:28">
      <c r="E892" s="39"/>
      <c r="F892" s="39"/>
      <c r="G892" s="39"/>
      <c r="H892" s="39"/>
      <c r="T892" s="39"/>
      <c r="U892" s="39"/>
      <c r="V892" s="39"/>
      <c r="AA892" s="44"/>
      <c r="AB892" s="43"/>
    </row>
    <row r="893" spans="5:28">
      <c r="E893" s="39"/>
      <c r="F893" s="39"/>
      <c r="G893" s="39"/>
      <c r="H893" s="39"/>
      <c r="T893" s="39"/>
      <c r="U893" s="39"/>
      <c r="V893" s="39"/>
      <c r="AA893" s="44"/>
      <c r="AB893" s="43"/>
    </row>
    <row r="894" spans="5:28">
      <c r="E894" s="39"/>
      <c r="F894" s="39"/>
      <c r="G894" s="39"/>
      <c r="H894" s="39"/>
      <c r="T894" s="39"/>
      <c r="U894" s="39"/>
      <c r="V894" s="39"/>
      <c r="AA894" s="44"/>
      <c r="AB894" s="43"/>
    </row>
    <row r="895" spans="5:28">
      <c r="E895" s="39"/>
      <c r="F895" s="39"/>
      <c r="G895" s="39"/>
      <c r="H895" s="39"/>
      <c r="T895" s="39"/>
      <c r="U895" s="39"/>
      <c r="V895" s="39"/>
      <c r="AA895" s="44"/>
      <c r="AB895" s="43"/>
    </row>
    <row r="896" spans="5:27">
      <c r="E896" s="39"/>
      <c r="F896" s="39"/>
      <c r="G896" s="39"/>
      <c r="H896" s="39"/>
      <c r="T896" s="39"/>
      <c r="U896" s="39"/>
      <c r="V896" s="39"/>
      <c r="AA896" s="44"/>
    </row>
    <row r="897" spans="5:22">
      <c r="E897" s="39"/>
      <c r="F897" s="39"/>
      <c r="G897" s="39"/>
      <c r="H897" s="39"/>
      <c r="T897" s="39"/>
      <c r="U897" s="39"/>
      <c r="V897" s="39"/>
    </row>
    <row r="898" spans="5:22">
      <c r="E898" s="39"/>
      <c r="F898" s="39"/>
      <c r="G898" s="39"/>
      <c r="H898" s="39"/>
      <c r="T898" s="39"/>
      <c r="U898" s="39"/>
      <c r="V898" s="39"/>
    </row>
    <row r="899" spans="5:22">
      <c r="E899" s="39"/>
      <c r="F899" s="39"/>
      <c r="G899" s="39"/>
      <c r="H899" s="39"/>
      <c r="T899" s="39"/>
      <c r="U899" s="39"/>
      <c r="V899" s="39"/>
    </row>
    <row r="900" spans="5:22">
      <c r="E900" s="39"/>
      <c r="F900" s="39"/>
      <c r="G900" s="39"/>
      <c r="H900" s="39"/>
      <c r="T900" s="39"/>
      <c r="U900" s="39"/>
      <c r="V900" s="39"/>
    </row>
    <row r="901" spans="5:22">
      <c r="E901" s="39"/>
      <c r="F901" s="39"/>
      <c r="G901" s="39"/>
      <c r="H901" s="39"/>
      <c r="T901" s="39"/>
      <c r="U901" s="39"/>
      <c r="V901" s="39"/>
    </row>
    <row r="902" spans="5:27">
      <c r="E902" s="39"/>
      <c r="F902" s="39"/>
      <c r="G902" s="39"/>
      <c r="H902" s="39"/>
      <c r="T902" s="39"/>
      <c r="U902" s="39"/>
      <c r="V902" s="39"/>
      <c r="AA902" s="44"/>
    </row>
    <row r="903" spans="5:22">
      <c r="E903" s="39"/>
      <c r="F903" s="39"/>
      <c r="G903" s="39"/>
      <c r="H903" s="39"/>
      <c r="T903" s="39"/>
      <c r="U903" s="39"/>
      <c r="V903" s="39"/>
    </row>
    <row r="904" spans="5:22">
      <c r="E904" s="39"/>
      <c r="F904" s="39"/>
      <c r="G904" s="39"/>
      <c r="H904" s="39"/>
      <c r="T904" s="39"/>
      <c r="U904" s="39"/>
      <c r="V904" s="39"/>
    </row>
    <row r="905" spans="5:22">
      <c r="E905" s="39"/>
      <c r="F905" s="39"/>
      <c r="G905" s="39"/>
      <c r="H905" s="39"/>
      <c r="T905" s="39"/>
      <c r="U905" s="39"/>
      <c r="V905" s="39"/>
    </row>
    <row r="906" spans="5:22">
      <c r="E906" s="39"/>
      <c r="F906" s="39"/>
      <c r="G906" s="39"/>
      <c r="H906" s="39"/>
      <c r="T906" s="39"/>
      <c r="U906" s="39"/>
      <c r="V906" s="39"/>
    </row>
    <row r="907" spans="5:22">
      <c r="E907" s="39"/>
      <c r="F907" s="39"/>
      <c r="G907" s="39"/>
      <c r="H907" s="39"/>
      <c r="T907" s="39"/>
      <c r="U907" s="39"/>
      <c r="V907" s="39"/>
    </row>
    <row r="908" spans="5:27">
      <c r="E908" s="39"/>
      <c r="F908" s="39"/>
      <c r="G908" s="39"/>
      <c r="H908" s="39"/>
      <c r="T908" s="39"/>
      <c r="U908" s="39"/>
      <c r="V908" s="39"/>
      <c r="AA908" s="44"/>
    </row>
    <row r="909" spans="5:22">
      <c r="E909" s="39"/>
      <c r="F909" s="39"/>
      <c r="G909" s="39"/>
      <c r="H909" s="39"/>
      <c r="T909" s="39"/>
      <c r="U909" s="39"/>
      <c r="V909" s="39"/>
    </row>
    <row r="910" spans="5:22">
      <c r="E910" s="39"/>
      <c r="F910" s="39"/>
      <c r="G910" s="39"/>
      <c r="H910" s="39"/>
      <c r="T910" s="39"/>
      <c r="U910" s="39"/>
      <c r="V910" s="39"/>
    </row>
    <row r="911" spans="5:22">
      <c r="E911" s="39"/>
      <c r="F911" s="39"/>
      <c r="G911" s="39"/>
      <c r="H911" s="39"/>
      <c r="T911" s="39"/>
      <c r="U911" s="39"/>
      <c r="V911" s="39"/>
    </row>
    <row r="912" spans="5:22">
      <c r="E912" s="39"/>
      <c r="F912" s="39"/>
      <c r="G912" s="39"/>
      <c r="H912" s="39"/>
      <c r="T912" s="39"/>
      <c r="U912" s="39"/>
      <c r="V912" s="39"/>
    </row>
    <row r="913" spans="5:22">
      <c r="E913" s="39"/>
      <c r="F913" s="39"/>
      <c r="G913" s="39"/>
      <c r="H913" s="39"/>
      <c r="T913" s="39"/>
      <c r="U913" s="39"/>
      <c r="V913" s="39"/>
    </row>
    <row r="914" spans="5:28">
      <c r="E914" s="39"/>
      <c r="F914" s="39"/>
      <c r="G914" s="39"/>
      <c r="H914" s="39"/>
      <c r="T914" s="39"/>
      <c r="U914" s="39"/>
      <c r="V914" s="39"/>
      <c r="AA914" s="44"/>
      <c r="AB914" s="44"/>
    </row>
    <row r="915" spans="5:22">
      <c r="E915" s="39"/>
      <c r="F915" s="39"/>
      <c r="G915" s="39"/>
      <c r="H915" s="39"/>
      <c r="T915" s="39"/>
      <c r="U915" s="39"/>
      <c r="V915" s="39"/>
    </row>
    <row r="916" spans="5:22">
      <c r="E916" s="39"/>
      <c r="F916" s="39"/>
      <c r="G916" s="39"/>
      <c r="H916" s="39"/>
      <c r="T916" s="39"/>
      <c r="U916" s="39"/>
      <c r="V916" s="39"/>
    </row>
    <row r="917" spans="5:22">
      <c r="E917" s="39"/>
      <c r="F917" s="39"/>
      <c r="G917" s="39"/>
      <c r="H917" s="39"/>
      <c r="T917" s="39"/>
      <c r="U917" s="39"/>
      <c r="V917" s="39"/>
    </row>
    <row r="918" spans="5:22">
      <c r="E918" s="39"/>
      <c r="F918" s="39"/>
      <c r="G918" s="39"/>
      <c r="H918" s="39"/>
      <c r="T918" s="39"/>
      <c r="U918" s="39"/>
      <c r="V918" s="39"/>
    </row>
    <row r="919" spans="5:22">
      <c r="E919" s="39"/>
      <c r="F919" s="39"/>
      <c r="G919" s="39"/>
      <c r="H919" s="39"/>
      <c r="T919" s="39"/>
      <c r="U919" s="39"/>
      <c r="V919" s="39"/>
    </row>
    <row r="920" spans="5:28">
      <c r="E920" s="39"/>
      <c r="F920" s="39"/>
      <c r="G920" s="39"/>
      <c r="H920" s="39"/>
      <c r="T920" s="39"/>
      <c r="U920" s="39"/>
      <c r="V920" s="39"/>
      <c r="AA920" s="44"/>
      <c r="AB920" s="43"/>
    </row>
    <row r="921" spans="5:28">
      <c r="E921" s="39"/>
      <c r="F921" s="39"/>
      <c r="G921" s="39"/>
      <c r="H921" s="39"/>
      <c r="T921" s="39"/>
      <c r="U921" s="39"/>
      <c r="V921" s="39"/>
      <c r="AA921" s="44"/>
      <c r="AB921" s="43"/>
    </row>
    <row r="922" spans="5:28">
      <c r="E922" s="39"/>
      <c r="F922" s="39"/>
      <c r="G922" s="39"/>
      <c r="H922" s="39"/>
      <c r="T922" s="39"/>
      <c r="U922" s="39"/>
      <c r="V922" s="39"/>
      <c r="AA922" s="44"/>
      <c r="AB922" s="43"/>
    </row>
    <row r="923" spans="5:28">
      <c r="E923" s="39"/>
      <c r="F923" s="39"/>
      <c r="G923" s="39"/>
      <c r="H923" s="39"/>
      <c r="T923" s="39"/>
      <c r="U923" s="39"/>
      <c r="V923" s="39"/>
      <c r="AA923" s="44"/>
      <c r="AB923" s="43"/>
    </row>
    <row r="924" spans="5:28">
      <c r="E924" s="39"/>
      <c r="F924" s="39"/>
      <c r="G924" s="39"/>
      <c r="H924" s="39"/>
      <c r="T924" s="39"/>
      <c r="U924" s="39"/>
      <c r="V924" s="39"/>
      <c r="AA924" s="44"/>
      <c r="AB924" s="43"/>
    </row>
    <row r="925" spans="5:28">
      <c r="E925" s="39"/>
      <c r="F925" s="39"/>
      <c r="G925" s="39"/>
      <c r="H925" s="39"/>
      <c r="T925" s="39"/>
      <c r="U925" s="39"/>
      <c r="V925" s="39"/>
      <c r="AA925" s="44"/>
      <c r="AB925" s="43"/>
    </row>
    <row r="926" spans="5:22">
      <c r="E926" s="39"/>
      <c r="F926" s="39"/>
      <c r="G926" s="39"/>
      <c r="H926" s="39"/>
      <c r="T926" s="39"/>
      <c r="U926" s="39"/>
      <c r="V926" s="39"/>
    </row>
    <row r="927" spans="5:22">
      <c r="E927" s="39"/>
      <c r="F927" s="39"/>
      <c r="G927" s="39"/>
      <c r="H927" s="39"/>
      <c r="T927" s="39"/>
      <c r="U927" s="39"/>
      <c r="V927" s="39"/>
    </row>
    <row r="928" spans="5:22">
      <c r="E928" s="39"/>
      <c r="F928" s="39"/>
      <c r="G928" s="39"/>
      <c r="H928" s="39"/>
      <c r="T928" s="39"/>
      <c r="U928" s="39"/>
      <c r="V928" s="39"/>
    </row>
    <row r="929" spans="5:22">
      <c r="E929" s="39"/>
      <c r="F929" s="39"/>
      <c r="G929" s="39"/>
      <c r="H929" s="39"/>
      <c r="T929" s="39"/>
      <c r="U929" s="39"/>
      <c r="V929" s="39"/>
    </row>
    <row r="930" spans="5:22">
      <c r="E930" s="39"/>
      <c r="F930" s="39"/>
      <c r="G930" s="39"/>
      <c r="H930" s="39"/>
      <c r="T930" s="39"/>
      <c r="U930" s="39"/>
      <c r="V930" s="39"/>
    </row>
    <row r="931" spans="5:22">
      <c r="E931" s="39"/>
      <c r="F931" s="39"/>
      <c r="G931" s="39"/>
      <c r="H931" s="39"/>
      <c r="T931" s="39"/>
      <c r="U931" s="39"/>
      <c r="V931" s="39"/>
    </row>
    <row r="932" s="4" customFormat="1" spans="1:16372">
      <c r="A932" s="5"/>
      <c r="B932" s="6"/>
      <c r="C932" s="7"/>
      <c r="D932" s="7"/>
      <c r="E932" s="39"/>
      <c r="F932" s="39"/>
      <c r="G932" s="39"/>
      <c r="H932" s="39"/>
      <c r="I932" s="7"/>
      <c r="J932" s="8"/>
      <c r="K932" s="7"/>
      <c r="L932" s="7"/>
      <c r="M932" s="7"/>
      <c r="N932" s="7"/>
      <c r="O932" s="9"/>
      <c r="P932" s="7"/>
      <c r="Q932" s="7"/>
      <c r="R932" s="7"/>
      <c r="S932" s="7"/>
      <c r="T932" s="39"/>
      <c r="U932" s="39"/>
      <c r="V932" s="39"/>
      <c r="W932" s="5"/>
      <c r="X932" s="5"/>
      <c r="Y932" s="5"/>
      <c r="Z932" s="5"/>
      <c r="AA932" s="10"/>
      <c r="AB932" s="10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  <c r="JV932" s="5"/>
      <c r="JW932" s="5"/>
      <c r="JX932" s="5"/>
      <c r="JY932" s="5"/>
      <c r="JZ932" s="5"/>
      <c r="KA932" s="5"/>
      <c r="KB932" s="5"/>
      <c r="KC932" s="5"/>
      <c r="KD932" s="5"/>
      <c r="KE932" s="5"/>
      <c r="KF932" s="5"/>
      <c r="KG932" s="5"/>
      <c r="KH932" s="5"/>
      <c r="KI932" s="5"/>
      <c r="KJ932" s="5"/>
      <c r="KK932" s="5"/>
      <c r="KL932" s="5"/>
      <c r="KM932" s="5"/>
      <c r="KN932" s="5"/>
      <c r="KO932" s="5"/>
      <c r="KP932" s="5"/>
      <c r="KQ932" s="5"/>
      <c r="KR932" s="5"/>
      <c r="KS932" s="5"/>
      <c r="KT932" s="5"/>
      <c r="KU932" s="5"/>
      <c r="KV932" s="5"/>
      <c r="KW932" s="5"/>
      <c r="KX932" s="5"/>
      <c r="KY932" s="5"/>
      <c r="KZ932" s="5"/>
      <c r="LA932" s="5"/>
      <c r="LB932" s="5"/>
      <c r="LC932" s="5"/>
      <c r="LD932" s="5"/>
      <c r="LE932" s="5"/>
      <c r="LF932" s="5"/>
      <c r="LG932" s="5"/>
      <c r="LH932" s="5"/>
      <c r="LI932" s="5"/>
      <c r="LJ932" s="5"/>
      <c r="LK932" s="5"/>
      <c r="LL932" s="5"/>
      <c r="LM932" s="5"/>
      <c r="LN932" s="5"/>
      <c r="LO932" s="5"/>
      <c r="LP932" s="5"/>
      <c r="LQ932" s="5"/>
      <c r="LR932" s="5"/>
      <c r="LS932" s="5"/>
      <c r="LT932" s="5"/>
      <c r="LU932" s="5"/>
      <c r="LV932" s="5"/>
      <c r="LW932" s="5"/>
      <c r="LX932" s="5"/>
      <c r="LY932" s="5"/>
      <c r="LZ932" s="5"/>
      <c r="MA932" s="5"/>
      <c r="MB932" s="5"/>
      <c r="MC932" s="5"/>
      <c r="MD932" s="5"/>
      <c r="ME932" s="5"/>
      <c r="MF932" s="5"/>
      <c r="MG932" s="5"/>
      <c r="MH932" s="5"/>
      <c r="MI932" s="5"/>
      <c r="MJ932" s="5"/>
      <c r="MK932" s="5"/>
      <c r="ML932" s="5"/>
      <c r="MM932" s="5"/>
      <c r="MN932" s="5"/>
      <c r="MO932" s="5"/>
      <c r="MP932" s="5"/>
      <c r="MQ932" s="5"/>
      <c r="MR932" s="5"/>
      <c r="MS932" s="5"/>
      <c r="MT932" s="5"/>
      <c r="MU932" s="5"/>
      <c r="MV932" s="5"/>
      <c r="MW932" s="5"/>
      <c r="MX932" s="5"/>
      <c r="MY932" s="5"/>
      <c r="MZ932" s="5"/>
      <c r="NA932" s="5"/>
      <c r="NB932" s="5"/>
      <c r="NC932" s="5"/>
      <c r="ND932" s="5"/>
      <c r="NE932" s="5"/>
      <c r="NF932" s="5"/>
      <c r="NG932" s="5"/>
      <c r="NH932" s="5"/>
      <c r="NI932" s="5"/>
      <c r="NJ932" s="5"/>
      <c r="NK932" s="5"/>
      <c r="NL932" s="5"/>
      <c r="NM932" s="5"/>
      <c r="NN932" s="5"/>
      <c r="NO932" s="5"/>
      <c r="NP932" s="5"/>
      <c r="NQ932" s="5"/>
      <c r="NR932" s="5"/>
      <c r="NS932" s="5"/>
      <c r="NT932" s="5"/>
      <c r="NU932" s="5"/>
      <c r="NV932" s="5"/>
      <c r="NW932" s="5"/>
      <c r="NX932" s="5"/>
      <c r="NY932" s="5"/>
      <c r="NZ932" s="5"/>
      <c r="OA932" s="5"/>
      <c r="OB932" s="5"/>
      <c r="OC932" s="5"/>
      <c r="OD932" s="5"/>
      <c r="OE932" s="5"/>
      <c r="OF932" s="5"/>
      <c r="OG932" s="5"/>
      <c r="OH932" s="5"/>
      <c r="OI932" s="5"/>
      <c r="OJ932" s="5"/>
      <c r="OK932" s="5"/>
      <c r="OL932" s="5"/>
      <c r="OM932" s="5"/>
      <c r="ON932" s="5"/>
      <c r="OO932" s="5"/>
      <c r="OP932" s="5"/>
      <c r="OQ932" s="5"/>
      <c r="OR932" s="5"/>
      <c r="OS932" s="5"/>
      <c r="OT932" s="5"/>
      <c r="OU932" s="5"/>
      <c r="OV932" s="5"/>
      <c r="OW932" s="5"/>
      <c r="OX932" s="5"/>
      <c r="OY932" s="5"/>
      <c r="OZ932" s="5"/>
      <c r="PA932" s="5"/>
      <c r="PB932" s="5"/>
      <c r="PC932" s="5"/>
      <c r="PD932" s="5"/>
      <c r="PE932" s="5"/>
      <c r="PF932" s="5"/>
      <c r="PG932" s="5"/>
      <c r="PH932" s="5"/>
      <c r="PI932" s="5"/>
      <c r="PJ932" s="5"/>
      <c r="PK932" s="5"/>
      <c r="PL932" s="5"/>
      <c r="PM932" s="5"/>
      <c r="PN932" s="5"/>
      <c r="PO932" s="5"/>
      <c r="PP932" s="5"/>
      <c r="PQ932" s="5"/>
      <c r="PR932" s="5"/>
      <c r="PS932" s="5"/>
      <c r="PT932" s="5"/>
      <c r="PU932" s="5"/>
      <c r="PV932" s="5"/>
      <c r="PW932" s="5"/>
      <c r="PX932" s="5"/>
      <c r="PY932" s="5"/>
      <c r="PZ932" s="5"/>
      <c r="QA932" s="5"/>
      <c r="QB932" s="5"/>
      <c r="QC932" s="5"/>
      <c r="QD932" s="5"/>
      <c r="QE932" s="5"/>
      <c r="QF932" s="5"/>
      <c r="QG932" s="5"/>
      <c r="QH932" s="5"/>
      <c r="QI932" s="5"/>
      <c r="QJ932" s="5"/>
      <c r="QK932" s="5"/>
      <c r="QL932" s="5"/>
      <c r="QM932" s="5"/>
      <c r="QN932" s="5"/>
      <c r="QO932" s="5"/>
      <c r="QP932" s="5"/>
      <c r="QQ932" s="5"/>
      <c r="QR932" s="5"/>
      <c r="QS932" s="5"/>
      <c r="QT932" s="5"/>
      <c r="QU932" s="5"/>
      <c r="QV932" s="5"/>
      <c r="QW932" s="5"/>
      <c r="QX932" s="5"/>
      <c r="QY932" s="5"/>
      <c r="QZ932" s="5"/>
      <c r="RA932" s="5"/>
      <c r="RB932" s="5"/>
      <c r="RC932" s="5"/>
      <c r="RD932" s="5"/>
      <c r="RE932" s="5"/>
      <c r="RF932" s="5"/>
      <c r="RG932" s="5"/>
      <c r="RH932" s="5"/>
      <c r="RI932" s="5"/>
      <c r="RJ932" s="5"/>
      <c r="RK932" s="5"/>
      <c r="RL932" s="5"/>
      <c r="RM932" s="5"/>
      <c r="RN932" s="5"/>
      <c r="RO932" s="5"/>
      <c r="RP932" s="5"/>
      <c r="RQ932" s="5"/>
      <c r="RR932" s="5"/>
      <c r="RS932" s="5"/>
      <c r="RT932" s="5"/>
      <c r="RU932" s="5"/>
      <c r="RV932" s="5"/>
      <c r="RW932" s="5"/>
      <c r="RX932" s="5"/>
      <c r="RY932" s="5"/>
      <c r="RZ932" s="5"/>
      <c r="SA932" s="5"/>
      <c r="SB932" s="5"/>
      <c r="SC932" s="5"/>
      <c r="SD932" s="5"/>
      <c r="SE932" s="5"/>
      <c r="SF932" s="5"/>
      <c r="SG932" s="5"/>
      <c r="SH932" s="5"/>
      <c r="SI932" s="5"/>
      <c r="SJ932" s="5"/>
      <c r="SK932" s="5"/>
      <c r="SL932" s="5"/>
      <c r="SM932" s="5"/>
      <c r="SN932" s="5"/>
      <c r="SO932" s="5"/>
      <c r="SP932" s="5"/>
      <c r="SQ932" s="5"/>
      <c r="SR932" s="5"/>
      <c r="SS932" s="5"/>
      <c r="ST932" s="5"/>
      <c r="SU932" s="5"/>
      <c r="SV932" s="5"/>
      <c r="SW932" s="5"/>
      <c r="SX932" s="5"/>
      <c r="SY932" s="5"/>
      <c r="SZ932" s="5"/>
      <c r="TA932" s="5"/>
      <c r="TB932" s="5"/>
      <c r="TC932" s="5"/>
      <c r="TD932" s="5"/>
      <c r="TE932" s="5"/>
      <c r="TF932" s="5"/>
      <c r="TG932" s="5"/>
      <c r="TH932" s="5"/>
      <c r="TI932" s="5"/>
      <c r="TJ932" s="5"/>
      <c r="TK932" s="5"/>
      <c r="TL932" s="5"/>
      <c r="TM932" s="5"/>
      <c r="TN932" s="5"/>
      <c r="TO932" s="5"/>
      <c r="TP932" s="5"/>
      <c r="TQ932" s="5"/>
      <c r="TR932" s="5"/>
      <c r="TS932" s="5"/>
      <c r="TT932" s="5"/>
      <c r="TU932" s="5"/>
      <c r="TV932" s="5"/>
      <c r="TW932" s="5"/>
      <c r="TX932" s="5"/>
      <c r="TY932" s="5"/>
      <c r="TZ932" s="5"/>
      <c r="UA932" s="5"/>
      <c r="UB932" s="5"/>
      <c r="UC932" s="5"/>
      <c r="UD932" s="5"/>
      <c r="UE932" s="5"/>
      <c r="UF932" s="5"/>
      <c r="UG932" s="5"/>
      <c r="UH932" s="5"/>
      <c r="UI932" s="5"/>
      <c r="UJ932" s="5"/>
      <c r="UK932" s="5"/>
      <c r="UL932" s="5"/>
      <c r="UM932" s="5"/>
      <c r="UN932" s="5"/>
      <c r="UO932" s="5"/>
      <c r="UP932" s="5"/>
      <c r="UQ932" s="5"/>
      <c r="UR932" s="5"/>
      <c r="US932" s="5"/>
      <c r="UT932" s="5"/>
      <c r="UU932" s="5"/>
      <c r="UV932" s="5"/>
      <c r="UW932" s="5"/>
      <c r="UX932" s="5"/>
      <c r="UY932" s="5"/>
      <c r="UZ932" s="5"/>
      <c r="VA932" s="5"/>
      <c r="VB932" s="5"/>
      <c r="VC932" s="5"/>
      <c r="VD932" s="5"/>
      <c r="VE932" s="5"/>
      <c r="VF932" s="5"/>
      <c r="VG932" s="5"/>
      <c r="VH932" s="5"/>
      <c r="VI932" s="5"/>
      <c r="VJ932" s="5"/>
      <c r="VK932" s="5"/>
      <c r="VL932" s="5"/>
      <c r="VM932" s="5"/>
      <c r="VN932" s="5"/>
      <c r="VO932" s="5"/>
      <c r="VP932" s="5"/>
      <c r="VQ932" s="5"/>
      <c r="VR932" s="5"/>
      <c r="VS932" s="5"/>
      <c r="VT932" s="5"/>
      <c r="VU932" s="5"/>
      <c r="VV932" s="5"/>
      <c r="VW932" s="5"/>
      <c r="VX932" s="5"/>
      <c r="VY932" s="5"/>
      <c r="VZ932" s="5"/>
      <c r="WA932" s="5"/>
      <c r="WB932" s="5"/>
      <c r="WC932" s="5"/>
      <c r="WD932" s="5"/>
      <c r="WE932" s="5"/>
      <c r="WF932" s="5"/>
      <c r="WG932" s="5"/>
      <c r="WH932" s="5"/>
      <c r="WI932" s="5"/>
      <c r="WJ932" s="5"/>
      <c r="WK932" s="5"/>
      <c r="WL932" s="5"/>
      <c r="WM932" s="5"/>
      <c r="WN932" s="5"/>
      <c r="WO932" s="5"/>
      <c r="WP932" s="5"/>
      <c r="WQ932" s="5"/>
      <c r="WR932" s="5"/>
      <c r="WS932" s="5"/>
      <c r="WT932" s="5"/>
      <c r="WU932" s="5"/>
      <c r="WV932" s="5"/>
      <c r="WW932" s="5"/>
      <c r="WX932" s="5"/>
      <c r="WY932" s="5"/>
      <c r="WZ932" s="5"/>
      <c r="XA932" s="5"/>
      <c r="XB932" s="5"/>
      <c r="XC932" s="5"/>
      <c r="XD932" s="5"/>
      <c r="XE932" s="5"/>
      <c r="XF932" s="5"/>
      <c r="XG932" s="5"/>
      <c r="XH932" s="5"/>
      <c r="XI932" s="5"/>
      <c r="XJ932" s="5"/>
      <c r="XK932" s="5"/>
      <c r="XL932" s="5"/>
      <c r="XM932" s="5"/>
      <c r="XN932" s="5"/>
      <c r="XO932" s="5"/>
      <c r="XP932" s="5"/>
      <c r="XQ932" s="5"/>
      <c r="XR932" s="5"/>
      <c r="XS932" s="5"/>
      <c r="XT932" s="5"/>
      <c r="XU932" s="5"/>
      <c r="XV932" s="5"/>
      <c r="XW932" s="5"/>
      <c r="XX932" s="5"/>
      <c r="XY932" s="5"/>
      <c r="XZ932" s="5"/>
      <c r="YA932" s="5"/>
      <c r="YB932" s="5"/>
      <c r="YC932" s="5"/>
      <c r="YD932" s="5"/>
      <c r="YE932" s="5"/>
      <c r="YF932" s="5"/>
      <c r="YG932" s="5"/>
      <c r="YH932" s="5"/>
      <c r="YI932" s="5"/>
      <c r="YJ932" s="5"/>
      <c r="YK932" s="5"/>
      <c r="YL932" s="5"/>
      <c r="YM932" s="5"/>
      <c r="YN932" s="5"/>
      <c r="YO932" s="5"/>
      <c r="YP932" s="5"/>
      <c r="YQ932" s="5"/>
      <c r="YR932" s="5"/>
      <c r="YS932" s="5"/>
      <c r="YT932" s="5"/>
      <c r="YU932" s="5"/>
      <c r="YV932" s="5"/>
      <c r="YW932" s="5"/>
      <c r="YX932" s="5"/>
      <c r="YY932" s="5"/>
      <c r="YZ932" s="5"/>
      <c r="ZA932" s="5"/>
      <c r="ZB932" s="5"/>
      <c r="ZC932" s="5"/>
      <c r="ZD932" s="5"/>
      <c r="ZE932" s="5"/>
      <c r="ZF932" s="5"/>
      <c r="ZG932" s="5"/>
      <c r="ZH932" s="5"/>
      <c r="ZI932" s="5"/>
      <c r="ZJ932" s="5"/>
      <c r="ZK932" s="5"/>
      <c r="ZL932" s="5"/>
      <c r="ZM932" s="5"/>
      <c r="ZN932" s="5"/>
      <c r="ZO932" s="5"/>
      <c r="ZP932" s="5"/>
      <c r="ZQ932" s="5"/>
      <c r="ZR932" s="5"/>
      <c r="ZS932" s="5"/>
      <c r="ZT932" s="5"/>
      <c r="ZU932" s="5"/>
      <c r="ZV932" s="5"/>
      <c r="ZW932" s="5"/>
      <c r="ZX932" s="5"/>
      <c r="ZY932" s="5"/>
      <c r="ZZ932" s="5"/>
      <c r="AAA932" s="5"/>
      <c r="AAB932" s="5"/>
      <c r="AAC932" s="5"/>
      <c r="AAD932" s="5"/>
      <c r="AAE932" s="5"/>
      <c r="AAF932" s="5"/>
      <c r="AAG932" s="5"/>
      <c r="AAH932" s="5"/>
      <c r="AAI932" s="5"/>
      <c r="AAJ932" s="5"/>
      <c r="AAK932" s="5"/>
      <c r="AAL932" s="5"/>
      <c r="AAM932" s="5"/>
      <c r="AAN932" s="5"/>
      <c r="AAO932" s="5"/>
      <c r="AAP932" s="5"/>
      <c r="AAQ932" s="5"/>
      <c r="AAR932" s="5"/>
      <c r="AAS932" s="5"/>
      <c r="AAT932" s="5"/>
      <c r="AAU932" s="5"/>
      <c r="AAV932" s="5"/>
      <c r="AAW932" s="5"/>
      <c r="AAX932" s="5"/>
      <c r="AAY932" s="5"/>
      <c r="AAZ932" s="5"/>
      <c r="ABA932" s="5"/>
      <c r="ABB932" s="5"/>
      <c r="ABC932" s="5"/>
      <c r="ABD932" s="5"/>
      <c r="ABE932" s="5"/>
      <c r="ABF932" s="5"/>
      <c r="ABG932" s="5"/>
      <c r="ABH932" s="5"/>
      <c r="ABI932" s="5"/>
      <c r="ABJ932" s="5"/>
      <c r="ABK932" s="5"/>
      <c r="ABL932" s="5"/>
      <c r="ABM932" s="5"/>
      <c r="ABN932" s="5"/>
      <c r="ABO932" s="5"/>
      <c r="ABP932" s="5"/>
      <c r="ABQ932" s="5"/>
      <c r="ABR932" s="5"/>
      <c r="ABS932" s="5"/>
      <c r="ABT932" s="5"/>
      <c r="ABU932" s="5"/>
      <c r="ABV932" s="5"/>
      <c r="ABW932" s="5"/>
      <c r="ABX932" s="5"/>
      <c r="ABY932" s="5"/>
      <c r="ABZ932" s="5"/>
      <c r="ACA932" s="5"/>
      <c r="ACB932" s="5"/>
      <c r="ACC932" s="5"/>
      <c r="ACD932" s="5"/>
      <c r="ACE932" s="5"/>
      <c r="ACF932" s="5"/>
      <c r="ACG932" s="5"/>
      <c r="ACH932" s="5"/>
      <c r="ACI932" s="5"/>
      <c r="ACJ932" s="5"/>
      <c r="ACK932" s="5"/>
      <c r="ACL932" s="5"/>
      <c r="ACM932" s="5"/>
      <c r="ACN932" s="5"/>
      <c r="ACO932" s="5"/>
      <c r="ACP932" s="5"/>
      <c r="ACQ932" s="5"/>
      <c r="ACR932" s="5"/>
      <c r="ACS932" s="5"/>
      <c r="ACT932" s="5"/>
      <c r="ACU932" s="5"/>
      <c r="ACV932" s="5"/>
      <c r="ACW932" s="5"/>
      <c r="ACX932" s="5"/>
      <c r="ACY932" s="5"/>
      <c r="ACZ932" s="5"/>
      <c r="ADA932" s="5"/>
      <c r="ADB932" s="5"/>
      <c r="ADC932" s="5"/>
      <c r="ADD932" s="5"/>
      <c r="ADE932" s="5"/>
      <c r="ADF932" s="5"/>
      <c r="ADG932" s="5"/>
      <c r="ADH932" s="5"/>
      <c r="ADI932" s="5"/>
      <c r="ADJ932" s="5"/>
      <c r="ADK932" s="5"/>
      <c r="ADL932" s="5"/>
      <c r="ADM932" s="5"/>
      <c r="ADN932" s="5"/>
      <c r="ADO932" s="5"/>
      <c r="ADP932" s="5"/>
      <c r="ADQ932" s="5"/>
      <c r="ADR932" s="5"/>
      <c r="ADS932" s="5"/>
      <c r="ADT932" s="5"/>
      <c r="ADU932" s="5"/>
      <c r="ADV932" s="5"/>
      <c r="ADW932" s="5"/>
      <c r="ADX932" s="5"/>
      <c r="ADY932" s="5"/>
      <c r="ADZ932" s="5"/>
      <c r="AEA932" s="5"/>
      <c r="AEB932" s="5"/>
      <c r="AEC932" s="5"/>
      <c r="AED932" s="5"/>
      <c r="AEE932" s="5"/>
      <c r="AEF932" s="5"/>
      <c r="AEG932" s="5"/>
      <c r="AEH932" s="5"/>
      <c r="AEI932" s="5"/>
      <c r="AEJ932" s="5"/>
      <c r="AEK932" s="5"/>
      <c r="AEL932" s="5"/>
      <c r="AEM932" s="5"/>
      <c r="AEN932" s="5"/>
      <c r="AEO932" s="5"/>
      <c r="AEP932" s="5"/>
      <c r="AEQ932" s="5"/>
      <c r="AER932" s="5"/>
      <c r="AES932" s="5"/>
      <c r="AET932" s="5"/>
      <c r="AEU932" s="5"/>
      <c r="AEV932" s="5"/>
      <c r="AEW932" s="5"/>
      <c r="AEX932" s="5"/>
      <c r="AEY932" s="5"/>
      <c r="AEZ932" s="5"/>
      <c r="AFA932" s="5"/>
      <c r="AFB932" s="5"/>
      <c r="AFC932" s="5"/>
      <c r="AFD932" s="5"/>
      <c r="AFE932" s="5"/>
      <c r="AFF932" s="5"/>
      <c r="AFG932" s="5"/>
      <c r="AFH932" s="5"/>
      <c r="AFI932" s="5"/>
      <c r="AFJ932" s="5"/>
      <c r="AFK932" s="5"/>
      <c r="AFL932" s="5"/>
      <c r="AFM932" s="5"/>
      <c r="AFN932" s="5"/>
      <c r="AFO932" s="5"/>
      <c r="AFP932" s="5"/>
      <c r="AFQ932" s="5"/>
      <c r="AFR932" s="5"/>
      <c r="AFS932" s="5"/>
      <c r="AFT932" s="5"/>
      <c r="AFU932" s="5"/>
      <c r="AFV932" s="5"/>
      <c r="AFW932" s="5"/>
      <c r="AFX932" s="5"/>
      <c r="AFY932" s="5"/>
      <c r="AFZ932" s="5"/>
      <c r="AGA932" s="5"/>
      <c r="AGB932" s="5"/>
      <c r="AGC932" s="5"/>
      <c r="AGD932" s="5"/>
      <c r="AGE932" s="5"/>
      <c r="AGF932" s="5"/>
      <c r="AGG932" s="5"/>
      <c r="AGH932" s="5"/>
      <c r="AGI932" s="5"/>
      <c r="AGJ932" s="5"/>
      <c r="AGK932" s="5"/>
      <c r="AGL932" s="5"/>
      <c r="AGM932" s="5"/>
      <c r="AGN932" s="5"/>
      <c r="AGO932" s="5"/>
      <c r="AGP932" s="5"/>
      <c r="AGQ932" s="5"/>
      <c r="AGR932" s="5"/>
      <c r="AGS932" s="5"/>
      <c r="AGT932" s="5"/>
      <c r="AGU932" s="5"/>
      <c r="AGV932" s="5"/>
      <c r="AGW932" s="5"/>
      <c r="AGX932" s="5"/>
      <c r="AGY932" s="5"/>
      <c r="AGZ932" s="5"/>
      <c r="AHA932" s="5"/>
      <c r="AHB932" s="5"/>
      <c r="AHC932" s="5"/>
      <c r="AHD932" s="5"/>
      <c r="AHE932" s="5"/>
      <c r="AHF932" s="5"/>
      <c r="AHG932" s="5"/>
      <c r="AHH932" s="5"/>
      <c r="AHI932" s="5"/>
      <c r="AHJ932" s="5"/>
      <c r="AHK932" s="5"/>
      <c r="AHL932" s="5"/>
      <c r="AHM932" s="5"/>
      <c r="AHN932" s="5"/>
      <c r="AHO932" s="5"/>
      <c r="AHP932" s="5"/>
      <c r="AHQ932" s="5"/>
      <c r="AHR932" s="5"/>
      <c r="AHS932" s="5"/>
      <c r="AHT932" s="5"/>
      <c r="AHU932" s="5"/>
      <c r="AHV932" s="5"/>
      <c r="AHW932" s="5"/>
      <c r="AHX932" s="5"/>
      <c r="AHY932" s="5"/>
      <c r="AHZ932" s="5"/>
      <c r="AIA932" s="5"/>
      <c r="AIB932" s="5"/>
      <c r="AIC932" s="5"/>
      <c r="AID932" s="5"/>
      <c r="AIE932" s="5"/>
      <c r="AIF932" s="5"/>
      <c r="AIG932" s="5"/>
      <c r="AIH932" s="5"/>
      <c r="AII932" s="5"/>
      <c r="AIJ932" s="5"/>
      <c r="AIK932" s="5"/>
      <c r="AIL932" s="5"/>
      <c r="AIM932" s="5"/>
      <c r="AIN932" s="5"/>
      <c r="AIO932" s="5"/>
      <c r="AIP932" s="5"/>
      <c r="AIQ932" s="5"/>
      <c r="AIR932" s="5"/>
      <c r="AIS932" s="5"/>
      <c r="AIT932" s="5"/>
      <c r="AIU932" s="5"/>
      <c r="AIV932" s="5"/>
      <c r="AIW932" s="5"/>
      <c r="AIX932" s="5"/>
      <c r="AIY932" s="5"/>
      <c r="AIZ932" s="5"/>
      <c r="AJA932" s="5"/>
      <c r="AJB932" s="5"/>
      <c r="AJC932" s="5"/>
      <c r="AJD932" s="5"/>
      <c r="AJE932" s="5"/>
      <c r="AJF932" s="5"/>
      <c r="AJG932" s="5"/>
      <c r="AJH932" s="5"/>
      <c r="AJI932" s="5"/>
      <c r="AJJ932" s="5"/>
      <c r="AJK932" s="5"/>
      <c r="AJL932" s="5"/>
      <c r="AJM932" s="5"/>
      <c r="AJN932" s="5"/>
      <c r="AJO932" s="5"/>
      <c r="AJP932" s="5"/>
      <c r="AJQ932" s="5"/>
      <c r="AJR932" s="5"/>
      <c r="AJS932" s="5"/>
      <c r="AJT932" s="5"/>
      <c r="AJU932" s="5"/>
      <c r="AJV932" s="5"/>
      <c r="AJW932" s="5"/>
      <c r="AJX932" s="5"/>
      <c r="AJY932" s="5"/>
      <c r="AJZ932" s="5"/>
      <c r="AKA932" s="5"/>
      <c r="AKB932" s="5"/>
      <c r="AKC932" s="5"/>
      <c r="AKD932" s="5"/>
      <c r="AKE932" s="5"/>
      <c r="AKF932" s="5"/>
      <c r="AKG932" s="5"/>
      <c r="AKH932" s="5"/>
      <c r="AKI932" s="5"/>
      <c r="AKJ932" s="5"/>
      <c r="AKK932" s="5"/>
      <c r="AKL932" s="5"/>
      <c r="AKM932" s="5"/>
      <c r="AKN932" s="5"/>
      <c r="AKO932" s="5"/>
      <c r="AKP932" s="5"/>
      <c r="AKQ932" s="5"/>
      <c r="AKR932" s="5"/>
      <c r="AKS932" s="5"/>
      <c r="AKT932" s="5"/>
      <c r="AKU932" s="5"/>
      <c r="AKV932" s="5"/>
      <c r="AKW932" s="5"/>
      <c r="AKX932" s="5"/>
      <c r="AKY932" s="5"/>
      <c r="AKZ932" s="5"/>
      <c r="ALA932" s="5"/>
      <c r="ALB932" s="5"/>
      <c r="ALC932" s="5"/>
      <c r="ALD932" s="5"/>
      <c r="ALE932" s="5"/>
      <c r="ALF932" s="5"/>
      <c r="ALG932" s="5"/>
      <c r="ALH932" s="5"/>
      <c r="ALI932" s="5"/>
      <c r="ALJ932" s="5"/>
      <c r="ALK932" s="5"/>
      <c r="ALL932" s="5"/>
      <c r="ALM932" s="5"/>
      <c r="ALN932" s="5"/>
      <c r="ALO932" s="5"/>
      <c r="ALP932" s="5"/>
      <c r="ALQ932" s="5"/>
      <c r="ALR932" s="5"/>
      <c r="ALS932" s="5"/>
      <c r="ALT932" s="5"/>
      <c r="ALU932" s="5"/>
      <c r="ALV932" s="5"/>
      <c r="ALW932" s="5"/>
      <c r="ALX932" s="5"/>
      <c r="ALY932" s="5"/>
      <c r="ALZ932" s="5"/>
      <c r="AMA932" s="5"/>
      <c r="AMB932" s="5"/>
      <c r="AMC932" s="5"/>
      <c r="AMD932" s="5"/>
      <c r="AME932" s="5"/>
      <c r="AMF932" s="5"/>
      <c r="AMG932" s="5"/>
      <c r="AMH932" s="5"/>
      <c r="AMI932" s="5"/>
      <c r="AMJ932" s="5"/>
      <c r="AMK932" s="5"/>
      <c r="AML932" s="5"/>
      <c r="AMM932" s="5"/>
      <c r="AMN932" s="5"/>
      <c r="AMO932" s="5"/>
      <c r="AMP932" s="5"/>
      <c r="AMQ932" s="5"/>
      <c r="AMR932" s="5"/>
      <c r="AMS932" s="5"/>
      <c r="AMT932" s="5"/>
      <c r="AMU932" s="5"/>
      <c r="AMV932" s="5"/>
      <c r="AMW932" s="5"/>
      <c r="AMX932" s="5"/>
      <c r="AMY932" s="5"/>
      <c r="AMZ932" s="5"/>
      <c r="ANA932" s="5"/>
      <c r="ANB932" s="5"/>
      <c r="ANC932" s="5"/>
      <c r="AND932" s="5"/>
      <c r="ANE932" s="5"/>
      <c r="ANF932" s="5"/>
      <c r="ANG932" s="5"/>
      <c r="ANH932" s="5"/>
      <c r="ANI932" s="5"/>
      <c r="ANJ932" s="5"/>
      <c r="ANK932" s="5"/>
      <c r="ANL932" s="5"/>
      <c r="ANM932" s="5"/>
      <c r="ANN932" s="5"/>
      <c r="ANO932" s="5"/>
      <c r="ANP932" s="5"/>
      <c r="ANQ932" s="5"/>
      <c r="ANR932" s="5"/>
      <c r="ANS932" s="5"/>
      <c r="ANT932" s="5"/>
      <c r="ANU932" s="5"/>
      <c r="ANV932" s="5"/>
      <c r="ANW932" s="5"/>
      <c r="ANX932" s="5"/>
      <c r="ANY932" s="5"/>
      <c r="ANZ932" s="5"/>
      <c r="AOA932" s="5"/>
      <c r="AOB932" s="5"/>
      <c r="AOC932" s="5"/>
      <c r="AOD932" s="5"/>
      <c r="AOE932" s="5"/>
      <c r="AOF932" s="5"/>
      <c r="AOG932" s="5"/>
      <c r="AOH932" s="5"/>
      <c r="AOI932" s="5"/>
      <c r="AOJ932" s="5"/>
      <c r="AOK932" s="5"/>
      <c r="AOL932" s="5"/>
      <c r="AOM932" s="5"/>
      <c r="AON932" s="5"/>
      <c r="AOO932" s="5"/>
      <c r="AOP932" s="5"/>
      <c r="AOQ932" s="5"/>
      <c r="AOR932" s="5"/>
      <c r="AOS932" s="5"/>
      <c r="AOT932" s="5"/>
      <c r="AOU932" s="5"/>
      <c r="AOV932" s="5"/>
      <c r="AOW932" s="5"/>
      <c r="AOX932" s="5"/>
      <c r="AOY932" s="5"/>
      <c r="AOZ932" s="5"/>
      <c r="APA932" s="5"/>
      <c r="APB932" s="5"/>
      <c r="APC932" s="5"/>
      <c r="APD932" s="5"/>
      <c r="APE932" s="5"/>
      <c r="APF932" s="5"/>
      <c r="APG932" s="5"/>
      <c r="APH932" s="5"/>
      <c r="API932" s="5"/>
      <c r="APJ932" s="5"/>
      <c r="APK932" s="5"/>
      <c r="APL932" s="5"/>
      <c r="APM932" s="5"/>
      <c r="APN932" s="5"/>
      <c r="APO932" s="5"/>
      <c r="APP932" s="5"/>
      <c r="APQ932" s="5"/>
      <c r="APR932" s="5"/>
      <c r="APS932" s="5"/>
      <c r="APT932" s="5"/>
      <c r="APU932" s="5"/>
      <c r="APV932" s="5"/>
      <c r="APW932" s="5"/>
      <c r="APX932" s="5"/>
      <c r="APY932" s="5"/>
      <c r="APZ932" s="5"/>
      <c r="AQA932" s="5"/>
      <c r="AQB932" s="5"/>
      <c r="AQC932" s="5"/>
      <c r="AQD932" s="5"/>
      <c r="AQE932" s="5"/>
      <c r="AQF932" s="5"/>
      <c r="AQG932" s="5"/>
      <c r="AQH932" s="5"/>
      <c r="AQI932" s="5"/>
      <c r="AQJ932" s="5"/>
      <c r="AQK932" s="5"/>
      <c r="AQL932" s="5"/>
      <c r="AQM932" s="5"/>
      <c r="AQN932" s="5"/>
      <c r="AQO932" s="5"/>
      <c r="AQP932" s="5"/>
      <c r="AQQ932" s="5"/>
      <c r="AQR932" s="5"/>
      <c r="AQS932" s="5"/>
      <c r="AQT932" s="5"/>
      <c r="AQU932" s="5"/>
      <c r="AQV932" s="5"/>
      <c r="AQW932" s="5"/>
      <c r="AQX932" s="5"/>
      <c r="AQY932" s="5"/>
      <c r="AQZ932" s="5"/>
      <c r="ARA932" s="5"/>
      <c r="ARB932" s="5"/>
      <c r="ARC932" s="5"/>
      <c r="ARD932" s="5"/>
      <c r="ARE932" s="5"/>
      <c r="ARF932" s="5"/>
      <c r="ARG932" s="5"/>
      <c r="ARH932" s="5"/>
      <c r="ARI932" s="5"/>
      <c r="ARJ932" s="5"/>
      <c r="ARK932" s="5"/>
      <c r="ARL932" s="5"/>
      <c r="ARM932" s="5"/>
      <c r="ARN932" s="5"/>
      <c r="ARO932" s="5"/>
      <c r="ARP932" s="5"/>
      <c r="ARQ932" s="5"/>
      <c r="ARR932" s="5"/>
      <c r="ARS932" s="5"/>
      <c r="ART932" s="5"/>
      <c r="ARU932" s="5"/>
      <c r="ARV932" s="5"/>
      <c r="ARW932" s="5"/>
      <c r="ARX932" s="5"/>
      <c r="ARY932" s="5"/>
      <c r="ARZ932" s="5"/>
      <c r="ASA932" s="5"/>
      <c r="ASB932" s="5"/>
      <c r="ASC932" s="5"/>
      <c r="ASD932" s="5"/>
      <c r="ASE932" s="5"/>
      <c r="ASF932" s="5"/>
      <c r="ASG932" s="5"/>
      <c r="ASH932" s="5"/>
      <c r="ASI932" s="5"/>
      <c r="ASJ932" s="5"/>
      <c r="ASK932" s="5"/>
      <c r="ASL932" s="5"/>
      <c r="ASM932" s="5"/>
      <c r="ASN932" s="5"/>
      <c r="ASO932" s="5"/>
      <c r="ASP932" s="5"/>
      <c r="ASQ932" s="5"/>
      <c r="ASR932" s="5"/>
      <c r="ASS932" s="5"/>
      <c r="AST932" s="5"/>
      <c r="ASU932" s="5"/>
      <c r="ASV932" s="5"/>
      <c r="ASW932" s="5"/>
      <c r="ASX932" s="5"/>
      <c r="ASY932" s="5"/>
      <c r="ASZ932" s="5"/>
      <c r="ATA932" s="5"/>
      <c r="ATB932" s="5"/>
      <c r="ATC932" s="5"/>
      <c r="ATD932" s="5"/>
      <c r="ATE932" s="5"/>
      <c r="ATF932" s="5"/>
      <c r="ATG932" s="5"/>
      <c r="ATH932" s="5"/>
      <c r="ATI932" s="5"/>
      <c r="ATJ932" s="5"/>
      <c r="ATK932" s="5"/>
      <c r="ATL932" s="5"/>
      <c r="ATM932" s="5"/>
      <c r="ATN932" s="5"/>
      <c r="ATO932" s="5"/>
      <c r="ATP932" s="5"/>
      <c r="ATQ932" s="5"/>
      <c r="ATR932" s="5"/>
      <c r="ATS932" s="5"/>
      <c r="ATT932" s="5"/>
      <c r="ATU932" s="5"/>
      <c r="ATV932" s="5"/>
      <c r="ATW932" s="5"/>
      <c r="ATX932" s="5"/>
      <c r="ATY932" s="5"/>
      <c r="ATZ932" s="5"/>
      <c r="AUA932" s="5"/>
      <c r="AUB932" s="5"/>
      <c r="AUC932" s="5"/>
      <c r="AUD932" s="5"/>
      <c r="AUE932" s="5"/>
      <c r="AUF932" s="5"/>
      <c r="AUG932" s="5"/>
      <c r="AUH932" s="5"/>
      <c r="AUI932" s="5"/>
      <c r="AUJ932" s="5"/>
      <c r="AUK932" s="5"/>
      <c r="AUL932" s="5"/>
      <c r="AUM932" s="5"/>
      <c r="AUN932" s="5"/>
      <c r="AUO932" s="5"/>
      <c r="AUP932" s="5"/>
      <c r="AUQ932" s="5"/>
      <c r="AUR932" s="5"/>
      <c r="AUS932" s="5"/>
      <c r="AUT932" s="5"/>
      <c r="AUU932" s="5"/>
      <c r="AUV932" s="5"/>
      <c r="AUW932" s="5"/>
      <c r="AUX932" s="5"/>
      <c r="AUY932" s="5"/>
      <c r="AUZ932" s="5"/>
      <c r="AVA932" s="5"/>
      <c r="AVB932" s="5"/>
      <c r="AVC932" s="5"/>
      <c r="AVD932" s="5"/>
      <c r="AVE932" s="5"/>
      <c r="AVF932" s="5"/>
      <c r="AVG932" s="5"/>
      <c r="AVH932" s="5"/>
      <c r="AVI932" s="5"/>
      <c r="AVJ932" s="5"/>
      <c r="AVK932" s="5"/>
      <c r="AVL932" s="5"/>
      <c r="AVM932" s="5"/>
      <c r="AVN932" s="5"/>
      <c r="AVO932" s="5"/>
      <c r="AVP932" s="5"/>
      <c r="AVQ932" s="5"/>
      <c r="AVR932" s="5"/>
      <c r="AVS932" s="5"/>
      <c r="AVT932" s="5"/>
      <c r="AVU932" s="5"/>
      <c r="AVV932" s="5"/>
      <c r="AVW932" s="5"/>
      <c r="AVX932" s="5"/>
      <c r="AVY932" s="5"/>
      <c r="AVZ932" s="5"/>
      <c r="AWA932" s="5"/>
      <c r="AWB932" s="5"/>
      <c r="AWC932" s="5"/>
      <c r="AWD932" s="5"/>
      <c r="AWE932" s="5"/>
      <c r="AWF932" s="5"/>
      <c r="AWG932" s="5"/>
      <c r="AWH932" s="5"/>
      <c r="AWI932" s="5"/>
      <c r="AWJ932" s="5"/>
      <c r="AWK932" s="5"/>
      <c r="AWL932" s="5"/>
      <c r="AWM932" s="5"/>
      <c r="AWN932" s="5"/>
      <c r="AWO932" s="5"/>
      <c r="AWP932" s="5"/>
      <c r="AWQ932" s="5"/>
      <c r="AWR932" s="5"/>
      <c r="AWS932" s="5"/>
      <c r="AWT932" s="5"/>
      <c r="AWU932" s="5"/>
      <c r="AWV932" s="5"/>
      <c r="AWW932" s="5"/>
      <c r="AWX932" s="5"/>
      <c r="AWY932" s="5"/>
      <c r="AWZ932" s="5"/>
      <c r="AXA932" s="5"/>
      <c r="AXB932" s="5"/>
      <c r="AXC932" s="5"/>
      <c r="AXD932" s="5"/>
      <c r="AXE932" s="5"/>
      <c r="AXF932" s="5"/>
      <c r="AXG932" s="5"/>
      <c r="AXH932" s="5"/>
      <c r="AXI932" s="5"/>
      <c r="AXJ932" s="5"/>
      <c r="AXK932" s="5"/>
      <c r="AXL932" s="5"/>
      <c r="AXM932" s="5"/>
      <c r="AXN932" s="5"/>
      <c r="AXO932" s="5"/>
      <c r="AXP932" s="5"/>
      <c r="AXQ932" s="5"/>
      <c r="AXR932" s="5"/>
      <c r="AXS932" s="5"/>
      <c r="AXT932" s="5"/>
      <c r="AXU932" s="5"/>
      <c r="AXV932" s="5"/>
      <c r="AXW932" s="5"/>
      <c r="AXX932" s="5"/>
      <c r="AXY932" s="5"/>
      <c r="AXZ932" s="5"/>
      <c r="AYA932" s="5"/>
      <c r="AYB932" s="5"/>
      <c r="AYC932" s="5"/>
      <c r="AYD932" s="5"/>
      <c r="AYE932" s="5"/>
      <c r="AYF932" s="5"/>
      <c r="AYG932" s="5"/>
      <c r="AYH932" s="5"/>
      <c r="AYI932" s="5"/>
      <c r="AYJ932" s="5"/>
      <c r="AYK932" s="5"/>
      <c r="AYL932" s="5"/>
      <c r="AYM932" s="5"/>
      <c r="AYN932" s="5"/>
      <c r="AYO932" s="5"/>
      <c r="AYP932" s="5"/>
      <c r="AYQ932" s="5"/>
      <c r="AYR932" s="5"/>
      <c r="AYS932" s="5"/>
      <c r="AYT932" s="5"/>
      <c r="AYU932" s="5"/>
      <c r="AYV932" s="5"/>
      <c r="AYW932" s="5"/>
      <c r="AYX932" s="5"/>
      <c r="AYY932" s="5"/>
      <c r="AYZ932" s="5"/>
      <c r="AZA932" s="5"/>
      <c r="AZB932" s="5"/>
      <c r="AZC932" s="5"/>
      <c r="AZD932" s="5"/>
      <c r="AZE932" s="5"/>
      <c r="AZF932" s="5"/>
      <c r="AZG932" s="5"/>
      <c r="AZH932" s="5"/>
      <c r="AZI932" s="5"/>
      <c r="AZJ932" s="5"/>
      <c r="AZK932" s="5"/>
      <c r="AZL932" s="5"/>
      <c r="AZM932" s="5"/>
      <c r="AZN932" s="5"/>
      <c r="AZO932" s="5"/>
      <c r="AZP932" s="5"/>
      <c r="AZQ932" s="5"/>
      <c r="AZR932" s="5"/>
      <c r="AZS932" s="5"/>
      <c r="AZT932" s="5"/>
      <c r="AZU932" s="5"/>
      <c r="AZV932" s="5"/>
      <c r="AZW932" s="5"/>
      <c r="AZX932" s="5"/>
      <c r="AZY932" s="5"/>
      <c r="AZZ932" s="5"/>
      <c r="BAA932" s="5"/>
      <c r="BAB932" s="5"/>
      <c r="BAC932" s="5"/>
      <c r="BAD932" s="5"/>
      <c r="BAE932" s="5"/>
      <c r="BAF932" s="5"/>
      <c r="BAG932" s="5"/>
      <c r="BAH932" s="5"/>
      <c r="BAI932" s="5"/>
      <c r="BAJ932" s="5"/>
      <c r="BAK932" s="5"/>
      <c r="BAL932" s="5"/>
      <c r="BAM932" s="5"/>
      <c r="BAN932" s="5"/>
      <c r="BAO932" s="5"/>
      <c r="BAP932" s="5"/>
      <c r="BAQ932" s="5"/>
      <c r="BAR932" s="5"/>
      <c r="BAS932" s="5"/>
      <c r="BAT932" s="5"/>
      <c r="BAU932" s="5"/>
      <c r="BAV932" s="5"/>
      <c r="BAW932" s="5"/>
      <c r="BAX932" s="5"/>
      <c r="BAY932" s="5"/>
      <c r="BAZ932" s="5"/>
      <c r="BBA932" s="5"/>
      <c r="BBB932" s="5"/>
      <c r="BBC932" s="5"/>
      <c r="BBD932" s="5"/>
      <c r="BBE932" s="5"/>
      <c r="BBF932" s="5"/>
      <c r="BBG932" s="5"/>
      <c r="BBH932" s="5"/>
      <c r="BBI932" s="5"/>
      <c r="BBJ932" s="5"/>
      <c r="BBK932" s="5"/>
      <c r="BBL932" s="5"/>
      <c r="BBM932" s="5"/>
      <c r="BBN932" s="5"/>
      <c r="BBO932" s="5"/>
      <c r="BBP932" s="5"/>
      <c r="BBQ932" s="5"/>
      <c r="BBR932" s="5"/>
      <c r="BBS932" s="5"/>
      <c r="BBT932" s="5"/>
      <c r="BBU932" s="5"/>
      <c r="BBV932" s="5"/>
      <c r="BBW932" s="5"/>
      <c r="BBX932" s="5"/>
      <c r="BBY932" s="5"/>
      <c r="BBZ932" s="5"/>
      <c r="BCA932" s="5"/>
      <c r="BCB932" s="5"/>
      <c r="BCC932" s="5"/>
      <c r="BCD932" s="5"/>
      <c r="BCE932" s="5"/>
      <c r="BCF932" s="5"/>
      <c r="BCG932" s="5"/>
      <c r="BCH932" s="5"/>
      <c r="BCI932" s="5"/>
      <c r="BCJ932" s="5"/>
      <c r="BCK932" s="5"/>
      <c r="BCL932" s="5"/>
      <c r="BCM932" s="5"/>
      <c r="BCN932" s="5"/>
      <c r="BCO932" s="5"/>
      <c r="BCP932" s="5"/>
      <c r="BCQ932" s="5"/>
      <c r="BCR932" s="5"/>
      <c r="BCS932" s="5"/>
      <c r="BCT932" s="5"/>
      <c r="BCU932" s="5"/>
      <c r="BCV932" s="5"/>
      <c r="BCW932" s="5"/>
      <c r="BCX932" s="5"/>
      <c r="BCY932" s="5"/>
      <c r="BCZ932" s="5"/>
      <c r="BDA932" s="5"/>
      <c r="BDB932" s="5"/>
      <c r="BDC932" s="5"/>
      <c r="BDD932" s="5"/>
      <c r="BDE932" s="5"/>
      <c r="BDF932" s="5"/>
      <c r="BDG932" s="5"/>
      <c r="BDH932" s="5"/>
      <c r="BDI932" s="5"/>
      <c r="BDJ932" s="5"/>
      <c r="BDK932" s="5"/>
      <c r="BDL932" s="5"/>
      <c r="BDM932" s="5"/>
      <c r="BDN932" s="5"/>
      <c r="BDO932" s="5"/>
      <c r="BDP932" s="5"/>
      <c r="BDQ932" s="5"/>
      <c r="BDR932" s="5"/>
      <c r="BDS932" s="5"/>
      <c r="BDT932" s="5"/>
      <c r="BDU932" s="5"/>
      <c r="BDV932" s="5"/>
      <c r="BDW932" s="5"/>
      <c r="BDX932" s="5"/>
      <c r="BDY932" s="5"/>
      <c r="BDZ932" s="5"/>
      <c r="BEA932" s="5"/>
      <c r="BEB932" s="5"/>
      <c r="BEC932" s="5"/>
      <c r="BED932" s="5"/>
      <c r="BEE932" s="5"/>
      <c r="BEF932" s="5"/>
      <c r="BEG932" s="5"/>
      <c r="BEH932" s="5"/>
      <c r="BEI932" s="5"/>
      <c r="BEJ932" s="5"/>
      <c r="BEK932" s="5"/>
      <c r="BEL932" s="5"/>
      <c r="BEM932" s="5"/>
      <c r="BEN932" s="5"/>
      <c r="BEO932" s="5"/>
      <c r="BEP932" s="5"/>
      <c r="BEQ932" s="5"/>
      <c r="BER932" s="5"/>
      <c r="BES932" s="5"/>
      <c r="BET932" s="5"/>
      <c r="BEU932" s="5"/>
      <c r="BEV932" s="5"/>
      <c r="BEW932" s="5"/>
      <c r="BEX932" s="5"/>
      <c r="BEY932" s="5"/>
      <c r="BEZ932" s="5"/>
      <c r="BFA932" s="5"/>
      <c r="BFB932" s="5"/>
      <c r="BFC932" s="5"/>
      <c r="BFD932" s="5"/>
      <c r="BFE932" s="5"/>
      <c r="BFF932" s="5"/>
      <c r="BFG932" s="5"/>
      <c r="BFH932" s="5"/>
      <c r="BFI932" s="5"/>
      <c r="BFJ932" s="5"/>
      <c r="BFK932" s="5"/>
      <c r="BFL932" s="5"/>
      <c r="BFM932" s="5"/>
      <c r="BFN932" s="5"/>
      <c r="BFO932" s="5"/>
      <c r="BFP932" s="5"/>
      <c r="BFQ932" s="5"/>
      <c r="BFR932" s="5"/>
      <c r="BFS932" s="5"/>
      <c r="BFT932" s="5"/>
      <c r="BFU932" s="5"/>
      <c r="BFV932" s="5"/>
      <c r="BFW932" s="5"/>
      <c r="BFX932" s="5"/>
      <c r="BFY932" s="5"/>
      <c r="BFZ932" s="5"/>
      <c r="BGA932" s="5"/>
      <c r="BGB932" s="5"/>
      <c r="BGC932" s="5"/>
      <c r="BGD932" s="5"/>
      <c r="BGE932" s="5"/>
      <c r="BGF932" s="5"/>
      <c r="BGG932" s="5"/>
      <c r="BGH932" s="5"/>
      <c r="BGI932" s="5"/>
      <c r="BGJ932" s="5"/>
      <c r="BGK932" s="5"/>
      <c r="BGL932" s="5"/>
      <c r="BGM932" s="5"/>
      <c r="BGN932" s="5"/>
      <c r="BGO932" s="5"/>
      <c r="BGP932" s="5"/>
      <c r="BGQ932" s="5"/>
      <c r="BGR932" s="5"/>
      <c r="BGS932" s="5"/>
      <c r="BGT932" s="5"/>
      <c r="BGU932" s="5"/>
      <c r="BGV932" s="5"/>
      <c r="BGW932" s="5"/>
      <c r="BGX932" s="5"/>
      <c r="BGY932" s="5"/>
      <c r="BGZ932" s="5"/>
      <c r="BHA932" s="5"/>
      <c r="BHB932" s="5"/>
      <c r="BHC932" s="5"/>
      <c r="BHD932" s="5"/>
      <c r="BHE932" s="5"/>
      <c r="BHF932" s="5"/>
      <c r="BHG932" s="5"/>
      <c r="BHH932" s="5"/>
      <c r="BHI932" s="5"/>
      <c r="BHJ932" s="5"/>
      <c r="BHK932" s="5"/>
      <c r="BHL932" s="5"/>
      <c r="BHM932" s="5"/>
      <c r="BHN932" s="5"/>
      <c r="BHO932" s="5"/>
      <c r="BHP932" s="5"/>
      <c r="BHQ932" s="5"/>
      <c r="BHR932" s="5"/>
      <c r="BHS932" s="5"/>
      <c r="BHT932" s="5"/>
      <c r="BHU932" s="5"/>
      <c r="BHV932" s="5"/>
      <c r="BHW932" s="5"/>
      <c r="BHX932" s="5"/>
      <c r="BHY932" s="5"/>
      <c r="BHZ932" s="5"/>
      <c r="BIA932" s="5"/>
      <c r="BIB932" s="5"/>
      <c r="BIC932" s="5"/>
      <c r="BID932" s="5"/>
      <c r="BIE932" s="5"/>
      <c r="BIF932" s="5"/>
      <c r="BIG932" s="5"/>
      <c r="BIH932" s="5"/>
      <c r="BII932" s="5"/>
      <c r="BIJ932" s="5"/>
      <c r="BIK932" s="5"/>
      <c r="BIL932" s="5"/>
      <c r="BIM932" s="5"/>
      <c r="BIN932" s="5"/>
      <c r="BIO932" s="5"/>
      <c r="BIP932" s="5"/>
      <c r="BIQ932" s="5"/>
      <c r="BIR932" s="5"/>
      <c r="BIS932" s="5"/>
      <c r="BIT932" s="5"/>
      <c r="BIU932" s="5"/>
      <c r="BIV932" s="5"/>
      <c r="BIW932" s="5"/>
      <c r="BIX932" s="5"/>
      <c r="BIY932" s="5"/>
      <c r="BIZ932" s="5"/>
      <c r="BJA932" s="5"/>
      <c r="BJB932" s="5"/>
      <c r="BJC932" s="5"/>
      <c r="BJD932" s="5"/>
      <c r="BJE932" s="5"/>
      <c r="BJF932" s="5"/>
      <c r="BJG932" s="5"/>
      <c r="BJH932" s="5"/>
      <c r="BJI932" s="5"/>
      <c r="BJJ932" s="5"/>
      <c r="BJK932" s="5"/>
      <c r="BJL932" s="5"/>
      <c r="BJM932" s="5"/>
      <c r="BJN932" s="5"/>
      <c r="BJO932" s="5"/>
      <c r="BJP932" s="5"/>
      <c r="BJQ932" s="5"/>
      <c r="BJR932" s="5"/>
      <c r="BJS932" s="5"/>
      <c r="BJT932" s="5"/>
      <c r="BJU932" s="5"/>
      <c r="BJV932" s="5"/>
      <c r="BJW932" s="5"/>
      <c r="BJX932" s="5"/>
      <c r="BJY932" s="5"/>
      <c r="BJZ932" s="5"/>
      <c r="BKA932" s="5"/>
      <c r="BKB932" s="5"/>
      <c r="BKC932" s="5"/>
      <c r="BKD932" s="5"/>
      <c r="BKE932" s="5"/>
      <c r="BKF932" s="5"/>
      <c r="BKG932" s="5"/>
      <c r="BKH932" s="5"/>
      <c r="BKI932" s="5"/>
      <c r="BKJ932" s="5"/>
      <c r="BKK932" s="5"/>
      <c r="BKL932" s="5"/>
      <c r="BKM932" s="5"/>
      <c r="BKN932" s="5"/>
      <c r="BKO932" s="5"/>
      <c r="BKP932" s="5"/>
      <c r="BKQ932" s="5"/>
      <c r="BKR932" s="5"/>
      <c r="BKS932" s="5"/>
      <c r="BKT932" s="5"/>
      <c r="BKU932" s="5"/>
      <c r="BKV932" s="5"/>
      <c r="BKW932" s="5"/>
      <c r="BKX932" s="5"/>
      <c r="BKY932" s="5"/>
      <c r="BKZ932" s="5"/>
      <c r="BLA932" s="5"/>
      <c r="BLB932" s="5"/>
      <c r="BLC932" s="5"/>
      <c r="BLD932" s="5"/>
      <c r="BLE932" s="5"/>
      <c r="BLF932" s="5"/>
      <c r="BLG932" s="5"/>
      <c r="BLH932" s="5"/>
      <c r="BLI932" s="5"/>
      <c r="BLJ932" s="5"/>
      <c r="BLK932" s="5"/>
      <c r="BLL932" s="5"/>
      <c r="BLM932" s="5"/>
      <c r="BLN932" s="5"/>
      <c r="BLO932" s="5"/>
      <c r="BLP932" s="5"/>
      <c r="BLQ932" s="5"/>
      <c r="BLR932" s="5"/>
      <c r="BLS932" s="5"/>
      <c r="BLT932" s="5"/>
      <c r="BLU932" s="5"/>
      <c r="BLV932" s="5"/>
      <c r="BLW932" s="5"/>
      <c r="BLX932" s="5"/>
      <c r="BLY932" s="5"/>
      <c r="BLZ932" s="5"/>
      <c r="BMA932" s="5"/>
      <c r="BMB932" s="5"/>
      <c r="BMC932" s="5"/>
      <c r="BMD932" s="5"/>
      <c r="BME932" s="5"/>
      <c r="BMF932" s="5"/>
      <c r="BMG932" s="5"/>
      <c r="BMH932" s="5"/>
      <c r="BMI932" s="5"/>
      <c r="BMJ932" s="5"/>
      <c r="BMK932" s="5"/>
      <c r="BML932" s="5"/>
      <c r="BMM932" s="5"/>
      <c r="BMN932" s="5"/>
      <c r="BMO932" s="5"/>
      <c r="BMP932" s="5"/>
      <c r="BMQ932" s="5"/>
      <c r="BMR932" s="5"/>
      <c r="BMS932" s="5"/>
      <c r="BMT932" s="5"/>
      <c r="BMU932" s="5"/>
      <c r="BMV932" s="5"/>
      <c r="BMW932" s="5"/>
      <c r="BMX932" s="5"/>
      <c r="BMY932" s="5"/>
      <c r="BMZ932" s="5"/>
      <c r="BNA932" s="5"/>
      <c r="BNB932" s="5"/>
      <c r="BNC932" s="5"/>
      <c r="BND932" s="5"/>
      <c r="BNE932" s="5"/>
      <c r="BNF932" s="5"/>
      <c r="BNG932" s="5"/>
      <c r="BNH932" s="5"/>
      <c r="BNI932" s="5"/>
      <c r="BNJ932" s="5"/>
      <c r="BNK932" s="5"/>
      <c r="BNL932" s="5"/>
      <c r="BNM932" s="5"/>
      <c r="BNN932" s="5"/>
      <c r="BNO932" s="5"/>
      <c r="BNP932" s="5"/>
      <c r="BNQ932" s="5"/>
      <c r="BNR932" s="5"/>
      <c r="BNS932" s="5"/>
      <c r="BNT932" s="5"/>
      <c r="BNU932" s="5"/>
      <c r="BNV932" s="5"/>
      <c r="BNW932" s="5"/>
      <c r="BNX932" s="5"/>
      <c r="BNY932" s="5"/>
      <c r="BNZ932" s="5"/>
      <c r="BOA932" s="5"/>
      <c r="BOB932" s="5"/>
      <c r="BOC932" s="5"/>
      <c r="BOD932" s="5"/>
      <c r="BOE932" s="5"/>
      <c r="BOF932" s="5"/>
      <c r="BOG932" s="5"/>
      <c r="BOH932" s="5"/>
      <c r="BOI932" s="5"/>
      <c r="BOJ932" s="5"/>
      <c r="BOK932" s="5"/>
      <c r="BOL932" s="5"/>
      <c r="BOM932" s="5"/>
      <c r="BON932" s="5"/>
      <c r="BOO932" s="5"/>
      <c r="BOP932" s="5"/>
      <c r="BOQ932" s="5"/>
      <c r="BOR932" s="5"/>
      <c r="BOS932" s="5"/>
      <c r="BOT932" s="5"/>
      <c r="BOU932" s="5"/>
      <c r="BOV932" s="5"/>
      <c r="BOW932" s="5"/>
      <c r="BOX932" s="5"/>
      <c r="BOY932" s="5"/>
      <c r="BOZ932" s="5"/>
      <c r="BPA932" s="5"/>
      <c r="BPB932" s="5"/>
      <c r="BPC932" s="5"/>
      <c r="BPD932" s="5"/>
      <c r="BPE932" s="5"/>
      <c r="BPF932" s="5"/>
      <c r="BPG932" s="5"/>
      <c r="BPH932" s="5"/>
      <c r="BPI932" s="5"/>
      <c r="BPJ932" s="5"/>
      <c r="BPK932" s="5"/>
      <c r="BPL932" s="5"/>
      <c r="BPM932" s="5"/>
      <c r="BPN932" s="5"/>
      <c r="BPO932" s="5"/>
      <c r="BPP932" s="5"/>
      <c r="BPQ932" s="5"/>
      <c r="BPR932" s="5"/>
      <c r="BPS932" s="5"/>
      <c r="BPT932" s="5"/>
      <c r="BPU932" s="5"/>
      <c r="BPV932" s="5"/>
      <c r="BPW932" s="5"/>
      <c r="BPX932" s="5"/>
      <c r="BPY932" s="5"/>
      <c r="BPZ932" s="5"/>
      <c r="BQA932" s="5"/>
      <c r="BQB932" s="5"/>
      <c r="BQC932" s="5"/>
      <c r="BQD932" s="5"/>
      <c r="BQE932" s="5"/>
      <c r="BQF932" s="5"/>
      <c r="BQG932" s="5"/>
      <c r="BQH932" s="5"/>
      <c r="BQI932" s="5"/>
      <c r="BQJ932" s="5"/>
      <c r="BQK932" s="5"/>
      <c r="BQL932" s="5"/>
      <c r="BQM932" s="5"/>
      <c r="BQN932" s="5"/>
      <c r="BQO932" s="5"/>
      <c r="BQP932" s="5"/>
      <c r="BQQ932" s="5"/>
      <c r="BQR932" s="5"/>
      <c r="BQS932" s="5"/>
      <c r="BQT932" s="5"/>
      <c r="BQU932" s="5"/>
      <c r="BQV932" s="5"/>
      <c r="BQW932" s="5"/>
      <c r="BQX932" s="5"/>
      <c r="BQY932" s="5"/>
      <c r="BQZ932" s="5"/>
      <c r="BRA932" s="5"/>
      <c r="BRB932" s="5"/>
      <c r="BRC932" s="5"/>
      <c r="BRD932" s="5"/>
      <c r="BRE932" s="5"/>
      <c r="BRF932" s="5"/>
      <c r="BRG932" s="5"/>
      <c r="BRH932" s="5"/>
      <c r="BRI932" s="5"/>
      <c r="BRJ932" s="5"/>
      <c r="BRK932" s="5"/>
      <c r="BRL932" s="5"/>
      <c r="BRM932" s="5"/>
      <c r="BRN932" s="5"/>
      <c r="BRO932" s="5"/>
      <c r="BRP932" s="5"/>
      <c r="BRQ932" s="5"/>
      <c r="BRR932" s="5"/>
      <c r="BRS932" s="5"/>
      <c r="BRT932" s="5"/>
      <c r="BRU932" s="5"/>
      <c r="BRV932" s="5"/>
      <c r="BRW932" s="5"/>
      <c r="BRX932" s="5"/>
      <c r="BRY932" s="5"/>
      <c r="BRZ932" s="5"/>
      <c r="BSA932" s="5"/>
      <c r="BSB932" s="5"/>
      <c r="BSC932" s="5"/>
      <c r="BSD932" s="5"/>
      <c r="BSE932" s="5"/>
      <c r="BSF932" s="5"/>
      <c r="BSG932" s="5"/>
      <c r="BSH932" s="5"/>
      <c r="BSI932" s="5"/>
      <c r="BSJ932" s="5"/>
      <c r="BSK932" s="5"/>
      <c r="BSL932" s="5"/>
      <c r="BSM932" s="5"/>
      <c r="BSN932" s="5"/>
      <c r="BSO932" s="5"/>
      <c r="BSP932" s="5"/>
      <c r="BSQ932" s="5"/>
      <c r="BSR932" s="5"/>
      <c r="BSS932" s="5"/>
      <c r="BST932" s="5"/>
      <c r="BSU932" s="5"/>
      <c r="BSV932" s="5"/>
      <c r="BSW932" s="5"/>
      <c r="BSX932" s="5"/>
      <c r="BSY932" s="5"/>
      <c r="BSZ932" s="5"/>
      <c r="BTA932" s="5"/>
      <c r="BTB932" s="5"/>
      <c r="BTC932" s="5"/>
      <c r="BTD932" s="5"/>
      <c r="BTE932" s="5"/>
      <c r="BTF932" s="5"/>
      <c r="BTG932" s="5"/>
      <c r="BTH932" s="5"/>
      <c r="BTI932" s="5"/>
      <c r="BTJ932" s="5"/>
      <c r="BTK932" s="5"/>
      <c r="BTL932" s="5"/>
      <c r="BTM932" s="5"/>
      <c r="BTN932" s="5"/>
      <c r="BTO932" s="5"/>
      <c r="BTP932" s="5"/>
      <c r="BTQ932" s="5"/>
      <c r="BTR932" s="5"/>
      <c r="BTS932" s="5"/>
      <c r="BTT932" s="5"/>
      <c r="BTU932" s="5"/>
      <c r="BTV932" s="5"/>
      <c r="BTW932" s="5"/>
      <c r="BTX932" s="5"/>
      <c r="BTY932" s="5"/>
      <c r="BTZ932" s="5"/>
      <c r="BUA932" s="5"/>
      <c r="BUB932" s="5"/>
      <c r="BUC932" s="5"/>
      <c r="BUD932" s="5"/>
      <c r="BUE932" s="5"/>
      <c r="BUF932" s="5"/>
      <c r="BUG932" s="5"/>
      <c r="BUH932" s="5"/>
      <c r="BUI932" s="5"/>
      <c r="BUJ932" s="5"/>
      <c r="BUK932" s="5"/>
      <c r="BUL932" s="5"/>
      <c r="BUM932" s="5"/>
      <c r="BUN932" s="5"/>
      <c r="BUO932" s="5"/>
      <c r="BUP932" s="5"/>
      <c r="BUQ932" s="5"/>
      <c r="BUR932" s="5"/>
      <c r="BUS932" s="5"/>
      <c r="BUT932" s="5"/>
      <c r="BUU932" s="5"/>
      <c r="BUV932" s="5"/>
      <c r="BUW932" s="5"/>
      <c r="BUX932" s="5"/>
      <c r="BUY932" s="5"/>
      <c r="BUZ932" s="5"/>
      <c r="BVA932" s="5"/>
      <c r="BVB932" s="5"/>
      <c r="BVC932" s="5"/>
      <c r="BVD932" s="5"/>
      <c r="BVE932" s="5"/>
      <c r="BVF932" s="5"/>
      <c r="BVG932" s="5"/>
      <c r="BVH932" s="5"/>
      <c r="BVI932" s="5"/>
      <c r="BVJ932" s="5"/>
      <c r="BVK932" s="5"/>
      <c r="BVL932" s="5"/>
      <c r="BVM932" s="5"/>
      <c r="BVN932" s="5"/>
      <c r="BVO932" s="5"/>
      <c r="BVP932" s="5"/>
      <c r="BVQ932" s="5"/>
      <c r="BVR932" s="5"/>
      <c r="BVS932" s="5"/>
      <c r="BVT932" s="5"/>
      <c r="BVU932" s="5"/>
      <c r="BVV932" s="5"/>
      <c r="BVW932" s="5"/>
      <c r="BVX932" s="5"/>
      <c r="BVY932" s="5"/>
      <c r="BVZ932" s="5"/>
      <c r="BWA932" s="5"/>
      <c r="BWB932" s="5"/>
      <c r="BWC932" s="5"/>
      <c r="BWD932" s="5"/>
      <c r="BWE932" s="5"/>
      <c r="BWF932" s="5"/>
      <c r="BWG932" s="5"/>
      <c r="BWH932" s="5"/>
      <c r="BWI932" s="5"/>
      <c r="BWJ932" s="5"/>
      <c r="BWK932" s="5"/>
      <c r="BWL932" s="5"/>
      <c r="BWM932" s="5"/>
      <c r="BWN932" s="5"/>
      <c r="BWO932" s="5"/>
      <c r="BWP932" s="5"/>
      <c r="BWQ932" s="5"/>
      <c r="BWR932" s="5"/>
      <c r="BWS932" s="5"/>
      <c r="BWT932" s="5"/>
      <c r="BWU932" s="5"/>
      <c r="BWV932" s="5"/>
      <c r="BWW932" s="5"/>
      <c r="BWX932" s="5"/>
      <c r="BWY932" s="5"/>
      <c r="BWZ932" s="5"/>
      <c r="BXA932" s="5"/>
      <c r="BXB932" s="5"/>
      <c r="BXC932" s="5"/>
      <c r="BXD932" s="5"/>
      <c r="BXE932" s="5"/>
      <c r="BXF932" s="5"/>
      <c r="BXG932" s="5"/>
      <c r="BXH932" s="5"/>
      <c r="BXI932" s="5"/>
      <c r="BXJ932" s="5"/>
      <c r="BXK932" s="5"/>
      <c r="BXL932" s="5"/>
      <c r="BXM932" s="5"/>
      <c r="BXN932" s="5"/>
      <c r="BXO932" s="5"/>
      <c r="BXP932" s="5"/>
      <c r="BXQ932" s="5"/>
      <c r="BXR932" s="5"/>
      <c r="BXS932" s="5"/>
      <c r="BXT932" s="5"/>
      <c r="BXU932" s="5"/>
      <c r="BXV932" s="5"/>
      <c r="BXW932" s="5"/>
      <c r="BXX932" s="5"/>
      <c r="BXY932" s="5"/>
      <c r="BXZ932" s="5"/>
      <c r="BYA932" s="5"/>
      <c r="BYB932" s="5"/>
      <c r="BYC932" s="5"/>
      <c r="BYD932" s="5"/>
      <c r="BYE932" s="5"/>
      <c r="BYF932" s="5"/>
      <c r="BYG932" s="5"/>
      <c r="BYH932" s="5"/>
      <c r="BYI932" s="5"/>
      <c r="BYJ932" s="5"/>
      <c r="BYK932" s="5"/>
      <c r="BYL932" s="5"/>
      <c r="BYM932" s="5"/>
      <c r="BYN932" s="5"/>
      <c r="BYO932" s="5"/>
      <c r="BYP932" s="5"/>
      <c r="BYQ932" s="5"/>
      <c r="BYR932" s="5"/>
      <c r="BYS932" s="5"/>
      <c r="BYT932" s="5"/>
      <c r="BYU932" s="5"/>
      <c r="BYV932" s="5"/>
      <c r="BYW932" s="5"/>
      <c r="BYX932" s="5"/>
      <c r="BYY932" s="5"/>
      <c r="BYZ932" s="5"/>
      <c r="BZA932" s="5"/>
      <c r="BZB932" s="5"/>
      <c r="BZC932" s="5"/>
      <c r="BZD932" s="5"/>
      <c r="BZE932" s="5"/>
      <c r="BZF932" s="5"/>
      <c r="BZG932" s="5"/>
      <c r="BZH932" s="5"/>
      <c r="BZI932" s="5"/>
      <c r="BZJ932" s="5"/>
      <c r="BZK932" s="5"/>
      <c r="BZL932" s="5"/>
      <c r="BZM932" s="5"/>
      <c r="BZN932" s="5"/>
      <c r="BZO932" s="5"/>
      <c r="BZP932" s="5"/>
      <c r="BZQ932" s="5"/>
      <c r="BZR932" s="5"/>
      <c r="BZS932" s="5"/>
      <c r="BZT932" s="5"/>
      <c r="BZU932" s="5"/>
      <c r="BZV932" s="5"/>
      <c r="BZW932" s="5"/>
      <c r="BZX932" s="5"/>
      <c r="BZY932" s="5"/>
      <c r="BZZ932" s="5"/>
      <c r="CAA932" s="5"/>
      <c r="CAB932" s="5"/>
      <c r="CAC932" s="5"/>
      <c r="CAD932" s="5"/>
      <c r="CAE932" s="5"/>
      <c r="CAF932" s="5"/>
      <c r="CAG932" s="5"/>
      <c r="CAH932" s="5"/>
      <c r="CAI932" s="5"/>
      <c r="CAJ932" s="5"/>
      <c r="CAK932" s="5"/>
      <c r="CAL932" s="5"/>
      <c r="CAM932" s="5"/>
      <c r="CAN932" s="5"/>
      <c r="CAO932" s="5"/>
      <c r="CAP932" s="5"/>
      <c r="CAQ932" s="5"/>
      <c r="CAR932" s="5"/>
      <c r="CAS932" s="5"/>
      <c r="CAT932" s="5"/>
      <c r="CAU932" s="5"/>
      <c r="CAV932" s="5"/>
      <c r="CAW932" s="5"/>
      <c r="CAX932" s="5"/>
      <c r="CAY932" s="5"/>
      <c r="CAZ932" s="5"/>
      <c r="CBA932" s="5"/>
      <c r="CBB932" s="5"/>
      <c r="CBC932" s="5"/>
      <c r="CBD932" s="5"/>
      <c r="CBE932" s="5"/>
      <c r="CBF932" s="5"/>
      <c r="CBG932" s="5"/>
      <c r="CBH932" s="5"/>
      <c r="CBI932" s="5"/>
      <c r="CBJ932" s="5"/>
      <c r="CBK932" s="5"/>
      <c r="CBL932" s="5"/>
      <c r="CBM932" s="5"/>
      <c r="CBN932" s="5"/>
      <c r="CBO932" s="5"/>
      <c r="CBP932" s="5"/>
      <c r="CBQ932" s="5"/>
      <c r="CBR932" s="5"/>
      <c r="CBS932" s="5"/>
      <c r="CBT932" s="5"/>
      <c r="CBU932" s="5"/>
      <c r="CBV932" s="5"/>
      <c r="CBW932" s="5"/>
      <c r="CBX932" s="5"/>
      <c r="CBY932" s="5"/>
      <c r="CBZ932" s="5"/>
      <c r="CCA932" s="5"/>
      <c r="CCB932" s="5"/>
      <c r="CCC932" s="5"/>
      <c r="CCD932" s="5"/>
      <c r="CCE932" s="5"/>
      <c r="CCF932" s="5"/>
      <c r="CCG932" s="5"/>
      <c r="CCH932" s="5"/>
      <c r="CCI932" s="5"/>
      <c r="CCJ932" s="5"/>
      <c r="CCK932" s="5"/>
      <c r="CCL932" s="5"/>
      <c r="CCM932" s="5"/>
      <c r="CCN932" s="5"/>
      <c r="CCO932" s="5"/>
      <c r="CCP932" s="5"/>
      <c r="CCQ932" s="5"/>
      <c r="CCR932" s="5"/>
      <c r="CCS932" s="5"/>
      <c r="CCT932" s="5"/>
      <c r="CCU932" s="5"/>
      <c r="CCV932" s="5"/>
      <c r="CCW932" s="5"/>
      <c r="CCX932" s="5"/>
      <c r="CCY932" s="5"/>
      <c r="CCZ932" s="5"/>
      <c r="CDA932" s="5"/>
      <c r="CDB932" s="5"/>
      <c r="CDC932" s="5"/>
      <c r="CDD932" s="5"/>
      <c r="CDE932" s="5"/>
      <c r="CDF932" s="5"/>
      <c r="CDG932" s="5"/>
      <c r="CDH932" s="5"/>
      <c r="CDI932" s="5"/>
      <c r="CDJ932" s="5"/>
      <c r="CDK932" s="5"/>
      <c r="CDL932" s="5"/>
      <c r="CDM932" s="5"/>
      <c r="CDN932" s="5"/>
      <c r="CDO932" s="5"/>
      <c r="CDP932" s="5"/>
      <c r="CDQ932" s="5"/>
      <c r="CDR932" s="5"/>
      <c r="CDS932" s="5"/>
      <c r="CDT932" s="5"/>
      <c r="CDU932" s="5"/>
      <c r="CDV932" s="5"/>
      <c r="CDW932" s="5"/>
      <c r="CDX932" s="5"/>
      <c r="CDY932" s="5"/>
      <c r="CDZ932" s="5"/>
      <c r="CEA932" s="5"/>
      <c r="CEB932" s="5"/>
      <c r="CEC932" s="5"/>
      <c r="CED932" s="5"/>
      <c r="CEE932" s="5"/>
      <c r="CEF932" s="5"/>
      <c r="CEG932" s="5"/>
      <c r="CEH932" s="5"/>
      <c r="CEI932" s="5"/>
      <c r="CEJ932" s="5"/>
      <c r="CEK932" s="5"/>
      <c r="CEL932" s="5"/>
      <c r="CEM932" s="5"/>
      <c r="CEN932" s="5"/>
      <c r="CEO932" s="5"/>
      <c r="CEP932" s="5"/>
      <c r="CEQ932" s="5"/>
      <c r="CER932" s="5"/>
      <c r="CES932" s="5"/>
      <c r="CET932" s="5"/>
      <c r="CEU932" s="5"/>
      <c r="CEV932" s="5"/>
      <c r="CEW932" s="5"/>
      <c r="CEX932" s="5"/>
      <c r="CEY932" s="5"/>
      <c r="CEZ932" s="5"/>
      <c r="CFA932" s="5"/>
      <c r="CFB932" s="5"/>
      <c r="CFC932" s="5"/>
      <c r="CFD932" s="5"/>
      <c r="CFE932" s="5"/>
      <c r="CFF932" s="5"/>
      <c r="CFG932" s="5"/>
      <c r="CFH932" s="5"/>
      <c r="CFI932" s="5"/>
      <c r="CFJ932" s="5"/>
      <c r="CFK932" s="5"/>
      <c r="CFL932" s="5"/>
      <c r="CFM932" s="5"/>
      <c r="CFN932" s="5"/>
      <c r="CFO932" s="5"/>
      <c r="CFP932" s="5"/>
      <c r="CFQ932" s="5"/>
      <c r="CFR932" s="5"/>
      <c r="CFS932" s="5"/>
      <c r="CFT932" s="5"/>
      <c r="CFU932" s="5"/>
      <c r="CFV932" s="5"/>
      <c r="CFW932" s="5"/>
      <c r="CFX932" s="5"/>
      <c r="CFY932" s="5"/>
      <c r="CFZ932" s="5"/>
      <c r="CGA932" s="5"/>
      <c r="CGB932" s="5"/>
      <c r="CGC932" s="5"/>
      <c r="CGD932" s="5"/>
      <c r="CGE932" s="5"/>
      <c r="CGF932" s="5"/>
      <c r="CGG932" s="5"/>
      <c r="CGH932" s="5"/>
      <c r="CGI932" s="5"/>
      <c r="CGJ932" s="5"/>
      <c r="CGK932" s="5"/>
      <c r="CGL932" s="5"/>
      <c r="CGM932" s="5"/>
      <c r="CGN932" s="5"/>
      <c r="CGO932" s="5"/>
      <c r="CGP932" s="5"/>
      <c r="CGQ932" s="5"/>
      <c r="CGR932" s="5"/>
      <c r="CGS932" s="5"/>
      <c r="CGT932" s="5"/>
      <c r="CGU932" s="5"/>
      <c r="CGV932" s="5"/>
      <c r="CGW932" s="5"/>
      <c r="CGX932" s="5"/>
      <c r="CGY932" s="5"/>
      <c r="CGZ932" s="5"/>
      <c r="CHA932" s="5"/>
      <c r="CHB932" s="5"/>
      <c r="CHC932" s="5"/>
      <c r="CHD932" s="5"/>
      <c r="CHE932" s="5"/>
      <c r="CHF932" s="5"/>
      <c r="CHG932" s="5"/>
      <c r="CHH932" s="5"/>
      <c r="CHI932" s="5"/>
      <c r="CHJ932" s="5"/>
      <c r="CHK932" s="5"/>
      <c r="CHL932" s="5"/>
      <c r="CHM932" s="5"/>
      <c r="CHN932" s="5"/>
      <c r="CHO932" s="5"/>
      <c r="CHP932" s="5"/>
      <c r="CHQ932" s="5"/>
      <c r="CHR932" s="5"/>
      <c r="CHS932" s="5"/>
      <c r="CHT932" s="5"/>
      <c r="CHU932" s="5"/>
      <c r="CHV932" s="5"/>
      <c r="CHW932" s="5"/>
      <c r="CHX932" s="5"/>
      <c r="CHY932" s="5"/>
      <c r="CHZ932" s="5"/>
      <c r="CIA932" s="5"/>
      <c r="CIB932" s="5"/>
      <c r="CIC932" s="5"/>
      <c r="CID932" s="5"/>
      <c r="CIE932" s="5"/>
      <c r="CIF932" s="5"/>
      <c r="CIG932" s="5"/>
      <c r="CIH932" s="5"/>
      <c r="CII932" s="5"/>
      <c r="CIJ932" s="5"/>
      <c r="CIK932" s="5"/>
      <c r="CIL932" s="5"/>
      <c r="CIM932" s="5"/>
      <c r="CIN932" s="5"/>
      <c r="CIO932" s="5"/>
      <c r="CIP932" s="5"/>
      <c r="CIQ932" s="5"/>
      <c r="CIR932" s="5"/>
      <c r="CIS932" s="5"/>
      <c r="CIT932" s="5"/>
      <c r="CIU932" s="5"/>
      <c r="CIV932" s="5"/>
      <c r="CIW932" s="5"/>
      <c r="CIX932" s="5"/>
      <c r="CIY932" s="5"/>
      <c r="CIZ932" s="5"/>
      <c r="CJA932" s="5"/>
      <c r="CJB932" s="5"/>
      <c r="CJC932" s="5"/>
      <c r="CJD932" s="5"/>
      <c r="CJE932" s="5"/>
      <c r="CJF932" s="5"/>
      <c r="CJG932" s="5"/>
      <c r="CJH932" s="5"/>
      <c r="CJI932" s="5"/>
      <c r="CJJ932" s="5"/>
      <c r="CJK932" s="5"/>
      <c r="CJL932" s="5"/>
      <c r="CJM932" s="5"/>
      <c r="CJN932" s="5"/>
      <c r="CJO932" s="5"/>
      <c r="CJP932" s="5"/>
      <c r="CJQ932" s="5"/>
      <c r="CJR932" s="5"/>
      <c r="CJS932" s="5"/>
      <c r="CJT932" s="5"/>
      <c r="CJU932" s="5"/>
      <c r="CJV932" s="5"/>
      <c r="CJW932" s="5"/>
      <c r="CJX932" s="5"/>
      <c r="CJY932" s="5"/>
      <c r="CJZ932" s="5"/>
      <c r="CKA932" s="5"/>
      <c r="CKB932" s="5"/>
      <c r="CKC932" s="5"/>
      <c r="CKD932" s="5"/>
      <c r="CKE932" s="5"/>
      <c r="CKF932" s="5"/>
      <c r="CKG932" s="5"/>
      <c r="CKH932" s="5"/>
      <c r="CKI932" s="5"/>
      <c r="CKJ932" s="5"/>
      <c r="CKK932" s="5"/>
      <c r="CKL932" s="5"/>
      <c r="CKM932" s="5"/>
      <c r="CKN932" s="5"/>
      <c r="CKO932" s="5"/>
      <c r="CKP932" s="5"/>
      <c r="CKQ932" s="5"/>
      <c r="CKR932" s="5"/>
      <c r="CKS932" s="5"/>
      <c r="CKT932" s="5"/>
      <c r="CKU932" s="5"/>
      <c r="CKV932" s="5"/>
      <c r="CKW932" s="5"/>
      <c r="CKX932" s="5"/>
      <c r="CKY932" s="5"/>
      <c r="CKZ932" s="5"/>
      <c r="CLA932" s="5"/>
      <c r="CLB932" s="5"/>
      <c r="CLC932" s="5"/>
      <c r="CLD932" s="5"/>
      <c r="CLE932" s="5"/>
      <c r="CLF932" s="5"/>
      <c r="CLG932" s="5"/>
      <c r="CLH932" s="5"/>
      <c r="CLI932" s="5"/>
      <c r="CLJ932" s="5"/>
      <c r="CLK932" s="5"/>
      <c r="CLL932" s="5"/>
      <c r="CLM932" s="5"/>
      <c r="CLN932" s="5"/>
      <c r="CLO932" s="5"/>
      <c r="CLP932" s="5"/>
      <c r="CLQ932" s="5"/>
      <c r="CLR932" s="5"/>
      <c r="CLS932" s="5"/>
      <c r="CLT932" s="5"/>
      <c r="CLU932" s="5"/>
      <c r="CLV932" s="5"/>
      <c r="CLW932" s="5"/>
      <c r="CLX932" s="5"/>
      <c r="CLY932" s="5"/>
      <c r="CLZ932" s="5"/>
      <c r="CMA932" s="5"/>
      <c r="CMB932" s="5"/>
      <c r="CMC932" s="5"/>
      <c r="CMD932" s="5"/>
      <c r="CME932" s="5"/>
      <c r="CMF932" s="5"/>
      <c r="CMG932" s="5"/>
      <c r="CMH932" s="5"/>
      <c r="CMI932" s="5"/>
      <c r="CMJ932" s="5"/>
      <c r="CMK932" s="5"/>
      <c r="CML932" s="5"/>
      <c r="CMM932" s="5"/>
      <c r="CMN932" s="5"/>
      <c r="CMO932" s="5"/>
      <c r="CMP932" s="5"/>
      <c r="CMQ932" s="5"/>
      <c r="CMR932" s="5"/>
      <c r="CMS932" s="5"/>
      <c r="CMT932" s="5"/>
      <c r="CMU932" s="5"/>
      <c r="CMV932" s="5"/>
      <c r="CMW932" s="5"/>
      <c r="CMX932" s="5"/>
      <c r="CMY932" s="5"/>
      <c r="CMZ932" s="5"/>
      <c r="CNA932" s="5"/>
      <c r="CNB932" s="5"/>
      <c r="CNC932" s="5"/>
      <c r="CND932" s="5"/>
      <c r="CNE932" s="5"/>
      <c r="CNF932" s="5"/>
      <c r="CNG932" s="5"/>
      <c r="CNH932" s="5"/>
      <c r="CNI932" s="5"/>
      <c r="CNJ932" s="5"/>
      <c r="CNK932" s="5"/>
      <c r="CNL932" s="5"/>
      <c r="CNM932" s="5"/>
      <c r="CNN932" s="5"/>
      <c r="CNO932" s="5"/>
      <c r="CNP932" s="5"/>
      <c r="CNQ932" s="5"/>
      <c r="CNR932" s="5"/>
      <c r="CNS932" s="5"/>
      <c r="CNT932" s="5"/>
      <c r="CNU932" s="5"/>
      <c r="CNV932" s="5"/>
      <c r="CNW932" s="5"/>
      <c r="CNX932" s="5"/>
      <c r="CNY932" s="5"/>
      <c r="CNZ932" s="5"/>
      <c r="COA932" s="5"/>
      <c r="COB932" s="5"/>
      <c r="COC932" s="5"/>
      <c r="COD932" s="5"/>
      <c r="COE932" s="5"/>
      <c r="COF932" s="5"/>
      <c r="COG932" s="5"/>
      <c r="COH932" s="5"/>
      <c r="COI932" s="5"/>
      <c r="COJ932" s="5"/>
      <c r="COK932" s="5"/>
      <c r="COL932" s="5"/>
      <c r="COM932" s="5"/>
      <c r="CON932" s="5"/>
      <c r="COO932" s="5"/>
      <c r="COP932" s="5"/>
      <c r="COQ932" s="5"/>
      <c r="COR932" s="5"/>
      <c r="COS932" s="5"/>
      <c r="COT932" s="5"/>
      <c r="COU932" s="5"/>
      <c r="COV932" s="5"/>
      <c r="COW932" s="5"/>
      <c r="COX932" s="5"/>
      <c r="COY932" s="5"/>
      <c r="COZ932" s="5"/>
      <c r="CPA932" s="5"/>
      <c r="CPB932" s="5"/>
      <c r="CPC932" s="5"/>
      <c r="CPD932" s="5"/>
      <c r="CPE932" s="5"/>
      <c r="CPF932" s="5"/>
      <c r="CPG932" s="5"/>
      <c r="CPH932" s="5"/>
      <c r="CPI932" s="5"/>
      <c r="CPJ932" s="5"/>
      <c r="CPK932" s="5"/>
      <c r="CPL932" s="5"/>
      <c r="CPM932" s="5"/>
      <c r="CPN932" s="5"/>
      <c r="CPO932" s="5"/>
      <c r="CPP932" s="5"/>
      <c r="CPQ932" s="5"/>
      <c r="CPR932" s="5"/>
      <c r="CPS932" s="5"/>
      <c r="CPT932" s="5"/>
      <c r="CPU932" s="5"/>
      <c r="CPV932" s="5"/>
      <c r="CPW932" s="5"/>
      <c r="CPX932" s="5"/>
      <c r="CPY932" s="5"/>
      <c r="CPZ932" s="5"/>
      <c r="CQA932" s="5"/>
      <c r="CQB932" s="5"/>
      <c r="CQC932" s="5"/>
      <c r="CQD932" s="5"/>
      <c r="CQE932" s="5"/>
      <c r="CQF932" s="5"/>
      <c r="CQG932" s="5"/>
      <c r="CQH932" s="5"/>
      <c r="CQI932" s="5"/>
      <c r="CQJ932" s="5"/>
      <c r="CQK932" s="5"/>
      <c r="CQL932" s="5"/>
      <c r="CQM932" s="5"/>
      <c r="CQN932" s="5"/>
      <c r="CQO932" s="5"/>
      <c r="CQP932" s="5"/>
      <c r="CQQ932" s="5"/>
      <c r="CQR932" s="5"/>
      <c r="CQS932" s="5"/>
      <c r="CQT932" s="5"/>
      <c r="CQU932" s="5"/>
      <c r="CQV932" s="5"/>
      <c r="CQW932" s="5"/>
      <c r="CQX932" s="5"/>
      <c r="CQY932" s="5"/>
      <c r="CQZ932" s="5"/>
      <c r="CRA932" s="5"/>
      <c r="CRB932" s="5"/>
      <c r="CRC932" s="5"/>
      <c r="CRD932" s="5"/>
      <c r="CRE932" s="5"/>
      <c r="CRF932" s="5"/>
      <c r="CRG932" s="5"/>
      <c r="CRH932" s="5"/>
      <c r="CRI932" s="5"/>
      <c r="CRJ932" s="5"/>
      <c r="CRK932" s="5"/>
      <c r="CRL932" s="5"/>
      <c r="CRM932" s="5"/>
      <c r="CRN932" s="5"/>
      <c r="CRO932" s="5"/>
      <c r="CRP932" s="5"/>
      <c r="CRQ932" s="5"/>
      <c r="CRR932" s="5"/>
      <c r="CRS932" s="5"/>
      <c r="CRT932" s="5"/>
      <c r="CRU932" s="5"/>
      <c r="CRV932" s="5"/>
      <c r="CRW932" s="5"/>
      <c r="CRX932" s="5"/>
      <c r="CRY932" s="5"/>
      <c r="CRZ932" s="5"/>
      <c r="CSA932" s="5"/>
      <c r="CSB932" s="5"/>
      <c r="CSC932" s="5"/>
      <c r="CSD932" s="5"/>
      <c r="CSE932" s="5"/>
      <c r="CSF932" s="5"/>
      <c r="CSG932" s="5"/>
      <c r="CSH932" s="5"/>
      <c r="CSI932" s="5"/>
      <c r="CSJ932" s="5"/>
      <c r="CSK932" s="5"/>
      <c r="CSL932" s="5"/>
      <c r="CSM932" s="5"/>
      <c r="CSN932" s="5"/>
      <c r="CSO932" s="5"/>
      <c r="CSP932" s="5"/>
      <c r="CSQ932" s="5"/>
      <c r="CSR932" s="5"/>
      <c r="CSS932" s="5"/>
      <c r="CST932" s="5"/>
      <c r="CSU932" s="5"/>
      <c r="CSV932" s="5"/>
      <c r="CSW932" s="5"/>
      <c r="CSX932" s="5"/>
      <c r="CSY932" s="5"/>
      <c r="CSZ932" s="5"/>
      <c r="CTA932" s="5"/>
      <c r="CTB932" s="5"/>
      <c r="CTC932" s="5"/>
      <c r="CTD932" s="5"/>
      <c r="CTE932" s="5"/>
      <c r="CTF932" s="5"/>
      <c r="CTG932" s="5"/>
      <c r="CTH932" s="5"/>
      <c r="CTI932" s="5"/>
      <c r="CTJ932" s="5"/>
      <c r="CTK932" s="5"/>
      <c r="CTL932" s="5"/>
      <c r="CTM932" s="5"/>
      <c r="CTN932" s="5"/>
      <c r="CTO932" s="5"/>
      <c r="CTP932" s="5"/>
      <c r="CTQ932" s="5"/>
      <c r="CTR932" s="5"/>
      <c r="CTS932" s="5"/>
      <c r="CTT932" s="5"/>
      <c r="CTU932" s="5"/>
      <c r="CTV932" s="5"/>
      <c r="CTW932" s="5"/>
      <c r="CTX932" s="5"/>
      <c r="CTY932" s="5"/>
      <c r="CTZ932" s="5"/>
      <c r="CUA932" s="5"/>
      <c r="CUB932" s="5"/>
      <c r="CUC932" s="5"/>
      <c r="CUD932" s="5"/>
      <c r="CUE932" s="5"/>
      <c r="CUF932" s="5"/>
      <c r="CUG932" s="5"/>
      <c r="CUH932" s="5"/>
      <c r="CUI932" s="5"/>
      <c r="CUJ932" s="5"/>
      <c r="CUK932" s="5"/>
      <c r="CUL932" s="5"/>
      <c r="CUM932" s="5"/>
      <c r="CUN932" s="5"/>
      <c r="CUO932" s="5"/>
      <c r="CUP932" s="5"/>
      <c r="CUQ932" s="5"/>
      <c r="CUR932" s="5"/>
      <c r="CUS932" s="5"/>
      <c r="CUT932" s="5"/>
      <c r="CUU932" s="5"/>
      <c r="CUV932" s="5"/>
      <c r="CUW932" s="5"/>
      <c r="CUX932" s="5"/>
      <c r="CUY932" s="5"/>
      <c r="CUZ932" s="5"/>
      <c r="CVA932" s="5"/>
      <c r="CVB932" s="5"/>
      <c r="CVC932" s="5"/>
      <c r="CVD932" s="5"/>
      <c r="CVE932" s="5"/>
      <c r="CVF932" s="5"/>
      <c r="CVG932" s="5"/>
      <c r="CVH932" s="5"/>
      <c r="CVI932" s="5"/>
      <c r="CVJ932" s="5"/>
      <c r="CVK932" s="5"/>
      <c r="CVL932" s="5"/>
      <c r="CVM932" s="5"/>
      <c r="CVN932" s="5"/>
      <c r="CVO932" s="5"/>
      <c r="CVP932" s="5"/>
      <c r="CVQ932" s="5"/>
      <c r="CVR932" s="5"/>
      <c r="CVS932" s="5"/>
      <c r="CVT932" s="5"/>
      <c r="CVU932" s="5"/>
      <c r="CVV932" s="5"/>
      <c r="CVW932" s="5"/>
      <c r="CVX932" s="5"/>
      <c r="CVY932" s="5"/>
      <c r="CVZ932" s="5"/>
      <c r="CWA932" s="5"/>
      <c r="CWB932" s="5"/>
      <c r="CWC932" s="5"/>
      <c r="CWD932" s="5"/>
      <c r="CWE932" s="5"/>
      <c r="CWF932" s="5"/>
      <c r="CWG932" s="5"/>
      <c r="CWH932" s="5"/>
      <c r="CWI932" s="5"/>
      <c r="CWJ932" s="5"/>
      <c r="CWK932" s="5"/>
      <c r="CWL932" s="5"/>
      <c r="CWM932" s="5"/>
      <c r="CWN932" s="5"/>
      <c r="CWO932" s="5"/>
      <c r="CWP932" s="5"/>
      <c r="CWQ932" s="5"/>
      <c r="CWR932" s="5"/>
      <c r="CWS932" s="5"/>
      <c r="CWT932" s="5"/>
      <c r="CWU932" s="5"/>
      <c r="CWV932" s="5"/>
      <c r="CWW932" s="5"/>
      <c r="CWX932" s="5"/>
      <c r="CWY932" s="5"/>
      <c r="CWZ932" s="5"/>
      <c r="CXA932" s="5"/>
      <c r="CXB932" s="5"/>
      <c r="CXC932" s="5"/>
      <c r="CXD932" s="5"/>
      <c r="CXE932" s="5"/>
      <c r="CXF932" s="5"/>
      <c r="CXG932" s="5"/>
      <c r="CXH932" s="5"/>
      <c r="CXI932" s="5"/>
      <c r="CXJ932" s="5"/>
      <c r="CXK932" s="5"/>
      <c r="CXL932" s="5"/>
      <c r="CXM932" s="5"/>
      <c r="CXN932" s="5"/>
      <c r="CXO932" s="5"/>
      <c r="CXP932" s="5"/>
      <c r="CXQ932" s="5"/>
      <c r="CXR932" s="5"/>
      <c r="CXS932" s="5"/>
      <c r="CXT932" s="5"/>
      <c r="CXU932" s="5"/>
      <c r="CXV932" s="5"/>
      <c r="CXW932" s="5"/>
      <c r="CXX932" s="5"/>
      <c r="CXY932" s="5"/>
      <c r="CXZ932" s="5"/>
      <c r="CYA932" s="5"/>
      <c r="CYB932" s="5"/>
      <c r="CYC932" s="5"/>
      <c r="CYD932" s="5"/>
      <c r="CYE932" s="5"/>
      <c r="CYF932" s="5"/>
      <c r="CYG932" s="5"/>
      <c r="CYH932" s="5"/>
      <c r="CYI932" s="5"/>
      <c r="CYJ932" s="5"/>
      <c r="CYK932" s="5"/>
      <c r="CYL932" s="5"/>
      <c r="CYM932" s="5"/>
      <c r="CYN932" s="5"/>
      <c r="CYO932" s="5"/>
      <c r="CYP932" s="5"/>
      <c r="CYQ932" s="5"/>
      <c r="CYR932" s="5"/>
      <c r="CYS932" s="5"/>
      <c r="CYT932" s="5"/>
      <c r="CYU932" s="5"/>
      <c r="CYV932" s="5"/>
      <c r="CYW932" s="5"/>
      <c r="CYX932" s="5"/>
      <c r="CYY932" s="5"/>
      <c r="CYZ932" s="5"/>
      <c r="CZA932" s="5"/>
      <c r="CZB932" s="5"/>
      <c r="CZC932" s="5"/>
      <c r="CZD932" s="5"/>
      <c r="CZE932" s="5"/>
      <c r="CZF932" s="5"/>
      <c r="CZG932" s="5"/>
      <c r="CZH932" s="5"/>
      <c r="CZI932" s="5"/>
      <c r="CZJ932" s="5"/>
      <c r="CZK932" s="5"/>
      <c r="CZL932" s="5"/>
      <c r="CZM932" s="5"/>
      <c r="CZN932" s="5"/>
      <c r="CZO932" s="5"/>
      <c r="CZP932" s="5"/>
      <c r="CZQ932" s="5"/>
      <c r="CZR932" s="5"/>
      <c r="CZS932" s="5"/>
      <c r="CZT932" s="5"/>
      <c r="CZU932" s="5"/>
      <c r="CZV932" s="5"/>
      <c r="CZW932" s="5"/>
      <c r="CZX932" s="5"/>
      <c r="CZY932" s="5"/>
      <c r="CZZ932" s="5"/>
      <c r="DAA932" s="5"/>
      <c r="DAB932" s="5"/>
      <c r="DAC932" s="5"/>
      <c r="DAD932" s="5"/>
      <c r="DAE932" s="5"/>
      <c r="DAF932" s="5"/>
      <c r="DAG932" s="5"/>
      <c r="DAH932" s="5"/>
      <c r="DAI932" s="5"/>
      <c r="DAJ932" s="5"/>
      <c r="DAK932" s="5"/>
      <c r="DAL932" s="5"/>
      <c r="DAM932" s="5"/>
      <c r="DAN932" s="5"/>
      <c r="DAO932" s="5"/>
      <c r="DAP932" s="5"/>
      <c r="DAQ932" s="5"/>
      <c r="DAR932" s="5"/>
      <c r="DAS932" s="5"/>
      <c r="DAT932" s="5"/>
      <c r="DAU932" s="5"/>
      <c r="DAV932" s="5"/>
      <c r="DAW932" s="5"/>
      <c r="DAX932" s="5"/>
      <c r="DAY932" s="5"/>
      <c r="DAZ932" s="5"/>
      <c r="DBA932" s="5"/>
      <c r="DBB932" s="5"/>
      <c r="DBC932" s="5"/>
      <c r="DBD932" s="5"/>
      <c r="DBE932" s="5"/>
      <c r="DBF932" s="5"/>
      <c r="DBG932" s="5"/>
      <c r="DBH932" s="5"/>
      <c r="DBI932" s="5"/>
      <c r="DBJ932" s="5"/>
      <c r="DBK932" s="5"/>
      <c r="DBL932" s="5"/>
      <c r="DBM932" s="5"/>
      <c r="DBN932" s="5"/>
      <c r="DBO932" s="5"/>
      <c r="DBP932" s="5"/>
      <c r="DBQ932" s="5"/>
      <c r="DBR932" s="5"/>
      <c r="DBS932" s="5"/>
      <c r="DBT932" s="5"/>
      <c r="DBU932" s="5"/>
      <c r="DBV932" s="5"/>
      <c r="DBW932" s="5"/>
      <c r="DBX932" s="5"/>
      <c r="DBY932" s="5"/>
      <c r="DBZ932" s="5"/>
      <c r="DCA932" s="5"/>
      <c r="DCB932" s="5"/>
      <c r="DCC932" s="5"/>
      <c r="DCD932" s="5"/>
      <c r="DCE932" s="5"/>
      <c r="DCF932" s="5"/>
      <c r="DCG932" s="5"/>
      <c r="DCH932" s="5"/>
      <c r="DCI932" s="5"/>
      <c r="DCJ932" s="5"/>
      <c r="DCK932" s="5"/>
      <c r="DCL932" s="5"/>
      <c r="DCM932" s="5"/>
      <c r="DCN932" s="5"/>
      <c r="DCO932" s="5"/>
      <c r="DCP932" s="5"/>
      <c r="DCQ932" s="5"/>
      <c r="DCR932" s="5"/>
      <c r="DCS932" s="5"/>
      <c r="DCT932" s="5"/>
      <c r="DCU932" s="5"/>
      <c r="DCV932" s="5"/>
      <c r="DCW932" s="5"/>
      <c r="DCX932" s="5"/>
      <c r="DCY932" s="5"/>
      <c r="DCZ932" s="5"/>
      <c r="DDA932" s="5"/>
      <c r="DDB932" s="5"/>
      <c r="DDC932" s="5"/>
      <c r="DDD932" s="5"/>
      <c r="DDE932" s="5"/>
      <c r="DDF932" s="5"/>
      <c r="DDG932" s="5"/>
      <c r="DDH932" s="5"/>
      <c r="DDI932" s="5"/>
      <c r="DDJ932" s="5"/>
      <c r="DDK932" s="5"/>
      <c r="DDL932" s="5"/>
      <c r="DDM932" s="5"/>
      <c r="DDN932" s="5"/>
      <c r="DDO932" s="5"/>
      <c r="DDP932" s="5"/>
      <c r="DDQ932" s="5"/>
      <c r="DDR932" s="5"/>
      <c r="DDS932" s="5"/>
      <c r="DDT932" s="5"/>
      <c r="DDU932" s="5"/>
      <c r="DDV932" s="5"/>
      <c r="DDW932" s="5"/>
      <c r="DDX932" s="5"/>
      <c r="DDY932" s="5"/>
      <c r="DDZ932" s="5"/>
      <c r="DEA932" s="5"/>
      <c r="DEB932" s="5"/>
      <c r="DEC932" s="5"/>
      <c r="DED932" s="5"/>
      <c r="DEE932" s="5"/>
      <c r="DEF932" s="5"/>
      <c r="DEG932" s="5"/>
      <c r="DEH932" s="5"/>
      <c r="DEI932" s="5"/>
      <c r="DEJ932" s="5"/>
      <c r="DEK932" s="5"/>
      <c r="DEL932" s="5"/>
      <c r="DEM932" s="5"/>
      <c r="DEN932" s="5"/>
      <c r="DEO932" s="5"/>
      <c r="DEP932" s="5"/>
      <c r="DEQ932" s="5"/>
      <c r="DER932" s="5"/>
      <c r="DES932" s="5"/>
      <c r="DET932" s="5"/>
      <c r="DEU932" s="5"/>
      <c r="DEV932" s="5"/>
      <c r="DEW932" s="5"/>
      <c r="DEX932" s="5"/>
      <c r="DEY932" s="5"/>
      <c r="DEZ932" s="5"/>
      <c r="DFA932" s="5"/>
      <c r="DFB932" s="5"/>
      <c r="DFC932" s="5"/>
      <c r="DFD932" s="5"/>
      <c r="DFE932" s="5"/>
      <c r="DFF932" s="5"/>
      <c r="DFG932" s="5"/>
      <c r="DFH932" s="5"/>
      <c r="DFI932" s="5"/>
      <c r="DFJ932" s="5"/>
      <c r="DFK932" s="5"/>
      <c r="DFL932" s="5"/>
      <c r="DFM932" s="5"/>
      <c r="DFN932" s="5"/>
      <c r="DFO932" s="5"/>
      <c r="DFP932" s="5"/>
      <c r="DFQ932" s="5"/>
      <c r="DFR932" s="5"/>
      <c r="DFS932" s="5"/>
      <c r="DFT932" s="5"/>
      <c r="DFU932" s="5"/>
      <c r="DFV932" s="5"/>
      <c r="DFW932" s="5"/>
      <c r="DFX932" s="5"/>
      <c r="DFY932" s="5"/>
      <c r="DFZ932" s="5"/>
      <c r="DGA932" s="5"/>
      <c r="DGB932" s="5"/>
      <c r="DGC932" s="5"/>
      <c r="DGD932" s="5"/>
      <c r="DGE932" s="5"/>
      <c r="DGF932" s="5"/>
      <c r="DGG932" s="5"/>
      <c r="DGH932" s="5"/>
      <c r="DGI932" s="5"/>
      <c r="DGJ932" s="5"/>
      <c r="DGK932" s="5"/>
      <c r="DGL932" s="5"/>
      <c r="DGM932" s="5"/>
      <c r="DGN932" s="5"/>
      <c r="DGO932" s="5"/>
      <c r="DGP932" s="5"/>
      <c r="DGQ932" s="5"/>
      <c r="DGR932" s="5"/>
      <c r="DGS932" s="5"/>
      <c r="DGT932" s="5"/>
      <c r="DGU932" s="5"/>
      <c r="DGV932" s="5"/>
      <c r="DGW932" s="5"/>
      <c r="DGX932" s="5"/>
      <c r="DGY932" s="5"/>
      <c r="DGZ932" s="5"/>
      <c r="DHA932" s="5"/>
      <c r="DHB932" s="5"/>
      <c r="DHC932" s="5"/>
      <c r="DHD932" s="5"/>
      <c r="DHE932" s="5"/>
      <c r="DHF932" s="5"/>
      <c r="DHG932" s="5"/>
      <c r="DHH932" s="5"/>
      <c r="DHI932" s="5"/>
      <c r="DHJ932" s="5"/>
      <c r="DHK932" s="5"/>
      <c r="DHL932" s="5"/>
      <c r="DHM932" s="5"/>
      <c r="DHN932" s="5"/>
      <c r="DHO932" s="5"/>
      <c r="DHP932" s="5"/>
      <c r="DHQ932" s="5"/>
      <c r="DHR932" s="5"/>
      <c r="DHS932" s="5"/>
      <c r="DHT932" s="5"/>
      <c r="DHU932" s="5"/>
      <c r="DHV932" s="5"/>
      <c r="DHW932" s="5"/>
      <c r="DHX932" s="5"/>
      <c r="DHY932" s="5"/>
      <c r="DHZ932" s="5"/>
      <c r="DIA932" s="5"/>
      <c r="DIB932" s="5"/>
      <c r="DIC932" s="5"/>
      <c r="DID932" s="5"/>
      <c r="DIE932" s="5"/>
      <c r="DIF932" s="5"/>
      <c r="DIG932" s="5"/>
      <c r="DIH932" s="5"/>
      <c r="DII932" s="5"/>
      <c r="DIJ932" s="5"/>
      <c r="DIK932" s="5"/>
      <c r="DIL932" s="5"/>
      <c r="DIM932" s="5"/>
      <c r="DIN932" s="5"/>
      <c r="DIO932" s="5"/>
      <c r="DIP932" s="5"/>
      <c r="DIQ932" s="5"/>
      <c r="DIR932" s="5"/>
      <c r="DIS932" s="5"/>
      <c r="DIT932" s="5"/>
      <c r="DIU932" s="5"/>
      <c r="DIV932" s="5"/>
      <c r="DIW932" s="5"/>
      <c r="DIX932" s="5"/>
      <c r="DIY932" s="5"/>
      <c r="DIZ932" s="5"/>
      <c r="DJA932" s="5"/>
      <c r="DJB932" s="5"/>
      <c r="DJC932" s="5"/>
      <c r="DJD932" s="5"/>
      <c r="DJE932" s="5"/>
      <c r="DJF932" s="5"/>
      <c r="DJG932" s="5"/>
      <c r="DJH932" s="5"/>
      <c r="DJI932" s="5"/>
      <c r="DJJ932" s="5"/>
      <c r="DJK932" s="5"/>
      <c r="DJL932" s="5"/>
      <c r="DJM932" s="5"/>
      <c r="DJN932" s="5"/>
      <c r="DJO932" s="5"/>
      <c r="DJP932" s="5"/>
      <c r="DJQ932" s="5"/>
      <c r="DJR932" s="5"/>
      <c r="DJS932" s="5"/>
      <c r="DJT932" s="5"/>
      <c r="DJU932" s="5"/>
      <c r="DJV932" s="5"/>
      <c r="DJW932" s="5"/>
      <c r="DJX932" s="5"/>
      <c r="DJY932" s="5"/>
      <c r="DJZ932" s="5"/>
      <c r="DKA932" s="5"/>
      <c r="DKB932" s="5"/>
      <c r="DKC932" s="5"/>
      <c r="DKD932" s="5"/>
      <c r="DKE932" s="5"/>
      <c r="DKF932" s="5"/>
      <c r="DKG932" s="5"/>
      <c r="DKH932" s="5"/>
      <c r="DKI932" s="5"/>
      <c r="DKJ932" s="5"/>
      <c r="DKK932" s="5"/>
      <c r="DKL932" s="5"/>
      <c r="DKM932" s="5"/>
      <c r="DKN932" s="5"/>
      <c r="DKO932" s="5"/>
      <c r="DKP932" s="5"/>
      <c r="DKQ932" s="5"/>
      <c r="DKR932" s="5"/>
      <c r="DKS932" s="5"/>
      <c r="DKT932" s="5"/>
      <c r="DKU932" s="5"/>
      <c r="DKV932" s="5"/>
      <c r="DKW932" s="5"/>
      <c r="DKX932" s="5"/>
      <c r="DKY932" s="5"/>
      <c r="DKZ932" s="5"/>
      <c r="DLA932" s="5"/>
      <c r="DLB932" s="5"/>
      <c r="DLC932" s="5"/>
      <c r="DLD932" s="5"/>
      <c r="DLE932" s="5"/>
      <c r="DLF932" s="5"/>
      <c r="DLG932" s="5"/>
      <c r="DLH932" s="5"/>
      <c r="DLI932" s="5"/>
      <c r="DLJ932" s="5"/>
      <c r="DLK932" s="5"/>
      <c r="DLL932" s="5"/>
      <c r="DLM932" s="5"/>
      <c r="DLN932" s="5"/>
      <c r="DLO932" s="5"/>
      <c r="DLP932" s="5"/>
      <c r="DLQ932" s="5"/>
      <c r="DLR932" s="5"/>
      <c r="DLS932" s="5"/>
      <c r="DLT932" s="5"/>
      <c r="DLU932" s="5"/>
      <c r="DLV932" s="5"/>
      <c r="DLW932" s="5"/>
      <c r="DLX932" s="5"/>
      <c r="DLY932" s="5"/>
      <c r="DLZ932" s="5"/>
      <c r="DMA932" s="5"/>
      <c r="DMB932" s="5"/>
      <c r="DMC932" s="5"/>
      <c r="DMD932" s="5"/>
      <c r="DME932" s="5"/>
      <c r="DMF932" s="5"/>
      <c r="DMG932" s="5"/>
      <c r="DMH932" s="5"/>
      <c r="DMI932" s="5"/>
      <c r="DMJ932" s="5"/>
      <c r="DMK932" s="5"/>
      <c r="DML932" s="5"/>
      <c r="DMM932" s="5"/>
      <c r="DMN932" s="5"/>
      <c r="DMO932" s="5"/>
      <c r="DMP932" s="5"/>
      <c r="DMQ932" s="5"/>
      <c r="DMR932" s="5"/>
      <c r="DMS932" s="5"/>
      <c r="DMT932" s="5"/>
      <c r="DMU932" s="5"/>
      <c r="DMV932" s="5"/>
      <c r="DMW932" s="5"/>
      <c r="DMX932" s="5"/>
      <c r="DMY932" s="5"/>
      <c r="DMZ932" s="5"/>
      <c r="DNA932" s="5"/>
      <c r="DNB932" s="5"/>
      <c r="DNC932" s="5"/>
      <c r="DND932" s="5"/>
      <c r="DNE932" s="5"/>
      <c r="DNF932" s="5"/>
      <c r="DNG932" s="5"/>
      <c r="DNH932" s="5"/>
      <c r="DNI932" s="5"/>
      <c r="DNJ932" s="5"/>
      <c r="DNK932" s="5"/>
      <c r="DNL932" s="5"/>
      <c r="DNM932" s="5"/>
      <c r="DNN932" s="5"/>
      <c r="DNO932" s="5"/>
      <c r="DNP932" s="5"/>
      <c r="DNQ932" s="5"/>
      <c r="DNR932" s="5"/>
      <c r="DNS932" s="5"/>
      <c r="DNT932" s="5"/>
      <c r="DNU932" s="5"/>
      <c r="DNV932" s="5"/>
      <c r="DNW932" s="5"/>
      <c r="DNX932" s="5"/>
      <c r="DNY932" s="5"/>
      <c r="DNZ932" s="5"/>
      <c r="DOA932" s="5"/>
      <c r="DOB932" s="5"/>
      <c r="DOC932" s="5"/>
      <c r="DOD932" s="5"/>
      <c r="DOE932" s="5"/>
      <c r="DOF932" s="5"/>
      <c r="DOG932" s="5"/>
      <c r="DOH932" s="5"/>
      <c r="DOI932" s="5"/>
      <c r="DOJ932" s="5"/>
      <c r="DOK932" s="5"/>
      <c r="DOL932" s="5"/>
      <c r="DOM932" s="5"/>
      <c r="DON932" s="5"/>
      <c r="DOO932" s="5"/>
      <c r="DOP932" s="5"/>
      <c r="DOQ932" s="5"/>
      <c r="DOR932" s="5"/>
      <c r="DOS932" s="5"/>
      <c r="DOT932" s="5"/>
      <c r="DOU932" s="5"/>
      <c r="DOV932" s="5"/>
      <c r="DOW932" s="5"/>
      <c r="DOX932" s="5"/>
      <c r="DOY932" s="5"/>
      <c r="DOZ932" s="5"/>
      <c r="DPA932" s="5"/>
      <c r="DPB932" s="5"/>
      <c r="DPC932" s="5"/>
      <c r="DPD932" s="5"/>
      <c r="DPE932" s="5"/>
      <c r="DPF932" s="5"/>
      <c r="DPG932" s="5"/>
      <c r="DPH932" s="5"/>
      <c r="DPI932" s="5"/>
      <c r="DPJ932" s="5"/>
      <c r="DPK932" s="5"/>
      <c r="DPL932" s="5"/>
      <c r="DPM932" s="5"/>
      <c r="DPN932" s="5"/>
      <c r="DPO932" s="5"/>
      <c r="DPP932" s="5"/>
      <c r="DPQ932" s="5"/>
      <c r="DPR932" s="5"/>
      <c r="DPS932" s="5"/>
      <c r="DPT932" s="5"/>
      <c r="DPU932" s="5"/>
      <c r="DPV932" s="5"/>
      <c r="DPW932" s="5"/>
      <c r="DPX932" s="5"/>
      <c r="DPY932" s="5"/>
      <c r="DPZ932" s="5"/>
      <c r="DQA932" s="5"/>
      <c r="DQB932" s="5"/>
      <c r="DQC932" s="5"/>
      <c r="DQD932" s="5"/>
      <c r="DQE932" s="5"/>
      <c r="DQF932" s="5"/>
      <c r="DQG932" s="5"/>
      <c r="DQH932" s="5"/>
      <c r="DQI932" s="5"/>
      <c r="DQJ932" s="5"/>
      <c r="DQK932" s="5"/>
      <c r="DQL932" s="5"/>
      <c r="DQM932" s="5"/>
      <c r="DQN932" s="5"/>
      <c r="DQO932" s="5"/>
      <c r="DQP932" s="5"/>
      <c r="DQQ932" s="5"/>
      <c r="DQR932" s="5"/>
      <c r="DQS932" s="5"/>
      <c r="DQT932" s="5"/>
      <c r="DQU932" s="5"/>
      <c r="DQV932" s="5"/>
      <c r="DQW932" s="5"/>
      <c r="DQX932" s="5"/>
      <c r="DQY932" s="5"/>
      <c r="DQZ932" s="5"/>
      <c r="DRA932" s="5"/>
      <c r="DRB932" s="5"/>
      <c r="DRC932" s="5"/>
      <c r="DRD932" s="5"/>
      <c r="DRE932" s="5"/>
      <c r="DRF932" s="5"/>
      <c r="DRG932" s="5"/>
      <c r="DRH932" s="5"/>
      <c r="DRI932" s="5"/>
      <c r="DRJ932" s="5"/>
      <c r="DRK932" s="5"/>
      <c r="DRL932" s="5"/>
      <c r="DRM932" s="5"/>
      <c r="DRN932" s="5"/>
      <c r="DRO932" s="5"/>
      <c r="DRP932" s="5"/>
      <c r="DRQ932" s="5"/>
      <c r="DRR932" s="5"/>
      <c r="DRS932" s="5"/>
      <c r="DRT932" s="5"/>
      <c r="DRU932" s="5"/>
      <c r="DRV932" s="5"/>
      <c r="DRW932" s="5"/>
      <c r="DRX932" s="5"/>
      <c r="DRY932" s="5"/>
      <c r="DRZ932" s="5"/>
      <c r="DSA932" s="5"/>
      <c r="DSB932" s="5"/>
      <c r="DSC932" s="5"/>
      <c r="DSD932" s="5"/>
      <c r="DSE932" s="5"/>
      <c r="DSF932" s="5"/>
      <c r="DSG932" s="5"/>
      <c r="DSH932" s="5"/>
      <c r="DSI932" s="5"/>
      <c r="DSJ932" s="5"/>
      <c r="DSK932" s="5"/>
      <c r="DSL932" s="5"/>
      <c r="DSM932" s="5"/>
      <c r="DSN932" s="5"/>
      <c r="DSO932" s="5"/>
      <c r="DSP932" s="5"/>
      <c r="DSQ932" s="5"/>
      <c r="DSR932" s="5"/>
      <c r="DSS932" s="5"/>
      <c r="DST932" s="5"/>
      <c r="DSU932" s="5"/>
      <c r="DSV932" s="5"/>
      <c r="DSW932" s="5"/>
      <c r="DSX932" s="5"/>
      <c r="DSY932" s="5"/>
      <c r="DSZ932" s="5"/>
      <c r="DTA932" s="5"/>
      <c r="DTB932" s="5"/>
      <c r="DTC932" s="5"/>
      <c r="DTD932" s="5"/>
      <c r="DTE932" s="5"/>
      <c r="DTF932" s="5"/>
      <c r="DTG932" s="5"/>
      <c r="DTH932" s="5"/>
      <c r="DTI932" s="5"/>
      <c r="DTJ932" s="5"/>
      <c r="DTK932" s="5"/>
      <c r="DTL932" s="5"/>
      <c r="DTM932" s="5"/>
      <c r="DTN932" s="5"/>
      <c r="DTO932" s="5"/>
      <c r="DTP932" s="5"/>
      <c r="DTQ932" s="5"/>
      <c r="DTR932" s="5"/>
      <c r="DTS932" s="5"/>
      <c r="DTT932" s="5"/>
      <c r="DTU932" s="5"/>
      <c r="DTV932" s="5"/>
      <c r="DTW932" s="5"/>
      <c r="DTX932" s="5"/>
      <c r="DTY932" s="5"/>
      <c r="DTZ932" s="5"/>
      <c r="DUA932" s="5"/>
      <c r="DUB932" s="5"/>
      <c r="DUC932" s="5"/>
      <c r="DUD932" s="5"/>
      <c r="DUE932" s="5"/>
      <c r="DUF932" s="5"/>
      <c r="DUG932" s="5"/>
      <c r="DUH932" s="5"/>
      <c r="DUI932" s="5"/>
      <c r="DUJ932" s="5"/>
      <c r="DUK932" s="5"/>
      <c r="DUL932" s="5"/>
      <c r="DUM932" s="5"/>
      <c r="DUN932" s="5"/>
      <c r="DUO932" s="5"/>
      <c r="DUP932" s="5"/>
      <c r="DUQ932" s="5"/>
      <c r="DUR932" s="5"/>
      <c r="DUS932" s="5"/>
      <c r="DUT932" s="5"/>
      <c r="DUU932" s="5"/>
      <c r="DUV932" s="5"/>
      <c r="DUW932" s="5"/>
      <c r="DUX932" s="5"/>
      <c r="DUY932" s="5"/>
      <c r="DUZ932" s="5"/>
      <c r="DVA932" s="5"/>
      <c r="DVB932" s="5"/>
      <c r="DVC932" s="5"/>
      <c r="DVD932" s="5"/>
      <c r="DVE932" s="5"/>
      <c r="DVF932" s="5"/>
      <c r="DVG932" s="5"/>
      <c r="DVH932" s="5"/>
      <c r="DVI932" s="5"/>
      <c r="DVJ932" s="5"/>
      <c r="DVK932" s="5"/>
      <c r="DVL932" s="5"/>
      <c r="DVM932" s="5"/>
      <c r="DVN932" s="5"/>
      <c r="DVO932" s="5"/>
      <c r="DVP932" s="5"/>
      <c r="DVQ932" s="5"/>
      <c r="DVR932" s="5"/>
      <c r="DVS932" s="5"/>
      <c r="DVT932" s="5"/>
      <c r="DVU932" s="5"/>
      <c r="DVV932" s="5"/>
      <c r="DVW932" s="5"/>
      <c r="DVX932" s="5"/>
      <c r="DVY932" s="5"/>
      <c r="DVZ932" s="5"/>
      <c r="DWA932" s="5"/>
      <c r="DWB932" s="5"/>
      <c r="DWC932" s="5"/>
      <c r="DWD932" s="5"/>
      <c r="DWE932" s="5"/>
      <c r="DWF932" s="5"/>
      <c r="DWG932" s="5"/>
      <c r="DWH932" s="5"/>
      <c r="DWI932" s="5"/>
      <c r="DWJ932" s="5"/>
      <c r="DWK932" s="5"/>
      <c r="DWL932" s="5"/>
      <c r="DWM932" s="5"/>
      <c r="DWN932" s="5"/>
      <c r="DWO932" s="5"/>
      <c r="DWP932" s="5"/>
      <c r="DWQ932" s="5"/>
      <c r="DWR932" s="5"/>
      <c r="DWS932" s="5"/>
      <c r="DWT932" s="5"/>
      <c r="DWU932" s="5"/>
      <c r="DWV932" s="5"/>
      <c r="DWW932" s="5"/>
      <c r="DWX932" s="5"/>
      <c r="DWY932" s="5"/>
      <c r="DWZ932" s="5"/>
      <c r="DXA932" s="5"/>
      <c r="DXB932" s="5"/>
      <c r="DXC932" s="5"/>
      <c r="DXD932" s="5"/>
      <c r="DXE932" s="5"/>
      <c r="DXF932" s="5"/>
      <c r="DXG932" s="5"/>
      <c r="DXH932" s="5"/>
      <c r="DXI932" s="5"/>
      <c r="DXJ932" s="5"/>
      <c r="DXK932" s="5"/>
      <c r="DXL932" s="5"/>
      <c r="DXM932" s="5"/>
      <c r="DXN932" s="5"/>
      <c r="DXO932" s="5"/>
      <c r="DXP932" s="5"/>
      <c r="DXQ932" s="5"/>
      <c r="DXR932" s="5"/>
      <c r="DXS932" s="5"/>
      <c r="DXT932" s="5"/>
      <c r="DXU932" s="5"/>
      <c r="DXV932" s="5"/>
      <c r="DXW932" s="5"/>
      <c r="DXX932" s="5"/>
      <c r="DXY932" s="5"/>
      <c r="DXZ932" s="5"/>
      <c r="DYA932" s="5"/>
      <c r="DYB932" s="5"/>
      <c r="DYC932" s="5"/>
      <c r="DYD932" s="5"/>
      <c r="DYE932" s="5"/>
      <c r="DYF932" s="5"/>
      <c r="DYG932" s="5"/>
      <c r="DYH932" s="5"/>
      <c r="DYI932" s="5"/>
      <c r="DYJ932" s="5"/>
      <c r="DYK932" s="5"/>
      <c r="DYL932" s="5"/>
      <c r="DYM932" s="5"/>
      <c r="DYN932" s="5"/>
      <c r="DYO932" s="5"/>
      <c r="DYP932" s="5"/>
      <c r="DYQ932" s="5"/>
      <c r="DYR932" s="5"/>
      <c r="DYS932" s="5"/>
      <c r="DYT932" s="5"/>
      <c r="DYU932" s="5"/>
      <c r="DYV932" s="5"/>
      <c r="DYW932" s="5"/>
      <c r="DYX932" s="5"/>
      <c r="DYY932" s="5"/>
      <c r="DYZ932" s="5"/>
      <c r="DZA932" s="5"/>
      <c r="DZB932" s="5"/>
      <c r="DZC932" s="5"/>
      <c r="DZD932" s="5"/>
      <c r="DZE932" s="5"/>
      <c r="DZF932" s="5"/>
      <c r="DZG932" s="5"/>
      <c r="DZH932" s="5"/>
      <c r="DZI932" s="5"/>
      <c r="DZJ932" s="5"/>
      <c r="DZK932" s="5"/>
      <c r="DZL932" s="5"/>
      <c r="DZM932" s="5"/>
      <c r="DZN932" s="5"/>
      <c r="DZO932" s="5"/>
      <c r="DZP932" s="5"/>
      <c r="DZQ932" s="5"/>
      <c r="DZR932" s="5"/>
      <c r="DZS932" s="5"/>
      <c r="DZT932" s="5"/>
      <c r="DZU932" s="5"/>
      <c r="DZV932" s="5"/>
      <c r="DZW932" s="5"/>
      <c r="DZX932" s="5"/>
      <c r="DZY932" s="5"/>
      <c r="DZZ932" s="5"/>
      <c r="EAA932" s="5"/>
      <c r="EAB932" s="5"/>
      <c r="EAC932" s="5"/>
      <c r="EAD932" s="5"/>
      <c r="EAE932" s="5"/>
      <c r="EAF932" s="5"/>
      <c r="EAG932" s="5"/>
      <c r="EAH932" s="5"/>
      <c r="EAI932" s="5"/>
      <c r="EAJ932" s="5"/>
      <c r="EAK932" s="5"/>
      <c r="EAL932" s="5"/>
      <c r="EAM932" s="5"/>
      <c r="EAN932" s="5"/>
      <c r="EAO932" s="5"/>
      <c r="EAP932" s="5"/>
      <c r="EAQ932" s="5"/>
      <c r="EAR932" s="5"/>
      <c r="EAS932" s="5"/>
      <c r="EAT932" s="5"/>
      <c r="EAU932" s="5"/>
      <c r="EAV932" s="5"/>
      <c r="EAW932" s="5"/>
      <c r="EAX932" s="5"/>
      <c r="EAY932" s="5"/>
      <c r="EAZ932" s="5"/>
      <c r="EBA932" s="5"/>
      <c r="EBB932" s="5"/>
      <c r="EBC932" s="5"/>
      <c r="EBD932" s="5"/>
      <c r="EBE932" s="5"/>
      <c r="EBF932" s="5"/>
      <c r="EBG932" s="5"/>
      <c r="EBH932" s="5"/>
      <c r="EBI932" s="5"/>
      <c r="EBJ932" s="5"/>
      <c r="EBK932" s="5"/>
      <c r="EBL932" s="5"/>
      <c r="EBM932" s="5"/>
      <c r="EBN932" s="5"/>
      <c r="EBO932" s="5"/>
      <c r="EBP932" s="5"/>
      <c r="EBQ932" s="5"/>
      <c r="EBR932" s="5"/>
      <c r="EBS932" s="5"/>
      <c r="EBT932" s="5"/>
      <c r="EBU932" s="5"/>
      <c r="EBV932" s="5"/>
      <c r="EBW932" s="5"/>
      <c r="EBX932" s="5"/>
      <c r="EBY932" s="5"/>
      <c r="EBZ932" s="5"/>
      <c r="ECA932" s="5"/>
      <c r="ECB932" s="5"/>
      <c r="ECC932" s="5"/>
      <c r="ECD932" s="5"/>
      <c r="ECE932" s="5"/>
      <c r="ECF932" s="5"/>
      <c r="ECG932" s="5"/>
      <c r="ECH932" s="5"/>
      <c r="ECI932" s="5"/>
      <c r="ECJ932" s="5"/>
      <c r="ECK932" s="5"/>
      <c r="ECL932" s="5"/>
      <c r="ECM932" s="5"/>
      <c r="ECN932" s="5"/>
      <c r="ECO932" s="5"/>
      <c r="ECP932" s="5"/>
      <c r="ECQ932" s="5"/>
      <c r="ECR932" s="5"/>
      <c r="ECS932" s="5"/>
      <c r="ECT932" s="5"/>
      <c r="ECU932" s="5"/>
      <c r="ECV932" s="5"/>
      <c r="ECW932" s="5"/>
      <c r="ECX932" s="5"/>
      <c r="ECY932" s="5"/>
      <c r="ECZ932" s="5"/>
      <c r="EDA932" s="5"/>
      <c r="EDB932" s="5"/>
      <c r="EDC932" s="5"/>
      <c r="EDD932" s="5"/>
      <c r="EDE932" s="5"/>
      <c r="EDF932" s="5"/>
      <c r="EDG932" s="5"/>
      <c r="EDH932" s="5"/>
      <c r="EDI932" s="5"/>
      <c r="EDJ932" s="5"/>
      <c r="EDK932" s="5"/>
      <c r="EDL932" s="5"/>
      <c r="EDM932" s="5"/>
      <c r="EDN932" s="5"/>
      <c r="EDO932" s="5"/>
      <c r="EDP932" s="5"/>
      <c r="EDQ932" s="5"/>
      <c r="EDR932" s="5"/>
      <c r="EDS932" s="5"/>
      <c r="EDT932" s="5"/>
      <c r="EDU932" s="5"/>
      <c r="EDV932" s="5"/>
      <c r="EDW932" s="5"/>
      <c r="EDX932" s="5"/>
      <c r="EDY932" s="5"/>
      <c r="EDZ932" s="5"/>
      <c r="EEA932" s="5"/>
      <c r="EEB932" s="5"/>
      <c r="EEC932" s="5"/>
      <c r="EED932" s="5"/>
      <c r="EEE932" s="5"/>
      <c r="EEF932" s="5"/>
      <c r="EEG932" s="5"/>
      <c r="EEH932" s="5"/>
      <c r="EEI932" s="5"/>
      <c r="EEJ932" s="5"/>
      <c r="EEK932" s="5"/>
      <c r="EEL932" s="5"/>
      <c r="EEM932" s="5"/>
      <c r="EEN932" s="5"/>
      <c r="EEO932" s="5"/>
      <c r="EEP932" s="5"/>
      <c r="EEQ932" s="5"/>
      <c r="EER932" s="5"/>
      <c r="EES932" s="5"/>
      <c r="EET932" s="5"/>
      <c r="EEU932" s="5"/>
      <c r="EEV932" s="5"/>
      <c r="EEW932" s="5"/>
      <c r="EEX932" s="5"/>
      <c r="EEY932" s="5"/>
      <c r="EEZ932" s="5"/>
      <c r="EFA932" s="5"/>
      <c r="EFB932" s="5"/>
      <c r="EFC932" s="5"/>
      <c r="EFD932" s="5"/>
      <c r="EFE932" s="5"/>
      <c r="EFF932" s="5"/>
      <c r="EFG932" s="5"/>
      <c r="EFH932" s="5"/>
      <c r="EFI932" s="5"/>
      <c r="EFJ932" s="5"/>
      <c r="EFK932" s="5"/>
      <c r="EFL932" s="5"/>
      <c r="EFM932" s="5"/>
      <c r="EFN932" s="5"/>
      <c r="EFO932" s="5"/>
      <c r="EFP932" s="5"/>
      <c r="EFQ932" s="5"/>
      <c r="EFR932" s="5"/>
      <c r="EFS932" s="5"/>
      <c r="EFT932" s="5"/>
      <c r="EFU932" s="5"/>
      <c r="EFV932" s="5"/>
      <c r="EFW932" s="5"/>
      <c r="EFX932" s="5"/>
      <c r="EFY932" s="5"/>
      <c r="EFZ932" s="5"/>
      <c r="EGA932" s="5"/>
      <c r="EGB932" s="5"/>
      <c r="EGC932" s="5"/>
      <c r="EGD932" s="5"/>
      <c r="EGE932" s="5"/>
      <c r="EGF932" s="5"/>
      <c r="EGG932" s="5"/>
      <c r="EGH932" s="5"/>
      <c r="EGI932" s="5"/>
      <c r="EGJ932" s="5"/>
      <c r="EGK932" s="5"/>
      <c r="EGL932" s="5"/>
      <c r="EGM932" s="5"/>
      <c r="EGN932" s="5"/>
      <c r="EGO932" s="5"/>
      <c r="EGP932" s="5"/>
      <c r="EGQ932" s="5"/>
      <c r="EGR932" s="5"/>
      <c r="EGS932" s="5"/>
      <c r="EGT932" s="5"/>
      <c r="EGU932" s="5"/>
      <c r="EGV932" s="5"/>
      <c r="EGW932" s="5"/>
      <c r="EGX932" s="5"/>
      <c r="EGY932" s="5"/>
      <c r="EGZ932" s="5"/>
      <c r="EHA932" s="5"/>
      <c r="EHB932" s="5"/>
      <c r="EHC932" s="5"/>
      <c r="EHD932" s="5"/>
      <c r="EHE932" s="5"/>
      <c r="EHF932" s="5"/>
      <c r="EHG932" s="5"/>
      <c r="EHH932" s="5"/>
      <c r="EHI932" s="5"/>
      <c r="EHJ932" s="5"/>
      <c r="EHK932" s="5"/>
      <c r="EHL932" s="5"/>
      <c r="EHM932" s="5"/>
      <c r="EHN932" s="5"/>
      <c r="EHO932" s="5"/>
      <c r="EHP932" s="5"/>
      <c r="EHQ932" s="5"/>
      <c r="EHR932" s="5"/>
      <c r="EHS932" s="5"/>
      <c r="EHT932" s="5"/>
      <c r="EHU932" s="5"/>
      <c r="EHV932" s="5"/>
      <c r="EHW932" s="5"/>
      <c r="EHX932" s="5"/>
      <c r="EHY932" s="5"/>
      <c r="EHZ932" s="5"/>
      <c r="EIA932" s="5"/>
      <c r="EIB932" s="5"/>
      <c r="EIC932" s="5"/>
      <c r="EID932" s="5"/>
      <c r="EIE932" s="5"/>
      <c r="EIF932" s="5"/>
      <c r="EIG932" s="5"/>
      <c r="EIH932" s="5"/>
      <c r="EII932" s="5"/>
      <c r="EIJ932" s="5"/>
      <c r="EIK932" s="5"/>
      <c r="EIL932" s="5"/>
      <c r="EIM932" s="5"/>
      <c r="EIN932" s="5"/>
      <c r="EIO932" s="5"/>
      <c r="EIP932" s="5"/>
      <c r="EIQ932" s="5"/>
      <c r="EIR932" s="5"/>
      <c r="EIS932" s="5"/>
      <c r="EIT932" s="5"/>
      <c r="EIU932" s="5"/>
      <c r="EIV932" s="5"/>
      <c r="EIW932" s="5"/>
      <c r="EIX932" s="5"/>
      <c r="EIY932" s="5"/>
      <c r="EIZ932" s="5"/>
      <c r="EJA932" s="5"/>
      <c r="EJB932" s="5"/>
      <c r="EJC932" s="5"/>
      <c r="EJD932" s="5"/>
      <c r="EJE932" s="5"/>
      <c r="EJF932" s="5"/>
      <c r="EJG932" s="5"/>
      <c r="EJH932" s="5"/>
      <c r="EJI932" s="5"/>
      <c r="EJJ932" s="5"/>
      <c r="EJK932" s="5"/>
      <c r="EJL932" s="5"/>
      <c r="EJM932" s="5"/>
      <c r="EJN932" s="5"/>
      <c r="EJO932" s="5"/>
      <c r="EJP932" s="5"/>
      <c r="EJQ932" s="5"/>
      <c r="EJR932" s="5"/>
      <c r="EJS932" s="5"/>
      <c r="EJT932" s="5"/>
      <c r="EJU932" s="5"/>
      <c r="EJV932" s="5"/>
      <c r="EJW932" s="5"/>
      <c r="EJX932" s="5"/>
      <c r="EJY932" s="5"/>
      <c r="EJZ932" s="5"/>
      <c r="EKA932" s="5"/>
      <c r="EKB932" s="5"/>
      <c r="EKC932" s="5"/>
      <c r="EKD932" s="5"/>
      <c r="EKE932" s="5"/>
      <c r="EKF932" s="5"/>
      <c r="EKG932" s="5"/>
      <c r="EKH932" s="5"/>
      <c r="EKI932" s="5"/>
      <c r="EKJ932" s="5"/>
      <c r="EKK932" s="5"/>
      <c r="EKL932" s="5"/>
      <c r="EKM932" s="5"/>
      <c r="EKN932" s="5"/>
      <c r="EKO932" s="5"/>
      <c r="EKP932" s="5"/>
      <c r="EKQ932" s="5"/>
      <c r="EKR932" s="5"/>
      <c r="EKS932" s="5"/>
      <c r="EKT932" s="5"/>
      <c r="EKU932" s="5"/>
      <c r="EKV932" s="5"/>
      <c r="EKW932" s="5"/>
      <c r="EKX932" s="5"/>
      <c r="EKY932" s="5"/>
      <c r="EKZ932" s="5"/>
      <c r="ELA932" s="5"/>
      <c r="ELB932" s="5"/>
      <c r="ELC932" s="5"/>
      <c r="ELD932" s="5"/>
      <c r="ELE932" s="5"/>
      <c r="ELF932" s="5"/>
      <c r="ELG932" s="5"/>
      <c r="ELH932" s="5"/>
      <c r="ELI932" s="5"/>
      <c r="ELJ932" s="5"/>
      <c r="ELK932" s="5"/>
      <c r="ELL932" s="5"/>
      <c r="ELM932" s="5"/>
      <c r="ELN932" s="5"/>
      <c r="ELO932" s="5"/>
      <c r="ELP932" s="5"/>
      <c r="ELQ932" s="5"/>
      <c r="ELR932" s="5"/>
      <c r="ELS932" s="5"/>
      <c r="ELT932" s="5"/>
      <c r="ELU932" s="5"/>
      <c r="ELV932" s="5"/>
      <c r="ELW932" s="5"/>
      <c r="ELX932" s="5"/>
      <c r="ELY932" s="5"/>
      <c r="ELZ932" s="5"/>
      <c r="EMA932" s="5"/>
      <c r="EMB932" s="5"/>
      <c r="EMC932" s="5"/>
      <c r="EMD932" s="5"/>
      <c r="EME932" s="5"/>
      <c r="EMF932" s="5"/>
      <c r="EMG932" s="5"/>
      <c r="EMH932" s="5"/>
      <c r="EMI932" s="5"/>
      <c r="EMJ932" s="5"/>
      <c r="EMK932" s="5"/>
      <c r="EML932" s="5"/>
      <c r="EMM932" s="5"/>
      <c r="EMN932" s="5"/>
      <c r="EMO932" s="5"/>
      <c r="EMP932" s="5"/>
      <c r="EMQ932" s="5"/>
      <c r="EMR932" s="5"/>
      <c r="EMS932" s="5"/>
      <c r="EMT932" s="5"/>
      <c r="EMU932" s="5"/>
      <c r="EMV932" s="5"/>
      <c r="EMW932" s="5"/>
      <c r="EMX932" s="5"/>
      <c r="EMY932" s="5"/>
      <c r="EMZ932" s="5"/>
      <c r="ENA932" s="5"/>
      <c r="ENB932" s="5"/>
      <c r="ENC932" s="5"/>
      <c r="END932" s="5"/>
      <c r="ENE932" s="5"/>
      <c r="ENF932" s="5"/>
      <c r="ENG932" s="5"/>
      <c r="ENH932" s="5"/>
      <c r="ENI932" s="5"/>
      <c r="ENJ932" s="5"/>
      <c r="ENK932" s="5"/>
      <c r="ENL932" s="5"/>
      <c r="ENM932" s="5"/>
      <c r="ENN932" s="5"/>
      <c r="ENO932" s="5"/>
      <c r="ENP932" s="5"/>
      <c r="ENQ932" s="5"/>
      <c r="ENR932" s="5"/>
      <c r="ENS932" s="5"/>
      <c r="ENT932" s="5"/>
      <c r="ENU932" s="5"/>
      <c r="ENV932" s="5"/>
      <c r="ENW932" s="5"/>
      <c r="ENX932" s="5"/>
      <c r="ENY932" s="5"/>
      <c r="ENZ932" s="5"/>
      <c r="EOA932" s="5"/>
      <c r="EOB932" s="5"/>
      <c r="EOC932" s="5"/>
      <c r="EOD932" s="5"/>
      <c r="EOE932" s="5"/>
      <c r="EOF932" s="5"/>
      <c r="EOG932" s="5"/>
      <c r="EOH932" s="5"/>
      <c r="EOI932" s="5"/>
      <c r="EOJ932" s="5"/>
      <c r="EOK932" s="5"/>
      <c r="EOL932" s="5"/>
      <c r="EOM932" s="5"/>
      <c r="EON932" s="5"/>
      <c r="EOO932" s="5"/>
      <c r="EOP932" s="5"/>
      <c r="EOQ932" s="5"/>
      <c r="EOR932" s="5"/>
      <c r="EOS932" s="5"/>
      <c r="EOT932" s="5"/>
      <c r="EOU932" s="5"/>
      <c r="EOV932" s="5"/>
      <c r="EOW932" s="5"/>
      <c r="EOX932" s="5"/>
      <c r="EOY932" s="5"/>
      <c r="EOZ932" s="5"/>
      <c r="EPA932" s="5"/>
      <c r="EPB932" s="5"/>
      <c r="EPC932" s="5"/>
      <c r="EPD932" s="5"/>
      <c r="EPE932" s="5"/>
      <c r="EPF932" s="5"/>
      <c r="EPG932" s="5"/>
      <c r="EPH932" s="5"/>
      <c r="EPI932" s="5"/>
      <c r="EPJ932" s="5"/>
      <c r="EPK932" s="5"/>
      <c r="EPL932" s="5"/>
      <c r="EPM932" s="5"/>
      <c r="EPN932" s="5"/>
      <c r="EPO932" s="5"/>
      <c r="EPP932" s="5"/>
      <c r="EPQ932" s="5"/>
      <c r="EPR932" s="5"/>
      <c r="EPS932" s="5"/>
      <c r="EPT932" s="5"/>
      <c r="EPU932" s="5"/>
      <c r="EPV932" s="5"/>
      <c r="EPW932" s="5"/>
      <c r="EPX932" s="5"/>
      <c r="EPY932" s="5"/>
      <c r="EPZ932" s="5"/>
      <c r="EQA932" s="5"/>
      <c r="EQB932" s="5"/>
      <c r="EQC932" s="5"/>
      <c r="EQD932" s="5"/>
      <c r="EQE932" s="5"/>
      <c r="EQF932" s="5"/>
      <c r="EQG932" s="5"/>
      <c r="EQH932" s="5"/>
      <c r="EQI932" s="5"/>
      <c r="EQJ932" s="5"/>
      <c r="EQK932" s="5"/>
      <c r="EQL932" s="5"/>
      <c r="EQM932" s="5"/>
      <c r="EQN932" s="5"/>
      <c r="EQO932" s="5"/>
      <c r="EQP932" s="5"/>
      <c r="EQQ932" s="5"/>
      <c r="EQR932" s="5"/>
      <c r="EQS932" s="5"/>
      <c r="EQT932" s="5"/>
      <c r="EQU932" s="5"/>
      <c r="EQV932" s="5"/>
      <c r="EQW932" s="5"/>
      <c r="EQX932" s="5"/>
      <c r="EQY932" s="5"/>
      <c r="EQZ932" s="5"/>
      <c r="ERA932" s="5"/>
      <c r="ERB932" s="5"/>
      <c r="ERC932" s="5"/>
      <c r="ERD932" s="5"/>
      <c r="ERE932" s="5"/>
      <c r="ERF932" s="5"/>
      <c r="ERG932" s="5"/>
      <c r="ERH932" s="5"/>
      <c r="ERI932" s="5"/>
      <c r="ERJ932" s="5"/>
      <c r="ERK932" s="5"/>
      <c r="ERL932" s="5"/>
      <c r="ERM932" s="5"/>
      <c r="ERN932" s="5"/>
      <c r="ERO932" s="5"/>
      <c r="ERP932" s="5"/>
      <c r="ERQ932" s="5"/>
      <c r="ERR932" s="5"/>
      <c r="ERS932" s="5"/>
      <c r="ERT932" s="5"/>
      <c r="ERU932" s="5"/>
      <c r="ERV932" s="5"/>
      <c r="ERW932" s="5"/>
      <c r="ERX932" s="5"/>
      <c r="ERY932" s="5"/>
      <c r="ERZ932" s="5"/>
      <c r="ESA932" s="5"/>
      <c r="ESB932" s="5"/>
      <c r="ESC932" s="5"/>
      <c r="ESD932" s="5"/>
      <c r="ESE932" s="5"/>
      <c r="ESF932" s="5"/>
      <c r="ESG932" s="5"/>
      <c r="ESH932" s="5"/>
      <c r="ESI932" s="5"/>
      <c r="ESJ932" s="5"/>
      <c r="ESK932" s="5"/>
      <c r="ESL932" s="5"/>
      <c r="ESM932" s="5"/>
      <c r="ESN932" s="5"/>
      <c r="ESO932" s="5"/>
      <c r="ESP932" s="5"/>
      <c r="ESQ932" s="5"/>
      <c r="ESR932" s="5"/>
      <c r="ESS932" s="5"/>
      <c r="EST932" s="5"/>
      <c r="ESU932" s="5"/>
      <c r="ESV932" s="5"/>
      <c r="ESW932" s="5"/>
      <c r="ESX932" s="5"/>
      <c r="ESY932" s="5"/>
      <c r="ESZ932" s="5"/>
      <c r="ETA932" s="5"/>
      <c r="ETB932" s="5"/>
      <c r="ETC932" s="5"/>
      <c r="ETD932" s="5"/>
      <c r="ETE932" s="5"/>
      <c r="ETF932" s="5"/>
      <c r="ETG932" s="5"/>
      <c r="ETH932" s="5"/>
      <c r="ETI932" s="5"/>
      <c r="ETJ932" s="5"/>
      <c r="ETK932" s="5"/>
      <c r="ETL932" s="5"/>
      <c r="ETM932" s="5"/>
      <c r="ETN932" s="5"/>
      <c r="ETO932" s="5"/>
      <c r="ETP932" s="5"/>
      <c r="ETQ932" s="5"/>
      <c r="ETR932" s="5"/>
      <c r="ETS932" s="5"/>
      <c r="ETT932" s="5"/>
      <c r="ETU932" s="5"/>
      <c r="ETV932" s="5"/>
      <c r="ETW932" s="5"/>
      <c r="ETX932" s="5"/>
      <c r="ETY932" s="5"/>
      <c r="ETZ932" s="5"/>
      <c r="EUA932" s="5"/>
      <c r="EUB932" s="5"/>
      <c r="EUC932" s="5"/>
      <c r="EUD932" s="5"/>
      <c r="EUE932" s="5"/>
      <c r="EUF932" s="5"/>
      <c r="EUG932" s="5"/>
      <c r="EUH932" s="5"/>
      <c r="EUI932" s="5"/>
      <c r="EUJ932" s="5"/>
      <c r="EUK932" s="5"/>
      <c r="EUL932" s="5"/>
      <c r="EUM932" s="5"/>
      <c r="EUN932" s="5"/>
      <c r="EUO932" s="5"/>
      <c r="EUP932" s="5"/>
      <c r="EUQ932" s="5"/>
      <c r="EUR932" s="5"/>
      <c r="EUS932" s="5"/>
      <c r="EUT932" s="5"/>
      <c r="EUU932" s="5"/>
      <c r="EUV932" s="5"/>
      <c r="EUW932" s="5"/>
      <c r="EUX932" s="5"/>
      <c r="EUY932" s="5"/>
      <c r="EUZ932" s="5"/>
      <c r="EVA932" s="5"/>
      <c r="EVB932" s="5"/>
      <c r="EVC932" s="5"/>
      <c r="EVD932" s="5"/>
      <c r="EVE932" s="5"/>
      <c r="EVF932" s="5"/>
      <c r="EVG932" s="5"/>
      <c r="EVH932" s="5"/>
      <c r="EVI932" s="5"/>
      <c r="EVJ932" s="5"/>
      <c r="EVK932" s="5"/>
      <c r="EVL932" s="5"/>
      <c r="EVM932" s="5"/>
      <c r="EVN932" s="5"/>
      <c r="EVO932" s="5"/>
      <c r="EVP932" s="5"/>
      <c r="EVQ932" s="5"/>
      <c r="EVR932" s="5"/>
      <c r="EVS932" s="5"/>
      <c r="EVT932" s="5"/>
      <c r="EVU932" s="5"/>
      <c r="EVV932" s="5"/>
      <c r="EVW932" s="5"/>
      <c r="EVX932" s="5"/>
      <c r="EVY932" s="5"/>
      <c r="EVZ932" s="5"/>
      <c r="EWA932" s="5"/>
      <c r="EWB932" s="5"/>
      <c r="EWC932" s="5"/>
      <c r="EWD932" s="5"/>
      <c r="EWE932" s="5"/>
      <c r="EWF932" s="5"/>
      <c r="EWG932" s="5"/>
      <c r="EWH932" s="5"/>
      <c r="EWI932" s="5"/>
      <c r="EWJ932" s="5"/>
      <c r="EWK932" s="5"/>
      <c r="EWL932" s="5"/>
      <c r="EWM932" s="5"/>
      <c r="EWN932" s="5"/>
      <c r="EWO932" s="5"/>
      <c r="EWP932" s="5"/>
      <c r="EWQ932" s="5"/>
      <c r="EWR932" s="5"/>
      <c r="EWS932" s="5"/>
      <c r="EWT932" s="5"/>
      <c r="EWU932" s="5"/>
      <c r="EWV932" s="5"/>
      <c r="EWW932" s="5"/>
      <c r="EWX932" s="5"/>
      <c r="EWY932" s="5"/>
      <c r="EWZ932" s="5"/>
      <c r="EXA932" s="5"/>
      <c r="EXB932" s="5"/>
      <c r="EXC932" s="5"/>
      <c r="EXD932" s="5"/>
      <c r="EXE932" s="5"/>
      <c r="EXF932" s="5"/>
      <c r="EXG932" s="5"/>
      <c r="EXH932" s="5"/>
      <c r="EXI932" s="5"/>
      <c r="EXJ932" s="5"/>
      <c r="EXK932" s="5"/>
      <c r="EXL932" s="5"/>
      <c r="EXM932" s="5"/>
      <c r="EXN932" s="5"/>
      <c r="EXO932" s="5"/>
      <c r="EXP932" s="5"/>
      <c r="EXQ932" s="5"/>
      <c r="EXR932" s="5"/>
      <c r="EXS932" s="5"/>
      <c r="EXT932" s="5"/>
      <c r="EXU932" s="5"/>
      <c r="EXV932" s="5"/>
      <c r="EXW932" s="5"/>
      <c r="EXX932" s="5"/>
      <c r="EXY932" s="5"/>
      <c r="EXZ932" s="5"/>
      <c r="EYA932" s="5"/>
      <c r="EYB932" s="5"/>
      <c r="EYC932" s="5"/>
      <c r="EYD932" s="5"/>
      <c r="EYE932" s="5"/>
      <c r="EYF932" s="5"/>
      <c r="EYG932" s="5"/>
      <c r="EYH932" s="5"/>
      <c r="EYI932" s="5"/>
      <c r="EYJ932" s="5"/>
      <c r="EYK932" s="5"/>
      <c r="EYL932" s="5"/>
      <c r="EYM932" s="5"/>
      <c r="EYN932" s="5"/>
      <c r="EYO932" s="5"/>
      <c r="EYP932" s="5"/>
      <c r="EYQ932" s="5"/>
      <c r="EYR932" s="5"/>
      <c r="EYS932" s="5"/>
      <c r="EYT932" s="5"/>
      <c r="EYU932" s="5"/>
      <c r="EYV932" s="5"/>
      <c r="EYW932" s="5"/>
      <c r="EYX932" s="5"/>
      <c r="EYY932" s="5"/>
      <c r="EYZ932" s="5"/>
      <c r="EZA932" s="5"/>
      <c r="EZB932" s="5"/>
      <c r="EZC932" s="5"/>
      <c r="EZD932" s="5"/>
      <c r="EZE932" s="5"/>
      <c r="EZF932" s="5"/>
      <c r="EZG932" s="5"/>
      <c r="EZH932" s="5"/>
      <c r="EZI932" s="5"/>
      <c r="EZJ932" s="5"/>
      <c r="EZK932" s="5"/>
      <c r="EZL932" s="5"/>
      <c r="EZM932" s="5"/>
      <c r="EZN932" s="5"/>
      <c r="EZO932" s="5"/>
      <c r="EZP932" s="5"/>
      <c r="EZQ932" s="5"/>
      <c r="EZR932" s="5"/>
      <c r="EZS932" s="5"/>
      <c r="EZT932" s="5"/>
      <c r="EZU932" s="5"/>
      <c r="EZV932" s="5"/>
      <c r="EZW932" s="5"/>
      <c r="EZX932" s="5"/>
      <c r="EZY932" s="5"/>
      <c r="EZZ932" s="5"/>
      <c r="FAA932" s="5"/>
      <c r="FAB932" s="5"/>
      <c r="FAC932" s="5"/>
      <c r="FAD932" s="5"/>
      <c r="FAE932" s="5"/>
      <c r="FAF932" s="5"/>
      <c r="FAG932" s="5"/>
      <c r="FAH932" s="5"/>
      <c r="FAI932" s="5"/>
      <c r="FAJ932" s="5"/>
      <c r="FAK932" s="5"/>
      <c r="FAL932" s="5"/>
      <c r="FAM932" s="5"/>
      <c r="FAN932" s="5"/>
      <c r="FAO932" s="5"/>
      <c r="FAP932" s="5"/>
      <c r="FAQ932" s="5"/>
      <c r="FAR932" s="5"/>
      <c r="FAS932" s="5"/>
      <c r="FAT932" s="5"/>
      <c r="FAU932" s="5"/>
      <c r="FAV932" s="5"/>
      <c r="FAW932" s="5"/>
      <c r="FAX932" s="5"/>
      <c r="FAY932" s="5"/>
      <c r="FAZ932" s="5"/>
      <c r="FBA932" s="5"/>
      <c r="FBB932" s="5"/>
      <c r="FBC932" s="5"/>
      <c r="FBD932" s="5"/>
      <c r="FBE932" s="5"/>
      <c r="FBF932" s="5"/>
      <c r="FBG932" s="5"/>
      <c r="FBH932" s="5"/>
      <c r="FBI932" s="5"/>
      <c r="FBJ932" s="5"/>
      <c r="FBK932" s="5"/>
      <c r="FBL932" s="5"/>
      <c r="FBM932" s="5"/>
      <c r="FBN932" s="5"/>
      <c r="FBO932" s="5"/>
      <c r="FBP932" s="5"/>
      <c r="FBQ932" s="5"/>
      <c r="FBR932" s="5"/>
      <c r="FBS932" s="5"/>
      <c r="FBT932" s="5"/>
      <c r="FBU932" s="5"/>
      <c r="FBV932" s="5"/>
      <c r="FBW932" s="5"/>
      <c r="FBX932" s="5"/>
      <c r="FBY932" s="5"/>
      <c r="FBZ932" s="5"/>
      <c r="FCA932" s="5"/>
      <c r="FCB932" s="5"/>
      <c r="FCC932" s="5"/>
      <c r="FCD932" s="5"/>
      <c r="FCE932" s="5"/>
      <c r="FCF932" s="5"/>
      <c r="FCG932" s="5"/>
      <c r="FCH932" s="5"/>
      <c r="FCI932" s="5"/>
      <c r="FCJ932" s="5"/>
      <c r="FCK932" s="5"/>
      <c r="FCL932" s="5"/>
      <c r="FCM932" s="5"/>
      <c r="FCN932" s="5"/>
      <c r="FCO932" s="5"/>
      <c r="FCP932" s="5"/>
      <c r="FCQ932" s="5"/>
      <c r="FCR932" s="5"/>
      <c r="FCS932" s="5"/>
      <c r="FCT932" s="5"/>
      <c r="FCU932" s="5"/>
      <c r="FCV932" s="5"/>
      <c r="FCW932" s="5"/>
      <c r="FCX932" s="5"/>
      <c r="FCY932" s="5"/>
      <c r="FCZ932" s="5"/>
      <c r="FDA932" s="5"/>
      <c r="FDB932" s="5"/>
      <c r="FDC932" s="5"/>
      <c r="FDD932" s="5"/>
      <c r="FDE932" s="5"/>
      <c r="FDF932" s="5"/>
      <c r="FDG932" s="5"/>
      <c r="FDH932" s="5"/>
      <c r="FDI932" s="5"/>
      <c r="FDJ932" s="5"/>
      <c r="FDK932" s="5"/>
      <c r="FDL932" s="5"/>
      <c r="FDM932" s="5"/>
      <c r="FDN932" s="5"/>
      <c r="FDO932" s="5"/>
      <c r="FDP932" s="5"/>
      <c r="FDQ932" s="5"/>
      <c r="FDR932" s="5"/>
      <c r="FDS932" s="5"/>
      <c r="FDT932" s="5"/>
      <c r="FDU932" s="5"/>
      <c r="FDV932" s="5"/>
      <c r="FDW932" s="5"/>
      <c r="FDX932" s="5"/>
      <c r="FDY932" s="5"/>
      <c r="FDZ932" s="5"/>
      <c r="FEA932" s="5"/>
      <c r="FEB932" s="5"/>
      <c r="FEC932" s="5"/>
      <c r="FED932" s="5"/>
      <c r="FEE932" s="5"/>
      <c r="FEF932" s="5"/>
      <c r="FEG932" s="5"/>
      <c r="FEH932" s="5"/>
      <c r="FEI932" s="5"/>
      <c r="FEJ932" s="5"/>
      <c r="FEK932" s="5"/>
      <c r="FEL932" s="5"/>
      <c r="FEM932" s="5"/>
      <c r="FEN932" s="5"/>
      <c r="FEO932" s="5"/>
      <c r="FEP932" s="5"/>
      <c r="FEQ932" s="5"/>
      <c r="FER932" s="5"/>
      <c r="FES932" s="5"/>
      <c r="FET932" s="5"/>
      <c r="FEU932" s="5"/>
      <c r="FEV932" s="5"/>
      <c r="FEW932" s="5"/>
      <c r="FEX932" s="5"/>
      <c r="FEY932" s="5"/>
      <c r="FEZ932" s="5"/>
      <c r="FFA932" s="5"/>
      <c r="FFB932" s="5"/>
      <c r="FFC932" s="5"/>
      <c r="FFD932" s="5"/>
      <c r="FFE932" s="5"/>
      <c r="FFF932" s="5"/>
      <c r="FFG932" s="5"/>
      <c r="FFH932" s="5"/>
      <c r="FFI932" s="5"/>
      <c r="FFJ932" s="5"/>
      <c r="FFK932" s="5"/>
      <c r="FFL932" s="5"/>
      <c r="FFM932" s="5"/>
      <c r="FFN932" s="5"/>
      <c r="FFO932" s="5"/>
      <c r="FFP932" s="5"/>
      <c r="FFQ932" s="5"/>
      <c r="FFR932" s="5"/>
      <c r="FFS932" s="5"/>
      <c r="FFT932" s="5"/>
      <c r="FFU932" s="5"/>
      <c r="FFV932" s="5"/>
      <c r="FFW932" s="5"/>
      <c r="FFX932" s="5"/>
      <c r="FFY932" s="5"/>
      <c r="FFZ932" s="5"/>
      <c r="FGA932" s="5"/>
      <c r="FGB932" s="5"/>
      <c r="FGC932" s="5"/>
      <c r="FGD932" s="5"/>
      <c r="FGE932" s="5"/>
      <c r="FGF932" s="5"/>
      <c r="FGG932" s="5"/>
      <c r="FGH932" s="5"/>
      <c r="FGI932" s="5"/>
      <c r="FGJ932" s="5"/>
      <c r="FGK932" s="5"/>
      <c r="FGL932" s="5"/>
      <c r="FGM932" s="5"/>
      <c r="FGN932" s="5"/>
      <c r="FGO932" s="5"/>
      <c r="FGP932" s="5"/>
      <c r="FGQ932" s="5"/>
      <c r="FGR932" s="5"/>
      <c r="FGS932" s="5"/>
      <c r="FGT932" s="5"/>
      <c r="FGU932" s="5"/>
      <c r="FGV932" s="5"/>
      <c r="FGW932" s="5"/>
      <c r="FGX932" s="5"/>
      <c r="FGY932" s="5"/>
      <c r="FGZ932" s="5"/>
      <c r="FHA932" s="5"/>
      <c r="FHB932" s="5"/>
      <c r="FHC932" s="5"/>
      <c r="FHD932" s="5"/>
      <c r="FHE932" s="5"/>
      <c r="FHF932" s="5"/>
      <c r="FHG932" s="5"/>
      <c r="FHH932" s="5"/>
      <c r="FHI932" s="5"/>
      <c r="FHJ932" s="5"/>
      <c r="FHK932" s="5"/>
      <c r="FHL932" s="5"/>
      <c r="FHM932" s="5"/>
      <c r="FHN932" s="5"/>
      <c r="FHO932" s="5"/>
      <c r="FHP932" s="5"/>
      <c r="FHQ932" s="5"/>
      <c r="FHR932" s="5"/>
      <c r="FHS932" s="5"/>
      <c r="FHT932" s="5"/>
      <c r="FHU932" s="5"/>
      <c r="FHV932" s="5"/>
      <c r="FHW932" s="5"/>
      <c r="FHX932" s="5"/>
      <c r="FHY932" s="5"/>
      <c r="FHZ932" s="5"/>
      <c r="FIA932" s="5"/>
      <c r="FIB932" s="5"/>
      <c r="FIC932" s="5"/>
      <c r="FID932" s="5"/>
      <c r="FIE932" s="5"/>
      <c r="FIF932" s="5"/>
      <c r="FIG932" s="5"/>
      <c r="FIH932" s="5"/>
      <c r="FII932" s="5"/>
      <c r="FIJ932" s="5"/>
      <c r="FIK932" s="5"/>
      <c r="FIL932" s="5"/>
      <c r="FIM932" s="5"/>
      <c r="FIN932" s="5"/>
      <c r="FIO932" s="5"/>
      <c r="FIP932" s="5"/>
      <c r="FIQ932" s="5"/>
      <c r="FIR932" s="5"/>
      <c r="FIS932" s="5"/>
      <c r="FIT932" s="5"/>
      <c r="FIU932" s="5"/>
      <c r="FIV932" s="5"/>
      <c r="FIW932" s="5"/>
      <c r="FIX932" s="5"/>
      <c r="FIY932" s="5"/>
      <c r="FIZ932" s="5"/>
      <c r="FJA932" s="5"/>
      <c r="FJB932" s="5"/>
      <c r="FJC932" s="5"/>
      <c r="FJD932" s="5"/>
      <c r="FJE932" s="5"/>
      <c r="FJF932" s="5"/>
      <c r="FJG932" s="5"/>
      <c r="FJH932" s="5"/>
      <c r="FJI932" s="5"/>
      <c r="FJJ932" s="5"/>
      <c r="FJK932" s="5"/>
      <c r="FJL932" s="5"/>
      <c r="FJM932" s="5"/>
      <c r="FJN932" s="5"/>
      <c r="FJO932" s="5"/>
      <c r="FJP932" s="5"/>
      <c r="FJQ932" s="5"/>
      <c r="FJR932" s="5"/>
      <c r="FJS932" s="5"/>
      <c r="FJT932" s="5"/>
      <c r="FJU932" s="5"/>
      <c r="FJV932" s="5"/>
      <c r="FJW932" s="5"/>
      <c r="FJX932" s="5"/>
      <c r="FJY932" s="5"/>
      <c r="FJZ932" s="5"/>
      <c r="FKA932" s="5"/>
      <c r="FKB932" s="5"/>
      <c r="FKC932" s="5"/>
      <c r="FKD932" s="5"/>
      <c r="FKE932" s="5"/>
      <c r="FKF932" s="5"/>
      <c r="FKG932" s="5"/>
      <c r="FKH932" s="5"/>
      <c r="FKI932" s="5"/>
      <c r="FKJ932" s="5"/>
      <c r="FKK932" s="5"/>
      <c r="FKL932" s="5"/>
      <c r="FKM932" s="5"/>
      <c r="FKN932" s="5"/>
      <c r="FKO932" s="5"/>
      <c r="FKP932" s="5"/>
      <c r="FKQ932" s="5"/>
      <c r="FKR932" s="5"/>
      <c r="FKS932" s="5"/>
      <c r="FKT932" s="5"/>
      <c r="FKU932" s="5"/>
      <c r="FKV932" s="5"/>
      <c r="FKW932" s="5"/>
      <c r="FKX932" s="5"/>
      <c r="FKY932" s="5"/>
      <c r="FKZ932" s="5"/>
      <c r="FLA932" s="5"/>
      <c r="FLB932" s="5"/>
      <c r="FLC932" s="5"/>
      <c r="FLD932" s="5"/>
      <c r="FLE932" s="5"/>
      <c r="FLF932" s="5"/>
      <c r="FLG932" s="5"/>
      <c r="FLH932" s="5"/>
      <c r="FLI932" s="5"/>
      <c r="FLJ932" s="5"/>
      <c r="FLK932" s="5"/>
      <c r="FLL932" s="5"/>
      <c r="FLM932" s="5"/>
      <c r="FLN932" s="5"/>
      <c r="FLO932" s="5"/>
      <c r="FLP932" s="5"/>
      <c r="FLQ932" s="5"/>
      <c r="FLR932" s="5"/>
      <c r="FLS932" s="5"/>
      <c r="FLT932" s="5"/>
      <c r="FLU932" s="5"/>
      <c r="FLV932" s="5"/>
      <c r="FLW932" s="5"/>
      <c r="FLX932" s="5"/>
      <c r="FLY932" s="5"/>
      <c r="FLZ932" s="5"/>
      <c r="FMA932" s="5"/>
      <c r="FMB932" s="5"/>
      <c r="FMC932" s="5"/>
      <c r="FMD932" s="5"/>
      <c r="FME932" s="5"/>
      <c r="FMF932" s="5"/>
      <c r="FMG932" s="5"/>
      <c r="FMH932" s="5"/>
      <c r="FMI932" s="5"/>
      <c r="FMJ932" s="5"/>
      <c r="FMK932" s="5"/>
      <c r="FML932" s="5"/>
      <c r="FMM932" s="5"/>
      <c r="FMN932" s="5"/>
      <c r="FMO932" s="5"/>
      <c r="FMP932" s="5"/>
      <c r="FMQ932" s="5"/>
      <c r="FMR932" s="5"/>
      <c r="FMS932" s="5"/>
      <c r="FMT932" s="5"/>
      <c r="FMU932" s="5"/>
      <c r="FMV932" s="5"/>
      <c r="FMW932" s="5"/>
      <c r="FMX932" s="5"/>
      <c r="FMY932" s="5"/>
      <c r="FMZ932" s="5"/>
      <c r="FNA932" s="5"/>
      <c r="FNB932" s="5"/>
      <c r="FNC932" s="5"/>
      <c r="FND932" s="5"/>
      <c r="FNE932" s="5"/>
      <c r="FNF932" s="5"/>
      <c r="FNG932" s="5"/>
      <c r="FNH932" s="5"/>
      <c r="FNI932" s="5"/>
      <c r="FNJ932" s="5"/>
      <c r="FNK932" s="5"/>
      <c r="FNL932" s="5"/>
      <c r="FNM932" s="5"/>
      <c r="FNN932" s="5"/>
      <c r="FNO932" s="5"/>
      <c r="FNP932" s="5"/>
      <c r="FNQ932" s="5"/>
      <c r="FNR932" s="5"/>
      <c r="FNS932" s="5"/>
      <c r="FNT932" s="5"/>
      <c r="FNU932" s="5"/>
      <c r="FNV932" s="5"/>
      <c r="FNW932" s="5"/>
      <c r="FNX932" s="5"/>
      <c r="FNY932" s="5"/>
      <c r="FNZ932" s="5"/>
      <c r="FOA932" s="5"/>
      <c r="FOB932" s="5"/>
      <c r="FOC932" s="5"/>
      <c r="FOD932" s="5"/>
      <c r="FOE932" s="5"/>
      <c r="FOF932" s="5"/>
      <c r="FOG932" s="5"/>
      <c r="FOH932" s="5"/>
      <c r="FOI932" s="5"/>
      <c r="FOJ932" s="5"/>
      <c r="FOK932" s="5"/>
      <c r="FOL932" s="5"/>
      <c r="FOM932" s="5"/>
      <c r="FON932" s="5"/>
      <c r="FOO932" s="5"/>
      <c r="FOP932" s="5"/>
      <c r="FOQ932" s="5"/>
      <c r="FOR932" s="5"/>
      <c r="FOS932" s="5"/>
      <c r="FOT932" s="5"/>
      <c r="FOU932" s="5"/>
      <c r="FOV932" s="5"/>
      <c r="FOW932" s="5"/>
      <c r="FOX932" s="5"/>
      <c r="FOY932" s="5"/>
      <c r="FOZ932" s="5"/>
      <c r="FPA932" s="5"/>
      <c r="FPB932" s="5"/>
      <c r="FPC932" s="5"/>
      <c r="FPD932" s="5"/>
      <c r="FPE932" s="5"/>
      <c r="FPF932" s="5"/>
      <c r="FPG932" s="5"/>
      <c r="FPH932" s="5"/>
      <c r="FPI932" s="5"/>
      <c r="FPJ932" s="5"/>
      <c r="FPK932" s="5"/>
      <c r="FPL932" s="5"/>
      <c r="FPM932" s="5"/>
      <c r="FPN932" s="5"/>
      <c r="FPO932" s="5"/>
      <c r="FPP932" s="5"/>
      <c r="FPQ932" s="5"/>
      <c r="FPR932" s="5"/>
      <c r="FPS932" s="5"/>
      <c r="FPT932" s="5"/>
      <c r="FPU932" s="5"/>
      <c r="FPV932" s="5"/>
      <c r="FPW932" s="5"/>
      <c r="FPX932" s="5"/>
      <c r="FPY932" s="5"/>
      <c r="FPZ932" s="5"/>
      <c r="FQA932" s="5"/>
      <c r="FQB932" s="5"/>
      <c r="FQC932" s="5"/>
      <c r="FQD932" s="5"/>
      <c r="FQE932" s="5"/>
      <c r="FQF932" s="5"/>
      <c r="FQG932" s="5"/>
      <c r="FQH932" s="5"/>
      <c r="FQI932" s="5"/>
      <c r="FQJ932" s="5"/>
      <c r="FQK932" s="5"/>
      <c r="FQL932" s="5"/>
      <c r="FQM932" s="5"/>
      <c r="FQN932" s="5"/>
      <c r="FQO932" s="5"/>
      <c r="FQP932" s="5"/>
      <c r="FQQ932" s="5"/>
      <c r="FQR932" s="5"/>
      <c r="FQS932" s="5"/>
      <c r="FQT932" s="5"/>
      <c r="FQU932" s="5"/>
      <c r="FQV932" s="5"/>
      <c r="FQW932" s="5"/>
      <c r="FQX932" s="5"/>
      <c r="FQY932" s="5"/>
      <c r="FQZ932" s="5"/>
      <c r="FRA932" s="5"/>
      <c r="FRB932" s="5"/>
      <c r="FRC932" s="5"/>
      <c r="FRD932" s="5"/>
      <c r="FRE932" s="5"/>
      <c r="FRF932" s="5"/>
      <c r="FRG932" s="5"/>
      <c r="FRH932" s="5"/>
      <c r="FRI932" s="5"/>
      <c r="FRJ932" s="5"/>
      <c r="FRK932" s="5"/>
      <c r="FRL932" s="5"/>
      <c r="FRM932" s="5"/>
      <c r="FRN932" s="5"/>
      <c r="FRO932" s="5"/>
      <c r="FRP932" s="5"/>
      <c r="FRQ932" s="5"/>
      <c r="FRR932" s="5"/>
      <c r="FRS932" s="5"/>
      <c r="FRT932" s="5"/>
      <c r="FRU932" s="5"/>
      <c r="FRV932" s="5"/>
      <c r="FRW932" s="5"/>
      <c r="FRX932" s="5"/>
      <c r="FRY932" s="5"/>
      <c r="FRZ932" s="5"/>
      <c r="FSA932" s="5"/>
      <c r="FSB932" s="5"/>
      <c r="FSC932" s="5"/>
      <c r="FSD932" s="5"/>
      <c r="FSE932" s="5"/>
      <c r="FSF932" s="5"/>
      <c r="FSG932" s="5"/>
      <c r="FSH932" s="5"/>
      <c r="FSI932" s="5"/>
      <c r="FSJ932" s="5"/>
      <c r="FSK932" s="5"/>
      <c r="FSL932" s="5"/>
      <c r="FSM932" s="5"/>
      <c r="FSN932" s="5"/>
      <c r="FSO932" s="5"/>
      <c r="FSP932" s="5"/>
      <c r="FSQ932" s="5"/>
      <c r="FSR932" s="5"/>
      <c r="FSS932" s="5"/>
      <c r="FST932" s="5"/>
      <c r="FSU932" s="5"/>
      <c r="FSV932" s="5"/>
      <c r="FSW932" s="5"/>
      <c r="FSX932" s="5"/>
      <c r="FSY932" s="5"/>
      <c r="FSZ932" s="5"/>
      <c r="FTA932" s="5"/>
      <c r="FTB932" s="5"/>
      <c r="FTC932" s="5"/>
      <c r="FTD932" s="5"/>
      <c r="FTE932" s="5"/>
      <c r="FTF932" s="5"/>
      <c r="FTG932" s="5"/>
      <c r="FTH932" s="5"/>
      <c r="FTI932" s="5"/>
      <c r="FTJ932" s="5"/>
      <c r="FTK932" s="5"/>
      <c r="FTL932" s="5"/>
      <c r="FTM932" s="5"/>
      <c r="FTN932" s="5"/>
      <c r="FTO932" s="5"/>
      <c r="FTP932" s="5"/>
      <c r="FTQ932" s="5"/>
      <c r="FTR932" s="5"/>
      <c r="FTS932" s="5"/>
      <c r="FTT932" s="5"/>
      <c r="FTU932" s="5"/>
      <c r="FTV932" s="5"/>
      <c r="FTW932" s="5"/>
      <c r="FTX932" s="5"/>
      <c r="FTY932" s="5"/>
      <c r="FTZ932" s="5"/>
      <c r="FUA932" s="5"/>
      <c r="FUB932" s="5"/>
      <c r="FUC932" s="5"/>
      <c r="FUD932" s="5"/>
      <c r="FUE932" s="5"/>
      <c r="FUF932" s="5"/>
      <c r="FUG932" s="5"/>
      <c r="FUH932" s="5"/>
      <c r="FUI932" s="5"/>
      <c r="FUJ932" s="5"/>
      <c r="FUK932" s="5"/>
      <c r="FUL932" s="5"/>
      <c r="FUM932" s="5"/>
      <c r="FUN932" s="5"/>
      <c r="FUO932" s="5"/>
      <c r="FUP932" s="5"/>
      <c r="FUQ932" s="5"/>
      <c r="FUR932" s="5"/>
      <c r="FUS932" s="5"/>
      <c r="FUT932" s="5"/>
      <c r="FUU932" s="5"/>
      <c r="FUV932" s="5"/>
      <c r="FUW932" s="5"/>
      <c r="FUX932" s="5"/>
      <c r="FUY932" s="5"/>
      <c r="FUZ932" s="5"/>
      <c r="FVA932" s="5"/>
      <c r="FVB932" s="5"/>
      <c r="FVC932" s="5"/>
      <c r="FVD932" s="5"/>
      <c r="FVE932" s="5"/>
      <c r="FVF932" s="5"/>
      <c r="FVG932" s="5"/>
      <c r="FVH932" s="5"/>
      <c r="FVI932" s="5"/>
      <c r="FVJ932" s="5"/>
      <c r="FVK932" s="5"/>
      <c r="FVL932" s="5"/>
      <c r="FVM932" s="5"/>
      <c r="FVN932" s="5"/>
      <c r="FVO932" s="5"/>
      <c r="FVP932" s="5"/>
      <c r="FVQ932" s="5"/>
      <c r="FVR932" s="5"/>
      <c r="FVS932" s="5"/>
      <c r="FVT932" s="5"/>
      <c r="FVU932" s="5"/>
      <c r="FVV932" s="5"/>
      <c r="FVW932" s="5"/>
      <c r="FVX932" s="5"/>
      <c r="FVY932" s="5"/>
      <c r="FVZ932" s="5"/>
      <c r="FWA932" s="5"/>
      <c r="FWB932" s="5"/>
      <c r="FWC932" s="5"/>
      <c r="FWD932" s="5"/>
      <c r="FWE932" s="5"/>
      <c r="FWF932" s="5"/>
      <c r="FWG932" s="5"/>
      <c r="FWH932" s="5"/>
      <c r="FWI932" s="5"/>
      <c r="FWJ932" s="5"/>
      <c r="FWK932" s="5"/>
      <c r="FWL932" s="5"/>
      <c r="FWM932" s="5"/>
      <c r="FWN932" s="5"/>
      <c r="FWO932" s="5"/>
      <c r="FWP932" s="5"/>
      <c r="FWQ932" s="5"/>
      <c r="FWR932" s="5"/>
      <c r="FWS932" s="5"/>
      <c r="FWT932" s="5"/>
      <c r="FWU932" s="5"/>
      <c r="FWV932" s="5"/>
      <c r="FWW932" s="5"/>
      <c r="FWX932" s="5"/>
      <c r="FWY932" s="5"/>
      <c r="FWZ932" s="5"/>
      <c r="FXA932" s="5"/>
      <c r="FXB932" s="5"/>
      <c r="FXC932" s="5"/>
      <c r="FXD932" s="5"/>
      <c r="FXE932" s="5"/>
      <c r="FXF932" s="5"/>
      <c r="FXG932" s="5"/>
      <c r="FXH932" s="5"/>
      <c r="FXI932" s="5"/>
      <c r="FXJ932" s="5"/>
      <c r="FXK932" s="5"/>
      <c r="FXL932" s="5"/>
      <c r="FXM932" s="5"/>
      <c r="FXN932" s="5"/>
      <c r="FXO932" s="5"/>
      <c r="FXP932" s="5"/>
      <c r="FXQ932" s="5"/>
      <c r="FXR932" s="5"/>
      <c r="FXS932" s="5"/>
      <c r="FXT932" s="5"/>
      <c r="FXU932" s="5"/>
      <c r="FXV932" s="5"/>
      <c r="FXW932" s="5"/>
      <c r="FXX932" s="5"/>
      <c r="FXY932" s="5"/>
      <c r="FXZ932" s="5"/>
      <c r="FYA932" s="5"/>
      <c r="FYB932" s="5"/>
      <c r="FYC932" s="5"/>
      <c r="FYD932" s="5"/>
      <c r="FYE932" s="5"/>
      <c r="FYF932" s="5"/>
      <c r="FYG932" s="5"/>
      <c r="FYH932" s="5"/>
      <c r="FYI932" s="5"/>
      <c r="FYJ932" s="5"/>
      <c r="FYK932" s="5"/>
      <c r="FYL932" s="5"/>
      <c r="FYM932" s="5"/>
      <c r="FYN932" s="5"/>
      <c r="FYO932" s="5"/>
      <c r="FYP932" s="5"/>
      <c r="FYQ932" s="5"/>
      <c r="FYR932" s="5"/>
      <c r="FYS932" s="5"/>
      <c r="FYT932" s="5"/>
      <c r="FYU932" s="5"/>
      <c r="FYV932" s="5"/>
      <c r="FYW932" s="5"/>
      <c r="FYX932" s="5"/>
      <c r="FYY932" s="5"/>
      <c r="FYZ932" s="5"/>
      <c r="FZA932" s="5"/>
      <c r="FZB932" s="5"/>
      <c r="FZC932" s="5"/>
      <c r="FZD932" s="5"/>
      <c r="FZE932" s="5"/>
      <c r="FZF932" s="5"/>
      <c r="FZG932" s="5"/>
      <c r="FZH932" s="5"/>
      <c r="FZI932" s="5"/>
      <c r="FZJ932" s="5"/>
      <c r="FZK932" s="5"/>
      <c r="FZL932" s="5"/>
      <c r="FZM932" s="5"/>
      <c r="FZN932" s="5"/>
      <c r="FZO932" s="5"/>
      <c r="FZP932" s="5"/>
      <c r="FZQ932" s="5"/>
      <c r="FZR932" s="5"/>
      <c r="FZS932" s="5"/>
      <c r="FZT932" s="5"/>
      <c r="FZU932" s="5"/>
      <c r="FZV932" s="5"/>
      <c r="FZW932" s="5"/>
      <c r="FZX932" s="5"/>
      <c r="FZY932" s="5"/>
      <c r="FZZ932" s="5"/>
      <c r="GAA932" s="5"/>
      <c r="GAB932" s="5"/>
      <c r="GAC932" s="5"/>
      <c r="GAD932" s="5"/>
      <c r="GAE932" s="5"/>
      <c r="GAF932" s="5"/>
      <c r="GAG932" s="5"/>
      <c r="GAH932" s="5"/>
      <c r="GAI932" s="5"/>
      <c r="GAJ932" s="5"/>
      <c r="GAK932" s="5"/>
      <c r="GAL932" s="5"/>
      <c r="GAM932" s="5"/>
      <c r="GAN932" s="5"/>
      <c r="GAO932" s="5"/>
      <c r="GAP932" s="5"/>
      <c r="GAQ932" s="5"/>
      <c r="GAR932" s="5"/>
      <c r="GAS932" s="5"/>
      <c r="GAT932" s="5"/>
      <c r="GAU932" s="5"/>
      <c r="GAV932" s="5"/>
      <c r="GAW932" s="5"/>
      <c r="GAX932" s="5"/>
      <c r="GAY932" s="5"/>
      <c r="GAZ932" s="5"/>
      <c r="GBA932" s="5"/>
      <c r="GBB932" s="5"/>
      <c r="GBC932" s="5"/>
      <c r="GBD932" s="5"/>
      <c r="GBE932" s="5"/>
      <c r="GBF932" s="5"/>
      <c r="GBG932" s="5"/>
      <c r="GBH932" s="5"/>
      <c r="GBI932" s="5"/>
      <c r="GBJ932" s="5"/>
      <c r="GBK932" s="5"/>
      <c r="GBL932" s="5"/>
      <c r="GBM932" s="5"/>
      <c r="GBN932" s="5"/>
      <c r="GBO932" s="5"/>
      <c r="GBP932" s="5"/>
      <c r="GBQ932" s="5"/>
      <c r="GBR932" s="5"/>
      <c r="GBS932" s="5"/>
      <c r="GBT932" s="5"/>
      <c r="GBU932" s="5"/>
      <c r="GBV932" s="5"/>
      <c r="GBW932" s="5"/>
      <c r="GBX932" s="5"/>
      <c r="GBY932" s="5"/>
      <c r="GBZ932" s="5"/>
      <c r="GCA932" s="5"/>
      <c r="GCB932" s="5"/>
      <c r="GCC932" s="5"/>
      <c r="GCD932" s="5"/>
      <c r="GCE932" s="5"/>
      <c r="GCF932" s="5"/>
      <c r="GCG932" s="5"/>
      <c r="GCH932" s="5"/>
      <c r="GCI932" s="5"/>
      <c r="GCJ932" s="5"/>
      <c r="GCK932" s="5"/>
      <c r="GCL932" s="5"/>
      <c r="GCM932" s="5"/>
      <c r="GCN932" s="5"/>
      <c r="GCO932" s="5"/>
      <c r="GCP932" s="5"/>
      <c r="GCQ932" s="5"/>
      <c r="GCR932" s="5"/>
      <c r="GCS932" s="5"/>
      <c r="GCT932" s="5"/>
      <c r="GCU932" s="5"/>
      <c r="GCV932" s="5"/>
      <c r="GCW932" s="5"/>
      <c r="GCX932" s="5"/>
      <c r="GCY932" s="5"/>
      <c r="GCZ932" s="5"/>
      <c r="GDA932" s="5"/>
      <c r="GDB932" s="5"/>
      <c r="GDC932" s="5"/>
      <c r="GDD932" s="5"/>
      <c r="GDE932" s="5"/>
      <c r="GDF932" s="5"/>
      <c r="GDG932" s="5"/>
      <c r="GDH932" s="5"/>
      <c r="GDI932" s="5"/>
      <c r="GDJ932" s="5"/>
      <c r="GDK932" s="5"/>
      <c r="GDL932" s="5"/>
      <c r="GDM932" s="5"/>
      <c r="GDN932" s="5"/>
      <c r="GDO932" s="5"/>
      <c r="GDP932" s="5"/>
      <c r="GDQ932" s="5"/>
      <c r="GDR932" s="5"/>
      <c r="GDS932" s="5"/>
      <c r="GDT932" s="5"/>
      <c r="GDU932" s="5"/>
      <c r="GDV932" s="5"/>
      <c r="GDW932" s="5"/>
      <c r="GDX932" s="5"/>
      <c r="GDY932" s="5"/>
      <c r="GDZ932" s="5"/>
      <c r="GEA932" s="5"/>
      <c r="GEB932" s="5"/>
      <c r="GEC932" s="5"/>
      <c r="GED932" s="5"/>
      <c r="GEE932" s="5"/>
      <c r="GEF932" s="5"/>
      <c r="GEG932" s="5"/>
      <c r="GEH932" s="5"/>
      <c r="GEI932" s="5"/>
      <c r="GEJ932" s="5"/>
      <c r="GEK932" s="5"/>
      <c r="GEL932" s="5"/>
      <c r="GEM932" s="5"/>
      <c r="GEN932" s="5"/>
      <c r="GEO932" s="5"/>
      <c r="GEP932" s="5"/>
      <c r="GEQ932" s="5"/>
      <c r="GER932" s="5"/>
      <c r="GES932" s="5"/>
      <c r="GET932" s="5"/>
      <c r="GEU932" s="5"/>
      <c r="GEV932" s="5"/>
      <c r="GEW932" s="5"/>
      <c r="GEX932" s="5"/>
      <c r="GEY932" s="5"/>
      <c r="GEZ932" s="5"/>
      <c r="GFA932" s="5"/>
      <c r="GFB932" s="5"/>
      <c r="GFC932" s="5"/>
      <c r="GFD932" s="5"/>
      <c r="GFE932" s="5"/>
      <c r="GFF932" s="5"/>
      <c r="GFG932" s="5"/>
      <c r="GFH932" s="5"/>
      <c r="GFI932" s="5"/>
      <c r="GFJ932" s="5"/>
      <c r="GFK932" s="5"/>
      <c r="GFL932" s="5"/>
      <c r="GFM932" s="5"/>
      <c r="GFN932" s="5"/>
      <c r="GFO932" s="5"/>
      <c r="GFP932" s="5"/>
      <c r="GFQ932" s="5"/>
      <c r="GFR932" s="5"/>
      <c r="GFS932" s="5"/>
      <c r="GFT932" s="5"/>
      <c r="GFU932" s="5"/>
      <c r="GFV932" s="5"/>
      <c r="GFW932" s="5"/>
      <c r="GFX932" s="5"/>
      <c r="GFY932" s="5"/>
      <c r="GFZ932" s="5"/>
      <c r="GGA932" s="5"/>
      <c r="GGB932" s="5"/>
      <c r="GGC932" s="5"/>
      <c r="GGD932" s="5"/>
      <c r="GGE932" s="5"/>
      <c r="GGF932" s="5"/>
      <c r="GGG932" s="5"/>
      <c r="GGH932" s="5"/>
      <c r="GGI932" s="5"/>
      <c r="GGJ932" s="5"/>
      <c r="GGK932" s="5"/>
      <c r="GGL932" s="5"/>
      <c r="GGM932" s="5"/>
      <c r="GGN932" s="5"/>
      <c r="GGO932" s="5"/>
      <c r="GGP932" s="5"/>
      <c r="GGQ932" s="5"/>
      <c r="GGR932" s="5"/>
      <c r="GGS932" s="5"/>
      <c r="GGT932" s="5"/>
      <c r="GGU932" s="5"/>
      <c r="GGV932" s="5"/>
      <c r="GGW932" s="5"/>
      <c r="GGX932" s="5"/>
      <c r="GGY932" s="5"/>
      <c r="GGZ932" s="5"/>
      <c r="GHA932" s="5"/>
      <c r="GHB932" s="5"/>
      <c r="GHC932" s="5"/>
      <c r="GHD932" s="5"/>
      <c r="GHE932" s="5"/>
      <c r="GHF932" s="5"/>
      <c r="GHG932" s="5"/>
      <c r="GHH932" s="5"/>
      <c r="GHI932" s="5"/>
      <c r="GHJ932" s="5"/>
      <c r="GHK932" s="5"/>
      <c r="GHL932" s="5"/>
      <c r="GHM932" s="5"/>
      <c r="GHN932" s="5"/>
      <c r="GHO932" s="5"/>
      <c r="GHP932" s="5"/>
      <c r="GHQ932" s="5"/>
      <c r="GHR932" s="5"/>
      <c r="GHS932" s="5"/>
      <c r="GHT932" s="5"/>
      <c r="GHU932" s="5"/>
      <c r="GHV932" s="5"/>
      <c r="GHW932" s="5"/>
      <c r="GHX932" s="5"/>
      <c r="GHY932" s="5"/>
      <c r="GHZ932" s="5"/>
      <c r="GIA932" s="5"/>
      <c r="GIB932" s="5"/>
      <c r="GIC932" s="5"/>
      <c r="GID932" s="5"/>
      <c r="GIE932" s="5"/>
      <c r="GIF932" s="5"/>
      <c r="GIG932" s="5"/>
      <c r="GIH932" s="5"/>
      <c r="GII932" s="5"/>
      <c r="GIJ932" s="5"/>
      <c r="GIK932" s="5"/>
      <c r="GIL932" s="5"/>
      <c r="GIM932" s="5"/>
      <c r="GIN932" s="5"/>
      <c r="GIO932" s="5"/>
      <c r="GIP932" s="5"/>
      <c r="GIQ932" s="5"/>
      <c r="GIR932" s="5"/>
      <c r="GIS932" s="5"/>
      <c r="GIT932" s="5"/>
      <c r="GIU932" s="5"/>
      <c r="GIV932" s="5"/>
      <c r="GIW932" s="5"/>
      <c r="GIX932" s="5"/>
      <c r="GIY932" s="5"/>
      <c r="GIZ932" s="5"/>
      <c r="GJA932" s="5"/>
      <c r="GJB932" s="5"/>
      <c r="GJC932" s="5"/>
      <c r="GJD932" s="5"/>
      <c r="GJE932" s="5"/>
      <c r="GJF932" s="5"/>
      <c r="GJG932" s="5"/>
      <c r="GJH932" s="5"/>
      <c r="GJI932" s="5"/>
      <c r="GJJ932" s="5"/>
      <c r="GJK932" s="5"/>
      <c r="GJL932" s="5"/>
      <c r="GJM932" s="5"/>
      <c r="GJN932" s="5"/>
      <c r="GJO932" s="5"/>
      <c r="GJP932" s="5"/>
      <c r="GJQ932" s="5"/>
      <c r="GJR932" s="5"/>
      <c r="GJS932" s="5"/>
      <c r="GJT932" s="5"/>
      <c r="GJU932" s="5"/>
      <c r="GJV932" s="5"/>
      <c r="GJW932" s="5"/>
      <c r="GJX932" s="5"/>
      <c r="GJY932" s="5"/>
      <c r="GJZ932" s="5"/>
      <c r="GKA932" s="5"/>
      <c r="GKB932" s="5"/>
      <c r="GKC932" s="5"/>
      <c r="GKD932" s="5"/>
      <c r="GKE932" s="5"/>
      <c r="GKF932" s="5"/>
      <c r="GKG932" s="5"/>
      <c r="GKH932" s="5"/>
      <c r="GKI932" s="5"/>
      <c r="GKJ932" s="5"/>
      <c r="GKK932" s="5"/>
      <c r="GKL932" s="5"/>
      <c r="GKM932" s="5"/>
      <c r="GKN932" s="5"/>
      <c r="GKO932" s="5"/>
      <c r="GKP932" s="5"/>
      <c r="GKQ932" s="5"/>
      <c r="GKR932" s="5"/>
      <c r="GKS932" s="5"/>
      <c r="GKT932" s="5"/>
      <c r="GKU932" s="5"/>
      <c r="GKV932" s="5"/>
      <c r="GKW932" s="5"/>
      <c r="GKX932" s="5"/>
      <c r="GKY932" s="5"/>
      <c r="GKZ932" s="5"/>
      <c r="GLA932" s="5"/>
      <c r="GLB932" s="5"/>
      <c r="GLC932" s="5"/>
      <c r="GLD932" s="5"/>
      <c r="GLE932" s="5"/>
      <c r="GLF932" s="5"/>
      <c r="GLG932" s="5"/>
      <c r="GLH932" s="5"/>
      <c r="GLI932" s="5"/>
      <c r="GLJ932" s="5"/>
      <c r="GLK932" s="5"/>
      <c r="GLL932" s="5"/>
      <c r="GLM932" s="5"/>
      <c r="GLN932" s="5"/>
      <c r="GLO932" s="5"/>
      <c r="GLP932" s="5"/>
      <c r="GLQ932" s="5"/>
      <c r="GLR932" s="5"/>
      <c r="GLS932" s="5"/>
      <c r="GLT932" s="5"/>
      <c r="GLU932" s="5"/>
      <c r="GLV932" s="5"/>
      <c r="GLW932" s="5"/>
      <c r="GLX932" s="5"/>
      <c r="GLY932" s="5"/>
      <c r="GLZ932" s="5"/>
      <c r="GMA932" s="5"/>
      <c r="GMB932" s="5"/>
      <c r="GMC932" s="5"/>
      <c r="GMD932" s="5"/>
      <c r="GME932" s="5"/>
      <c r="GMF932" s="5"/>
      <c r="GMG932" s="5"/>
      <c r="GMH932" s="5"/>
      <c r="GMI932" s="5"/>
      <c r="GMJ932" s="5"/>
      <c r="GMK932" s="5"/>
      <c r="GML932" s="5"/>
      <c r="GMM932" s="5"/>
      <c r="GMN932" s="5"/>
      <c r="GMO932" s="5"/>
      <c r="GMP932" s="5"/>
      <c r="GMQ932" s="5"/>
      <c r="GMR932" s="5"/>
      <c r="GMS932" s="5"/>
      <c r="GMT932" s="5"/>
      <c r="GMU932" s="5"/>
      <c r="GMV932" s="5"/>
      <c r="GMW932" s="5"/>
      <c r="GMX932" s="5"/>
      <c r="GMY932" s="5"/>
      <c r="GMZ932" s="5"/>
      <c r="GNA932" s="5"/>
      <c r="GNB932" s="5"/>
      <c r="GNC932" s="5"/>
      <c r="GND932" s="5"/>
      <c r="GNE932" s="5"/>
      <c r="GNF932" s="5"/>
      <c r="GNG932" s="5"/>
      <c r="GNH932" s="5"/>
      <c r="GNI932" s="5"/>
      <c r="GNJ932" s="5"/>
      <c r="GNK932" s="5"/>
      <c r="GNL932" s="5"/>
      <c r="GNM932" s="5"/>
      <c r="GNN932" s="5"/>
      <c r="GNO932" s="5"/>
      <c r="GNP932" s="5"/>
      <c r="GNQ932" s="5"/>
      <c r="GNR932" s="5"/>
      <c r="GNS932" s="5"/>
      <c r="GNT932" s="5"/>
      <c r="GNU932" s="5"/>
      <c r="GNV932" s="5"/>
      <c r="GNW932" s="5"/>
      <c r="GNX932" s="5"/>
      <c r="GNY932" s="5"/>
      <c r="GNZ932" s="5"/>
      <c r="GOA932" s="5"/>
      <c r="GOB932" s="5"/>
      <c r="GOC932" s="5"/>
      <c r="GOD932" s="5"/>
      <c r="GOE932" s="5"/>
      <c r="GOF932" s="5"/>
      <c r="GOG932" s="5"/>
      <c r="GOH932" s="5"/>
      <c r="GOI932" s="5"/>
      <c r="GOJ932" s="5"/>
      <c r="GOK932" s="5"/>
      <c r="GOL932" s="5"/>
      <c r="GOM932" s="5"/>
      <c r="GON932" s="5"/>
      <c r="GOO932" s="5"/>
      <c r="GOP932" s="5"/>
      <c r="GOQ932" s="5"/>
      <c r="GOR932" s="5"/>
      <c r="GOS932" s="5"/>
      <c r="GOT932" s="5"/>
      <c r="GOU932" s="5"/>
      <c r="GOV932" s="5"/>
      <c r="GOW932" s="5"/>
      <c r="GOX932" s="5"/>
      <c r="GOY932" s="5"/>
      <c r="GOZ932" s="5"/>
      <c r="GPA932" s="5"/>
      <c r="GPB932" s="5"/>
      <c r="GPC932" s="5"/>
      <c r="GPD932" s="5"/>
      <c r="GPE932" s="5"/>
      <c r="GPF932" s="5"/>
      <c r="GPG932" s="5"/>
      <c r="GPH932" s="5"/>
      <c r="GPI932" s="5"/>
      <c r="GPJ932" s="5"/>
      <c r="GPK932" s="5"/>
      <c r="GPL932" s="5"/>
      <c r="GPM932" s="5"/>
      <c r="GPN932" s="5"/>
      <c r="GPO932" s="5"/>
      <c r="GPP932" s="5"/>
      <c r="GPQ932" s="5"/>
      <c r="GPR932" s="5"/>
      <c r="GPS932" s="5"/>
      <c r="GPT932" s="5"/>
      <c r="GPU932" s="5"/>
      <c r="GPV932" s="5"/>
      <c r="GPW932" s="5"/>
      <c r="GPX932" s="5"/>
      <c r="GPY932" s="5"/>
      <c r="GPZ932" s="5"/>
      <c r="GQA932" s="5"/>
      <c r="GQB932" s="5"/>
      <c r="GQC932" s="5"/>
      <c r="GQD932" s="5"/>
      <c r="GQE932" s="5"/>
      <c r="GQF932" s="5"/>
      <c r="GQG932" s="5"/>
      <c r="GQH932" s="5"/>
      <c r="GQI932" s="5"/>
      <c r="GQJ932" s="5"/>
      <c r="GQK932" s="5"/>
      <c r="GQL932" s="5"/>
      <c r="GQM932" s="5"/>
      <c r="GQN932" s="5"/>
      <c r="GQO932" s="5"/>
      <c r="GQP932" s="5"/>
      <c r="GQQ932" s="5"/>
      <c r="GQR932" s="5"/>
      <c r="GQS932" s="5"/>
      <c r="GQT932" s="5"/>
      <c r="GQU932" s="5"/>
      <c r="GQV932" s="5"/>
      <c r="GQW932" s="5"/>
      <c r="GQX932" s="5"/>
      <c r="GQY932" s="5"/>
      <c r="GQZ932" s="5"/>
      <c r="GRA932" s="5"/>
      <c r="GRB932" s="5"/>
      <c r="GRC932" s="5"/>
      <c r="GRD932" s="5"/>
      <c r="GRE932" s="5"/>
      <c r="GRF932" s="5"/>
      <c r="GRG932" s="5"/>
      <c r="GRH932" s="5"/>
      <c r="GRI932" s="5"/>
      <c r="GRJ932" s="5"/>
      <c r="GRK932" s="5"/>
      <c r="GRL932" s="5"/>
      <c r="GRM932" s="5"/>
      <c r="GRN932" s="5"/>
      <c r="GRO932" s="5"/>
      <c r="GRP932" s="5"/>
      <c r="GRQ932" s="5"/>
      <c r="GRR932" s="5"/>
      <c r="GRS932" s="5"/>
      <c r="GRT932" s="5"/>
      <c r="GRU932" s="5"/>
      <c r="GRV932" s="5"/>
      <c r="GRW932" s="5"/>
      <c r="GRX932" s="5"/>
      <c r="GRY932" s="5"/>
      <c r="GRZ932" s="5"/>
      <c r="GSA932" s="5"/>
      <c r="GSB932" s="5"/>
      <c r="GSC932" s="5"/>
      <c r="GSD932" s="5"/>
      <c r="GSE932" s="5"/>
      <c r="GSF932" s="5"/>
      <c r="GSG932" s="5"/>
      <c r="GSH932" s="5"/>
      <c r="GSI932" s="5"/>
      <c r="GSJ932" s="5"/>
      <c r="GSK932" s="5"/>
      <c r="GSL932" s="5"/>
      <c r="GSM932" s="5"/>
      <c r="GSN932" s="5"/>
      <c r="GSO932" s="5"/>
      <c r="GSP932" s="5"/>
      <c r="GSQ932" s="5"/>
      <c r="GSR932" s="5"/>
      <c r="GSS932" s="5"/>
      <c r="GST932" s="5"/>
      <c r="GSU932" s="5"/>
      <c r="GSV932" s="5"/>
      <c r="GSW932" s="5"/>
      <c r="GSX932" s="5"/>
      <c r="GSY932" s="5"/>
      <c r="GSZ932" s="5"/>
      <c r="GTA932" s="5"/>
      <c r="GTB932" s="5"/>
      <c r="GTC932" s="5"/>
      <c r="GTD932" s="5"/>
      <c r="GTE932" s="5"/>
      <c r="GTF932" s="5"/>
      <c r="GTG932" s="5"/>
      <c r="GTH932" s="5"/>
      <c r="GTI932" s="5"/>
      <c r="GTJ932" s="5"/>
      <c r="GTK932" s="5"/>
      <c r="GTL932" s="5"/>
      <c r="GTM932" s="5"/>
      <c r="GTN932" s="5"/>
      <c r="GTO932" s="5"/>
      <c r="GTP932" s="5"/>
      <c r="GTQ932" s="5"/>
      <c r="GTR932" s="5"/>
      <c r="GTS932" s="5"/>
      <c r="GTT932" s="5"/>
      <c r="GTU932" s="5"/>
      <c r="GTV932" s="5"/>
      <c r="GTW932" s="5"/>
      <c r="GTX932" s="5"/>
      <c r="GTY932" s="5"/>
      <c r="GTZ932" s="5"/>
      <c r="GUA932" s="5"/>
      <c r="GUB932" s="5"/>
      <c r="GUC932" s="5"/>
      <c r="GUD932" s="5"/>
      <c r="GUE932" s="5"/>
      <c r="GUF932" s="5"/>
      <c r="GUG932" s="5"/>
      <c r="GUH932" s="5"/>
      <c r="GUI932" s="5"/>
      <c r="GUJ932" s="5"/>
      <c r="GUK932" s="5"/>
      <c r="GUL932" s="5"/>
      <c r="GUM932" s="5"/>
      <c r="GUN932" s="5"/>
      <c r="GUO932" s="5"/>
      <c r="GUP932" s="5"/>
      <c r="GUQ932" s="5"/>
      <c r="GUR932" s="5"/>
      <c r="GUS932" s="5"/>
      <c r="GUT932" s="5"/>
      <c r="GUU932" s="5"/>
      <c r="GUV932" s="5"/>
      <c r="GUW932" s="5"/>
      <c r="GUX932" s="5"/>
      <c r="GUY932" s="5"/>
      <c r="GUZ932" s="5"/>
      <c r="GVA932" s="5"/>
      <c r="GVB932" s="5"/>
      <c r="GVC932" s="5"/>
      <c r="GVD932" s="5"/>
      <c r="GVE932" s="5"/>
      <c r="GVF932" s="5"/>
      <c r="GVG932" s="5"/>
      <c r="GVH932" s="5"/>
      <c r="GVI932" s="5"/>
      <c r="GVJ932" s="5"/>
      <c r="GVK932" s="5"/>
      <c r="GVL932" s="5"/>
      <c r="GVM932" s="5"/>
      <c r="GVN932" s="5"/>
      <c r="GVO932" s="5"/>
      <c r="GVP932" s="5"/>
      <c r="GVQ932" s="5"/>
      <c r="GVR932" s="5"/>
      <c r="GVS932" s="5"/>
      <c r="GVT932" s="5"/>
      <c r="GVU932" s="5"/>
      <c r="GVV932" s="5"/>
      <c r="GVW932" s="5"/>
      <c r="GVX932" s="5"/>
      <c r="GVY932" s="5"/>
      <c r="GVZ932" s="5"/>
      <c r="GWA932" s="5"/>
      <c r="GWB932" s="5"/>
      <c r="GWC932" s="5"/>
      <c r="GWD932" s="5"/>
      <c r="GWE932" s="5"/>
      <c r="GWF932" s="5"/>
      <c r="GWG932" s="5"/>
      <c r="GWH932" s="5"/>
      <c r="GWI932" s="5"/>
      <c r="GWJ932" s="5"/>
      <c r="GWK932" s="5"/>
      <c r="GWL932" s="5"/>
      <c r="GWM932" s="5"/>
      <c r="GWN932" s="5"/>
      <c r="GWO932" s="5"/>
      <c r="GWP932" s="5"/>
      <c r="GWQ932" s="5"/>
      <c r="GWR932" s="5"/>
      <c r="GWS932" s="5"/>
      <c r="GWT932" s="5"/>
      <c r="GWU932" s="5"/>
      <c r="GWV932" s="5"/>
      <c r="GWW932" s="5"/>
      <c r="GWX932" s="5"/>
      <c r="GWY932" s="5"/>
      <c r="GWZ932" s="5"/>
      <c r="GXA932" s="5"/>
      <c r="GXB932" s="5"/>
      <c r="GXC932" s="5"/>
      <c r="GXD932" s="5"/>
      <c r="GXE932" s="5"/>
      <c r="GXF932" s="5"/>
      <c r="GXG932" s="5"/>
      <c r="GXH932" s="5"/>
      <c r="GXI932" s="5"/>
      <c r="GXJ932" s="5"/>
      <c r="GXK932" s="5"/>
      <c r="GXL932" s="5"/>
      <c r="GXM932" s="5"/>
      <c r="GXN932" s="5"/>
      <c r="GXO932" s="5"/>
      <c r="GXP932" s="5"/>
      <c r="GXQ932" s="5"/>
      <c r="GXR932" s="5"/>
      <c r="GXS932" s="5"/>
      <c r="GXT932" s="5"/>
      <c r="GXU932" s="5"/>
      <c r="GXV932" s="5"/>
      <c r="GXW932" s="5"/>
      <c r="GXX932" s="5"/>
      <c r="GXY932" s="5"/>
      <c r="GXZ932" s="5"/>
      <c r="GYA932" s="5"/>
      <c r="GYB932" s="5"/>
      <c r="GYC932" s="5"/>
      <c r="GYD932" s="5"/>
      <c r="GYE932" s="5"/>
      <c r="GYF932" s="5"/>
      <c r="GYG932" s="5"/>
      <c r="GYH932" s="5"/>
      <c r="GYI932" s="5"/>
      <c r="GYJ932" s="5"/>
      <c r="GYK932" s="5"/>
      <c r="GYL932" s="5"/>
      <c r="GYM932" s="5"/>
      <c r="GYN932" s="5"/>
      <c r="GYO932" s="5"/>
      <c r="GYP932" s="5"/>
      <c r="GYQ932" s="5"/>
      <c r="GYR932" s="5"/>
      <c r="GYS932" s="5"/>
      <c r="GYT932" s="5"/>
      <c r="GYU932" s="5"/>
      <c r="GYV932" s="5"/>
      <c r="GYW932" s="5"/>
      <c r="GYX932" s="5"/>
      <c r="GYY932" s="5"/>
      <c r="GYZ932" s="5"/>
      <c r="GZA932" s="5"/>
      <c r="GZB932" s="5"/>
      <c r="GZC932" s="5"/>
      <c r="GZD932" s="5"/>
      <c r="GZE932" s="5"/>
      <c r="GZF932" s="5"/>
      <c r="GZG932" s="5"/>
      <c r="GZH932" s="5"/>
      <c r="GZI932" s="5"/>
      <c r="GZJ932" s="5"/>
      <c r="GZK932" s="5"/>
      <c r="GZL932" s="5"/>
      <c r="GZM932" s="5"/>
      <c r="GZN932" s="5"/>
      <c r="GZO932" s="5"/>
      <c r="GZP932" s="5"/>
      <c r="GZQ932" s="5"/>
      <c r="GZR932" s="5"/>
      <c r="GZS932" s="5"/>
      <c r="GZT932" s="5"/>
      <c r="GZU932" s="5"/>
      <c r="GZV932" s="5"/>
      <c r="GZW932" s="5"/>
      <c r="GZX932" s="5"/>
      <c r="GZY932" s="5"/>
      <c r="GZZ932" s="5"/>
      <c r="HAA932" s="5"/>
      <c r="HAB932" s="5"/>
      <c r="HAC932" s="5"/>
      <c r="HAD932" s="5"/>
      <c r="HAE932" s="5"/>
      <c r="HAF932" s="5"/>
      <c r="HAG932" s="5"/>
      <c r="HAH932" s="5"/>
      <c r="HAI932" s="5"/>
      <c r="HAJ932" s="5"/>
      <c r="HAK932" s="5"/>
      <c r="HAL932" s="5"/>
      <c r="HAM932" s="5"/>
      <c r="HAN932" s="5"/>
      <c r="HAO932" s="5"/>
      <c r="HAP932" s="5"/>
      <c r="HAQ932" s="5"/>
      <c r="HAR932" s="5"/>
      <c r="HAS932" s="5"/>
      <c r="HAT932" s="5"/>
      <c r="HAU932" s="5"/>
      <c r="HAV932" s="5"/>
      <c r="HAW932" s="5"/>
      <c r="HAX932" s="5"/>
      <c r="HAY932" s="5"/>
      <c r="HAZ932" s="5"/>
      <c r="HBA932" s="5"/>
      <c r="HBB932" s="5"/>
      <c r="HBC932" s="5"/>
      <c r="HBD932" s="5"/>
      <c r="HBE932" s="5"/>
      <c r="HBF932" s="5"/>
      <c r="HBG932" s="5"/>
      <c r="HBH932" s="5"/>
      <c r="HBI932" s="5"/>
      <c r="HBJ932" s="5"/>
      <c r="HBK932" s="5"/>
      <c r="HBL932" s="5"/>
      <c r="HBM932" s="5"/>
      <c r="HBN932" s="5"/>
      <c r="HBO932" s="5"/>
      <c r="HBP932" s="5"/>
      <c r="HBQ932" s="5"/>
      <c r="HBR932" s="5"/>
      <c r="HBS932" s="5"/>
      <c r="HBT932" s="5"/>
      <c r="HBU932" s="5"/>
      <c r="HBV932" s="5"/>
      <c r="HBW932" s="5"/>
      <c r="HBX932" s="5"/>
      <c r="HBY932" s="5"/>
      <c r="HBZ932" s="5"/>
      <c r="HCA932" s="5"/>
      <c r="HCB932" s="5"/>
      <c r="HCC932" s="5"/>
      <c r="HCD932" s="5"/>
      <c r="HCE932" s="5"/>
      <c r="HCF932" s="5"/>
      <c r="HCG932" s="5"/>
      <c r="HCH932" s="5"/>
      <c r="HCI932" s="5"/>
      <c r="HCJ932" s="5"/>
      <c r="HCK932" s="5"/>
      <c r="HCL932" s="5"/>
      <c r="HCM932" s="5"/>
      <c r="HCN932" s="5"/>
      <c r="HCO932" s="5"/>
      <c r="HCP932" s="5"/>
      <c r="HCQ932" s="5"/>
      <c r="HCR932" s="5"/>
      <c r="HCS932" s="5"/>
      <c r="HCT932" s="5"/>
      <c r="HCU932" s="5"/>
      <c r="HCV932" s="5"/>
      <c r="HCW932" s="5"/>
      <c r="HCX932" s="5"/>
      <c r="HCY932" s="5"/>
      <c r="HCZ932" s="5"/>
      <c r="HDA932" s="5"/>
      <c r="HDB932" s="5"/>
      <c r="HDC932" s="5"/>
      <c r="HDD932" s="5"/>
      <c r="HDE932" s="5"/>
      <c r="HDF932" s="5"/>
      <c r="HDG932" s="5"/>
      <c r="HDH932" s="5"/>
      <c r="HDI932" s="5"/>
      <c r="HDJ932" s="5"/>
      <c r="HDK932" s="5"/>
      <c r="HDL932" s="5"/>
      <c r="HDM932" s="5"/>
      <c r="HDN932" s="5"/>
      <c r="HDO932" s="5"/>
      <c r="HDP932" s="5"/>
      <c r="HDQ932" s="5"/>
      <c r="HDR932" s="5"/>
      <c r="HDS932" s="5"/>
      <c r="HDT932" s="5"/>
      <c r="HDU932" s="5"/>
      <c r="HDV932" s="5"/>
      <c r="HDW932" s="5"/>
      <c r="HDX932" s="5"/>
      <c r="HDY932" s="5"/>
      <c r="HDZ932" s="5"/>
      <c r="HEA932" s="5"/>
      <c r="HEB932" s="5"/>
      <c r="HEC932" s="5"/>
      <c r="HED932" s="5"/>
      <c r="HEE932" s="5"/>
      <c r="HEF932" s="5"/>
      <c r="HEG932" s="5"/>
      <c r="HEH932" s="5"/>
      <c r="HEI932" s="5"/>
      <c r="HEJ932" s="5"/>
      <c r="HEK932" s="5"/>
      <c r="HEL932" s="5"/>
      <c r="HEM932" s="5"/>
      <c r="HEN932" s="5"/>
      <c r="HEO932" s="5"/>
      <c r="HEP932" s="5"/>
      <c r="HEQ932" s="5"/>
      <c r="HER932" s="5"/>
      <c r="HES932" s="5"/>
      <c r="HET932" s="5"/>
      <c r="HEU932" s="5"/>
      <c r="HEV932" s="5"/>
      <c r="HEW932" s="5"/>
      <c r="HEX932" s="5"/>
      <c r="HEY932" s="5"/>
      <c r="HEZ932" s="5"/>
      <c r="HFA932" s="5"/>
      <c r="HFB932" s="5"/>
      <c r="HFC932" s="5"/>
      <c r="HFD932" s="5"/>
      <c r="HFE932" s="5"/>
      <c r="HFF932" s="5"/>
      <c r="HFG932" s="5"/>
      <c r="HFH932" s="5"/>
      <c r="HFI932" s="5"/>
      <c r="HFJ932" s="5"/>
      <c r="HFK932" s="5"/>
      <c r="HFL932" s="5"/>
      <c r="HFM932" s="5"/>
      <c r="HFN932" s="5"/>
      <c r="HFO932" s="5"/>
      <c r="HFP932" s="5"/>
      <c r="HFQ932" s="5"/>
      <c r="HFR932" s="5"/>
      <c r="HFS932" s="5"/>
      <c r="HFT932" s="5"/>
      <c r="HFU932" s="5"/>
      <c r="HFV932" s="5"/>
      <c r="HFW932" s="5"/>
      <c r="HFX932" s="5"/>
      <c r="HFY932" s="5"/>
      <c r="HFZ932" s="5"/>
      <c r="HGA932" s="5"/>
      <c r="HGB932" s="5"/>
      <c r="HGC932" s="5"/>
      <c r="HGD932" s="5"/>
      <c r="HGE932" s="5"/>
      <c r="HGF932" s="5"/>
      <c r="HGG932" s="5"/>
      <c r="HGH932" s="5"/>
      <c r="HGI932" s="5"/>
      <c r="HGJ932" s="5"/>
      <c r="HGK932" s="5"/>
      <c r="HGL932" s="5"/>
      <c r="HGM932" s="5"/>
      <c r="HGN932" s="5"/>
      <c r="HGO932" s="5"/>
      <c r="HGP932" s="5"/>
      <c r="HGQ932" s="5"/>
      <c r="HGR932" s="5"/>
      <c r="HGS932" s="5"/>
      <c r="HGT932" s="5"/>
      <c r="HGU932" s="5"/>
      <c r="HGV932" s="5"/>
      <c r="HGW932" s="5"/>
      <c r="HGX932" s="5"/>
      <c r="HGY932" s="5"/>
      <c r="HGZ932" s="5"/>
      <c r="HHA932" s="5"/>
      <c r="HHB932" s="5"/>
      <c r="HHC932" s="5"/>
      <c r="HHD932" s="5"/>
      <c r="HHE932" s="5"/>
      <c r="HHF932" s="5"/>
      <c r="HHG932" s="5"/>
      <c r="HHH932" s="5"/>
      <c r="HHI932" s="5"/>
      <c r="HHJ932" s="5"/>
      <c r="HHK932" s="5"/>
      <c r="HHL932" s="5"/>
      <c r="HHM932" s="5"/>
      <c r="HHN932" s="5"/>
      <c r="HHO932" s="5"/>
      <c r="HHP932" s="5"/>
      <c r="HHQ932" s="5"/>
      <c r="HHR932" s="5"/>
      <c r="HHS932" s="5"/>
      <c r="HHT932" s="5"/>
      <c r="HHU932" s="5"/>
      <c r="HHV932" s="5"/>
      <c r="HHW932" s="5"/>
      <c r="HHX932" s="5"/>
      <c r="HHY932" s="5"/>
      <c r="HHZ932" s="5"/>
      <c r="HIA932" s="5"/>
      <c r="HIB932" s="5"/>
      <c r="HIC932" s="5"/>
      <c r="HID932" s="5"/>
      <c r="HIE932" s="5"/>
      <c r="HIF932" s="5"/>
      <c r="HIG932" s="5"/>
      <c r="HIH932" s="5"/>
      <c r="HII932" s="5"/>
      <c r="HIJ932" s="5"/>
      <c r="HIK932" s="5"/>
      <c r="HIL932" s="5"/>
      <c r="HIM932" s="5"/>
      <c r="HIN932" s="5"/>
      <c r="HIO932" s="5"/>
      <c r="HIP932" s="5"/>
      <c r="HIQ932" s="5"/>
      <c r="HIR932" s="5"/>
      <c r="HIS932" s="5"/>
      <c r="HIT932" s="5"/>
      <c r="HIU932" s="5"/>
      <c r="HIV932" s="5"/>
      <c r="HIW932" s="5"/>
      <c r="HIX932" s="5"/>
      <c r="HIY932" s="5"/>
      <c r="HIZ932" s="5"/>
      <c r="HJA932" s="5"/>
      <c r="HJB932" s="5"/>
      <c r="HJC932" s="5"/>
      <c r="HJD932" s="5"/>
      <c r="HJE932" s="5"/>
      <c r="HJF932" s="5"/>
      <c r="HJG932" s="5"/>
      <c r="HJH932" s="5"/>
      <c r="HJI932" s="5"/>
      <c r="HJJ932" s="5"/>
      <c r="HJK932" s="5"/>
      <c r="HJL932" s="5"/>
      <c r="HJM932" s="5"/>
      <c r="HJN932" s="5"/>
      <c r="HJO932" s="5"/>
      <c r="HJP932" s="5"/>
      <c r="HJQ932" s="5"/>
      <c r="HJR932" s="5"/>
      <c r="HJS932" s="5"/>
      <c r="HJT932" s="5"/>
      <c r="HJU932" s="5"/>
      <c r="HJV932" s="5"/>
      <c r="HJW932" s="5"/>
      <c r="HJX932" s="5"/>
      <c r="HJY932" s="5"/>
      <c r="HJZ932" s="5"/>
      <c r="HKA932" s="5"/>
      <c r="HKB932" s="5"/>
      <c r="HKC932" s="5"/>
      <c r="HKD932" s="5"/>
      <c r="HKE932" s="5"/>
      <c r="HKF932" s="5"/>
      <c r="HKG932" s="5"/>
      <c r="HKH932" s="5"/>
      <c r="HKI932" s="5"/>
      <c r="HKJ932" s="5"/>
      <c r="HKK932" s="5"/>
      <c r="HKL932" s="5"/>
      <c r="HKM932" s="5"/>
      <c r="HKN932" s="5"/>
      <c r="HKO932" s="5"/>
      <c r="HKP932" s="5"/>
      <c r="HKQ932" s="5"/>
      <c r="HKR932" s="5"/>
      <c r="HKS932" s="5"/>
      <c r="HKT932" s="5"/>
      <c r="HKU932" s="5"/>
      <c r="HKV932" s="5"/>
      <c r="HKW932" s="5"/>
      <c r="HKX932" s="5"/>
      <c r="HKY932" s="5"/>
      <c r="HKZ932" s="5"/>
      <c r="HLA932" s="5"/>
      <c r="HLB932" s="5"/>
      <c r="HLC932" s="5"/>
      <c r="HLD932" s="5"/>
      <c r="HLE932" s="5"/>
      <c r="HLF932" s="5"/>
      <c r="HLG932" s="5"/>
      <c r="HLH932" s="5"/>
      <c r="HLI932" s="5"/>
      <c r="HLJ932" s="5"/>
      <c r="HLK932" s="5"/>
      <c r="HLL932" s="5"/>
      <c r="HLM932" s="5"/>
      <c r="HLN932" s="5"/>
      <c r="HLO932" s="5"/>
      <c r="HLP932" s="5"/>
      <c r="HLQ932" s="5"/>
      <c r="HLR932" s="5"/>
      <c r="HLS932" s="5"/>
      <c r="HLT932" s="5"/>
      <c r="HLU932" s="5"/>
      <c r="HLV932" s="5"/>
      <c r="HLW932" s="5"/>
      <c r="HLX932" s="5"/>
      <c r="HLY932" s="5"/>
      <c r="HLZ932" s="5"/>
      <c r="HMA932" s="5"/>
      <c r="HMB932" s="5"/>
      <c r="HMC932" s="5"/>
      <c r="HMD932" s="5"/>
      <c r="HME932" s="5"/>
      <c r="HMF932" s="5"/>
      <c r="HMG932" s="5"/>
      <c r="HMH932" s="5"/>
      <c r="HMI932" s="5"/>
      <c r="HMJ932" s="5"/>
      <c r="HMK932" s="5"/>
      <c r="HML932" s="5"/>
      <c r="HMM932" s="5"/>
      <c r="HMN932" s="5"/>
      <c r="HMO932" s="5"/>
      <c r="HMP932" s="5"/>
      <c r="HMQ932" s="5"/>
      <c r="HMR932" s="5"/>
      <c r="HMS932" s="5"/>
      <c r="HMT932" s="5"/>
      <c r="HMU932" s="5"/>
      <c r="HMV932" s="5"/>
      <c r="HMW932" s="5"/>
      <c r="HMX932" s="5"/>
      <c r="HMY932" s="5"/>
      <c r="HMZ932" s="5"/>
      <c r="HNA932" s="5"/>
      <c r="HNB932" s="5"/>
      <c r="HNC932" s="5"/>
      <c r="HND932" s="5"/>
      <c r="HNE932" s="5"/>
      <c r="HNF932" s="5"/>
      <c r="HNG932" s="5"/>
      <c r="HNH932" s="5"/>
      <c r="HNI932" s="5"/>
      <c r="HNJ932" s="5"/>
      <c r="HNK932" s="5"/>
      <c r="HNL932" s="5"/>
      <c r="HNM932" s="5"/>
      <c r="HNN932" s="5"/>
      <c r="HNO932" s="5"/>
      <c r="HNP932" s="5"/>
      <c r="HNQ932" s="5"/>
      <c r="HNR932" s="5"/>
      <c r="HNS932" s="5"/>
      <c r="HNT932" s="5"/>
      <c r="HNU932" s="5"/>
      <c r="HNV932" s="5"/>
      <c r="HNW932" s="5"/>
      <c r="HNX932" s="5"/>
      <c r="HNY932" s="5"/>
      <c r="HNZ932" s="5"/>
      <c r="HOA932" s="5"/>
      <c r="HOB932" s="5"/>
      <c r="HOC932" s="5"/>
      <c r="HOD932" s="5"/>
      <c r="HOE932" s="5"/>
      <c r="HOF932" s="5"/>
      <c r="HOG932" s="5"/>
      <c r="HOH932" s="5"/>
      <c r="HOI932" s="5"/>
      <c r="HOJ932" s="5"/>
      <c r="HOK932" s="5"/>
      <c r="HOL932" s="5"/>
      <c r="HOM932" s="5"/>
      <c r="HON932" s="5"/>
      <c r="HOO932" s="5"/>
      <c r="HOP932" s="5"/>
      <c r="HOQ932" s="5"/>
      <c r="HOR932" s="5"/>
      <c r="HOS932" s="5"/>
      <c r="HOT932" s="5"/>
      <c r="HOU932" s="5"/>
      <c r="HOV932" s="5"/>
      <c r="HOW932" s="5"/>
      <c r="HOX932" s="5"/>
      <c r="HOY932" s="5"/>
      <c r="HOZ932" s="5"/>
      <c r="HPA932" s="5"/>
      <c r="HPB932" s="5"/>
      <c r="HPC932" s="5"/>
      <c r="HPD932" s="5"/>
      <c r="HPE932" s="5"/>
      <c r="HPF932" s="5"/>
      <c r="HPG932" s="5"/>
      <c r="HPH932" s="5"/>
      <c r="HPI932" s="5"/>
      <c r="HPJ932" s="5"/>
      <c r="HPK932" s="5"/>
      <c r="HPL932" s="5"/>
      <c r="HPM932" s="5"/>
      <c r="HPN932" s="5"/>
      <c r="HPO932" s="5"/>
      <c r="HPP932" s="5"/>
      <c r="HPQ932" s="5"/>
      <c r="HPR932" s="5"/>
      <c r="HPS932" s="5"/>
      <c r="HPT932" s="5"/>
      <c r="HPU932" s="5"/>
      <c r="HPV932" s="5"/>
      <c r="HPW932" s="5"/>
      <c r="HPX932" s="5"/>
      <c r="HPY932" s="5"/>
      <c r="HPZ932" s="5"/>
      <c r="HQA932" s="5"/>
      <c r="HQB932" s="5"/>
      <c r="HQC932" s="5"/>
      <c r="HQD932" s="5"/>
      <c r="HQE932" s="5"/>
      <c r="HQF932" s="5"/>
      <c r="HQG932" s="5"/>
      <c r="HQH932" s="5"/>
      <c r="HQI932" s="5"/>
      <c r="HQJ932" s="5"/>
      <c r="HQK932" s="5"/>
      <c r="HQL932" s="5"/>
      <c r="HQM932" s="5"/>
      <c r="HQN932" s="5"/>
      <c r="HQO932" s="5"/>
      <c r="HQP932" s="5"/>
      <c r="HQQ932" s="5"/>
      <c r="HQR932" s="5"/>
      <c r="HQS932" s="5"/>
      <c r="HQT932" s="5"/>
      <c r="HQU932" s="5"/>
      <c r="HQV932" s="5"/>
      <c r="HQW932" s="5"/>
      <c r="HQX932" s="5"/>
      <c r="HQY932" s="5"/>
      <c r="HQZ932" s="5"/>
      <c r="HRA932" s="5"/>
      <c r="HRB932" s="5"/>
      <c r="HRC932" s="5"/>
      <c r="HRD932" s="5"/>
      <c r="HRE932" s="5"/>
      <c r="HRF932" s="5"/>
      <c r="HRG932" s="5"/>
      <c r="HRH932" s="5"/>
      <c r="HRI932" s="5"/>
      <c r="HRJ932" s="5"/>
      <c r="HRK932" s="5"/>
      <c r="HRL932" s="5"/>
      <c r="HRM932" s="5"/>
      <c r="HRN932" s="5"/>
      <c r="HRO932" s="5"/>
      <c r="HRP932" s="5"/>
      <c r="HRQ932" s="5"/>
      <c r="HRR932" s="5"/>
      <c r="HRS932" s="5"/>
      <c r="HRT932" s="5"/>
      <c r="HRU932" s="5"/>
      <c r="HRV932" s="5"/>
      <c r="HRW932" s="5"/>
      <c r="HRX932" s="5"/>
      <c r="HRY932" s="5"/>
      <c r="HRZ932" s="5"/>
      <c r="HSA932" s="5"/>
      <c r="HSB932" s="5"/>
      <c r="HSC932" s="5"/>
      <c r="HSD932" s="5"/>
      <c r="HSE932" s="5"/>
      <c r="HSF932" s="5"/>
      <c r="HSG932" s="5"/>
      <c r="HSH932" s="5"/>
      <c r="HSI932" s="5"/>
      <c r="HSJ932" s="5"/>
      <c r="HSK932" s="5"/>
      <c r="HSL932" s="5"/>
      <c r="HSM932" s="5"/>
      <c r="HSN932" s="5"/>
      <c r="HSO932" s="5"/>
      <c r="HSP932" s="5"/>
      <c r="HSQ932" s="5"/>
      <c r="HSR932" s="5"/>
      <c r="HSS932" s="5"/>
      <c r="HST932" s="5"/>
      <c r="HSU932" s="5"/>
      <c r="HSV932" s="5"/>
      <c r="HSW932" s="5"/>
      <c r="HSX932" s="5"/>
      <c r="HSY932" s="5"/>
      <c r="HSZ932" s="5"/>
      <c r="HTA932" s="5"/>
      <c r="HTB932" s="5"/>
      <c r="HTC932" s="5"/>
      <c r="HTD932" s="5"/>
      <c r="HTE932" s="5"/>
      <c r="HTF932" s="5"/>
      <c r="HTG932" s="5"/>
      <c r="HTH932" s="5"/>
      <c r="HTI932" s="5"/>
      <c r="HTJ932" s="5"/>
      <c r="HTK932" s="5"/>
      <c r="HTL932" s="5"/>
      <c r="HTM932" s="5"/>
      <c r="HTN932" s="5"/>
      <c r="HTO932" s="5"/>
      <c r="HTP932" s="5"/>
      <c r="HTQ932" s="5"/>
      <c r="HTR932" s="5"/>
      <c r="HTS932" s="5"/>
      <c r="HTT932" s="5"/>
      <c r="HTU932" s="5"/>
      <c r="HTV932" s="5"/>
      <c r="HTW932" s="5"/>
      <c r="HTX932" s="5"/>
      <c r="HTY932" s="5"/>
      <c r="HTZ932" s="5"/>
      <c r="HUA932" s="5"/>
      <c r="HUB932" s="5"/>
      <c r="HUC932" s="5"/>
      <c r="HUD932" s="5"/>
      <c r="HUE932" s="5"/>
      <c r="HUF932" s="5"/>
      <c r="HUG932" s="5"/>
      <c r="HUH932" s="5"/>
      <c r="HUI932" s="5"/>
      <c r="HUJ932" s="5"/>
      <c r="HUK932" s="5"/>
      <c r="HUL932" s="5"/>
      <c r="HUM932" s="5"/>
      <c r="HUN932" s="5"/>
      <c r="HUO932" s="5"/>
      <c r="HUP932" s="5"/>
      <c r="HUQ932" s="5"/>
      <c r="HUR932" s="5"/>
      <c r="HUS932" s="5"/>
      <c r="HUT932" s="5"/>
      <c r="HUU932" s="5"/>
      <c r="HUV932" s="5"/>
      <c r="HUW932" s="5"/>
      <c r="HUX932" s="5"/>
      <c r="HUY932" s="5"/>
      <c r="HUZ932" s="5"/>
      <c r="HVA932" s="5"/>
      <c r="HVB932" s="5"/>
      <c r="HVC932" s="5"/>
      <c r="HVD932" s="5"/>
      <c r="HVE932" s="5"/>
      <c r="HVF932" s="5"/>
      <c r="HVG932" s="5"/>
      <c r="HVH932" s="5"/>
      <c r="HVI932" s="5"/>
      <c r="HVJ932" s="5"/>
      <c r="HVK932" s="5"/>
      <c r="HVL932" s="5"/>
      <c r="HVM932" s="5"/>
      <c r="HVN932" s="5"/>
      <c r="HVO932" s="5"/>
      <c r="HVP932" s="5"/>
      <c r="HVQ932" s="5"/>
      <c r="HVR932" s="5"/>
      <c r="HVS932" s="5"/>
      <c r="HVT932" s="5"/>
      <c r="HVU932" s="5"/>
      <c r="HVV932" s="5"/>
      <c r="HVW932" s="5"/>
      <c r="HVX932" s="5"/>
      <c r="HVY932" s="5"/>
      <c r="HVZ932" s="5"/>
      <c r="HWA932" s="5"/>
      <c r="HWB932" s="5"/>
      <c r="HWC932" s="5"/>
      <c r="HWD932" s="5"/>
      <c r="HWE932" s="5"/>
      <c r="HWF932" s="5"/>
      <c r="HWG932" s="5"/>
      <c r="HWH932" s="5"/>
      <c r="HWI932" s="5"/>
      <c r="HWJ932" s="5"/>
      <c r="HWK932" s="5"/>
      <c r="HWL932" s="5"/>
      <c r="HWM932" s="5"/>
      <c r="HWN932" s="5"/>
      <c r="HWO932" s="5"/>
      <c r="HWP932" s="5"/>
      <c r="HWQ932" s="5"/>
      <c r="HWR932" s="5"/>
      <c r="HWS932" s="5"/>
      <c r="HWT932" s="5"/>
      <c r="HWU932" s="5"/>
      <c r="HWV932" s="5"/>
      <c r="HWW932" s="5"/>
      <c r="HWX932" s="5"/>
      <c r="HWY932" s="5"/>
      <c r="HWZ932" s="5"/>
      <c r="HXA932" s="5"/>
      <c r="HXB932" s="5"/>
      <c r="HXC932" s="5"/>
      <c r="HXD932" s="5"/>
      <c r="HXE932" s="5"/>
      <c r="HXF932" s="5"/>
      <c r="HXG932" s="5"/>
      <c r="HXH932" s="5"/>
      <c r="HXI932" s="5"/>
      <c r="HXJ932" s="5"/>
      <c r="HXK932" s="5"/>
      <c r="HXL932" s="5"/>
      <c r="HXM932" s="5"/>
      <c r="HXN932" s="5"/>
      <c r="HXO932" s="5"/>
      <c r="HXP932" s="5"/>
      <c r="HXQ932" s="5"/>
      <c r="HXR932" s="5"/>
      <c r="HXS932" s="5"/>
      <c r="HXT932" s="5"/>
      <c r="HXU932" s="5"/>
      <c r="HXV932" s="5"/>
      <c r="HXW932" s="5"/>
      <c r="HXX932" s="5"/>
      <c r="HXY932" s="5"/>
      <c r="HXZ932" s="5"/>
      <c r="HYA932" s="5"/>
      <c r="HYB932" s="5"/>
      <c r="HYC932" s="5"/>
      <c r="HYD932" s="5"/>
      <c r="HYE932" s="5"/>
      <c r="HYF932" s="5"/>
      <c r="HYG932" s="5"/>
      <c r="HYH932" s="5"/>
      <c r="HYI932" s="5"/>
      <c r="HYJ932" s="5"/>
      <c r="HYK932" s="5"/>
      <c r="HYL932" s="5"/>
      <c r="HYM932" s="5"/>
      <c r="HYN932" s="5"/>
      <c r="HYO932" s="5"/>
      <c r="HYP932" s="5"/>
      <c r="HYQ932" s="5"/>
      <c r="HYR932" s="5"/>
      <c r="HYS932" s="5"/>
      <c r="HYT932" s="5"/>
      <c r="HYU932" s="5"/>
      <c r="HYV932" s="5"/>
      <c r="HYW932" s="5"/>
      <c r="HYX932" s="5"/>
      <c r="HYY932" s="5"/>
      <c r="HYZ932" s="5"/>
      <c r="HZA932" s="5"/>
      <c r="HZB932" s="5"/>
      <c r="HZC932" s="5"/>
      <c r="HZD932" s="5"/>
      <c r="HZE932" s="5"/>
      <c r="HZF932" s="5"/>
      <c r="HZG932" s="5"/>
      <c r="HZH932" s="5"/>
      <c r="HZI932" s="5"/>
      <c r="HZJ932" s="5"/>
      <c r="HZK932" s="5"/>
      <c r="HZL932" s="5"/>
      <c r="HZM932" s="5"/>
      <c r="HZN932" s="5"/>
      <c r="HZO932" s="5"/>
      <c r="HZP932" s="5"/>
      <c r="HZQ932" s="5"/>
      <c r="HZR932" s="5"/>
      <c r="HZS932" s="5"/>
      <c r="HZT932" s="5"/>
      <c r="HZU932" s="5"/>
      <c r="HZV932" s="5"/>
      <c r="HZW932" s="5"/>
      <c r="HZX932" s="5"/>
      <c r="HZY932" s="5"/>
      <c r="HZZ932" s="5"/>
      <c r="IAA932" s="5"/>
      <c r="IAB932" s="5"/>
      <c r="IAC932" s="5"/>
      <c r="IAD932" s="5"/>
      <c r="IAE932" s="5"/>
      <c r="IAF932" s="5"/>
      <c r="IAG932" s="5"/>
      <c r="IAH932" s="5"/>
      <c r="IAI932" s="5"/>
      <c r="IAJ932" s="5"/>
      <c r="IAK932" s="5"/>
      <c r="IAL932" s="5"/>
      <c r="IAM932" s="5"/>
      <c r="IAN932" s="5"/>
      <c r="IAO932" s="5"/>
      <c r="IAP932" s="5"/>
      <c r="IAQ932" s="5"/>
      <c r="IAR932" s="5"/>
      <c r="IAS932" s="5"/>
      <c r="IAT932" s="5"/>
      <c r="IAU932" s="5"/>
      <c r="IAV932" s="5"/>
      <c r="IAW932" s="5"/>
      <c r="IAX932" s="5"/>
      <c r="IAY932" s="5"/>
      <c r="IAZ932" s="5"/>
      <c r="IBA932" s="5"/>
      <c r="IBB932" s="5"/>
      <c r="IBC932" s="5"/>
      <c r="IBD932" s="5"/>
      <c r="IBE932" s="5"/>
      <c r="IBF932" s="5"/>
      <c r="IBG932" s="5"/>
      <c r="IBH932" s="5"/>
      <c r="IBI932" s="5"/>
      <c r="IBJ932" s="5"/>
      <c r="IBK932" s="5"/>
      <c r="IBL932" s="5"/>
      <c r="IBM932" s="5"/>
      <c r="IBN932" s="5"/>
      <c r="IBO932" s="5"/>
      <c r="IBP932" s="5"/>
      <c r="IBQ932" s="5"/>
      <c r="IBR932" s="5"/>
      <c r="IBS932" s="5"/>
      <c r="IBT932" s="5"/>
      <c r="IBU932" s="5"/>
      <c r="IBV932" s="5"/>
      <c r="IBW932" s="5"/>
      <c r="IBX932" s="5"/>
      <c r="IBY932" s="5"/>
      <c r="IBZ932" s="5"/>
      <c r="ICA932" s="5"/>
      <c r="ICB932" s="5"/>
      <c r="ICC932" s="5"/>
      <c r="ICD932" s="5"/>
      <c r="ICE932" s="5"/>
      <c r="ICF932" s="5"/>
      <c r="ICG932" s="5"/>
      <c r="ICH932" s="5"/>
      <c r="ICI932" s="5"/>
      <c r="ICJ932" s="5"/>
      <c r="ICK932" s="5"/>
      <c r="ICL932" s="5"/>
      <c r="ICM932" s="5"/>
      <c r="ICN932" s="5"/>
      <c r="ICO932" s="5"/>
      <c r="ICP932" s="5"/>
      <c r="ICQ932" s="5"/>
      <c r="ICR932" s="5"/>
      <c r="ICS932" s="5"/>
      <c r="ICT932" s="5"/>
      <c r="ICU932" s="5"/>
      <c r="ICV932" s="5"/>
      <c r="ICW932" s="5"/>
      <c r="ICX932" s="5"/>
      <c r="ICY932" s="5"/>
      <c r="ICZ932" s="5"/>
      <c r="IDA932" s="5"/>
      <c r="IDB932" s="5"/>
      <c r="IDC932" s="5"/>
      <c r="IDD932" s="5"/>
      <c r="IDE932" s="5"/>
      <c r="IDF932" s="5"/>
      <c r="IDG932" s="5"/>
      <c r="IDH932" s="5"/>
      <c r="IDI932" s="5"/>
      <c r="IDJ932" s="5"/>
      <c r="IDK932" s="5"/>
      <c r="IDL932" s="5"/>
      <c r="IDM932" s="5"/>
      <c r="IDN932" s="5"/>
      <c r="IDO932" s="5"/>
      <c r="IDP932" s="5"/>
      <c r="IDQ932" s="5"/>
      <c r="IDR932" s="5"/>
      <c r="IDS932" s="5"/>
      <c r="IDT932" s="5"/>
      <c r="IDU932" s="5"/>
      <c r="IDV932" s="5"/>
      <c r="IDW932" s="5"/>
      <c r="IDX932" s="5"/>
      <c r="IDY932" s="5"/>
      <c r="IDZ932" s="5"/>
      <c r="IEA932" s="5"/>
      <c r="IEB932" s="5"/>
      <c r="IEC932" s="5"/>
      <c r="IED932" s="5"/>
      <c r="IEE932" s="5"/>
      <c r="IEF932" s="5"/>
      <c r="IEG932" s="5"/>
      <c r="IEH932" s="5"/>
      <c r="IEI932" s="5"/>
      <c r="IEJ932" s="5"/>
      <c r="IEK932" s="5"/>
      <c r="IEL932" s="5"/>
      <c r="IEM932" s="5"/>
      <c r="IEN932" s="5"/>
      <c r="IEO932" s="5"/>
      <c r="IEP932" s="5"/>
      <c r="IEQ932" s="5"/>
      <c r="IER932" s="5"/>
      <c r="IES932" s="5"/>
      <c r="IET932" s="5"/>
      <c r="IEU932" s="5"/>
      <c r="IEV932" s="5"/>
      <c r="IEW932" s="5"/>
      <c r="IEX932" s="5"/>
      <c r="IEY932" s="5"/>
      <c r="IEZ932" s="5"/>
      <c r="IFA932" s="5"/>
      <c r="IFB932" s="5"/>
      <c r="IFC932" s="5"/>
      <c r="IFD932" s="5"/>
      <c r="IFE932" s="5"/>
      <c r="IFF932" s="5"/>
      <c r="IFG932" s="5"/>
      <c r="IFH932" s="5"/>
      <c r="IFI932" s="5"/>
      <c r="IFJ932" s="5"/>
      <c r="IFK932" s="5"/>
      <c r="IFL932" s="5"/>
      <c r="IFM932" s="5"/>
      <c r="IFN932" s="5"/>
      <c r="IFO932" s="5"/>
      <c r="IFP932" s="5"/>
      <c r="IFQ932" s="5"/>
      <c r="IFR932" s="5"/>
      <c r="IFS932" s="5"/>
      <c r="IFT932" s="5"/>
      <c r="IFU932" s="5"/>
      <c r="IFV932" s="5"/>
      <c r="IFW932" s="5"/>
      <c r="IFX932" s="5"/>
      <c r="IFY932" s="5"/>
      <c r="IFZ932" s="5"/>
      <c r="IGA932" s="5"/>
      <c r="IGB932" s="5"/>
      <c r="IGC932" s="5"/>
      <c r="IGD932" s="5"/>
      <c r="IGE932" s="5"/>
      <c r="IGF932" s="5"/>
      <c r="IGG932" s="5"/>
      <c r="IGH932" s="5"/>
      <c r="IGI932" s="5"/>
      <c r="IGJ932" s="5"/>
      <c r="IGK932" s="5"/>
      <c r="IGL932" s="5"/>
      <c r="IGM932" s="5"/>
      <c r="IGN932" s="5"/>
      <c r="IGO932" s="5"/>
      <c r="IGP932" s="5"/>
      <c r="IGQ932" s="5"/>
      <c r="IGR932" s="5"/>
      <c r="IGS932" s="5"/>
      <c r="IGT932" s="5"/>
      <c r="IGU932" s="5"/>
      <c r="IGV932" s="5"/>
      <c r="IGW932" s="5"/>
      <c r="IGX932" s="5"/>
      <c r="IGY932" s="5"/>
      <c r="IGZ932" s="5"/>
      <c r="IHA932" s="5"/>
      <c r="IHB932" s="5"/>
      <c r="IHC932" s="5"/>
      <c r="IHD932" s="5"/>
      <c r="IHE932" s="5"/>
      <c r="IHF932" s="5"/>
      <c r="IHG932" s="5"/>
      <c r="IHH932" s="5"/>
      <c r="IHI932" s="5"/>
      <c r="IHJ932" s="5"/>
      <c r="IHK932" s="5"/>
      <c r="IHL932" s="5"/>
      <c r="IHM932" s="5"/>
      <c r="IHN932" s="5"/>
      <c r="IHO932" s="5"/>
      <c r="IHP932" s="5"/>
      <c r="IHQ932" s="5"/>
      <c r="IHR932" s="5"/>
      <c r="IHS932" s="5"/>
      <c r="IHT932" s="5"/>
      <c r="IHU932" s="5"/>
      <c r="IHV932" s="5"/>
      <c r="IHW932" s="5"/>
      <c r="IHX932" s="5"/>
      <c r="IHY932" s="5"/>
      <c r="IHZ932" s="5"/>
      <c r="IIA932" s="5"/>
      <c r="IIB932" s="5"/>
      <c r="IIC932" s="5"/>
      <c r="IID932" s="5"/>
      <c r="IIE932" s="5"/>
      <c r="IIF932" s="5"/>
      <c r="IIG932" s="5"/>
      <c r="IIH932" s="5"/>
      <c r="III932" s="5"/>
      <c r="IIJ932" s="5"/>
      <c r="IIK932" s="5"/>
      <c r="IIL932" s="5"/>
      <c r="IIM932" s="5"/>
      <c r="IIN932" s="5"/>
      <c r="IIO932" s="5"/>
      <c r="IIP932" s="5"/>
      <c r="IIQ932" s="5"/>
      <c r="IIR932" s="5"/>
      <c r="IIS932" s="5"/>
      <c r="IIT932" s="5"/>
      <c r="IIU932" s="5"/>
      <c r="IIV932" s="5"/>
      <c r="IIW932" s="5"/>
      <c r="IIX932" s="5"/>
      <c r="IIY932" s="5"/>
      <c r="IIZ932" s="5"/>
      <c r="IJA932" s="5"/>
      <c r="IJB932" s="5"/>
      <c r="IJC932" s="5"/>
      <c r="IJD932" s="5"/>
      <c r="IJE932" s="5"/>
      <c r="IJF932" s="5"/>
      <c r="IJG932" s="5"/>
      <c r="IJH932" s="5"/>
      <c r="IJI932" s="5"/>
      <c r="IJJ932" s="5"/>
      <c r="IJK932" s="5"/>
      <c r="IJL932" s="5"/>
      <c r="IJM932" s="5"/>
      <c r="IJN932" s="5"/>
      <c r="IJO932" s="5"/>
      <c r="IJP932" s="5"/>
      <c r="IJQ932" s="5"/>
      <c r="IJR932" s="5"/>
      <c r="IJS932" s="5"/>
      <c r="IJT932" s="5"/>
      <c r="IJU932" s="5"/>
      <c r="IJV932" s="5"/>
      <c r="IJW932" s="5"/>
      <c r="IJX932" s="5"/>
      <c r="IJY932" s="5"/>
      <c r="IJZ932" s="5"/>
      <c r="IKA932" s="5"/>
      <c r="IKB932" s="5"/>
      <c r="IKC932" s="5"/>
      <c r="IKD932" s="5"/>
      <c r="IKE932" s="5"/>
      <c r="IKF932" s="5"/>
      <c r="IKG932" s="5"/>
      <c r="IKH932" s="5"/>
      <c r="IKI932" s="5"/>
      <c r="IKJ932" s="5"/>
      <c r="IKK932" s="5"/>
      <c r="IKL932" s="5"/>
      <c r="IKM932" s="5"/>
      <c r="IKN932" s="5"/>
      <c r="IKO932" s="5"/>
      <c r="IKP932" s="5"/>
      <c r="IKQ932" s="5"/>
      <c r="IKR932" s="5"/>
      <c r="IKS932" s="5"/>
      <c r="IKT932" s="5"/>
      <c r="IKU932" s="5"/>
      <c r="IKV932" s="5"/>
      <c r="IKW932" s="5"/>
      <c r="IKX932" s="5"/>
      <c r="IKY932" s="5"/>
      <c r="IKZ932" s="5"/>
      <c r="ILA932" s="5"/>
      <c r="ILB932" s="5"/>
      <c r="ILC932" s="5"/>
      <c r="ILD932" s="5"/>
      <c r="ILE932" s="5"/>
      <c r="ILF932" s="5"/>
      <c r="ILG932" s="5"/>
      <c r="ILH932" s="5"/>
      <c r="ILI932" s="5"/>
      <c r="ILJ932" s="5"/>
      <c r="ILK932" s="5"/>
      <c r="ILL932" s="5"/>
      <c r="ILM932" s="5"/>
      <c r="ILN932" s="5"/>
      <c r="ILO932" s="5"/>
      <c r="ILP932" s="5"/>
      <c r="ILQ932" s="5"/>
      <c r="ILR932" s="5"/>
      <c r="ILS932" s="5"/>
      <c r="ILT932" s="5"/>
      <c r="ILU932" s="5"/>
      <c r="ILV932" s="5"/>
      <c r="ILW932" s="5"/>
      <c r="ILX932" s="5"/>
      <c r="ILY932" s="5"/>
      <c r="ILZ932" s="5"/>
      <c r="IMA932" s="5"/>
      <c r="IMB932" s="5"/>
      <c r="IMC932" s="5"/>
      <c r="IMD932" s="5"/>
      <c r="IME932" s="5"/>
      <c r="IMF932" s="5"/>
      <c r="IMG932" s="5"/>
      <c r="IMH932" s="5"/>
      <c r="IMI932" s="5"/>
      <c r="IMJ932" s="5"/>
      <c r="IMK932" s="5"/>
      <c r="IML932" s="5"/>
      <c r="IMM932" s="5"/>
      <c r="IMN932" s="5"/>
      <c r="IMO932" s="5"/>
      <c r="IMP932" s="5"/>
      <c r="IMQ932" s="5"/>
      <c r="IMR932" s="5"/>
      <c r="IMS932" s="5"/>
      <c r="IMT932" s="5"/>
      <c r="IMU932" s="5"/>
      <c r="IMV932" s="5"/>
      <c r="IMW932" s="5"/>
      <c r="IMX932" s="5"/>
      <c r="IMY932" s="5"/>
      <c r="IMZ932" s="5"/>
      <c r="INA932" s="5"/>
      <c r="INB932" s="5"/>
      <c r="INC932" s="5"/>
      <c r="IND932" s="5"/>
      <c r="INE932" s="5"/>
      <c r="INF932" s="5"/>
      <c r="ING932" s="5"/>
      <c r="INH932" s="5"/>
      <c r="INI932" s="5"/>
      <c r="INJ932" s="5"/>
      <c r="INK932" s="5"/>
      <c r="INL932" s="5"/>
      <c r="INM932" s="5"/>
      <c r="INN932" s="5"/>
      <c r="INO932" s="5"/>
      <c r="INP932" s="5"/>
      <c r="INQ932" s="5"/>
      <c r="INR932" s="5"/>
      <c r="INS932" s="5"/>
      <c r="INT932" s="5"/>
      <c r="INU932" s="5"/>
      <c r="INV932" s="5"/>
      <c r="INW932" s="5"/>
      <c r="INX932" s="5"/>
      <c r="INY932" s="5"/>
      <c r="INZ932" s="5"/>
      <c r="IOA932" s="5"/>
      <c r="IOB932" s="5"/>
      <c r="IOC932" s="5"/>
      <c r="IOD932" s="5"/>
      <c r="IOE932" s="5"/>
      <c r="IOF932" s="5"/>
      <c r="IOG932" s="5"/>
      <c r="IOH932" s="5"/>
      <c r="IOI932" s="5"/>
      <c r="IOJ932" s="5"/>
      <c r="IOK932" s="5"/>
      <c r="IOL932" s="5"/>
      <c r="IOM932" s="5"/>
      <c r="ION932" s="5"/>
      <c r="IOO932" s="5"/>
      <c r="IOP932" s="5"/>
      <c r="IOQ932" s="5"/>
      <c r="IOR932" s="5"/>
      <c r="IOS932" s="5"/>
      <c r="IOT932" s="5"/>
      <c r="IOU932" s="5"/>
      <c r="IOV932" s="5"/>
      <c r="IOW932" s="5"/>
      <c r="IOX932" s="5"/>
      <c r="IOY932" s="5"/>
      <c r="IOZ932" s="5"/>
      <c r="IPA932" s="5"/>
      <c r="IPB932" s="5"/>
      <c r="IPC932" s="5"/>
      <c r="IPD932" s="5"/>
      <c r="IPE932" s="5"/>
      <c r="IPF932" s="5"/>
      <c r="IPG932" s="5"/>
      <c r="IPH932" s="5"/>
      <c r="IPI932" s="5"/>
      <c r="IPJ932" s="5"/>
      <c r="IPK932" s="5"/>
      <c r="IPL932" s="5"/>
      <c r="IPM932" s="5"/>
      <c r="IPN932" s="5"/>
      <c r="IPO932" s="5"/>
      <c r="IPP932" s="5"/>
      <c r="IPQ932" s="5"/>
      <c r="IPR932" s="5"/>
      <c r="IPS932" s="5"/>
      <c r="IPT932" s="5"/>
      <c r="IPU932" s="5"/>
      <c r="IPV932" s="5"/>
      <c r="IPW932" s="5"/>
      <c r="IPX932" s="5"/>
      <c r="IPY932" s="5"/>
      <c r="IPZ932" s="5"/>
      <c r="IQA932" s="5"/>
      <c r="IQB932" s="5"/>
      <c r="IQC932" s="5"/>
      <c r="IQD932" s="5"/>
      <c r="IQE932" s="5"/>
      <c r="IQF932" s="5"/>
      <c r="IQG932" s="5"/>
      <c r="IQH932" s="5"/>
      <c r="IQI932" s="5"/>
      <c r="IQJ932" s="5"/>
      <c r="IQK932" s="5"/>
      <c r="IQL932" s="5"/>
      <c r="IQM932" s="5"/>
      <c r="IQN932" s="5"/>
      <c r="IQO932" s="5"/>
      <c r="IQP932" s="5"/>
      <c r="IQQ932" s="5"/>
      <c r="IQR932" s="5"/>
      <c r="IQS932" s="5"/>
      <c r="IQT932" s="5"/>
      <c r="IQU932" s="5"/>
      <c r="IQV932" s="5"/>
      <c r="IQW932" s="5"/>
      <c r="IQX932" s="5"/>
      <c r="IQY932" s="5"/>
      <c r="IQZ932" s="5"/>
      <c r="IRA932" s="5"/>
      <c r="IRB932" s="5"/>
      <c r="IRC932" s="5"/>
      <c r="IRD932" s="5"/>
      <c r="IRE932" s="5"/>
      <c r="IRF932" s="5"/>
      <c r="IRG932" s="5"/>
      <c r="IRH932" s="5"/>
      <c r="IRI932" s="5"/>
      <c r="IRJ932" s="5"/>
      <c r="IRK932" s="5"/>
      <c r="IRL932" s="5"/>
      <c r="IRM932" s="5"/>
      <c r="IRN932" s="5"/>
      <c r="IRO932" s="5"/>
      <c r="IRP932" s="5"/>
      <c r="IRQ932" s="5"/>
      <c r="IRR932" s="5"/>
      <c r="IRS932" s="5"/>
      <c r="IRT932" s="5"/>
      <c r="IRU932" s="5"/>
      <c r="IRV932" s="5"/>
      <c r="IRW932" s="5"/>
      <c r="IRX932" s="5"/>
      <c r="IRY932" s="5"/>
      <c r="IRZ932" s="5"/>
      <c r="ISA932" s="5"/>
      <c r="ISB932" s="5"/>
      <c r="ISC932" s="5"/>
      <c r="ISD932" s="5"/>
      <c r="ISE932" s="5"/>
      <c r="ISF932" s="5"/>
      <c r="ISG932" s="5"/>
      <c r="ISH932" s="5"/>
      <c r="ISI932" s="5"/>
      <c r="ISJ932" s="5"/>
      <c r="ISK932" s="5"/>
      <c r="ISL932" s="5"/>
      <c r="ISM932" s="5"/>
      <c r="ISN932" s="5"/>
      <c r="ISO932" s="5"/>
      <c r="ISP932" s="5"/>
      <c r="ISQ932" s="5"/>
      <c r="ISR932" s="5"/>
      <c r="ISS932" s="5"/>
      <c r="IST932" s="5"/>
      <c r="ISU932" s="5"/>
      <c r="ISV932" s="5"/>
      <c r="ISW932" s="5"/>
      <c r="ISX932" s="5"/>
      <c r="ISY932" s="5"/>
      <c r="ISZ932" s="5"/>
      <c r="ITA932" s="5"/>
      <c r="ITB932" s="5"/>
      <c r="ITC932" s="5"/>
      <c r="ITD932" s="5"/>
      <c r="ITE932" s="5"/>
      <c r="ITF932" s="5"/>
      <c r="ITG932" s="5"/>
      <c r="ITH932" s="5"/>
      <c r="ITI932" s="5"/>
      <c r="ITJ932" s="5"/>
      <c r="ITK932" s="5"/>
      <c r="ITL932" s="5"/>
      <c r="ITM932" s="5"/>
      <c r="ITN932" s="5"/>
      <c r="ITO932" s="5"/>
      <c r="ITP932" s="5"/>
      <c r="ITQ932" s="5"/>
      <c r="ITR932" s="5"/>
      <c r="ITS932" s="5"/>
      <c r="ITT932" s="5"/>
      <c r="ITU932" s="5"/>
      <c r="ITV932" s="5"/>
      <c r="ITW932" s="5"/>
      <c r="ITX932" s="5"/>
      <c r="ITY932" s="5"/>
      <c r="ITZ932" s="5"/>
      <c r="IUA932" s="5"/>
      <c r="IUB932" s="5"/>
      <c r="IUC932" s="5"/>
      <c r="IUD932" s="5"/>
      <c r="IUE932" s="5"/>
      <c r="IUF932" s="5"/>
      <c r="IUG932" s="5"/>
      <c r="IUH932" s="5"/>
      <c r="IUI932" s="5"/>
      <c r="IUJ932" s="5"/>
      <c r="IUK932" s="5"/>
      <c r="IUL932" s="5"/>
      <c r="IUM932" s="5"/>
      <c r="IUN932" s="5"/>
      <c r="IUO932" s="5"/>
      <c r="IUP932" s="5"/>
      <c r="IUQ932" s="5"/>
      <c r="IUR932" s="5"/>
      <c r="IUS932" s="5"/>
      <c r="IUT932" s="5"/>
      <c r="IUU932" s="5"/>
      <c r="IUV932" s="5"/>
      <c r="IUW932" s="5"/>
      <c r="IUX932" s="5"/>
      <c r="IUY932" s="5"/>
      <c r="IUZ932" s="5"/>
      <c r="IVA932" s="5"/>
      <c r="IVB932" s="5"/>
      <c r="IVC932" s="5"/>
      <c r="IVD932" s="5"/>
      <c r="IVE932" s="5"/>
      <c r="IVF932" s="5"/>
      <c r="IVG932" s="5"/>
      <c r="IVH932" s="5"/>
      <c r="IVI932" s="5"/>
      <c r="IVJ932" s="5"/>
      <c r="IVK932" s="5"/>
      <c r="IVL932" s="5"/>
      <c r="IVM932" s="5"/>
      <c r="IVN932" s="5"/>
      <c r="IVO932" s="5"/>
      <c r="IVP932" s="5"/>
      <c r="IVQ932" s="5"/>
      <c r="IVR932" s="5"/>
      <c r="IVS932" s="5"/>
      <c r="IVT932" s="5"/>
      <c r="IVU932" s="5"/>
      <c r="IVV932" s="5"/>
      <c r="IVW932" s="5"/>
      <c r="IVX932" s="5"/>
      <c r="IVY932" s="5"/>
      <c r="IVZ932" s="5"/>
      <c r="IWA932" s="5"/>
      <c r="IWB932" s="5"/>
      <c r="IWC932" s="5"/>
      <c r="IWD932" s="5"/>
      <c r="IWE932" s="5"/>
      <c r="IWF932" s="5"/>
      <c r="IWG932" s="5"/>
      <c r="IWH932" s="5"/>
      <c r="IWI932" s="5"/>
      <c r="IWJ932" s="5"/>
      <c r="IWK932" s="5"/>
      <c r="IWL932" s="5"/>
      <c r="IWM932" s="5"/>
      <c r="IWN932" s="5"/>
      <c r="IWO932" s="5"/>
      <c r="IWP932" s="5"/>
      <c r="IWQ932" s="5"/>
      <c r="IWR932" s="5"/>
      <c r="IWS932" s="5"/>
      <c r="IWT932" s="5"/>
      <c r="IWU932" s="5"/>
      <c r="IWV932" s="5"/>
      <c r="IWW932" s="5"/>
      <c r="IWX932" s="5"/>
      <c r="IWY932" s="5"/>
      <c r="IWZ932" s="5"/>
      <c r="IXA932" s="5"/>
      <c r="IXB932" s="5"/>
      <c r="IXC932" s="5"/>
      <c r="IXD932" s="5"/>
      <c r="IXE932" s="5"/>
      <c r="IXF932" s="5"/>
      <c r="IXG932" s="5"/>
      <c r="IXH932" s="5"/>
      <c r="IXI932" s="5"/>
      <c r="IXJ932" s="5"/>
      <c r="IXK932" s="5"/>
      <c r="IXL932" s="5"/>
      <c r="IXM932" s="5"/>
      <c r="IXN932" s="5"/>
      <c r="IXO932" s="5"/>
      <c r="IXP932" s="5"/>
      <c r="IXQ932" s="5"/>
      <c r="IXR932" s="5"/>
      <c r="IXS932" s="5"/>
      <c r="IXT932" s="5"/>
      <c r="IXU932" s="5"/>
      <c r="IXV932" s="5"/>
      <c r="IXW932" s="5"/>
      <c r="IXX932" s="5"/>
      <c r="IXY932" s="5"/>
      <c r="IXZ932" s="5"/>
      <c r="IYA932" s="5"/>
      <c r="IYB932" s="5"/>
      <c r="IYC932" s="5"/>
      <c r="IYD932" s="5"/>
      <c r="IYE932" s="5"/>
      <c r="IYF932" s="5"/>
      <c r="IYG932" s="5"/>
      <c r="IYH932" s="5"/>
      <c r="IYI932" s="5"/>
      <c r="IYJ932" s="5"/>
      <c r="IYK932" s="5"/>
      <c r="IYL932" s="5"/>
      <c r="IYM932" s="5"/>
      <c r="IYN932" s="5"/>
      <c r="IYO932" s="5"/>
      <c r="IYP932" s="5"/>
      <c r="IYQ932" s="5"/>
      <c r="IYR932" s="5"/>
      <c r="IYS932" s="5"/>
      <c r="IYT932" s="5"/>
      <c r="IYU932" s="5"/>
      <c r="IYV932" s="5"/>
      <c r="IYW932" s="5"/>
      <c r="IYX932" s="5"/>
      <c r="IYY932" s="5"/>
      <c r="IYZ932" s="5"/>
      <c r="IZA932" s="5"/>
      <c r="IZB932" s="5"/>
      <c r="IZC932" s="5"/>
      <c r="IZD932" s="5"/>
      <c r="IZE932" s="5"/>
      <c r="IZF932" s="5"/>
      <c r="IZG932" s="5"/>
      <c r="IZH932" s="5"/>
      <c r="IZI932" s="5"/>
      <c r="IZJ932" s="5"/>
      <c r="IZK932" s="5"/>
      <c r="IZL932" s="5"/>
      <c r="IZM932" s="5"/>
      <c r="IZN932" s="5"/>
      <c r="IZO932" s="5"/>
      <c r="IZP932" s="5"/>
      <c r="IZQ932" s="5"/>
      <c r="IZR932" s="5"/>
      <c r="IZS932" s="5"/>
      <c r="IZT932" s="5"/>
      <c r="IZU932" s="5"/>
      <c r="IZV932" s="5"/>
      <c r="IZW932" s="5"/>
      <c r="IZX932" s="5"/>
      <c r="IZY932" s="5"/>
      <c r="IZZ932" s="5"/>
      <c r="JAA932" s="5"/>
      <c r="JAB932" s="5"/>
      <c r="JAC932" s="5"/>
      <c r="JAD932" s="5"/>
      <c r="JAE932" s="5"/>
      <c r="JAF932" s="5"/>
      <c r="JAG932" s="5"/>
      <c r="JAH932" s="5"/>
      <c r="JAI932" s="5"/>
      <c r="JAJ932" s="5"/>
      <c r="JAK932" s="5"/>
      <c r="JAL932" s="5"/>
      <c r="JAM932" s="5"/>
      <c r="JAN932" s="5"/>
      <c r="JAO932" s="5"/>
      <c r="JAP932" s="5"/>
      <c r="JAQ932" s="5"/>
      <c r="JAR932" s="5"/>
      <c r="JAS932" s="5"/>
      <c r="JAT932" s="5"/>
      <c r="JAU932" s="5"/>
      <c r="JAV932" s="5"/>
      <c r="JAW932" s="5"/>
      <c r="JAX932" s="5"/>
      <c r="JAY932" s="5"/>
      <c r="JAZ932" s="5"/>
      <c r="JBA932" s="5"/>
      <c r="JBB932" s="5"/>
      <c r="JBC932" s="5"/>
      <c r="JBD932" s="5"/>
      <c r="JBE932" s="5"/>
      <c r="JBF932" s="5"/>
      <c r="JBG932" s="5"/>
      <c r="JBH932" s="5"/>
      <c r="JBI932" s="5"/>
      <c r="JBJ932" s="5"/>
      <c r="JBK932" s="5"/>
      <c r="JBL932" s="5"/>
      <c r="JBM932" s="5"/>
      <c r="JBN932" s="5"/>
      <c r="JBO932" s="5"/>
      <c r="JBP932" s="5"/>
      <c r="JBQ932" s="5"/>
      <c r="JBR932" s="5"/>
      <c r="JBS932" s="5"/>
      <c r="JBT932" s="5"/>
      <c r="JBU932" s="5"/>
      <c r="JBV932" s="5"/>
      <c r="JBW932" s="5"/>
      <c r="JBX932" s="5"/>
      <c r="JBY932" s="5"/>
      <c r="JBZ932" s="5"/>
      <c r="JCA932" s="5"/>
      <c r="JCB932" s="5"/>
      <c r="JCC932" s="5"/>
      <c r="JCD932" s="5"/>
      <c r="JCE932" s="5"/>
      <c r="JCF932" s="5"/>
      <c r="JCG932" s="5"/>
      <c r="JCH932" s="5"/>
      <c r="JCI932" s="5"/>
      <c r="JCJ932" s="5"/>
      <c r="JCK932" s="5"/>
      <c r="JCL932" s="5"/>
      <c r="JCM932" s="5"/>
      <c r="JCN932" s="5"/>
      <c r="JCO932" s="5"/>
      <c r="JCP932" s="5"/>
      <c r="JCQ932" s="5"/>
      <c r="JCR932" s="5"/>
      <c r="JCS932" s="5"/>
      <c r="JCT932" s="5"/>
      <c r="JCU932" s="5"/>
      <c r="JCV932" s="5"/>
      <c r="JCW932" s="5"/>
      <c r="JCX932" s="5"/>
      <c r="JCY932" s="5"/>
      <c r="JCZ932" s="5"/>
      <c r="JDA932" s="5"/>
      <c r="JDB932" s="5"/>
      <c r="JDC932" s="5"/>
      <c r="JDD932" s="5"/>
      <c r="JDE932" s="5"/>
      <c r="JDF932" s="5"/>
      <c r="JDG932" s="5"/>
      <c r="JDH932" s="5"/>
      <c r="JDI932" s="5"/>
      <c r="JDJ932" s="5"/>
      <c r="JDK932" s="5"/>
      <c r="JDL932" s="5"/>
      <c r="JDM932" s="5"/>
      <c r="JDN932" s="5"/>
      <c r="JDO932" s="5"/>
      <c r="JDP932" s="5"/>
      <c r="JDQ932" s="5"/>
      <c r="JDR932" s="5"/>
      <c r="JDS932" s="5"/>
      <c r="JDT932" s="5"/>
      <c r="JDU932" s="5"/>
      <c r="JDV932" s="5"/>
      <c r="JDW932" s="5"/>
      <c r="JDX932" s="5"/>
      <c r="JDY932" s="5"/>
      <c r="JDZ932" s="5"/>
      <c r="JEA932" s="5"/>
      <c r="JEB932" s="5"/>
      <c r="JEC932" s="5"/>
      <c r="JED932" s="5"/>
      <c r="JEE932" s="5"/>
      <c r="JEF932" s="5"/>
      <c r="JEG932" s="5"/>
      <c r="JEH932" s="5"/>
      <c r="JEI932" s="5"/>
      <c r="JEJ932" s="5"/>
      <c r="JEK932" s="5"/>
      <c r="JEL932" s="5"/>
      <c r="JEM932" s="5"/>
      <c r="JEN932" s="5"/>
      <c r="JEO932" s="5"/>
      <c r="JEP932" s="5"/>
      <c r="JEQ932" s="5"/>
      <c r="JER932" s="5"/>
      <c r="JES932" s="5"/>
      <c r="JET932" s="5"/>
      <c r="JEU932" s="5"/>
      <c r="JEV932" s="5"/>
      <c r="JEW932" s="5"/>
      <c r="JEX932" s="5"/>
      <c r="JEY932" s="5"/>
      <c r="JEZ932" s="5"/>
      <c r="JFA932" s="5"/>
      <c r="JFB932" s="5"/>
      <c r="JFC932" s="5"/>
      <c r="JFD932" s="5"/>
      <c r="JFE932" s="5"/>
      <c r="JFF932" s="5"/>
      <c r="JFG932" s="5"/>
      <c r="JFH932" s="5"/>
      <c r="JFI932" s="5"/>
      <c r="JFJ932" s="5"/>
      <c r="JFK932" s="5"/>
      <c r="JFL932" s="5"/>
      <c r="JFM932" s="5"/>
      <c r="JFN932" s="5"/>
      <c r="JFO932" s="5"/>
      <c r="JFP932" s="5"/>
      <c r="JFQ932" s="5"/>
      <c r="JFR932" s="5"/>
      <c r="JFS932" s="5"/>
      <c r="JFT932" s="5"/>
      <c r="JFU932" s="5"/>
      <c r="JFV932" s="5"/>
      <c r="JFW932" s="5"/>
      <c r="JFX932" s="5"/>
      <c r="JFY932" s="5"/>
      <c r="JFZ932" s="5"/>
      <c r="JGA932" s="5"/>
      <c r="JGB932" s="5"/>
      <c r="JGC932" s="5"/>
      <c r="JGD932" s="5"/>
      <c r="JGE932" s="5"/>
      <c r="JGF932" s="5"/>
      <c r="JGG932" s="5"/>
      <c r="JGH932" s="5"/>
      <c r="JGI932" s="5"/>
      <c r="JGJ932" s="5"/>
      <c r="JGK932" s="5"/>
      <c r="JGL932" s="5"/>
      <c r="JGM932" s="5"/>
      <c r="JGN932" s="5"/>
      <c r="JGO932" s="5"/>
      <c r="JGP932" s="5"/>
      <c r="JGQ932" s="5"/>
      <c r="JGR932" s="5"/>
      <c r="JGS932" s="5"/>
      <c r="JGT932" s="5"/>
      <c r="JGU932" s="5"/>
      <c r="JGV932" s="5"/>
      <c r="JGW932" s="5"/>
      <c r="JGX932" s="5"/>
      <c r="JGY932" s="5"/>
      <c r="JGZ932" s="5"/>
      <c r="JHA932" s="5"/>
      <c r="JHB932" s="5"/>
      <c r="JHC932" s="5"/>
      <c r="JHD932" s="5"/>
      <c r="JHE932" s="5"/>
      <c r="JHF932" s="5"/>
      <c r="JHG932" s="5"/>
      <c r="JHH932" s="5"/>
      <c r="JHI932" s="5"/>
      <c r="JHJ932" s="5"/>
      <c r="JHK932" s="5"/>
      <c r="JHL932" s="5"/>
      <c r="JHM932" s="5"/>
      <c r="JHN932" s="5"/>
      <c r="JHO932" s="5"/>
      <c r="JHP932" s="5"/>
      <c r="JHQ932" s="5"/>
      <c r="JHR932" s="5"/>
      <c r="JHS932" s="5"/>
      <c r="JHT932" s="5"/>
      <c r="JHU932" s="5"/>
      <c r="JHV932" s="5"/>
      <c r="JHW932" s="5"/>
      <c r="JHX932" s="5"/>
      <c r="JHY932" s="5"/>
      <c r="JHZ932" s="5"/>
      <c r="JIA932" s="5"/>
      <c r="JIB932" s="5"/>
      <c r="JIC932" s="5"/>
      <c r="JID932" s="5"/>
      <c r="JIE932" s="5"/>
      <c r="JIF932" s="5"/>
      <c r="JIG932" s="5"/>
      <c r="JIH932" s="5"/>
      <c r="JII932" s="5"/>
      <c r="JIJ932" s="5"/>
      <c r="JIK932" s="5"/>
      <c r="JIL932" s="5"/>
      <c r="JIM932" s="5"/>
      <c r="JIN932" s="5"/>
      <c r="JIO932" s="5"/>
      <c r="JIP932" s="5"/>
      <c r="JIQ932" s="5"/>
      <c r="JIR932" s="5"/>
      <c r="JIS932" s="5"/>
      <c r="JIT932" s="5"/>
      <c r="JIU932" s="5"/>
      <c r="JIV932" s="5"/>
      <c r="JIW932" s="5"/>
      <c r="JIX932" s="5"/>
      <c r="JIY932" s="5"/>
      <c r="JIZ932" s="5"/>
      <c r="JJA932" s="5"/>
      <c r="JJB932" s="5"/>
      <c r="JJC932" s="5"/>
      <c r="JJD932" s="5"/>
      <c r="JJE932" s="5"/>
      <c r="JJF932" s="5"/>
      <c r="JJG932" s="5"/>
      <c r="JJH932" s="5"/>
      <c r="JJI932" s="5"/>
      <c r="JJJ932" s="5"/>
      <c r="JJK932" s="5"/>
      <c r="JJL932" s="5"/>
      <c r="JJM932" s="5"/>
      <c r="JJN932" s="5"/>
      <c r="JJO932" s="5"/>
      <c r="JJP932" s="5"/>
      <c r="JJQ932" s="5"/>
      <c r="JJR932" s="5"/>
      <c r="JJS932" s="5"/>
      <c r="JJT932" s="5"/>
      <c r="JJU932" s="5"/>
      <c r="JJV932" s="5"/>
      <c r="JJW932" s="5"/>
      <c r="JJX932" s="5"/>
      <c r="JJY932" s="5"/>
      <c r="JJZ932" s="5"/>
      <c r="JKA932" s="5"/>
      <c r="JKB932" s="5"/>
      <c r="JKC932" s="5"/>
      <c r="JKD932" s="5"/>
      <c r="JKE932" s="5"/>
      <c r="JKF932" s="5"/>
      <c r="JKG932" s="5"/>
      <c r="JKH932" s="5"/>
      <c r="JKI932" s="5"/>
      <c r="JKJ932" s="5"/>
      <c r="JKK932" s="5"/>
      <c r="JKL932" s="5"/>
      <c r="JKM932" s="5"/>
      <c r="JKN932" s="5"/>
      <c r="JKO932" s="5"/>
      <c r="JKP932" s="5"/>
      <c r="JKQ932" s="5"/>
      <c r="JKR932" s="5"/>
      <c r="JKS932" s="5"/>
      <c r="JKT932" s="5"/>
      <c r="JKU932" s="5"/>
      <c r="JKV932" s="5"/>
      <c r="JKW932" s="5"/>
      <c r="JKX932" s="5"/>
      <c r="JKY932" s="5"/>
      <c r="JKZ932" s="5"/>
      <c r="JLA932" s="5"/>
      <c r="JLB932" s="5"/>
      <c r="JLC932" s="5"/>
      <c r="JLD932" s="5"/>
      <c r="JLE932" s="5"/>
      <c r="JLF932" s="5"/>
      <c r="JLG932" s="5"/>
      <c r="JLH932" s="5"/>
      <c r="JLI932" s="5"/>
      <c r="JLJ932" s="5"/>
      <c r="JLK932" s="5"/>
      <c r="JLL932" s="5"/>
      <c r="JLM932" s="5"/>
      <c r="JLN932" s="5"/>
      <c r="JLO932" s="5"/>
      <c r="JLP932" s="5"/>
      <c r="JLQ932" s="5"/>
      <c r="JLR932" s="5"/>
      <c r="JLS932" s="5"/>
      <c r="JLT932" s="5"/>
      <c r="JLU932" s="5"/>
      <c r="JLV932" s="5"/>
      <c r="JLW932" s="5"/>
      <c r="JLX932" s="5"/>
      <c r="JLY932" s="5"/>
      <c r="JLZ932" s="5"/>
      <c r="JMA932" s="5"/>
      <c r="JMB932" s="5"/>
      <c r="JMC932" s="5"/>
      <c r="JMD932" s="5"/>
      <c r="JME932" s="5"/>
      <c r="JMF932" s="5"/>
      <c r="JMG932" s="5"/>
      <c r="JMH932" s="5"/>
      <c r="JMI932" s="5"/>
      <c r="JMJ932" s="5"/>
      <c r="JMK932" s="5"/>
      <c r="JML932" s="5"/>
      <c r="JMM932" s="5"/>
      <c r="JMN932" s="5"/>
      <c r="JMO932" s="5"/>
      <c r="JMP932" s="5"/>
      <c r="JMQ932" s="5"/>
      <c r="JMR932" s="5"/>
      <c r="JMS932" s="5"/>
      <c r="JMT932" s="5"/>
      <c r="JMU932" s="5"/>
      <c r="JMV932" s="5"/>
      <c r="JMW932" s="5"/>
      <c r="JMX932" s="5"/>
      <c r="JMY932" s="5"/>
      <c r="JMZ932" s="5"/>
      <c r="JNA932" s="5"/>
      <c r="JNB932" s="5"/>
      <c r="JNC932" s="5"/>
      <c r="JND932" s="5"/>
      <c r="JNE932" s="5"/>
      <c r="JNF932" s="5"/>
      <c r="JNG932" s="5"/>
      <c r="JNH932" s="5"/>
      <c r="JNI932" s="5"/>
      <c r="JNJ932" s="5"/>
      <c r="JNK932" s="5"/>
      <c r="JNL932" s="5"/>
      <c r="JNM932" s="5"/>
      <c r="JNN932" s="5"/>
      <c r="JNO932" s="5"/>
      <c r="JNP932" s="5"/>
      <c r="JNQ932" s="5"/>
      <c r="JNR932" s="5"/>
      <c r="JNS932" s="5"/>
      <c r="JNT932" s="5"/>
      <c r="JNU932" s="5"/>
      <c r="JNV932" s="5"/>
      <c r="JNW932" s="5"/>
      <c r="JNX932" s="5"/>
      <c r="JNY932" s="5"/>
      <c r="JNZ932" s="5"/>
      <c r="JOA932" s="5"/>
      <c r="JOB932" s="5"/>
      <c r="JOC932" s="5"/>
      <c r="JOD932" s="5"/>
      <c r="JOE932" s="5"/>
      <c r="JOF932" s="5"/>
      <c r="JOG932" s="5"/>
      <c r="JOH932" s="5"/>
      <c r="JOI932" s="5"/>
      <c r="JOJ932" s="5"/>
      <c r="JOK932" s="5"/>
      <c r="JOL932" s="5"/>
      <c r="JOM932" s="5"/>
      <c r="JON932" s="5"/>
      <c r="JOO932" s="5"/>
      <c r="JOP932" s="5"/>
      <c r="JOQ932" s="5"/>
      <c r="JOR932" s="5"/>
      <c r="JOS932" s="5"/>
      <c r="JOT932" s="5"/>
      <c r="JOU932" s="5"/>
      <c r="JOV932" s="5"/>
      <c r="JOW932" s="5"/>
      <c r="JOX932" s="5"/>
      <c r="JOY932" s="5"/>
      <c r="JOZ932" s="5"/>
      <c r="JPA932" s="5"/>
      <c r="JPB932" s="5"/>
      <c r="JPC932" s="5"/>
      <c r="JPD932" s="5"/>
      <c r="JPE932" s="5"/>
      <c r="JPF932" s="5"/>
      <c r="JPG932" s="5"/>
      <c r="JPH932" s="5"/>
      <c r="JPI932" s="5"/>
      <c r="JPJ932" s="5"/>
      <c r="JPK932" s="5"/>
      <c r="JPL932" s="5"/>
      <c r="JPM932" s="5"/>
      <c r="JPN932" s="5"/>
      <c r="JPO932" s="5"/>
      <c r="JPP932" s="5"/>
      <c r="JPQ932" s="5"/>
      <c r="JPR932" s="5"/>
      <c r="JPS932" s="5"/>
      <c r="JPT932" s="5"/>
      <c r="JPU932" s="5"/>
      <c r="JPV932" s="5"/>
      <c r="JPW932" s="5"/>
      <c r="JPX932" s="5"/>
      <c r="JPY932" s="5"/>
      <c r="JPZ932" s="5"/>
      <c r="JQA932" s="5"/>
      <c r="JQB932" s="5"/>
      <c r="JQC932" s="5"/>
      <c r="JQD932" s="5"/>
      <c r="JQE932" s="5"/>
      <c r="JQF932" s="5"/>
      <c r="JQG932" s="5"/>
      <c r="JQH932" s="5"/>
      <c r="JQI932" s="5"/>
      <c r="JQJ932" s="5"/>
      <c r="JQK932" s="5"/>
      <c r="JQL932" s="5"/>
      <c r="JQM932" s="5"/>
      <c r="JQN932" s="5"/>
      <c r="JQO932" s="5"/>
      <c r="JQP932" s="5"/>
      <c r="JQQ932" s="5"/>
      <c r="JQR932" s="5"/>
      <c r="JQS932" s="5"/>
      <c r="JQT932" s="5"/>
      <c r="JQU932" s="5"/>
      <c r="JQV932" s="5"/>
      <c r="JQW932" s="5"/>
      <c r="JQX932" s="5"/>
      <c r="JQY932" s="5"/>
      <c r="JQZ932" s="5"/>
      <c r="JRA932" s="5"/>
      <c r="JRB932" s="5"/>
      <c r="JRC932" s="5"/>
      <c r="JRD932" s="5"/>
      <c r="JRE932" s="5"/>
      <c r="JRF932" s="5"/>
      <c r="JRG932" s="5"/>
      <c r="JRH932" s="5"/>
      <c r="JRI932" s="5"/>
      <c r="JRJ932" s="5"/>
      <c r="JRK932" s="5"/>
      <c r="JRL932" s="5"/>
      <c r="JRM932" s="5"/>
      <c r="JRN932" s="5"/>
      <c r="JRO932" s="5"/>
      <c r="JRP932" s="5"/>
      <c r="JRQ932" s="5"/>
      <c r="JRR932" s="5"/>
      <c r="JRS932" s="5"/>
      <c r="JRT932" s="5"/>
      <c r="JRU932" s="5"/>
      <c r="JRV932" s="5"/>
      <c r="JRW932" s="5"/>
      <c r="JRX932" s="5"/>
      <c r="JRY932" s="5"/>
      <c r="JRZ932" s="5"/>
      <c r="JSA932" s="5"/>
      <c r="JSB932" s="5"/>
      <c r="JSC932" s="5"/>
      <c r="JSD932" s="5"/>
      <c r="JSE932" s="5"/>
      <c r="JSF932" s="5"/>
      <c r="JSG932" s="5"/>
      <c r="JSH932" s="5"/>
      <c r="JSI932" s="5"/>
      <c r="JSJ932" s="5"/>
      <c r="JSK932" s="5"/>
      <c r="JSL932" s="5"/>
      <c r="JSM932" s="5"/>
      <c r="JSN932" s="5"/>
      <c r="JSO932" s="5"/>
      <c r="JSP932" s="5"/>
      <c r="JSQ932" s="5"/>
      <c r="JSR932" s="5"/>
      <c r="JSS932" s="5"/>
      <c r="JST932" s="5"/>
      <c r="JSU932" s="5"/>
      <c r="JSV932" s="5"/>
      <c r="JSW932" s="5"/>
      <c r="JSX932" s="5"/>
      <c r="JSY932" s="5"/>
      <c r="JSZ932" s="5"/>
      <c r="JTA932" s="5"/>
      <c r="JTB932" s="5"/>
      <c r="JTC932" s="5"/>
      <c r="JTD932" s="5"/>
      <c r="JTE932" s="5"/>
      <c r="JTF932" s="5"/>
      <c r="JTG932" s="5"/>
      <c r="JTH932" s="5"/>
      <c r="JTI932" s="5"/>
      <c r="JTJ932" s="5"/>
      <c r="JTK932" s="5"/>
      <c r="JTL932" s="5"/>
      <c r="JTM932" s="5"/>
      <c r="JTN932" s="5"/>
      <c r="JTO932" s="5"/>
      <c r="JTP932" s="5"/>
      <c r="JTQ932" s="5"/>
      <c r="JTR932" s="5"/>
      <c r="JTS932" s="5"/>
      <c r="JTT932" s="5"/>
      <c r="JTU932" s="5"/>
      <c r="JTV932" s="5"/>
      <c r="JTW932" s="5"/>
      <c r="JTX932" s="5"/>
      <c r="JTY932" s="5"/>
      <c r="JTZ932" s="5"/>
      <c r="JUA932" s="5"/>
      <c r="JUB932" s="5"/>
      <c r="JUC932" s="5"/>
      <c r="JUD932" s="5"/>
      <c r="JUE932" s="5"/>
      <c r="JUF932" s="5"/>
      <c r="JUG932" s="5"/>
      <c r="JUH932" s="5"/>
      <c r="JUI932" s="5"/>
      <c r="JUJ932" s="5"/>
      <c r="JUK932" s="5"/>
      <c r="JUL932" s="5"/>
      <c r="JUM932" s="5"/>
      <c r="JUN932" s="5"/>
      <c r="JUO932" s="5"/>
      <c r="JUP932" s="5"/>
      <c r="JUQ932" s="5"/>
      <c r="JUR932" s="5"/>
      <c r="JUS932" s="5"/>
      <c r="JUT932" s="5"/>
      <c r="JUU932" s="5"/>
      <c r="JUV932" s="5"/>
      <c r="JUW932" s="5"/>
      <c r="JUX932" s="5"/>
      <c r="JUY932" s="5"/>
      <c r="JUZ932" s="5"/>
      <c r="JVA932" s="5"/>
      <c r="JVB932" s="5"/>
      <c r="JVC932" s="5"/>
      <c r="JVD932" s="5"/>
      <c r="JVE932" s="5"/>
      <c r="JVF932" s="5"/>
      <c r="JVG932" s="5"/>
      <c r="JVH932" s="5"/>
      <c r="JVI932" s="5"/>
      <c r="JVJ932" s="5"/>
      <c r="JVK932" s="5"/>
      <c r="JVL932" s="5"/>
      <c r="JVM932" s="5"/>
      <c r="JVN932" s="5"/>
      <c r="JVO932" s="5"/>
      <c r="JVP932" s="5"/>
      <c r="JVQ932" s="5"/>
      <c r="JVR932" s="5"/>
      <c r="JVS932" s="5"/>
      <c r="JVT932" s="5"/>
      <c r="JVU932" s="5"/>
      <c r="JVV932" s="5"/>
      <c r="JVW932" s="5"/>
      <c r="JVX932" s="5"/>
      <c r="JVY932" s="5"/>
      <c r="JVZ932" s="5"/>
      <c r="JWA932" s="5"/>
      <c r="JWB932" s="5"/>
      <c r="JWC932" s="5"/>
      <c r="JWD932" s="5"/>
      <c r="JWE932" s="5"/>
      <c r="JWF932" s="5"/>
      <c r="JWG932" s="5"/>
      <c r="JWH932" s="5"/>
      <c r="JWI932" s="5"/>
      <c r="JWJ932" s="5"/>
      <c r="JWK932" s="5"/>
      <c r="JWL932" s="5"/>
      <c r="JWM932" s="5"/>
      <c r="JWN932" s="5"/>
      <c r="JWO932" s="5"/>
      <c r="JWP932" s="5"/>
      <c r="JWQ932" s="5"/>
      <c r="JWR932" s="5"/>
      <c r="JWS932" s="5"/>
      <c r="JWT932" s="5"/>
      <c r="JWU932" s="5"/>
      <c r="JWV932" s="5"/>
      <c r="JWW932" s="5"/>
      <c r="JWX932" s="5"/>
      <c r="JWY932" s="5"/>
      <c r="JWZ932" s="5"/>
      <c r="JXA932" s="5"/>
      <c r="JXB932" s="5"/>
      <c r="JXC932" s="5"/>
      <c r="JXD932" s="5"/>
      <c r="JXE932" s="5"/>
      <c r="JXF932" s="5"/>
      <c r="JXG932" s="5"/>
      <c r="JXH932" s="5"/>
      <c r="JXI932" s="5"/>
      <c r="JXJ932" s="5"/>
      <c r="JXK932" s="5"/>
      <c r="JXL932" s="5"/>
      <c r="JXM932" s="5"/>
      <c r="JXN932" s="5"/>
      <c r="JXO932" s="5"/>
      <c r="JXP932" s="5"/>
      <c r="JXQ932" s="5"/>
      <c r="JXR932" s="5"/>
      <c r="JXS932" s="5"/>
      <c r="JXT932" s="5"/>
      <c r="JXU932" s="5"/>
      <c r="JXV932" s="5"/>
      <c r="JXW932" s="5"/>
      <c r="JXX932" s="5"/>
      <c r="JXY932" s="5"/>
      <c r="JXZ932" s="5"/>
      <c r="JYA932" s="5"/>
      <c r="JYB932" s="5"/>
      <c r="JYC932" s="5"/>
      <c r="JYD932" s="5"/>
      <c r="JYE932" s="5"/>
      <c r="JYF932" s="5"/>
      <c r="JYG932" s="5"/>
      <c r="JYH932" s="5"/>
      <c r="JYI932" s="5"/>
      <c r="JYJ932" s="5"/>
      <c r="JYK932" s="5"/>
      <c r="JYL932" s="5"/>
      <c r="JYM932" s="5"/>
      <c r="JYN932" s="5"/>
      <c r="JYO932" s="5"/>
      <c r="JYP932" s="5"/>
      <c r="JYQ932" s="5"/>
      <c r="JYR932" s="5"/>
      <c r="JYS932" s="5"/>
      <c r="JYT932" s="5"/>
      <c r="JYU932" s="5"/>
      <c r="JYV932" s="5"/>
      <c r="JYW932" s="5"/>
      <c r="JYX932" s="5"/>
      <c r="JYY932" s="5"/>
      <c r="JYZ932" s="5"/>
      <c r="JZA932" s="5"/>
      <c r="JZB932" s="5"/>
      <c r="JZC932" s="5"/>
      <c r="JZD932" s="5"/>
      <c r="JZE932" s="5"/>
      <c r="JZF932" s="5"/>
      <c r="JZG932" s="5"/>
      <c r="JZH932" s="5"/>
      <c r="JZI932" s="5"/>
      <c r="JZJ932" s="5"/>
      <c r="JZK932" s="5"/>
      <c r="JZL932" s="5"/>
      <c r="JZM932" s="5"/>
      <c r="JZN932" s="5"/>
      <c r="JZO932" s="5"/>
      <c r="JZP932" s="5"/>
      <c r="JZQ932" s="5"/>
      <c r="JZR932" s="5"/>
      <c r="JZS932" s="5"/>
      <c r="JZT932" s="5"/>
      <c r="JZU932" s="5"/>
      <c r="JZV932" s="5"/>
      <c r="JZW932" s="5"/>
      <c r="JZX932" s="5"/>
      <c r="JZY932" s="5"/>
      <c r="JZZ932" s="5"/>
      <c r="KAA932" s="5"/>
      <c r="KAB932" s="5"/>
      <c r="KAC932" s="5"/>
      <c r="KAD932" s="5"/>
      <c r="KAE932" s="5"/>
      <c r="KAF932" s="5"/>
      <c r="KAG932" s="5"/>
      <c r="KAH932" s="5"/>
      <c r="KAI932" s="5"/>
      <c r="KAJ932" s="5"/>
      <c r="KAK932" s="5"/>
      <c r="KAL932" s="5"/>
      <c r="KAM932" s="5"/>
      <c r="KAN932" s="5"/>
      <c r="KAO932" s="5"/>
      <c r="KAP932" s="5"/>
      <c r="KAQ932" s="5"/>
      <c r="KAR932" s="5"/>
      <c r="KAS932" s="5"/>
      <c r="KAT932" s="5"/>
      <c r="KAU932" s="5"/>
      <c r="KAV932" s="5"/>
      <c r="KAW932" s="5"/>
      <c r="KAX932" s="5"/>
      <c r="KAY932" s="5"/>
      <c r="KAZ932" s="5"/>
      <c r="KBA932" s="5"/>
      <c r="KBB932" s="5"/>
      <c r="KBC932" s="5"/>
      <c r="KBD932" s="5"/>
      <c r="KBE932" s="5"/>
      <c r="KBF932" s="5"/>
      <c r="KBG932" s="5"/>
      <c r="KBH932" s="5"/>
      <c r="KBI932" s="5"/>
      <c r="KBJ932" s="5"/>
      <c r="KBK932" s="5"/>
      <c r="KBL932" s="5"/>
      <c r="KBM932" s="5"/>
      <c r="KBN932" s="5"/>
      <c r="KBO932" s="5"/>
      <c r="KBP932" s="5"/>
      <c r="KBQ932" s="5"/>
      <c r="KBR932" s="5"/>
      <c r="KBS932" s="5"/>
      <c r="KBT932" s="5"/>
      <c r="KBU932" s="5"/>
      <c r="KBV932" s="5"/>
      <c r="KBW932" s="5"/>
      <c r="KBX932" s="5"/>
      <c r="KBY932" s="5"/>
      <c r="KBZ932" s="5"/>
      <c r="KCA932" s="5"/>
      <c r="KCB932" s="5"/>
      <c r="KCC932" s="5"/>
      <c r="KCD932" s="5"/>
      <c r="KCE932" s="5"/>
      <c r="KCF932" s="5"/>
      <c r="KCG932" s="5"/>
      <c r="KCH932" s="5"/>
      <c r="KCI932" s="5"/>
      <c r="KCJ932" s="5"/>
      <c r="KCK932" s="5"/>
      <c r="KCL932" s="5"/>
      <c r="KCM932" s="5"/>
      <c r="KCN932" s="5"/>
      <c r="KCO932" s="5"/>
      <c r="KCP932" s="5"/>
      <c r="KCQ932" s="5"/>
      <c r="KCR932" s="5"/>
      <c r="KCS932" s="5"/>
      <c r="KCT932" s="5"/>
      <c r="KCU932" s="5"/>
      <c r="KCV932" s="5"/>
      <c r="KCW932" s="5"/>
      <c r="KCX932" s="5"/>
      <c r="KCY932" s="5"/>
      <c r="KCZ932" s="5"/>
      <c r="KDA932" s="5"/>
      <c r="KDB932" s="5"/>
      <c r="KDC932" s="5"/>
      <c r="KDD932" s="5"/>
      <c r="KDE932" s="5"/>
      <c r="KDF932" s="5"/>
      <c r="KDG932" s="5"/>
      <c r="KDH932" s="5"/>
      <c r="KDI932" s="5"/>
      <c r="KDJ932" s="5"/>
      <c r="KDK932" s="5"/>
      <c r="KDL932" s="5"/>
      <c r="KDM932" s="5"/>
      <c r="KDN932" s="5"/>
      <c r="KDO932" s="5"/>
      <c r="KDP932" s="5"/>
      <c r="KDQ932" s="5"/>
      <c r="KDR932" s="5"/>
      <c r="KDS932" s="5"/>
      <c r="KDT932" s="5"/>
      <c r="KDU932" s="5"/>
      <c r="KDV932" s="5"/>
      <c r="KDW932" s="5"/>
      <c r="KDX932" s="5"/>
      <c r="KDY932" s="5"/>
      <c r="KDZ932" s="5"/>
      <c r="KEA932" s="5"/>
      <c r="KEB932" s="5"/>
      <c r="KEC932" s="5"/>
      <c r="KED932" s="5"/>
      <c r="KEE932" s="5"/>
      <c r="KEF932" s="5"/>
      <c r="KEG932" s="5"/>
      <c r="KEH932" s="5"/>
      <c r="KEI932" s="5"/>
      <c r="KEJ932" s="5"/>
      <c r="KEK932" s="5"/>
      <c r="KEL932" s="5"/>
      <c r="KEM932" s="5"/>
      <c r="KEN932" s="5"/>
      <c r="KEO932" s="5"/>
      <c r="KEP932" s="5"/>
      <c r="KEQ932" s="5"/>
      <c r="KER932" s="5"/>
      <c r="KES932" s="5"/>
      <c r="KET932" s="5"/>
      <c r="KEU932" s="5"/>
      <c r="KEV932" s="5"/>
      <c r="KEW932" s="5"/>
      <c r="KEX932" s="5"/>
      <c r="KEY932" s="5"/>
      <c r="KEZ932" s="5"/>
      <c r="KFA932" s="5"/>
      <c r="KFB932" s="5"/>
      <c r="KFC932" s="5"/>
      <c r="KFD932" s="5"/>
      <c r="KFE932" s="5"/>
      <c r="KFF932" s="5"/>
      <c r="KFG932" s="5"/>
      <c r="KFH932" s="5"/>
      <c r="KFI932" s="5"/>
      <c r="KFJ932" s="5"/>
      <c r="KFK932" s="5"/>
      <c r="KFL932" s="5"/>
      <c r="KFM932" s="5"/>
      <c r="KFN932" s="5"/>
      <c r="KFO932" s="5"/>
      <c r="KFP932" s="5"/>
      <c r="KFQ932" s="5"/>
      <c r="KFR932" s="5"/>
      <c r="KFS932" s="5"/>
      <c r="KFT932" s="5"/>
      <c r="KFU932" s="5"/>
      <c r="KFV932" s="5"/>
      <c r="KFW932" s="5"/>
      <c r="KFX932" s="5"/>
      <c r="KFY932" s="5"/>
      <c r="KFZ932" s="5"/>
      <c r="KGA932" s="5"/>
      <c r="KGB932" s="5"/>
      <c r="KGC932" s="5"/>
      <c r="KGD932" s="5"/>
      <c r="KGE932" s="5"/>
      <c r="KGF932" s="5"/>
      <c r="KGG932" s="5"/>
      <c r="KGH932" s="5"/>
      <c r="KGI932" s="5"/>
      <c r="KGJ932" s="5"/>
      <c r="KGK932" s="5"/>
      <c r="KGL932" s="5"/>
      <c r="KGM932" s="5"/>
      <c r="KGN932" s="5"/>
      <c r="KGO932" s="5"/>
      <c r="KGP932" s="5"/>
      <c r="KGQ932" s="5"/>
      <c r="KGR932" s="5"/>
      <c r="KGS932" s="5"/>
      <c r="KGT932" s="5"/>
      <c r="KGU932" s="5"/>
      <c r="KGV932" s="5"/>
      <c r="KGW932" s="5"/>
      <c r="KGX932" s="5"/>
      <c r="KGY932" s="5"/>
      <c r="KGZ932" s="5"/>
      <c r="KHA932" s="5"/>
      <c r="KHB932" s="5"/>
      <c r="KHC932" s="5"/>
      <c r="KHD932" s="5"/>
      <c r="KHE932" s="5"/>
      <c r="KHF932" s="5"/>
      <c r="KHG932" s="5"/>
      <c r="KHH932" s="5"/>
      <c r="KHI932" s="5"/>
      <c r="KHJ932" s="5"/>
      <c r="KHK932" s="5"/>
      <c r="KHL932" s="5"/>
      <c r="KHM932" s="5"/>
      <c r="KHN932" s="5"/>
      <c r="KHO932" s="5"/>
      <c r="KHP932" s="5"/>
      <c r="KHQ932" s="5"/>
      <c r="KHR932" s="5"/>
      <c r="KHS932" s="5"/>
      <c r="KHT932" s="5"/>
      <c r="KHU932" s="5"/>
      <c r="KHV932" s="5"/>
      <c r="KHW932" s="5"/>
      <c r="KHX932" s="5"/>
      <c r="KHY932" s="5"/>
      <c r="KHZ932" s="5"/>
      <c r="KIA932" s="5"/>
      <c r="KIB932" s="5"/>
      <c r="KIC932" s="5"/>
      <c r="KID932" s="5"/>
      <c r="KIE932" s="5"/>
      <c r="KIF932" s="5"/>
      <c r="KIG932" s="5"/>
      <c r="KIH932" s="5"/>
      <c r="KII932" s="5"/>
      <c r="KIJ932" s="5"/>
      <c r="KIK932" s="5"/>
      <c r="KIL932" s="5"/>
      <c r="KIM932" s="5"/>
      <c r="KIN932" s="5"/>
      <c r="KIO932" s="5"/>
      <c r="KIP932" s="5"/>
      <c r="KIQ932" s="5"/>
      <c r="KIR932" s="5"/>
      <c r="KIS932" s="5"/>
      <c r="KIT932" s="5"/>
      <c r="KIU932" s="5"/>
      <c r="KIV932" s="5"/>
      <c r="KIW932" s="5"/>
      <c r="KIX932" s="5"/>
      <c r="KIY932" s="5"/>
      <c r="KIZ932" s="5"/>
      <c r="KJA932" s="5"/>
      <c r="KJB932" s="5"/>
      <c r="KJC932" s="5"/>
      <c r="KJD932" s="5"/>
      <c r="KJE932" s="5"/>
      <c r="KJF932" s="5"/>
      <c r="KJG932" s="5"/>
      <c r="KJH932" s="5"/>
      <c r="KJI932" s="5"/>
      <c r="KJJ932" s="5"/>
      <c r="KJK932" s="5"/>
      <c r="KJL932" s="5"/>
      <c r="KJM932" s="5"/>
      <c r="KJN932" s="5"/>
      <c r="KJO932" s="5"/>
      <c r="KJP932" s="5"/>
      <c r="KJQ932" s="5"/>
      <c r="KJR932" s="5"/>
      <c r="KJS932" s="5"/>
      <c r="KJT932" s="5"/>
      <c r="KJU932" s="5"/>
      <c r="KJV932" s="5"/>
      <c r="KJW932" s="5"/>
      <c r="KJX932" s="5"/>
      <c r="KJY932" s="5"/>
      <c r="KJZ932" s="5"/>
      <c r="KKA932" s="5"/>
      <c r="KKB932" s="5"/>
      <c r="KKC932" s="5"/>
      <c r="KKD932" s="5"/>
      <c r="KKE932" s="5"/>
      <c r="KKF932" s="5"/>
      <c r="KKG932" s="5"/>
      <c r="KKH932" s="5"/>
      <c r="KKI932" s="5"/>
      <c r="KKJ932" s="5"/>
      <c r="KKK932" s="5"/>
      <c r="KKL932" s="5"/>
      <c r="KKM932" s="5"/>
      <c r="KKN932" s="5"/>
      <c r="KKO932" s="5"/>
      <c r="KKP932" s="5"/>
      <c r="KKQ932" s="5"/>
      <c r="KKR932" s="5"/>
      <c r="KKS932" s="5"/>
      <c r="KKT932" s="5"/>
      <c r="KKU932" s="5"/>
      <c r="KKV932" s="5"/>
      <c r="KKW932" s="5"/>
      <c r="KKX932" s="5"/>
      <c r="KKY932" s="5"/>
      <c r="KKZ932" s="5"/>
      <c r="KLA932" s="5"/>
      <c r="KLB932" s="5"/>
      <c r="KLC932" s="5"/>
      <c r="KLD932" s="5"/>
      <c r="KLE932" s="5"/>
      <c r="KLF932" s="5"/>
      <c r="KLG932" s="5"/>
      <c r="KLH932" s="5"/>
      <c r="KLI932" s="5"/>
      <c r="KLJ932" s="5"/>
      <c r="KLK932" s="5"/>
      <c r="KLL932" s="5"/>
      <c r="KLM932" s="5"/>
      <c r="KLN932" s="5"/>
      <c r="KLO932" s="5"/>
      <c r="KLP932" s="5"/>
      <c r="KLQ932" s="5"/>
      <c r="KLR932" s="5"/>
      <c r="KLS932" s="5"/>
      <c r="KLT932" s="5"/>
      <c r="KLU932" s="5"/>
      <c r="KLV932" s="5"/>
      <c r="KLW932" s="5"/>
      <c r="KLX932" s="5"/>
      <c r="KLY932" s="5"/>
      <c r="KLZ932" s="5"/>
      <c r="KMA932" s="5"/>
      <c r="KMB932" s="5"/>
      <c r="KMC932" s="5"/>
      <c r="KMD932" s="5"/>
      <c r="KME932" s="5"/>
      <c r="KMF932" s="5"/>
      <c r="KMG932" s="5"/>
      <c r="KMH932" s="5"/>
      <c r="KMI932" s="5"/>
      <c r="KMJ932" s="5"/>
      <c r="KMK932" s="5"/>
      <c r="KML932" s="5"/>
      <c r="KMM932" s="5"/>
      <c r="KMN932" s="5"/>
      <c r="KMO932" s="5"/>
      <c r="KMP932" s="5"/>
      <c r="KMQ932" s="5"/>
      <c r="KMR932" s="5"/>
      <c r="KMS932" s="5"/>
      <c r="KMT932" s="5"/>
      <c r="KMU932" s="5"/>
      <c r="KMV932" s="5"/>
      <c r="KMW932" s="5"/>
      <c r="KMX932" s="5"/>
      <c r="KMY932" s="5"/>
      <c r="KMZ932" s="5"/>
      <c r="KNA932" s="5"/>
      <c r="KNB932" s="5"/>
      <c r="KNC932" s="5"/>
      <c r="KND932" s="5"/>
      <c r="KNE932" s="5"/>
      <c r="KNF932" s="5"/>
      <c r="KNG932" s="5"/>
      <c r="KNH932" s="5"/>
      <c r="KNI932" s="5"/>
      <c r="KNJ932" s="5"/>
      <c r="KNK932" s="5"/>
      <c r="KNL932" s="5"/>
      <c r="KNM932" s="5"/>
      <c r="KNN932" s="5"/>
      <c r="KNO932" s="5"/>
      <c r="KNP932" s="5"/>
      <c r="KNQ932" s="5"/>
      <c r="KNR932" s="5"/>
      <c r="KNS932" s="5"/>
      <c r="KNT932" s="5"/>
      <c r="KNU932" s="5"/>
      <c r="KNV932" s="5"/>
      <c r="KNW932" s="5"/>
      <c r="KNX932" s="5"/>
      <c r="KNY932" s="5"/>
      <c r="KNZ932" s="5"/>
      <c r="KOA932" s="5"/>
      <c r="KOB932" s="5"/>
      <c r="KOC932" s="5"/>
      <c r="KOD932" s="5"/>
      <c r="KOE932" s="5"/>
      <c r="KOF932" s="5"/>
      <c r="KOG932" s="5"/>
      <c r="KOH932" s="5"/>
      <c r="KOI932" s="5"/>
      <c r="KOJ932" s="5"/>
      <c r="KOK932" s="5"/>
      <c r="KOL932" s="5"/>
      <c r="KOM932" s="5"/>
      <c r="KON932" s="5"/>
      <c r="KOO932" s="5"/>
      <c r="KOP932" s="5"/>
      <c r="KOQ932" s="5"/>
      <c r="KOR932" s="5"/>
      <c r="KOS932" s="5"/>
      <c r="KOT932" s="5"/>
      <c r="KOU932" s="5"/>
      <c r="KOV932" s="5"/>
      <c r="KOW932" s="5"/>
      <c r="KOX932" s="5"/>
      <c r="KOY932" s="5"/>
      <c r="KOZ932" s="5"/>
      <c r="KPA932" s="5"/>
      <c r="KPB932" s="5"/>
      <c r="KPC932" s="5"/>
      <c r="KPD932" s="5"/>
      <c r="KPE932" s="5"/>
      <c r="KPF932" s="5"/>
      <c r="KPG932" s="5"/>
      <c r="KPH932" s="5"/>
      <c r="KPI932" s="5"/>
      <c r="KPJ932" s="5"/>
      <c r="KPK932" s="5"/>
      <c r="KPL932" s="5"/>
      <c r="KPM932" s="5"/>
      <c r="KPN932" s="5"/>
      <c r="KPO932" s="5"/>
      <c r="KPP932" s="5"/>
      <c r="KPQ932" s="5"/>
      <c r="KPR932" s="5"/>
      <c r="KPS932" s="5"/>
      <c r="KPT932" s="5"/>
      <c r="KPU932" s="5"/>
      <c r="KPV932" s="5"/>
      <c r="KPW932" s="5"/>
      <c r="KPX932" s="5"/>
      <c r="KPY932" s="5"/>
      <c r="KPZ932" s="5"/>
      <c r="KQA932" s="5"/>
      <c r="KQB932" s="5"/>
      <c r="KQC932" s="5"/>
      <c r="KQD932" s="5"/>
      <c r="KQE932" s="5"/>
      <c r="KQF932" s="5"/>
      <c r="KQG932" s="5"/>
      <c r="KQH932" s="5"/>
      <c r="KQI932" s="5"/>
      <c r="KQJ932" s="5"/>
      <c r="KQK932" s="5"/>
      <c r="KQL932" s="5"/>
      <c r="KQM932" s="5"/>
      <c r="KQN932" s="5"/>
      <c r="KQO932" s="5"/>
      <c r="KQP932" s="5"/>
      <c r="KQQ932" s="5"/>
      <c r="KQR932" s="5"/>
      <c r="KQS932" s="5"/>
      <c r="KQT932" s="5"/>
      <c r="KQU932" s="5"/>
      <c r="KQV932" s="5"/>
      <c r="KQW932" s="5"/>
      <c r="KQX932" s="5"/>
      <c r="KQY932" s="5"/>
      <c r="KQZ932" s="5"/>
      <c r="KRA932" s="5"/>
      <c r="KRB932" s="5"/>
      <c r="KRC932" s="5"/>
      <c r="KRD932" s="5"/>
      <c r="KRE932" s="5"/>
      <c r="KRF932" s="5"/>
      <c r="KRG932" s="5"/>
      <c r="KRH932" s="5"/>
      <c r="KRI932" s="5"/>
      <c r="KRJ932" s="5"/>
      <c r="KRK932" s="5"/>
      <c r="KRL932" s="5"/>
      <c r="KRM932" s="5"/>
      <c r="KRN932" s="5"/>
      <c r="KRO932" s="5"/>
      <c r="KRP932" s="5"/>
      <c r="KRQ932" s="5"/>
      <c r="KRR932" s="5"/>
      <c r="KRS932" s="5"/>
      <c r="KRT932" s="5"/>
      <c r="KRU932" s="5"/>
      <c r="KRV932" s="5"/>
      <c r="KRW932" s="5"/>
      <c r="KRX932" s="5"/>
      <c r="KRY932" s="5"/>
      <c r="KRZ932" s="5"/>
      <c r="KSA932" s="5"/>
      <c r="KSB932" s="5"/>
      <c r="KSC932" s="5"/>
      <c r="KSD932" s="5"/>
      <c r="KSE932" s="5"/>
      <c r="KSF932" s="5"/>
      <c r="KSG932" s="5"/>
      <c r="KSH932" s="5"/>
      <c r="KSI932" s="5"/>
      <c r="KSJ932" s="5"/>
      <c r="KSK932" s="5"/>
      <c r="KSL932" s="5"/>
      <c r="KSM932" s="5"/>
      <c r="KSN932" s="5"/>
      <c r="KSO932" s="5"/>
      <c r="KSP932" s="5"/>
      <c r="KSQ932" s="5"/>
      <c r="KSR932" s="5"/>
      <c r="KSS932" s="5"/>
      <c r="KST932" s="5"/>
      <c r="KSU932" s="5"/>
      <c r="KSV932" s="5"/>
      <c r="KSW932" s="5"/>
      <c r="KSX932" s="5"/>
      <c r="KSY932" s="5"/>
      <c r="KSZ932" s="5"/>
      <c r="KTA932" s="5"/>
      <c r="KTB932" s="5"/>
      <c r="KTC932" s="5"/>
      <c r="KTD932" s="5"/>
      <c r="KTE932" s="5"/>
      <c r="KTF932" s="5"/>
      <c r="KTG932" s="5"/>
      <c r="KTH932" s="5"/>
      <c r="KTI932" s="5"/>
      <c r="KTJ932" s="5"/>
      <c r="KTK932" s="5"/>
      <c r="KTL932" s="5"/>
      <c r="KTM932" s="5"/>
      <c r="KTN932" s="5"/>
      <c r="KTO932" s="5"/>
      <c r="KTP932" s="5"/>
      <c r="KTQ932" s="5"/>
      <c r="KTR932" s="5"/>
      <c r="KTS932" s="5"/>
      <c r="KTT932" s="5"/>
      <c r="KTU932" s="5"/>
      <c r="KTV932" s="5"/>
      <c r="KTW932" s="5"/>
      <c r="KTX932" s="5"/>
      <c r="KTY932" s="5"/>
      <c r="KTZ932" s="5"/>
      <c r="KUA932" s="5"/>
      <c r="KUB932" s="5"/>
      <c r="KUC932" s="5"/>
      <c r="KUD932" s="5"/>
      <c r="KUE932" s="5"/>
      <c r="KUF932" s="5"/>
      <c r="KUG932" s="5"/>
      <c r="KUH932" s="5"/>
      <c r="KUI932" s="5"/>
      <c r="KUJ932" s="5"/>
      <c r="KUK932" s="5"/>
      <c r="KUL932" s="5"/>
      <c r="KUM932" s="5"/>
      <c r="KUN932" s="5"/>
      <c r="KUO932" s="5"/>
      <c r="KUP932" s="5"/>
      <c r="KUQ932" s="5"/>
      <c r="KUR932" s="5"/>
      <c r="KUS932" s="5"/>
      <c r="KUT932" s="5"/>
      <c r="KUU932" s="5"/>
      <c r="KUV932" s="5"/>
      <c r="KUW932" s="5"/>
      <c r="KUX932" s="5"/>
      <c r="KUY932" s="5"/>
      <c r="KUZ932" s="5"/>
      <c r="KVA932" s="5"/>
      <c r="KVB932" s="5"/>
      <c r="KVC932" s="5"/>
      <c r="KVD932" s="5"/>
      <c r="KVE932" s="5"/>
      <c r="KVF932" s="5"/>
      <c r="KVG932" s="5"/>
      <c r="KVH932" s="5"/>
      <c r="KVI932" s="5"/>
      <c r="KVJ932" s="5"/>
      <c r="KVK932" s="5"/>
      <c r="KVL932" s="5"/>
      <c r="KVM932" s="5"/>
      <c r="KVN932" s="5"/>
      <c r="KVO932" s="5"/>
      <c r="KVP932" s="5"/>
      <c r="KVQ932" s="5"/>
      <c r="KVR932" s="5"/>
      <c r="KVS932" s="5"/>
      <c r="KVT932" s="5"/>
      <c r="KVU932" s="5"/>
      <c r="KVV932" s="5"/>
      <c r="KVW932" s="5"/>
      <c r="KVX932" s="5"/>
      <c r="KVY932" s="5"/>
      <c r="KVZ932" s="5"/>
      <c r="KWA932" s="5"/>
      <c r="KWB932" s="5"/>
      <c r="KWC932" s="5"/>
      <c r="KWD932" s="5"/>
      <c r="KWE932" s="5"/>
      <c r="KWF932" s="5"/>
      <c r="KWG932" s="5"/>
      <c r="KWH932" s="5"/>
      <c r="KWI932" s="5"/>
      <c r="KWJ932" s="5"/>
      <c r="KWK932" s="5"/>
      <c r="KWL932" s="5"/>
      <c r="KWM932" s="5"/>
      <c r="KWN932" s="5"/>
      <c r="KWO932" s="5"/>
      <c r="KWP932" s="5"/>
      <c r="KWQ932" s="5"/>
      <c r="KWR932" s="5"/>
      <c r="KWS932" s="5"/>
      <c r="KWT932" s="5"/>
      <c r="KWU932" s="5"/>
      <c r="KWV932" s="5"/>
      <c r="KWW932" s="5"/>
      <c r="KWX932" s="5"/>
      <c r="KWY932" s="5"/>
      <c r="KWZ932" s="5"/>
      <c r="KXA932" s="5"/>
      <c r="KXB932" s="5"/>
      <c r="KXC932" s="5"/>
      <c r="KXD932" s="5"/>
      <c r="KXE932" s="5"/>
      <c r="KXF932" s="5"/>
      <c r="KXG932" s="5"/>
      <c r="KXH932" s="5"/>
      <c r="KXI932" s="5"/>
      <c r="KXJ932" s="5"/>
      <c r="KXK932" s="5"/>
      <c r="KXL932" s="5"/>
      <c r="KXM932" s="5"/>
      <c r="KXN932" s="5"/>
      <c r="KXO932" s="5"/>
      <c r="KXP932" s="5"/>
      <c r="KXQ932" s="5"/>
      <c r="KXR932" s="5"/>
      <c r="KXS932" s="5"/>
      <c r="KXT932" s="5"/>
      <c r="KXU932" s="5"/>
      <c r="KXV932" s="5"/>
      <c r="KXW932" s="5"/>
      <c r="KXX932" s="5"/>
      <c r="KXY932" s="5"/>
      <c r="KXZ932" s="5"/>
      <c r="KYA932" s="5"/>
      <c r="KYB932" s="5"/>
      <c r="KYC932" s="5"/>
      <c r="KYD932" s="5"/>
      <c r="KYE932" s="5"/>
      <c r="KYF932" s="5"/>
      <c r="KYG932" s="5"/>
      <c r="KYH932" s="5"/>
      <c r="KYI932" s="5"/>
      <c r="KYJ932" s="5"/>
      <c r="KYK932" s="5"/>
      <c r="KYL932" s="5"/>
      <c r="KYM932" s="5"/>
      <c r="KYN932" s="5"/>
      <c r="KYO932" s="5"/>
      <c r="KYP932" s="5"/>
      <c r="KYQ932" s="5"/>
      <c r="KYR932" s="5"/>
      <c r="KYS932" s="5"/>
      <c r="KYT932" s="5"/>
      <c r="KYU932" s="5"/>
      <c r="KYV932" s="5"/>
      <c r="KYW932" s="5"/>
      <c r="KYX932" s="5"/>
      <c r="KYY932" s="5"/>
      <c r="KYZ932" s="5"/>
      <c r="KZA932" s="5"/>
      <c r="KZB932" s="5"/>
      <c r="KZC932" s="5"/>
      <c r="KZD932" s="5"/>
      <c r="KZE932" s="5"/>
      <c r="KZF932" s="5"/>
      <c r="KZG932" s="5"/>
      <c r="KZH932" s="5"/>
      <c r="KZI932" s="5"/>
      <c r="KZJ932" s="5"/>
      <c r="KZK932" s="5"/>
      <c r="KZL932" s="5"/>
      <c r="KZM932" s="5"/>
      <c r="KZN932" s="5"/>
      <c r="KZO932" s="5"/>
      <c r="KZP932" s="5"/>
      <c r="KZQ932" s="5"/>
      <c r="KZR932" s="5"/>
      <c r="KZS932" s="5"/>
      <c r="KZT932" s="5"/>
      <c r="KZU932" s="5"/>
      <c r="KZV932" s="5"/>
      <c r="KZW932" s="5"/>
      <c r="KZX932" s="5"/>
      <c r="KZY932" s="5"/>
      <c r="KZZ932" s="5"/>
      <c r="LAA932" s="5"/>
      <c r="LAB932" s="5"/>
      <c r="LAC932" s="5"/>
      <c r="LAD932" s="5"/>
      <c r="LAE932" s="5"/>
      <c r="LAF932" s="5"/>
      <c r="LAG932" s="5"/>
      <c r="LAH932" s="5"/>
      <c r="LAI932" s="5"/>
      <c r="LAJ932" s="5"/>
      <c r="LAK932" s="5"/>
      <c r="LAL932" s="5"/>
      <c r="LAM932" s="5"/>
      <c r="LAN932" s="5"/>
      <c r="LAO932" s="5"/>
      <c r="LAP932" s="5"/>
      <c r="LAQ932" s="5"/>
      <c r="LAR932" s="5"/>
      <c r="LAS932" s="5"/>
      <c r="LAT932" s="5"/>
      <c r="LAU932" s="5"/>
      <c r="LAV932" s="5"/>
      <c r="LAW932" s="5"/>
      <c r="LAX932" s="5"/>
      <c r="LAY932" s="5"/>
      <c r="LAZ932" s="5"/>
      <c r="LBA932" s="5"/>
      <c r="LBB932" s="5"/>
      <c r="LBC932" s="5"/>
      <c r="LBD932" s="5"/>
      <c r="LBE932" s="5"/>
      <c r="LBF932" s="5"/>
      <c r="LBG932" s="5"/>
      <c r="LBH932" s="5"/>
      <c r="LBI932" s="5"/>
      <c r="LBJ932" s="5"/>
      <c r="LBK932" s="5"/>
      <c r="LBL932" s="5"/>
      <c r="LBM932" s="5"/>
      <c r="LBN932" s="5"/>
      <c r="LBO932" s="5"/>
      <c r="LBP932" s="5"/>
      <c r="LBQ932" s="5"/>
      <c r="LBR932" s="5"/>
      <c r="LBS932" s="5"/>
      <c r="LBT932" s="5"/>
      <c r="LBU932" s="5"/>
      <c r="LBV932" s="5"/>
      <c r="LBW932" s="5"/>
      <c r="LBX932" s="5"/>
      <c r="LBY932" s="5"/>
      <c r="LBZ932" s="5"/>
      <c r="LCA932" s="5"/>
      <c r="LCB932" s="5"/>
      <c r="LCC932" s="5"/>
      <c r="LCD932" s="5"/>
      <c r="LCE932" s="5"/>
      <c r="LCF932" s="5"/>
      <c r="LCG932" s="5"/>
      <c r="LCH932" s="5"/>
      <c r="LCI932" s="5"/>
      <c r="LCJ932" s="5"/>
      <c r="LCK932" s="5"/>
      <c r="LCL932" s="5"/>
      <c r="LCM932" s="5"/>
      <c r="LCN932" s="5"/>
      <c r="LCO932" s="5"/>
      <c r="LCP932" s="5"/>
      <c r="LCQ932" s="5"/>
      <c r="LCR932" s="5"/>
      <c r="LCS932" s="5"/>
      <c r="LCT932" s="5"/>
      <c r="LCU932" s="5"/>
      <c r="LCV932" s="5"/>
      <c r="LCW932" s="5"/>
      <c r="LCX932" s="5"/>
      <c r="LCY932" s="5"/>
      <c r="LCZ932" s="5"/>
      <c r="LDA932" s="5"/>
      <c r="LDB932" s="5"/>
      <c r="LDC932" s="5"/>
      <c r="LDD932" s="5"/>
      <c r="LDE932" s="5"/>
      <c r="LDF932" s="5"/>
      <c r="LDG932" s="5"/>
      <c r="LDH932" s="5"/>
      <c r="LDI932" s="5"/>
      <c r="LDJ932" s="5"/>
      <c r="LDK932" s="5"/>
      <c r="LDL932" s="5"/>
      <c r="LDM932" s="5"/>
      <c r="LDN932" s="5"/>
      <c r="LDO932" s="5"/>
      <c r="LDP932" s="5"/>
      <c r="LDQ932" s="5"/>
      <c r="LDR932" s="5"/>
      <c r="LDS932" s="5"/>
      <c r="LDT932" s="5"/>
      <c r="LDU932" s="5"/>
      <c r="LDV932" s="5"/>
      <c r="LDW932" s="5"/>
      <c r="LDX932" s="5"/>
      <c r="LDY932" s="5"/>
      <c r="LDZ932" s="5"/>
      <c r="LEA932" s="5"/>
      <c r="LEB932" s="5"/>
      <c r="LEC932" s="5"/>
      <c r="LED932" s="5"/>
      <c r="LEE932" s="5"/>
      <c r="LEF932" s="5"/>
      <c r="LEG932" s="5"/>
      <c r="LEH932" s="5"/>
      <c r="LEI932" s="5"/>
      <c r="LEJ932" s="5"/>
      <c r="LEK932" s="5"/>
      <c r="LEL932" s="5"/>
      <c r="LEM932" s="5"/>
      <c r="LEN932" s="5"/>
      <c r="LEO932" s="5"/>
      <c r="LEP932" s="5"/>
      <c r="LEQ932" s="5"/>
      <c r="LER932" s="5"/>
      <c r="LES932" s="5"/>
      <c r="LET932" s="5"/>
      <c r="LEU932" s="5"/>
      <c r="LEV932" s="5"/>
      <c r="LEW932" s="5"/>
      <c r="LEX932" s="5"/>
      <c r="LEY932" s="5"/>
      <c r="LEZ932" s="5"/>
      <c r="LFA932" s="5"/>
      <c r="LFB932" s="5"/>
      <c r="LFC932" s="5"/>
      <c r="LFD932" s="5"/>
      <c r="LFE932" s="5"/>
      <c r="LFF932" s="5"/>
      <c r="LFG932" s="5"/>
      <c r="LFH932" s="5"/>
      <c r="LFI932" s="5"/>
      <c r="LFJ932" s="5"/>
      <c r="LFK932" s="5"/>
      <c r="LFL932" s="5"/>
      <c r="LFM932" s="5"/>
      <c r="LFN932" s="5"/>
      <c r="LFO932" s="5"/>
      <c r="LFP932" s="5"/>
      <c r="LFQ932" s="5"/>
      <c r="LFR932" s="5"/>
      <c r="LFS932" s="5"/>
      <c r="LFT932" s="5"/>
      <c r="LFU932" s="5"/>
      <c r="LFV932" s="5"/>
      <c r="LFW932" s="5"/>
      <c r="LFX932" s="5"/>
      <c r="LFY932" s="5"/>
      <c r="LFZ932" s="5"/>
      <c r="LGA932" s="5"/>
      <c r="LGB932" s="5"/>
      <c r="LGC932" s="5"/>
      <c r="LGD932" s="5"/>
      <c r="LGE932" s="5"/>
      <c r="LGF932" s="5"/>
      <c r="LGG932" s="5"/>
      <c r="LGH932" s="5"/>
      <c r="LGI932" s="5"/>
      <c r="LGJ932" s="5"/>
      <c r="LGK932" s="5"/>
      <c r="LGL932" s="5"/>
      <c r="LGM932" s="5"/>
      <c r="LGN932" s="5"/>
      <c r="LGO932" s="5"/>
      <c r="LGP932" s="5"/>
      <c r="LGQ932" s="5"/>
      <c r="LGR932" s="5"/>
      <c r="LGS932" s="5"/>
      <c r="LGT932" s="5"/>
      <c r="LGU932" s="5"/>
      <c r="LGV932" s="5"/>
      <c r="LGW932" s="5"/>
      <c r="LGX932" s="5"/>
      <c r="LGY932" s="5"/>
      <c r="LGZ932" s="5"/>
      <c r="LHA932" s="5"/>
      <c r="LHB932" s="5"/>
      <c r="LHC932" s="5"/>
      <c r="LHD932" s="5"/>
      <c r="LHE932" s="5"/>
      <c r="LHF932" s="5"/>
      <c r="LHG932" s="5"/>
      <c r="LHH932" s="5"/>
      <c r="LHI932" s="5"/>
      <c r="LHJ932" s="5"/>
      <c r="LHK932" s="5"/>
      <c r="LHL932" s="5"/>
      <c r="LHM932" s="5"/>
      <c r="LHN932" s="5"/>
      <c r="LHO932" s="5"/>
      <c r="LHP932" s="5"/>
      <c r="LHQ932" s="5"/>
      <c r="LHR932" s="5"/>
      <c r="LHS932" s="5"/>
      <c r="LHT932" s="5"/>
      <c r="LHU932" s="5"/>
      <c r="LHV932" s="5"/>
      <c r="LHW932" s="5"/>
      <c r="LHX932" s="5"/>
      <c r="LHY932" s="5"/>
      <c r="LHZ932" s="5"/>
      <c r="LIA932" s="5"/>
      <c r="LIB932" s="5"/>
      <c r="LIC932" s="5"/>
      <c r="LID932" s="5"/>
      <c r="LIE932" s="5"/>
      <c r="LIF932" s="5"/>
      <c r="LIG932" s="5"/>
      <c r="LIH932" s="5"/>
      <c r="LII932" s="5"/>
      <c r="LIJ932" s="5"/>
      <c r="LIK932" s="5"/>
      <c r="LIL932" s="5"/>
      <c r="LIM932" s="5"/>
      <c r="LIN932" s="5"/>
      <c r="LIO932" s="5"/>
      <c r="LIP932" s="5"/>
      <c r="LIQ932" s="5"/>
      <c r="LIR932" s="5"/>
      <c r="LIS932" s="5"/>
      <c r="LIT932" s="5"/>
      <c r="LIU932" s="5"/>
      <c r="LIV932" s="5"/>
      <c r="LIW932" s="5"/>
      <c r="LIX932" s="5"/>
      <c r="LIY932" s="5"/>
      <c r="LIZ932" s="5"/>
      <c r="LJA932" s="5"/>
      <c r="LJB932" s="5"/>
      <c r="LJC932" s="5"/>
      <c r="LJD932" s="5"/>
      <c r="LJE932" s="5"/>
      <c r="LJF932" s="5"/>
      <c r="LJG932" s="5"/>
      <c r="LJH932" s="5"/>
      <c r="LJI932" s="5"/>
      <c r="LJJ932" s="5"/>
      <c r="LJK932" s="5"/>
      <c r="LJL932" s="5"/>
      <c r="LJM932" s="5"/>
      <c r="LJN932" s="5"/>
      <c r="LJO932" s="5"/>
      <c r="LJP932" s="5"/>
      <c r="LJQ932" s="5"/>
      <c r="LJR932" s="5"/>
      <c r="LJS932" s="5"/>
      <c r="LJT932" s="5"/>
      <c r="LJU932" s="5"/>
      <c r="LJV932" s="5"/>
      <c r="LJW932" s="5"/>
      <c r="LJX932" s="5"/>
      <c r="LJY932" s="5"/>
      <c r="LJZ932" s="5"/>
      <c r="LKA932" s="5"/>
      <c r="LKB932" s="5"/>
      <c r="LKC932" s="5"/>
      <c r="LKD932" s="5"/>
      <c r="LKE932" s="5"/>
      <c r="LKF932" s="5"/>
      <c r="LKG932" s="5"/>
      <c r="LKH932" s="5"/>
      <c r="LKI932" s="5"/>
      <c r="LKJ932" s="5"/>
      <c r="LKK932" s="5"/>
      <c r="LKL932" s="5"/>
      <c r="LKM932" s="5"/>
      <c r="LKN932" s="5"/>
      <c r="LKO932" s="5"/>
      <c r="LKP932" s="5"/>
      <c r="LKQ932" s="5"/>
      <c r="LKR932" s="5"/>
      <c r="LKS932" s="5"/>
      <c r="LKT932" s="5"/>
      <c r="LKU932" s="5"/>
      <c r="LKV932" s="5"/>
      <c r="LKW932" s="5"/>
      <c r="LKX932" s="5"/>
      <c r="LKY932" s="5"/>
      <c r="LKZ932" s="5"/>
      <c r="LLA932" s="5"/>
      <c r="LLB932" s="5"/>
      <c r="LLC932" s="5"/>
      <c r="LLD932" s="5"/>
      <c r="LLE932" s="5"/>
      <c r="LLF932" s="5"/>
      <c r="LLG932" s="5"/>
      <c r="LLH932" s="5"/>
      <c r="LLI932" s="5"/>
      <c r="LLJ932" s="5"/>
      <c r="LLK932" s="5"/>
      <c r="LLL932" s="5"/>
      <c r="LLM932" s="5"/>
      <c r="LLN932" s="5"/>
      <c r="LLO932" s="5"/>
      <c r="LLP932" s="5"/>
      <c r="LLQ932" s="5"/>
      <c r="LLR932" s="5"/>
      <c r="LLS932" s="5"/>
      <c r="LLT932" s="5"/>
      <c r="LLU932" s="5"/>
      <c r="LLV932" s="5"/>
      <c r="LLW932" s="5"/>
      <c r="LLX932" s="5"/>
      <c r="LLY932" s="5"/>
      <c r="LLZ932" s="5"/>
      <c r="LMA932" s="5"/>
      <c r="LMB932" s="5"/>
      <c r="LMC932" s="5"/>
      <c r="LMD932" s="5"/>
      <c r="LME932" s="5"/>
      <c r="LMF932" s="5"/>
      <c r="LMG932" s="5"/>
      <c r="LMH932" s="5"/>
      <c r="LMI932" s="5"/>
      <c r="LMJ932" s="5"/>
      <c r="LMK932" s="5"/>
      <c r="LML932" s="5"/>
      <c r="LMM932" s="5"/>
      <c r="LMN932" s="5"/>
      <c r="LMO932" s="5"/>
      <c r="LMP932" s="5"/>
      <c r="LMQ932" s="5"/>
      <c r="LMR932" s="5"/>
      <c r="LMS932" s="5"/>
      <c r="LMT932" s="5"/>
      <c r="LMU932" s="5"/>
      <c r="LMV932" s="5"/>
      <c r="LMW932" s="5"/>
      <c r="LMX932" s="5"/>
      <c r="LMY932" s="5"/>
      <c r="LMZ932" s="5"/>
      <c r="LNA932" s="5"/>
      <c r="LNB932" s="5"/>
      <c r="LNC932" s="5"/>
      <c r="LND932" s="5"/>
      <c r="LNE932" s="5"/>
      <c r="LNF932" s="5"/>
      <c r="LNG932" s="5"/>
      <c r="LNH932" s="5"/>
      <c r="LNI932" s="5"/>
      <c r="LNJ932" s="5"/>
      <c r="LNK932" s="5"/>
      <c r="LNL932" s="5"/>
      <c r="LNM932" s="5"/>
      <c r="LNN932" s="5"/>
      <c r="LNO932" s="5"/>
      <c r="LNP932" s="5"/>
      <c r="LNQ932" s="5"/>
      <c r="LNR932" s="5"/>
      <c r="LNS932" s="5"/>
      <c r="LNT932" s="5"/>
      <c r="LNU932" s="5"/>
      <c r="LNV932" s="5"/>
      <c r="LNW932" s="5"/>
      <c r="LNX932" s="5"/>
      <c r="LNY932" s="5"/>
      <c r="LNZ932" s="5"/>
      <c r="LOA932" s="5"/>
      <c r="LOB932" s="5"/>
      <c r="LOC932" s="5"/>
      <c r="LOD932" s="5"/>
      <c r="LOE932" s="5"/>
      <c r="LOF932" s="5"/>
      <c r="LOG932" s="5"/>
      <c r="LOH932" s="5"/>
      <c r="LOI932" s="5"/>
      <c r="LOJ932" s="5"/>
      <c r="LOK932" s="5"/>
      <c r="LOL932" s="5"/>
      <c r="LOM932" s="5"/>
      <c r="LON932" s="5"/>
      <c r="LOO932" s="5"/>
      <c r="LOP932" s="5"/>
      <c r="LOQ932" s="5"/>
      <c r="LOR932" s="5"/>
      <c r="LOS932" s="5"/>
      <c r="LOT932" s="5"/>
      <c r="LOU932" s="5"/>
      <c r="LOV932" s="5"/>
      <c r="LOW932" s="5"/>
      <c r="LOX932" s="5"/>
      <c r="LOY932" s="5"/>
      <c r="LOZ932" s="5"/>
      <c r="LPA932" s="5"/>
      <c r="LPB932" s="5"/>
      <c r="LPC932" s="5"/>
      <c r="LPD932" s="5"/>
      <c r="LPE932" s="5"/>
      <c r="LPF932" s="5"/>
      <c r="LPG932" s="5"/>
      <c r="LPH932" s="5"/>
      <c r="LPI932" s="5"/>
      <c r="LPJ932" s="5"/>
      <c r="LPK932" s="5"/>
      <c r="LPL932" s="5"/>
      <c r="LPM932" s="5"/>
      <c r="LPN932" s="5"/>
      <c r="LPO932" s="5"/>
      <c r="LPP932" s="5"/>
      <c r="LPQ932" s="5"/>
      <c r="LPR932" s="5"/>
      <c r="LPS932" s="5"/>
      <c r="LPT932" s="5"/>
      <c r="LPU932" s="5"/>
      <c r="LPV932" s="5"/>
      <c r="LPW932" s="5"/>
      <c r="LPX932" s="5"/>
      <c r="LPY932" s="5"/>
      <c r="LPZ932" s="5"/>
      <c r="LQA932" s="5"/>
      <c r="LQB932" s="5"/>
      <c r="LQC932" s="5"/>
      <c r="LQD932" s="5"/>
      <c r="LQE932" s="5"/>
      <c r="LQF932" s="5"/>
      <c r="LQG932" s="5"/>
      <c r="LQH932" s="5"/>
      <c r="LQI932" s="5"/>
      <c r="LQJ932" s="5"/>
      <c r="LQK932" s="5"/>
      <c r="LQL932" s="5"/>
      <c r="LQM932" s="5"/>
      <c r="LQN932" s="5"/>
      <c r="LQO932" s="5"/>
      <c r="LQP932" s="5"/>
      <c r="LQQ932" s="5"/>
      <c r="LQR932" s="5"/>
      <c r="LQS932" s="5"/>
      <c r="LQT932" s="5"/>
      <c r="LQU932" s="5"/>
      <c r="LQV932" s="5"/>
      <c r="LQW932" s="5"/>
      <c r="LQX932" s="5"/>
      <c r="LQY932" s="5"/>
      <c r="LQZ932" s="5"/>
      <c r="LRA932" s="5"/>
      <c r="LRB932" s="5"/>
      <c r="LRC932" s="5"/>
      <c r="LRD932" s="5"/>
      <c r="LRE932" s="5"/>
      <c r="LRF932" s="5"/>
      <c r="LRG932" s="5"/>
      <c r="LRH932" s="5"/>
      <c r="LRI932" s="5"/>
      <c r="LRJ932" s="5"/>
      <c r="LRK932" s="5"/>
      <c r="LRL932" s="5"/>
      <c r="LRM932" s="5"/>
      <c r="LRN932" s="5"/>
      <c r="LRO932" s="5"/>
      <c r="LRP932" s="5"/>
      <c r="LRQ932" s="5"/>
      <c r="LRR932" s="5"/>
      <c r="LRS932" s="5"/>
      <c r="LRT932" s="5"/>
      <c r="LRU932" s="5"/>
      <c r="LRV932" s="5"/>
      <c r="LRW932" s="5"/>
      <c r="LRX932" s="5"/>
      <c r="LRY932" s="5"/>
      <c r="LRZ932" s="5"/>
      <c r="LSA932" s="5"/>
      <c r="LSB932" s="5"/>
      <c r="LSC932" s="5"/>
      <c r="LSD932" s="5"/>
      <c r="LSE932" s="5"/>
      <c r="LSF932" s="5"/>
      <c r="LSG932" s="5"/>
      <c r="LSH932" s="5"/>
      <c r="LSI932" s="5"/>
      <c r="LSJ932" s="5"/>
      <c r="LSK932" s="5"/>
      <c r="LSL932" s="5"/>
      <c r="LSM932" s="5"/>
      <c r="LSN932" s="5"/>
      <c r="LSO932" s="5"/>
      <c r="LSP932" s="5"/>
      <c r="LSQ932" s="5"/>
      <c r="LSR932" s="5"/>
      <c r="LSS932" s="5"/>
      <c r="LST932" s="5"/>
      <c r="LSU932" s="5"/>
      <c r="LSV932" s="5"/>
      <c r="LSW932" s="5"/>
      <c r="LSX932" s="5"/>
      <c r="LSY932" s="5"/>
      <c r="LSZ932" s="5"/>
      <c r="LTA932" s="5"/>
      <c r="LTB932" s="5"/>
      <c r="LTC932" s="5"/>
      <c r="LTD932" s="5"/>
      <c r="LTE932" s="5"/>
      <c r="LTF932" s="5"/>
      <c r="LTG932" s="5"/>
      <c r="LTH932" s="5"/>
      <c r="LTI932" s="5"/>
      <c r="LTJ932" s="5"/>
      <c r="LTK932" s="5"/>
      <c r="LTL932" s="5"/>
      <c r="LTM932" s="5"/>
      <c r="LTN932" s="5"/>
      <c r="LTO932" s="5"/>
      <c r="LTP932" s="5"/>
      <c r="LTQ932" s="5"/>
      <c r="LTR932" s="5"/>
      <c r="LTS932" s="5"/>
      <c r="LTT932" s="5"/>
      <c r="LTU932" s="5"/>
      <c r="LTV932" s="5"/>
      <c r="LTW932" s="5"/>
      <c r="LTX932" s="5"/>
      <c r="LTY932" s="5"/>
      <c r="LTZ932" s="5"/>
      <c r="LUA932" s="5"/>
      <c r="LUB932" s="5"/>
      <c r="LUC932" s="5"/>
      <c r="LUD932" s="5"/>
      <c r="LUE932" s="5"/>
      <c r="LUF932" s="5"/>
      <c r="LUG932" s="5"/>
      <c r="LUH932" s="5"/>
      <c r="LUI932" s="5"/>
      <c r="LUJ932" s="5"/>
      <c r="LUK932" s="5"/>
      <c r="LUL932" s="5"/>
      <c r="LUM932" s="5"/>
      <c r="LUN932" s="5"/>
      <c r="LUO932" s="5"/>
      <c r="LUP932" s="5"/>
      <c r="LUQ932" s="5"/>
      <c r="LUR932" s="5"/>
      <c r="LUS932" s="5"/>
      <c r="LUT932" s="5"/>
      <c r="LUU932" s="5"/>
      <c r="LUV932" s="5"/>
      <c r="LUW932" s="5"/>
      <c r="LUX932" s="5"/>
      <c r="LUY932" s="5"/>
      <c r="LUZ932" s="5"/>
      <c r="LVA932" s="5"/>
      <c r="LVB932" s="5"/>
      <c r="LVC932" s="5"/>
      <c r="LVD932" s="5"/>
      <c r="LVE932" s="5"/>
      <c r="LVF932" s="5"/>
      <c r="LVG932" s="5"/>
      <c r="LVH932" s="5"/>
      <c r="LVI932" s="5"/>
      <c r="LVJ932" s="5"/>
      <c r="LVK932" s="5"/>
      <c r="LVL932" s="5"/>
      <c r="LVM932" s="5"/>
      <c r="LVN932" s="5"/>
      <c r="LVO932" s="5"/>
      <c r="LVP932" s="5"/>
      <c r="LVQ932" s="5"/>
      <c r="LVR932" s="5"/>
      <c r="LVS932" s="5"/>
      <c r="LVT932" s="5"/>
      <c r="LVU932" s="5"/>
      <c r="LVV932" s="5"/>
      <c r="LVW932" s="5"/>
      <c r="LVX932" s="5"/>
      <c r="LVY932" s="5"/>
      <c r="LVZ932" s="5"/>
      <c r="LWA932" s="5"/>
      <c r="LWB932" s="5"/>
      <c r="LWC932" s="5"/>
      <c r="LWD932" s="5"/>
      <c r="LWE932" s="5"/>
      <c r="LWF932" s="5"/>
      <c r="LWG932" s="5"/>
      <c r="LWH932" s="5"/>
      <c r="LWI932" s="5"/>
      <c r="LWJ932" s="5"/>
      <c r="LWK932" s="5"/>
      <c r="LWL932" s="5"/>
      <c r="LWM932" s="5"/>
      <c r="LWN932" s="5"/>
      <c r="LWO932" s="5"/>
      <c r="LWP932" s="5"/>
      <c r="LWQ932" s="5"/>
      <c r="LWR932" s="5"/>
      <c r="LWS932" s="5"/>
      <c r="LWT932" s="5"/>
      <c r="LWU932" s="5"/>
      <c r="LWV932" s="5"/>
      <c r="LWW932" s="5"/>
      <c r="LWX932" s="5"/>
      <c r="LWY932" s="5"/>
      <c r="LWZ932" s="5"/>
      <c r="LXA932" s="5"/>
      <c r="LXB932" s="5"/>
      <c r="LXC932" s="5"/>
      <c r="LXD932" s="5"/>
      <c r="LXE932" s="5"/>
      <c r="LXF932" s="5"/>
      <c r="LXG932" s="5"/>
      <c r="LXH932" s="5"/>
      <c r="LXI932" s="5"/>
      <c r="LXJ932" s="5"/>
      <c r="LXK932" s="5"/>
      <c r="LXL932" s="5"/>
      <c r="LXM932" s="5"/>
      <c r="LXN932" s="5"/>
      <c r="LXO932" s="5"/>
      <c r="LXP932" s="5"/>
      <c r="LXQ932" s="5"/>
      <c r="LXR932" s="5"/>
      <c r="LXS932" s="5"/>
      <c r="LXT932" s="5"/>
      <c r="LXU932" s="5"/>
      <c r="LXV932" s="5"/>
      <c r="LXW932" s="5"/>
      <c r="LXX932" s="5"/>
      <c r="LXY932" s="5"/>
      <c r="LXZ932" s="5"/>
      <c r="LYA932" s="5"/>
      <c r="LYB932" s="5"/>
      <c r="LYC932" s="5"/>
      <c r="LYD932" s="5"/>
      <c r="LYE932" s="5"/>
      <c r="LYF932" s="5"/>
      <c r="LYG932" s="5"/>
      <c r="LYH932" s="5"/>
      <c r="LYI932" s="5"/>
      <c r="LYJ932" s="5"/>
      <c r="LYK932" s="5"/>
      <c r="LYL932" s="5"/>
      <c r="LYM932" s="5"/>
      <c r="LYN932" s="5"/>
      <c r="LYO932" s="5"/>
      <c r="LYP932" s="5"/>
      <c r="LYQ932" s="5"/>
      <c r="LYR932" s="5"/>
      <c r="LYS932" s="5"/>
      <c r="LYT932" s="5"/>
      <c r="LYU932" s="5"/>
      <c r="LYV932" s="5"/>
      <c r="LYW932" s="5"/>
      <c r="LYX932" s="5"/>
      <c r="LYY932" s="5"/>
      <c r="LYZ932" s="5"/>
      <c r="LZA932" s="5"/>
      <c r="LZB932" s="5"/>
      <c r="LZC932" s="5"/>
      <c r="LZD932" s="5"/>
      <c r="LZE932" s="5"/>
      <c r="LZF932" s="5"/>
      <c r="LZG932" s="5"/>
      <c r="LZH932" s="5"/>
      <c r="LZI932" s="5"/>
      <c r="LZJ932" s="5"/>
      <c r="LZK932" s="5"/>
      <c r="LZL932" s="5"/>
      <c r="LZM932" s="5"/>
      <c r="LZN932" s="5"/>
      <c r="LZO932" s="5"/>
      <c r="LZP932" s="5"/>
      <c r="LZQ932" s="5"/>
      <c r="LZR932" s="5"/>
      <c r="LZS932" s="5"/>
      <c r="LZT932" s="5"/>
      <c r="LZU932" s="5"/>
      <c r="LZV932" s="5"/>
      <c r="LZW932" s="5"/>
      <c r="LZX932" s="5"/>
      <c r="LZY932" s="5"/>
      <c r="LZZ932" s="5"/>
      <c r="MAA932" s="5"/>
      <c r="MAB932" s="5"/>
      <c r="MAC932" s="5"/>
      <c r="MAD932" s="5"/>
      <c r="MAE932" s="5"/>
      <c r="MAF932" s="5"/>
      <c r="MAG932" s="5"/>
      <c r="MAH932" s="5"/>
      <c r="MAI932" s="5"/>
      <c r="MAJ932" s="5"/>
      <c r="MAK932" s="5"/>
      <c r="MAL932" s="5"/>
      <c r="MAM932" s="5"/>
      <c r="MAN932" s="5"/>
      <c r="MAO932" s="5"/>
      <c r="MAP932" s="5"/>
      <c r="MAQ932" s="5"/>
      <c r="MAR932" s="5"/>
      <c r="MAS932" s="5"/>
      <c r="MAT932" s="5"/>
      <c r="MAU932" s="5"/>
      <c r="MAV932" s="5"/>
      <c r="MAW932" s="5"/>
      <c r="MAX932" s="5"/>
      <c r="MAY932" s="5"/>
      <c r="MAZ932" s="5"/>
      <c r="MBA932" s="5"/>
      <c r="MBB932" s="5"/>
      <c r="MBC932" s="5"/>
      <c r="MBD932" s="5"/>
      <c r="MBE932" s="5"/>
      <c r="MBF932" s="5"/>
      <c r="MBG932" s="5"/>
      <c r="MBH932" s="5"/>
      <c r="MBI932" s="5"/>
      <c r="MBJ932" s="5"/>
      <c r="MBK932" s="5"/>
      <c r="MBL932" s="5"/>
      <c r="MBM932" s="5"/>
      <c r="MBN932" s="5"/>
      <c r="MBO932" s="5"/>
      <c r="MBP932" s="5"/>
      <c r="MBQ932" s="5"/>
      <c r="MBR932" s="5"/>
      <c r="MBS932" s="5"/>
      <c r="MBT932" s="5"/>
      <c r="MBU932" s="5"/>
      <c r="MBV932" s="5"/>
      <c r="MBW932" s="5"/>
      <c r="MBX932" s="5"/>
      <c r="MBY932" s="5"/>
      <c r="MBZ932" s="5"/>
      <c r="MCA932" s="5"/>
      <c r="MCB932" s="5"/>
      <c r="MCC932" s="5"/>
      <c r="MCD932" s="5"/>
      <c r="MCE932" s="5"/>
      <c r="MCF932" s="5"/>
      <c r="MCG932" s="5"/>
      <c r="MCH932" s="5"/>
      <c r="MCI932" s="5"/>
      <c r="MCJ932" s="5"/>
      <c r="MCK932" s="5"/>
      <c r="MCL932" s="5"/>
      <c r="MCM932" s="5"/>
      <c r="MCN932" s="5"/>
      <c r="MCO932" s="5"/>
      <c r="MCP932" s="5"/>
      <c r="MCQ932" s="5"/>
      <c r="MCR932" s="5"/>
      <c r="MCS932" s="5"/>
      <c r="MCT932" s="5"/>
      <c r="MCU932" s="5"/>
      <c r="MCV932" s="5"/>
      <c r="MCW932" s="5"/>
      <c r="MCX932" s="5"/>
      <c r="MCY932" s="5"/>
      <c r="MCZ932" s="5"/>
      <c r="MDA932" s="5"/>
      <c r="MDB932" s="5"/>
      <c r="MDC932" s="5"/>
      <c r="MDD932" s="5"/>
      <c r="MDE932" s="5"/>
      <c r="MDF932" s="5"/>
      <c r="MDG932" s="5"/>
      <c r="MDH932" s="5"/>
      <c r="MDI932" s="5"/>
      <c r="MDJ932" s="5"/>
      <c r="MDK932" s="5"/>
      <c r="MDL932" s="5"/>
      <c r="MDM932" s="5"/>
      <c r="MDN932" s="5"/>
      <c r="MDO932" s="5"/>
      <c r="MDP932" s="5"/>
      <c r="MDQ932" s="5"/>
      <c r="MDR932" s="5"/>
      <c r="MDS932" s="5"/>
      <c r="MDT932" s="5"/>
      <c r="MDU932" s="5"/>
      <c r="MDV932" s="5"/>
      <c r="MDW932" s="5"/>
      <c r="MDX932" s="5"/>
      <c r="MDY932" s="5"/>
      <c r="MDZ932" s="5"/>
      <c r="MEA932" s="5"/>
      <c r="MEB932" s="5"/>
      <c r="MEC932" s="5"/>
      <c r="MED932" s="5"/>
      <c r="MEE932" s="5"/>
      <c r="MEF932" s="5"/>
      <c r="MEG932" s="5"/>
      <c r="MEH932" s="5"/>
      <c r="MEI932" s="5"/>
      <c r="MEJ932" s="5"/>
      <c r="MEK932" s="5"/>
      <c r="MEL932" s="5"/>
      <c r="MEM932" s="5"/>
      <c r="MEN932" s="5"/>
      <c r="MEO932" s="5"/>
      <c r="MEP932" s="5"/>
      <c r="MEQ932" s="5"/>
      <c r="MER932" s="5"/>
      <c r="MES932" s="5"/>
      <c r="MET932" s="5"/>
      <c r="MEU932" s="5"/>
      <c r="MEV932" s="5"/>
      <c r="MEW932" s="5"/>
      <c r="MEX932" s="5"/>
      <c r="MEY932" s="5"/>
      <c r="MEZ932" s="5"/>
      <c r="MFA932" s="5"/>
      <c r="MFB932" s="5"/>
      <c r="MFC932" s="5"/>
      <c r="MFD932" s="5"/>
      <c r="MFE932" s="5"/>
      <c r="MFF932" s="5"/>
      <c r="MFG932" s="5"/>
      <c r="MFH932" s="5"/>
      <c r="MFI932" s="5"/>
      <c r="MFJ932" s="5"/>
      <c r="MFK932" s="5"/>
      <c r="MFL932" s="5"/>
      <c r="MFM932" s="5"/>
      <c r="MFN932" s="5"/>
      <c r="MFO932" s="5"/>
      <c r="MFP932" s="5"/>
      <c r="MFQ932" s="5"/>
      <c r="MFR932" s="5"/>
      <c r="MFS932" s="5"/>
      <c r="MFT932" s="5"/>
      <c r="MFU932" s="5"/>
      <c r="MFV932" s="5"/>
      <c r="MFW932" s="5"/>
      <c r="MFX932" s="5"/>
      <c r="MFY932" s="5"/>
      <c r="MFZ932" s="5"/>
      <c r="MGA932" s="5"/>
      <c r="MGB932" s="5"/>
      <c r="MGC932" s="5"/>
      <c r="MGD932" s="5"/>
      <c r="MGE932" s="5"/>
      <c r="MGF932" s="5"/>
      <c r="MGG932" s="5"/>
      <c r="MGH932" s="5"/>
      <c r="MGI932" s="5"/>
      <c r="MGJ932" s="5"/>
      <c r="MGK932" s="5"/>
      <c r="MGL932" s="5"/>
      <c r="MGM932" s="5"/>
      <c r="MGN932" s="5"/>
      <c r="MGO932" s="5"/>
      <c r="MGP932" s="5"/>
      <c r="MGQ932" s="5"/>
      <c r="MGR932" s="5"/>
      <c r="MGS932" s="5"/>
      <c r="MGT932" s="5"/>
      <c r="MGU932" s="5"/>
      <c r="MGV932" s="5"/>
      <c r="MGW932" s="5"/>
      <c r="MGX932" s="5"/>
      <c r="MGY932" s="5"/>
      <c r="MGZ932" s="5"/>
      <c r="MHA932" s="5"/>
      <c r="MHB932" s="5"/>
      <c r="MHC932" s="5"/>
      <c r="MHD932" s="5"/>
      <c r="MHE932" s="5"/>
      <c r="MHF932" s="5"/>
      <c r="MHG932" s="5"/>
      <c r="MHH932" s="5"/>
      <c r="MHI932" s="5"/>
      <c r="MHJ932" s="5"/>
      <c r="MHK932" s="5"/>
      <c r="MHL932" s="5"/>
      <c r="MHM932" s="5"/>
      <c r="MHN932" s="5"/>
      <c r="MHO932" s="5"/>
      <c r="MHP932" s="5"/>
      <c r="MHQ932" s="5"/>
      <c r="MHR932" s="5"/>
      <c r="MHS932" s="5"/>
      <c r="MHT932" s="5"/>
      <c r="MHU932" s="5"/>
      <c r="MHV932" s="5"/>
      <c r="MHW932" s="5"/>
      <c r="MHX932" s="5"/>
      <c r="MHY932" s="5"/>
      <c r="MHZ932" s="5"/>
      <c r="MIA932" s="5"/>
      <c r="MIB932" s="5"/>
      <c r="MIC932" s="5"/>
      <c r="MID932" s="5"/>
      <c r="MIE932" s="5"/>
      <c r="MIF932" s="5"/>
      <c r="MIG932" s="5"/>
      <c r="MIH932" s="5"/>
      <c r="MII932" s="5"/>
      <c r="MIJ932" s="5"/>
      <c r="MIK932" s="5"/>
      <c r="MIL932" s="5"/>
      <c r="MIM932" s="5"/>
      <c r="MIN932" s="5"/>
      <c r="MIO932" s="5"/>
      <c r="MIP932" s="5"/>
      <c r="MIQ932" s="5"/>
      <c r="MIR932" s="5"/>
      <c r="MIS932" s="5"/>
      <c r="MIT932" s="5"/>
      <c r="MIU932" s="5"/>
      <c r="MIV932" s="5"/>
      <c r="MIW932" s="5"/>
      <c r="MIX932" s="5"/>
      <c r="MIY932" s="5"/>
      <c r="MIZ932" s="5"/>
      <c r="MJA932" s="5"/>
      <c r="MJB932" s="5"/>
      <c r="MJC932" s="5"/>
      <c r="MJD932" s="5"/>
      <c r="MJE932" s="5"/>
      <c r="MJF932" s="5"/>
      <c r="MJG932" s="5"/>
      <c r="MJH932" s="5"/>
      <c r="MJI932" s="5"/>
      <c r="MJJ932" s="5"/>
      <c r="MJK932" s="5"/>
      <c r="MJL932" s="5"/>
      <c r="MJM932" s="5"/>
      <c r="MJN932" s="5"/>
      <c r="MJO932" s="5"/>
      <c r="MJP932" s="5"/>
      <c r="MJQ932" s="5"/>
      <c r="MJR932" s="5"/>
      <c r="MJS932" s="5"/>
      <c r="MJT932" s="5"/>
      <c r="MJU932" s="5"/>
      <c r="MJV932" s="5"/>
      <c r="MJW932" s="5"/>
      <c r="MJX932" s="5"/>
      <c r="MJY932" s="5"/>
      <c r="MJZ932" s="5"/>
      <c r="MKA932" s="5"/>
      <c r="MKB932" s="5"/>
      <c r="MKC932" s="5"/>
      <c r="MKD932" s="5"/>
      <c r="MKE932" s="5"/>
      <c r="MKF932" s="5"/>
      <c r="MKG932" s="5"/>
      <c r="MKH932" s="5"/>
      <c r="MKI932" s="5"/>
      <c r="MKJ932" s="5"/>
      <c r="MKK932" s="5"/>
      <c r="MKL932" s="5"/>
      <c r="MKM932" s="5"/>
      <c r="MKN932" s="5"/>
      <c r="MKO932" s="5"/>
      <c r="MKP932" s="5"/>
      <c r="MKQ932" s="5"/>
      <c r="MKR932" s="5"/>
      <c r="MKS932" s="5"/>
      <c r="MKT932" s="5"/>
      <c r="MKU932" s="5"/>
      <c r="MKV932" s="5"/>
      <c r="MKW932" s="5"/>
      <c r="MKX932" s="5"/>
      <c r="MKY932" s="5"/>
      <c r="MKZ932" s="5"/>
      <c r="MLA932" s="5"/>
      <c r="MLB932" s="5"/>
      <c r="MLC932" s="5"/>
      <c r="MLD932" s="5"/>
      <c r="MLE932" s="5"/>
      <c r="MLF932" s="5"/>
      <c r="MLG932" s="5"/>
      <c r="MLH932" s="5"/>
      <c r="MLI932" s="5"/>
      <c r="MLJ932" s="5"/>
      <c r="MLK932" s="5"/>
      <c r="MLL932" s="5"/>
      <c r="MLM932" s="5"/>
      <c r="MLN932" s="5"/>
      <c r="MLO932" s="5"/>
      <c r="MLP932" s="5"/>
      <c r="MLQ932" s="5"/>
      <c r="MLR932" s="5"/>
      <c r="MLS932" s="5"/>
      <c r="MLT932" s="5"/>
      <c r="MLU932" s="5"/>
      <c r="MLV932" s="5"/>
      <c r="MLW932" s="5"/>
      <c r="MLX932" s="5"/>
      <c r="MLY932" s="5"/>
      <c r="MLZ932" s="5"/>
      <c r="MMA932" s="5"/>
      <c r="MMB932" s="5"/>
      <c r="MMC932" s="5"/>
      <c r="MMD932" s="5"/>
      <c r="MME932" s="5"/>
      <c r="MMF932" s="5"/>
      <c r="MMG932" s="5"/>
      <c r="MMH932" s="5"/>
      <c r="MMI932" s="5"/>
      <c r="MMJ932" s="5"/>
      <c r="MMK932" s="5"/>
      <c r="MML932" s="5"/>
      <c r="MMM932" s="5"/>
      <c r="MMN932" s="5"/>
      <c r="MMO932" s="5"/>
      <c r="MMP932" s="5"/>
      <c r="MMQ932" s="5"/>
      <c r="MMR932" s="5"/>
      <c r="MMS932" s="5"/>
      <c r="MMT932" s="5"/>
      <c r="MMU932" s="5"/>
      <c r="MMV932" s="5"/>
      <c r="MMW932" s="5"/>
      <c r="MMX932" s="5"/>
      <c r="MMY932" s="5"/>
      <c r="MMZ932" s="5"/>
      <c r="MNA932" s="5"/>
      <c r="MNB932" s="5"/>
      <c r="MNC932" s="5"/>
      <c r="MND932" s="5"/>
      <c r="MNE932" s="5"/>
      <c r="MNF932" s="5"/>
      <c r="MNG932" s="5"/>
      <c r="MNH932" s="5"/>
      <c r="MNI932" s="5"/>
      <c r="MNJ932" s="5"/>
      <c r="MNK932" s="5"/>
      <c r="MNL932" s="5"/>
      <c r="MNM932" s="5"/>
      <c r="MNN932" s="5"/>
      <c r="MNO932" s="5"/>
      <c r="MNP932" s="5"/>
      <c r="MNQ932" s="5"/>
      <c r="MNR932" s="5"/>
      <c r="MNS932" s="5"/>
      <c r="MNT932" s="5"/>
      <c r="MNU932" s="5"/>
      <c r="MNV932" s="5"/>
      <c r="MNW932" s="5"/>
      <c r="MNX932" s="5"/>
      <c r="MNY932" s="5"/>
      <c r="MNZ932" s="5"/>
      <c r="MOA932" s="5"/>
      <c r="MOB932" s="5"/>
      <c r="MOC932" s="5"/>
      <c r="MOD932" s="5"/>
      <c r="MOE932" s="5"/>
      <c r="MOF932" s="5"/>
      <c r="MOG932" s="5"/>
      <c r="MOH932" s="5"/>
      <c r="MOI932" s="5"/>
      <c r="MOJ932" s="5"/>
      <c r="MOK932" s="5"/>
      <c r="MOL932" s="5"/>
      <c r="MOM932" s="5"/>
      <c r="MON932" s="5"/>
      <c r="MOO932" s="5"/>
      <c r="MOP932" s="5"/>
      <c r="MOQ932" s="5"/>
      <c r="MOR932" s="5"/>
      <c r="MOS932" s="5"/>
      <c r="MOT932" s="5"/>
      <c r="MOU932" s="5"/>
      <c r="MOV932" s="5"/>
      <c r="MOW932" s="5"/>
      <c r="MOX932" s="5"/>
      <c r="MOY932" s="5"/>
      <c r="MOZ932" s="5"/>
      <c r="MPA932" s="5"/>
      <c r="MPB932" s="5"/>
      <c r="MPC932" s="5"/>
      <c r="MPD932" s="5"/>
      <c r="MPE932" s="5"/>
      <c r="MPF932" s="5"/>
      <c r="MPG932" s="5"/>
      <c r="MPH932" s="5"/>
      <c r="MPI932" s="5"/>
      <c r="MPJ932" s="5"/>
      <c r="MPK932" s="5"/>
      <c r="MPL932" s="5"/>
      <c r="MPM932" s="5"/>
      <c r="MPN932" s="5"/>
      <c r="MPO932" s="5"/>
      <c r="MPP932" s="5"/>
      <c r="MPQ932" s="5"/>
      <c r="MPR932" s="5"/>
      <c r="MPS932" s="5"/>
      <c r="MPT932" s="5"/>
      <c r="MPU932" s="5"/>
      <c r="MPV932" s="5"/>
      <c r="MPW932" s="5"/>
      <c r="MPX932" s="5"/>
      <c r="MPY932" s="5"/>
      <c r="MPZ932" s="5"/>
      <c r="MQA932" s="5"/>
      <c r="MQB932" s="5"/>
      <c r="MQC932" s="5"/>
      <c r="MQD932" s="5"/>
      <c r="MQE932" s="5"/>
      <c r="MQF932" s="5"/>
      <c r="MQG932" s="5"/>
      <c r="MQH932" s="5"/>
      <c r="MQI932" s="5"/>
      <c r="MQJ932" s="5"/>
      <c r="MQK932" s="5"/>
      <c r="MQL932" s="5"/>
      <c r="MQM932" s="5"/>
      <c r="MQN932" s="5"/>
      <c r="MQO932" s="5"/>
      <c r="MQP932" s="5"/>
      <c r="MQQ932" s="5"/>
      <c r="MQR932" s="5"/>
      <c r="MQS932" s="5"/>
      <c r="MQT932" s="5"/>
      <c r="MQU932" s="5"/>
      <c r="MQV932" s="5"/>
      <c r="MQW932" s="5"/>
      <c r="MQX932" s="5"/>
      <c r="MQY932" s="5"/>
      <c r="MQZ932" s="5"/>
      <c r="MRA932" s="5"/>
      <c r="MRB932" s="5"/>
      <c r="MRC932" s="5"/>
      <c r="MRD932" s="5"/>
      <c r="MRE932" s="5"/>
      <c r="MRF932" s="5"/>
      <c r="MRG932" s="5"/>
      <c r="MRH932" s="5"/>
      <c r="MRI932" s="5"/>
      <c r="MRJ932" s="5"/>
      <c r="MRK932" s="5"/>
      <c r="MRL932" s="5"/>
      <c r="MRM932" s="5"/>
      <c r="MRN932" s="5"/>
      <c r="MRO932" s="5"/>
      <c r="MRP932" s="5"/>
      <c r="MRQ932" s="5"/>
      <c r="MRR932" s="5"/>
      <c r="MRS932" s="5"/>
      <c r="MRT932" s="5"/>
      <c r="MRU932" s="5"/>
      <c r="MRV932" s="5"/>
      <c r="MRW932" s="5"/>
      <c r="MRX932" s="5"/>
      <c r="MRY932" s="5"/>
      <c r="MRZ932" s="5"/>
      <c r="MSA932" s="5"/>
      <c r="MSB932" s="5"/>
      <c r="MSC932" s="5"/>
      <c r="MSD932" s="5"/>
      <c r="MSE932" s="5"/>
      <c r="MSF932" s="5"/>
      <c r="MSG932" s="5"/>
      <c r="MSH932" s="5"/>
      <c r="MSI932" s="5"/>
      <c r="MSJ932" s="5"/>
      <c r="MSK932" s="5"/>
      <c r="MSL932" s="5"/>
      <c r="MSM932" s="5"/>
      <c r="MSN932" s="5"/>
      <c r="MSO932" s="5"/>
      <c r="MSP932" s="5"/>
      <c r="MSQ932" s="5"/>
      <c r="MSR932" s="5"/>
      <c r="MSS932" s="5"/>
      <c r="MST932" s="5"/>
      <c r="MSU932" s="5"/>
      <c r="MSV932" s="5"/>
      <c r="MSW932" s="5"/>
      <c r="MSX932" s="5"/>
      <c r="MSY932" s="5"/>
      <c r="MSZ932" s="5"/>
      <c r="MTA932" s="5"/>
      <c r="MTB932" s="5"/>
      <c r="MTC932" s="5"/>
      <c r="MTD932" s="5"/>
      <c r="MTE932" s="5"/>
      <c r="MTF932" s="5"/>
      <c r="MTG932" s="5"/>
      <c r="MTH932" s="5"/>
      <c r="MTI932" s="5"/>
      <c r="MTJ932" s="5"/>
      <c r="MTK932" s="5"/>
      <c r="MTL932" s="5"/>
      <c r="MTM932" s="5"/>
      <c r="MTN932" s="5"/>
      <c r="MTO932" s="5"/>
      <c r="MTP932" s="5"/>
      <c r="MTQ932" s="5"/>
      <c r="MTR932" s="5"/>
      <c r="MTS932" s="5"/>
      <c r="MTT932" s="5"/>
      <c r="MTU932" s="5"/>
      <c r="MTV932" s="5"/>
      <c r="MTW932" s="5"/>
      <c r="MTX932" s="5"/>
      <c r="MTY932" s="5"/>
      <c r="MTZ932" s="5"/>
      <c r="MUA932" s="5"/>
      <c r="MUB932" s="5"/>
      <c r="MUC932" s="5"/>
      <c r="MUD932" s="5"/>
      <c r="MUE932" s="5"/>
      <c r="MUF932" s="5"/>
      <c r="MUG932" s="5"/>
      <c r="MUH932" s="5"/>
      <c r="MUI932" s="5"/>
      <c r="MUJ932" s="5"/>
      <c r="MUK932" s="5"/>
      <c r="MUL932" s="5"/>
      <c r="MUM932" s="5"/>
      <c r="MUN932" s="5"/>
      <c r="MUO932" s="5"/>
      <c r="MUP932" s="5"/>
      <c r="MUQ932" s="5"/>
      <c r="MUR932" s="5"/>
      <c r="MUS932" s="5"/>
      <c r="MUT932" s="5"/>
      <c r="MUU932" s="5"/>
      <c r="MUV932" s="5"/>
      <c r="MUW932" s="5"/>
      <c r="MUX932" s="5"/>
      <c r="MUY932" s="5"/>
      <c r="MUZ932" s="5"/>
      <c r="MVA932" s="5"/>
      <c r="MVB932" s="5"/>
      <c r="MVC932" s="5"/>
      <c r="MVD932" s="5"/>
      <c r="MVE932" s="5"/>
      <c r="MVF932" s="5"/>
      <c r="MVG932" s="5"/>
      <c r="MVH932" s="5"/>
      <c r="MVI932" s="5"/>
      <c r="MVJ932" s="5"/>
      <c r="MVK932" s="5"/>
      <c r="MVL932" s="5"/>
      <c r="MVM932" s="5"/>
      <c r="MVN932" s="5"/>
      <c r="MVO932" s="5"/>
      <c r="MVP932" s="5"/>
      <c r="MVQ932" s="5"/>
      <c r="MVR932" s="5"/>
      <c r="MVS932" s="5"/>
      <c r="MVT932" s="5"/>
      <c r="MVU932" s="5"/>
      <c r="MVV932" s="5"/>
      <c r="MVW932" s="5"/>
      <c r="MVX932" s="5"/>
      <c r="MVY932" s="5"/>
      <c r="MVZ932" s="5"/>
      <c r="MWA932" s="5"/>
      <c r="MWB932" s="5"/>
      <c r="MWC932" s="5"/>
      <c r="MWD932" s="5"/>
      <c r="MWE932" s="5"/>
      <c r="MWF932" s="5"/>
      <c r="MWG932" s="5"/>
      <c r="MWH932" s="5"/>
      <c r="MWI932" s="5"/>
      <c r="MWJ932" s="5"/>
      <c r="MWK932" s="5"/>
      <c r="MWL932" s="5"/>
      <c r="MWM932" s="5"/>
      <c r="MWN932" s="5"/>
      <c r="MWO932" s="5"/>
      <c r="MWP932" s="5"/>
      <c r="MWQ932" s="5"/>
      <c r="MWR932" s="5"/>
      <c r="MWS932" s="5"/>
      <c r="MWT932" s="5"/>
      <c r="MWU932" s="5"/>
      <c r="MWV932" s="5"/>
      <c r="MWW932" s="5"/>
      <c r="MWX932" s="5"/>
      <c r="MWY932" s="5"/>
      <c r="MWZ932" s="5"/>
      <c r="MXA932" s="5"/>
      <c r="MXB932" s="5"/>
      <c r="MXC932" s="5"/>
      <c r="MXD932" s="5"/>
      <c r="MXE932" s="5"/>
      <c r="MXF932" s="5"/>
      <c r="MXG932" s="5"/>
      <c r="MXH932" s="5"/>
      <c r="MXI932" s="5"/>
      <c r="MXJ932" s="5"/>
      <c r="MXK932" s="5"/>
      <c r="MXL932" s="5"/>
      <c r="MXM932" s="5"/>
      <c r="MXN932" s="5"/>
      <c r="MXO932" s="5"/>
      <c r="MXP932" s="5"/>
      <c r="MXQ932" s="5"/>
      <c r="MXR932" s="5"/>
      <c r="MXS932" s="5"/>
      <c r="MXT932" s="5"/>
      <c r="MXU932" s="5"/>
      <c r="MXV932" s="5"/>
      <c r="MXW932" s="5"/>
      <c r="MXX932" s="5"/>
      <c r="MXY932" s="5"/>
      <c r="MXZ932" s="5"/>
      <c r="MYA932" s="5"/>
      <c r="MYB932" s="5"/>
      <c r="MYC932" s="5"/>
      <c r="MYD932" s="5"/>
      <c r="MYE932" s="5"/>
      <c r="MYF932" s="5"/>
      <c r="MYG932" s="5"/>
      <c r="MYH932" s="5"/>
      <c r="MYI932" s="5"/>
      <c r="MYJ932" s="5"/>
      <c r="MYK932" s="5"/>
      <c r="MYL932" s="5"/>
      <c r="MYM932" s="5"/>
      <c r="MYN932" s="5"/>
      <c r="MYO932" s="5"/>
      <c r="MYP932" s="5"/>
      <c r="MYQ932" s="5"/>
      <c r="MYR932" s="5"/>
      <c r="MYS932" s="5"/>
      <c r="MYT932" s="5"/>
      <c r="MYU932" s="5"/>
      <c r="MYV932" s="5"/>
      <c r="MYW932" s="5"/>
      <c r="MYX932" s="5"/>
      <c r="MYY932" s="5"/>
      <c r="MYZ932" s="5"/>
      <c r="MZA932" s="5"/>
      <c r="MZB932" s="5"/>
      <c r="MZC932" s="5"/>
      <c r="MZD932" s="5"/>
      <c r="MZE932" s="5"/>
      <c r="MZF932" s="5"/>
      <c r="MZG932" s="5"/>
      <c r="MZH932" s="5"/>
      <c r="MZI932" s="5"/>
      <c r="MZJ932" s="5"/>
      <c r="MZK932" s="5"/>
      <c r="MZL932" s="5"/>
      <c r="MZM932" s="5"/>
      <c r="MZN932" s="5"/>
      <c r="MZO932" s="5"/>
      <c r="MZP932" s="5"/>
      <c r="MZQ932" s="5"/>
      <c r="MZR932" s="5"/>
      <c r="MZS932" s="5"/>
      <c r="MZT932" s="5"/>
      <c r="MZU932" s="5"/>
      <c r="MZV932" s="5"/>
      <c r="MZW932" s="5"/>
      <c r="MZX932" s="5"/>
      <c r="MZY932" s="5"/>
      <c r="MZZ932" s="5"/>
      <c r="NAA932" s="5"/>
      <c r="NAB932" s="5"/>
      <c r="NAC932" s="5"/>
      <c r="NAD932" s="5"/>
      <c r="NAE932" s="5"/>
      <c r="NAF932" s="5"/>
      <c r="NAG932" s="5"/>
      <c r="NAH932" s="5"/>
      <c r="NAI932" s="5"/>
      <c r="NAJ932" s="5"/>
      <c r="NAK932" s="5"/>
      <c r="NAL932" s="5"/>
      <c r="NAM932" s="5"/>
      <c r="NAN932" s="5"/>
      <c r="NAO932" s="5"/>
      <c r="NAP932" s="5"/>
      <c r="NAQ932" s="5"/>
      <c r="NAR932" s="5"/>
      <c r="NAS932" s="5"/>
      <c r="NAT932" s="5"/>
      <c r="NAU932" s="5"/>
      <c r="NAV932" s="5"/>
      <c r="NAW932" s="5"/>
      <c r="NAX932" s="5"/>
      <c r="NAY932" s="5"/>
      <c r="NAZ932" s="5"/>
      <c r="NBA932" s="5"/>
      <c r="NBB932" s="5"/>
      <c r="NBC932" s="5"/>
      <c r="NBD932" s="5"/>
      <c r="NBE932" s="5"/>
      <c r="NBF932" s="5"/>
      <c r="NBG932" s="5"/>
      <c r="NBH932" s="5"/>
      <c r="NBI932" s="5"/>
      <c r="NBJ932" s="5"/>
      <c r="NBK932" s="5"/>
      <c r="NBL932" s="5"/>
      <c r="NBM932" s="5"/>
      <c r="NBN932" s="5"/>
      <c r="NBO932" s="5"/>
      <c r="NBP932" s="5"/>
      <c r="NBQ932" s="5"/>
      <c r="NBR932" s="5"/>
      <c r="NBS932" s="5"/>
      <c r="NBT932" s="5"/>
      <c r="NBU932" s="5"/>
      <c r="NBV932" s="5"/>
      <c r="NBW932" s="5"/>
      <c r="NBX932" s="5"/>
      <c r="NBY932" s="5"/>
      <c r="NBZ932" s="5"/>
      <c r="NCA932" s="5"/>
      <c r="NCB932" s="5"/>
      <c r="NCC932" s="5"/>
      <c r="NCD932" s="5"/>
      <c r="NCE932" s="5"/>
      <c r="NCF932" s="5"/>
      <c r="NCG932" s="5"/>
      <c r="NCH932" s="5"/>
      <c r="NCI932" s="5"/>
      <c r="NCJ932" s="5"/>
      <c r="NCK932" s="5"/>
      <c r="NCL932" s="5"/>
      <c r="NCM932" s="5"/>
      <c r="NCN932" s="5"/>
      <c r="NCO932" s="5"/>
      <c r="NCP932" s="5"/>
      <c r="NCQ932" s="5"/>
      <c r="NCR932" s="5"/>
      <c r="NCS932" s="5"/>
      <c r="NCT932" s="5"/>
      <c r="NCU932" s="5"/>
      <c r="NCV932" s="5"/>
      <c r="NCW932" s="5"/>
      <c r="NCX932" s="5"/>
      <c r="NCY932" s="5"/>
      <c r="NCZ932" s="5"/>
      <c r="NDA932" s="5"/>
      <c r="NDB932" s="5"/>
      <c r="NDC932" s="5"/>
      <c r="NDD932" s="5"/>
      <c r="NDE932" s="5"/>
      <c r="NDF932" s="5"/>
      <c r="NDG932" s="5"/>
      <c r="NDH932" s="5"/>
      <c r="NDI932" s="5"/>
      <c r="NDJ932" s="5"/>
      <c r="NDK932" s="5"/>
      <c r="NDL932" s="5"/>
      <c r="NDM932" s="5"/>
      <c r="NDN932" s="5"/>
      <c r="NDO932" s="5"/>
      <c r="NDP932" s="5"/>
      <c r="NDQ932" s="5"/>
      <c r="NDR932" s="5"/>
      <c r="NDS932" s="5"/>
      <c r="NDT932" s="5"/>
      <c r="NDU932" s="5"/>
      <c r="NDV932" s="5"/>
      <c r="NDW932" s="5"/>
      <c r="NDX932" s="5"/>
      <c r="NDY932" s="5"/>
      <c r="NDZ932" s="5"/>
      <c r="NEA932" s="5"/>
      <c r="NEB932" s="5"/>
      <c r="NEC932" s="5"/>
      <c r="NED932" s="5"/>
      <c r="NEE932" s="5"/>
      <c r="NEF932" s="5"/>
      <c r="NEG932" s="5"/>
      <c r="NEH932" s="5"/>
      <c r="NEI932" s="5"/>
      <c r="NEJ932" s="5"/>
      <c r="NEK932" s="5"/>
      <c r="NEL932" s="5"/>
      <c r="NEM932" s="5"/>
      <c r="NEN932" s="5"/>
      <c r="NEO932" s="5"/>
      <c r="NEP932" s="5"/>
      <c r="NEQ932" s="5"/>
      <c r="NER932" s="5"/>
      <c r="NES932" s="5"/>
      <c r="NET932" s="5"/>
      <c r="NEU932" s="5"/>
      <c r="NEV932" s="5"/>
      <c r="NEW932" s="5"/>
      <c r="NEX932" s="5"/>
      <c r="NEY932" s="5"/>
      <c r="NEZ932" s="5"/>
      <c r="NFA932" s="5"/>
      <c r="NFB932" s="5"/>
      <c r="NFC932" s="5"/>
      <c r="NFD932" s="5"/>
      <c r="NFE932" s="5"/>
      <c r="NFF932" s="5"/>
      <c r="NFG932" s="5"/>
      <c r="NFH932" s="5"/>
      <c r="NFI932" s="5"/>
      <c r="NFJ932" s="5"/>
      <c r="NFK932" s="5"/>
      <c r="NFL932" s="5"/>
      <c r="NFM932" s="5"/>
      <c r="NFN932" s="5"/>
      <c r="NFO932" s="5"/>
      <c r="NFP932" s="5"/>
      <c r="NFQ932" s="5"/>
      <c r="NFR932" s="5"/>
      <c r="NFS932" s="5"/>
      <c r="NFT932" s="5"/>
      <c r="NFU932" s="5"/>
      <c r="NFV932" s="5"/>
      <c r="NFW932" s="5"/>
      <c r="NFX932" s="5"/>
      <c r="NFY932" s="5"/>
      <c r="NFZ932" s="5"/>
      <c r="NGA932" s="5"/>
      <c r="NGB932" s="5"/>
      <c r="NGC932" s="5"/>
      <c r="NGD932" s="5"/>
      <c r="NGE932" s="5"/>
      <c r="NGF932" s="5"/>
      <c r="NGG932" s="5"/>
      <c r="NGH932" s="5"/>
      <c r="NGI932" s="5"/>
      <c r="NGJ932" s="5"/>
      <c r="NGK932" s="5"/>
      <c r="NGL932" s="5"/>
      <c r="NGM932" s="5"/>
      <c r="NGN932" s="5"/>
      <c r="NGO932" s="5"/>
      <c r="NGP932" s="5"/>
      <c r="NGQ932" s="5"/>
      <c r="NGR932" s="5"/>
      <c r="NGS932" s="5"/>
      <c r="NGT932" s="5"/>
      <c r="NGU932" s="5"/>
      <c r="NGV932" s="5"/>
      <c r="NGW932" s="5"/>
      <c r="NGX932" s="5"/>
      <c r="NGY932" s="5"/>
      <c r="NGZ932" s="5"/>
      <c r="NHA932" s="5"/>
      <c r="NHB932" s="5"/>
      <c r="NHC932" s="5"/>
      <c r="NHD932" s="5"/>
      <c r="NHE932" s="5"/>
      <c r="NHF932" s="5"/>
      <c r="NHG932" s="5"/>
      <c r="NHH932" s="5"/>
      <c r="NHI932" s="5"/>
      <c r="NHJ932" s="5"/>
      <c r="NHK932" s="5"/>
      <c r="NHL932" s="5"/>
      <c r="NHM932" s="5"/>
      <c r="NHN932" s="5"/>
      <c r="NHO932" s="5"/>
      <c r="NHP932" s="5"/>
      <c r="NHQ932" s="5"/>
      <c r="NHR932" s="5"/>
      <c r="NHS932" s="5"/>
      <c r="NHT932" s="5"/>
      <c r="NHU932" s="5"/>
      <c r="NHV932" s="5"/>
      <c r="NHW932" s="5"/>
      <c r="NHX932" s="5"/>
      <c r="NHY932" s="5"/>
      <c r="NHZ932" s="5"/>
      <c r="NIA932" s="5"/>
      <c r="NIB932" s="5"/>
      <c r="NIC932" s="5"/>
      <c r="NID932" s="5"/>
      <c r="NIE932" s="5"/>
      <c r="NIF932" s="5"/>
      <c r="NIG932" s="5"/>
      <c r="NIH932" s="5"/>
      <c r="NII932" s="5"/>
      <c r="NIJ932" s="5"/>
      <c r="NIK932" s="5"/>
      <c r="NIL932" s="5"/>
      <c r="NIM932" s="5"/>
      <c r="NIN932" s="5"/>
      <c r="NIO932" s="5"/>
      <c r="NIP932" s="5"/>
      <c r="NIQ932" s="5"/>
      <c r="NIR932" s="5"/>
      <c r="NIS932" s="5"/>
      <c r="NIT932" s="5"/>
      <c r="NIU932" s="5"/>
      <c r="NIV932" s="5"/>
      <c r="NIW932" s="5"/>
      <c r="NIX932" s="5"/>
      <c r="NIY932" s="5"/>
      <c r="NIZ932" s="5"/>
      <c r="NJA932" s="5"/>
      <c r="NJB932" s="5"/>
      <c r="NJC932" s="5"/>
      <c r="NJD932" s="5"/>
      <c r="NJE932" s="5"/>
      <c r="NJF932" s="5"/>
      <c r="NJG932" s="5"/>
      <c r="NJH932" s="5"/>
      <c r="NJI932" s="5"/>
      <c r="NJJ932" s="5"/>
      <c r="NJK932" s="5"/>
      <c r="NJL932" s="5"/>
      <c r="NJM932" s="5"/>
      <c r="NJN932" s="5"/>
      <c r="NJO932" s="5"/>
      <c r="NJP932" s="5"/>
      <c r="NJQ932" s="5"/>
      <c r="NJR932" s="5"/>
      <c r="NJS932" s="5"/>
      <c r="NJT932" s="5"/>
      <c r="NJU932" s="5"/>
      <c r="NJV932" s="5"/>
      <c r="NJW932" s="5"/>
      <c r="NJX932" s="5"/>
      <c r="NJY932" s="5"/>
      <c r="NJZ932" s="5"/>
      <c r="NKA932" s="5"/>
      <c r="NKB932" s="5"/>
      <c r="NKC932" s="5"/>
      <c r="NKD932" s="5"/>
      <c r="NKE932" s="5"/>
      <c r="NKF932" s="5"/>
      <c r="NKG932" s="5"/>
      <c r="NKH932" s="5"/>
      <c r="NKI932" s="5"/>
      <c r="NKJ932" s="5"/>
      <c r="NKK932" s="5"/>
      <c r="NKL932" s="5"/>
      <c r="NKM932" s="5"/>
      <c r="NKN932" s="5"/>
      <c r="NKO932" s="5"/>
      <c r="NKP932" s="5"/>
      <c r="NKQ932" s="5"/>
      <c r="NKR932" s="5"/>
      <c r="NKS932" s="5"/>
      <c r="NKT932" s="5"/>
      <c r="NKU932" s="5"/>
      <c r="NKV932" s="5"/>
      <c r="NKW932" s="5"/>
      <c r="NKX932" s="5"/>
      <c r="NKY932" s="5"/>
      <c r="NKZ932" s="5"/>
      <c r="NLA932" s="5"/>
      <c r="NLB932" s="5"/>
      <c r="NLC932" s="5"/>
      <c r="NLD932" s="5"/>
      <c r="NLE932" s="5"/>
      <c r="NLF932" s="5"/>
      <c r="NLG932" s="5"/>
      <c r="NLH932" s="5"/>
      <c r="NLI932" s="5"/>
      <c r="NLJ932" s="5"/>
      <c r="NLK932" s="5"/>
      <c r="NLL932" s="5"/>
      <c r="NLM932" s="5"/>
      <c r="NLN932" s="5"/>
      <c r="NLO932" s="5"/>
      <c r="NLP932" s="5"/>
      <c r="NLQ932" s="5"/>
      <c r="NLR932" s="5"/>
      <c r="NLS932" s="5"/>
      <c r="NLT932" s="5"/>
      <c r="NLU932" s="5"/>
      <c r="NLV932" s="5"/>
      <c r="NLW932" s="5"/>
      <c r="NLX932" s="5"/>
      <c r="NLY932" s="5"/>
      <c r="NLZ932" s="5"/>
      <c r="NMA932" s="5"/>
      <c r="NMB932" s="5"/>
      <c r="NMC932" s="5"/>
      <c r="NMD932" s="5"/>
      <c r="NME932" s="5"/>
      <c r="NMF932" s="5"/>
      <c r="NMG932" s="5"/>
      <c r="NMH932" s="5"/>
      <c r="NMI932" s="5"/>
      <c r="NMJ932" s="5"/>
      <c r="NMK932" s="5"/>
      <c r="NML932" s="5"/>
      <c r="NMM932" s="5"/>
      <c r="NMN932" s="5"/>
      <c r="NMO932" s="5"/>
      <c r="NMP932" s="5"/>
      <c r="NMQ932" s="5"/>
      <c r="NMR932" s="5"/>
      <c r="NMS932" s="5"/>
      <c r="NMT932" s="5"/>
      <c r="NMU932" s="5"/>
      <c r="NMV932" s="5"/>
      <c r="NMW932" s="5"/>
      <c r="NMX932" s="5"/>
      <c r="NMY932" s="5"/>
      <c r="NMZ932" s="5"/>
      <c r="NNA932" s="5"/>
      <c r="NNB932" s="5"/>
      <c r="NNC932" s="5"/>
      <c r="NND932" s="5"/>
      <c r="NNE932" s="5"/>
      <c r="NNF932" s="5"/>
      <c r="NNG932" s="5"/>
      <c r="NNH932" s="5"/>
      <c r="NNI932" s="5"/>
      <c r="NNJ932" s="5"/>
      <c r="NNK932" s="5"/>
      <c r="NNL932" s="5"/>
      <c r="NNM932" s="5"/>
      <c r="NNN932" s="5"/>
      <c r="NNO932" s="5"/>
      <c r="NNP932" s="5"/>
      <c r="NNQ932" s="5"/>
      <c r="NNR932" s="5"/>
      <c r="NNS932" s="5"/>
      <c r="NNT932" s="5"/>
      <c r="NNU932" s="5"/>
      <c r="NNV932" s="5"/>
      <c r="NNW932" s="5"/>
      <c r="NNX932" s="5"/>
      <c r="NNY932" s="5"/>
      <c r="NNZ932" s="5"/>
      <c r="NOA932" s="5"/>
      <c r="NOB932" s="5"/>
      <c r="NOC932" s="5"/>
      <c r="NOD932" s="5"/>
      <c r="NOE932" s="5"/>
      <c r="NOF932" s="5"/>
      <c r="NOG932" s="5"/>
      <c r="NOH932" s="5"/>
      <c r="NOI932" s="5"/>
      <c r="NOJ932" s="5"/>
      <c r="NOK932" s="5"/>
      <c r="NOL932" s="5"/>
      <c r="NOM932" s="5"/>
      <c r="NON932" s="5"/>
      <c r="NOO932" s="5"/>
      <c r="NOP932" s="5"/>
      <c r="NOQ932" s="5"/>
      <c r="NOR932" s="5"/>
      <c r="NOS932" s="5"/>
      <c r="NOT932" s="5"/>
      <c r="NOU932" s="5"/>
      <c r="NOV932" s="5"/>
      <c r="NOW932" s="5"/>
      <c r="NOX932" s="5"/>
      <c r="NOY932" s="5"/>
      <c r="NOZ932" s="5"/>
      <c r="NPA932" s="5"/>
      <c r="NPB932" s="5"/>
      <c r="NPC932" s="5"/>
      <c r="NPD932" s="5"/>
      <c r="NPE932" s="5"/>
      <c r="NPF932" s="5"/>
      <c r="NPG932" s="5"/>
      <c r="NPH932" s="5"/>
      <c r="NPI932" s="5"/>
      <c r="NPJ932" s="5"/>
      <c r="NPK932" s="5"/>
      <c r="NPL932" s="5"/>
      <c r="NPM932" s="5"/>
      <c r="NPN932" s="5"/>
      <c r="NPO932" s="5"/>
      <c r="NPP932" s="5"/>
      <c r="NPQ932" s="5"/>
      <c r="NPR932" s="5"/>
      <c r="NPS932" s="5"/>
      <c r="NPT932" s="5"/>
      <c r="NPU932" s="5"/>
      <c r="NPV932" s="5"/>
      <c r="NPW932" s="5"/>
      <c r="NPX932" s="5"/>
      <c r="NPY932" s="5"/>
      <c r="NPZ932" s="5"/>
      <c r="NQA932" s="5"/>
      <c r="NQB932" s="5"/>
      <c r="NQC932" s="5"/>
      <c r="NQD932" s="5"/>
      <c r="NQE932" s="5"/>
      <c r="NQF932" s="5"/>
      <c r="NQG932" s="5"/>
      <c r="NQH932" s="5"/>
      <c r="NQI932" s="5"/>
      <c r="NQJ932" s="5"/>
      <c r="NQK932" s="5"/>
      <c r="NQL932" s="5"/>
      <c r="NQM932" s="5"/>
      <c r="NQN932" s="5"/>
      <c r="NQO932" s="5"/>
      <c r="NQP932" s="5"/>
      <c r="NQQ932" s="5"/>
      <c r="NQR932" s="5"/>
      <c r="NQS932" s="5"/>
      <c r="NQT932" s="5"/>
      <c r="NQU932" s="5"/>
      <c r="NQV932" s="5"/>
      <c r="NQW932" s="5"/>
      <c r="NQX932" s="5"/>
      <c r="NQY932" s="5"/>
      <c r="NQZ932" s="5"/>
      <c r="NRA932" s="5"/>
      <c r="NRB932" s="5"/>
      <c r="NRC932" s="5"/>
      <c r="NRD932" s="5"/>
      <c r="NRE932" s="5"/>
      <c r="NRF932" s="5"/>
      <c r="NRG932" s="5"/>
      <c r="NRH932" s="5"/>
      <c r="NRI932" s="5"/>
      <c r="NRJ932" s="5"/>
      <c r="NRK932" s="5"/>
      <c r="NRL932" s="5"/>
      <c r="NRM932" s="5"/>
      <c r="NRN932" s="5"/>
      <c r="NRO932" s="5"/>
      <c r="NRP932" s="5"/>
      <c r="NRQ932" s="5"/>
      <c r="NRR932" s="5"/>
      <c r="NRS932" s="5"/>
      <c r="NRT932" s="5"/>
      <c r="NRU932" s="5"/>
      <c r="NRV932" s="5"/>
      <c r="NRW932" s="5"/>
      <c r="NRX932" s="5"/>
      <c r="NRY932" s="5"/>
      <c r="NRZ932" s="5"/>
      <c r="NSA932" s="5"/>
      <c r="NSB932" s="5"/>
      <c r="NSC932" s="5"/>
      <c r="NSD932" s="5"/>
      <c r="NSE932" s="5"/>
      <c r="NSF932" s="5"/>
      <c r="NSG932" s="5"/>
      <c r="NSH932" s="5"/>
      <c r="NSI932" s="5"/>
      <c r="NSJ932" s="5"/>
      <c r="NSK932" s="5"/>
      <c r="NSL932" s="5"/>
      <c r="NSM932" s="5"/>
      <c r="NSN932" s="5"/>
      <c r="NSO932" s="5"/>
      <c r="NSP932" s="5"/>
      <c r="NSQ932" s="5"/>
      <c r="NSR932" s="5"/>
      <c r="NSS932" s="5"/>
      <c r="NST932" s="5"/>
      <c r="NSU932" s="5"/>
      <c r="NSV932" s="5"/>
      <c r="NSW932" s="5"/>
      <c r="NSX932" s="5"/>
      <c r="NSY932" s="5"/>
      <c r="NSZ932" s="5"/>
      <c r="NTA932" s="5"/>
      <c r="NTB932" s="5"/>
      <c r="NTC932" s="5"/>
      <c r="NTD932" s="5"/>
      <c r="NTE932" s="5"/>
      <c r="NTF932" s="5"/>
      <c r="NTG932" s="5"/>
      <c r="NTH932" s="5"/>
      <c r="NTI932" s="5"/>
      <c r="NTJ932" s="5"/>
      <c r="NTK932" s="5"/>
      <c r="NTL932" s="5"/>
      <c r="NTM932" s="5"/>
      <c r="NTN932" s="5"/>
      <c r="NTO932" s="5"/>
      <c r="NTP932" s="5"/>
      <c r="NTQ932" s="5"/>
      <c r="NTR932" s="5"/>
      <c r="NTS932" s="5"/>
      <c r="NTT932" s="5"/>
      <c r="NTU932" s="5"/>
      <c r="NTV932" s="5"/>
      <c r="NTW932" s="5"/>
      <c r="NTX932" s="5"/>
      <c r="NTY932" s="5"/>
      <c r="NTZ932" s="5"/>
      <c r="NUA932" s="5"/>
      <c r="NUB932" s="5"/>
      <c r="NUC932" s="5"/>
      <c r="NUD932" s="5"/>
      <c r="NUE932" s="5"/>
      <c r="NUF932" s="5"/>
      <c r="NUG932" s="5"/>
      <c r="NUH932" s="5"/>
      <c r="NUI932" s="5"/>
      <c r="NUJ932" s="5"/>
      <c r="NUK932" s="5"/>
      <c r="NUL932" s="5"/>
      <c r="NUM932" s="5"/>
      <c r="NUN932" s="5"/>
      <c r="NUO932" s="5"/>
      <c r="NUP932" s="5"/>
      <c r="NUQ932" s="5"/>
      <c r="NUR932" s="5"/>
      <c r="NUS932" s="5"/>
      <c r="NUT932" s="5"/>
      <c r="NUU932" s="5"/>
      <c r="NUV932" s="5"/>
      <c r="NUW932" s="5"/>
      <c r="NUX932" s="5"/>
      <c r="NUY932" s="5"/>
      <c r="NUZ932" s="5"/>
      <c r="NVA932" s="5"/>
      <c r="NVB932" s="5"/>
      <c r="NVC932" s="5"/>
      <c r="NVD932" s="5"/>
      <c r="NVE932" s="5"/>
      <c r="NVF932" s="5"/>
      <c r="NVG932" s="5"/>
      <c r="NVH932" s="5"/>
      <c r="NVI932" s="5"/>
      <c r="NVJ932" s="5"/>
      <c r="NVK932" s="5"/>
      <c r="NVL932" s="5"/>
      <c r="NVM932" s="5"/>
      <c r="NVN932" s="5"/>
      <c r="NVO932" s="5"/>
      <c r="NVP932" s="5"/>
      <c r="NVQ932" s="5"/>
      <c r="NVR932" s="5"/>
      <c r="NVS932" s="5"/>
      <c r="NVT932" s="5"/>
      <c r="NVU932" s="5"/>
      <c r="NVV932" s="5"/>
      <c r="NVW932" s="5"/>
      <c r="NVX932" s="5"/>
      <c r="NVY932" s="5"/>
      <c r="NVZ932" s="5"/>
      <c r="NWA932" s="5"/>
      <c r="NWB932" s="5"/>
      <c r="NWC932" s="5"/>
      <c r="NWD932" s="5"/>
      <c r="NWE932" s="5"/>
      <c r="NWF932" s="5"/>
      <c r="NWG932" s="5"/>
      <c r="NWH932" s="5"/>
      <c r="NWI932" s="5"/>
      <c r="NWJ932" s="5"/>
      <c r="NWK932" s="5"/>
      <c r="NWL932" s="5"/>
      <c r="NWM932" s="5"/>
      <c r="NWN932" s="5"/>
      <c r="NWO932" s="5"/>
      <c r="NWP932" s="5"/>
      <c r="NWQ932" s="5"/>
      <c r="NWR932" s="5"/>
      <c r="NWS932" s="5"/>
      <c r="NWT932" s="5"/>
      <c r="NWU932" s="5"/>
      <c r="NWV932" s="5"/>
      <c r="NWW932" s="5"/>
      <c r="NWX932" s="5"/>
      <c r="NWY932" s="5"/>
      <c r="NWZ932" s="5"/>
      <c r="NXA932" s="5"/>
      <c r="NXB932" s="5"/>
      <c r="NXC932" s="5"/>
      <c r="NXD932" s="5"/>
      <c r="NXE932" s="5"/>
      <c r="NXF932" s="5"/>
      <c r="NXG932" s="5"/>
      <c r="NXH932" s="5"/>
      <c r="NXI932" s="5"/>
      <c r="NXJ932" s="5"/>
      <c r="NXK932" s="5"/>
      <c r="NXL932" s="5"/>
      <c r="NXM932" s="5"/>
      <c r="NXN932" s="5"/>
      <c r="NXO932" s="5"/>
      <c r="NXP932" s="5"/>
      <c r="NXQ932" s="5"/>
      <c r="NXR932" s="5"/>
      <c r="NXS932" s="5"/>
      <c r="NXT932" s="5"/>
      <c r="NXU932" s="5"/>
      <c r="NXV932" s="5"/>
      <c r="NXW932" s="5"/>
      <c r="NXX932" s="5"/>
      <c r="NXY932" s="5"/>
      <c r="NXZ932" s="5"/>
      <c r="NYA932" s="5"/>
      <c r="NYB932" s="5"/>
      <c r="NYC932" s="5"/>
      <c r="NYD932" s="5"/>
      <c r="NYE932" s="5"/>
      <c r="NYF932" s="5"/>
      <c r="NYG932" s="5"/>
      <c r="NYH932" s="5"/>
      <c r="NYI932" s="5"/>
      <c r="NYJ932" s="5"/>
      <c r="NYK932" s="5"/>
      <c r="NYL932" s="5"/>
      <c r="NYM932" s="5"/>
      <c r="NYN932" s="5"/>
      <c r="NYO932" s="5"/>
      <c r="NYP932" s="5"/>
      <c r="NYQ932" s="5"/>
      <c r="NYR932" s="5"/>
      <c r="NYS932" s="5"/>
      <c r="NYT932" s="5"/>
      <c r="NYU932" s="5"/>
      <c r="NYV932" s="5"/>
      <c r="NYW932" s="5"/>
      <c r="NYX932" s="5"/>
      <c r="NYY932" s="5"/>
      <c r="NYZ932" s="5"/>
      <c r="NZA932" s="5"/>
      <c r="NZB932" s="5"/>
      <c r="NZC932" s="5"/>
      <c r="NZD932" s="5"/>
      <c r="NZE932" s="5"/>
      <c r="NZF932" s="5"/>
      <c r="NZG932" s="5"/>
      <c r="NZH932" s="5"/>
      <c r="NZI932" s="5"/>
      <c r="NZJ932" s="5"/>
      <c r="NZK932" s="5"/>
      <c r="NZL932" s="5"/>
      <c r="NZM932" s="5"/>
      <c r="NZN932" s="5"/>
      <c r="NZO932" s="5"/>
      <c r="NZP932" s="5"/>
      <c r="NZQ932" s="5"/>
      <c r="NZR932" s="5"/>
      <c r="NZS932" s="5"/>
      <c r="NZT932" s="5"/>
      <c r="NZU932" s="5"/>
      <c r="NZV932" s="5"/>
      <c r="NZW932" s="5"/>
      <c r="NZX932" s="5"/>
      <c r="NZY932" s="5"/>
      <c r="NZZ932" s="5"/>
      <c r="OAA932" s="5"/>
      <c r="OAB932" s="5"/>
      <c r="OAC932" s="5"/>
      <c r="OAD932" s="5"/>
      <c r="OAE932" s="5"/>
      <c r="OAF932" s="5"/>
      <c r="OAG932" s="5"/>
      <c r="OAH932" s="5"/>
      <c r="OAI932" s="5"/>
      <c r="OAJ932" s="5"/>
      <c r="OAK932" s="5"/>
      <c r="OAL932" s="5"/>
      <c r="OAM932" s="5"/>
      <c r="OAN932" s="5"/>
      <c r="OAO932" s="5"/>
      <c r="OAP932" s="5"/>
      <c r="OAQ932" s="5"/>
      <c r="OAR932" s="5"/>
      <c r="OAS932" s="5"/>
      <c r="OAT932" s="5"/>
      <c r="OAU932" s="5"/>
      <c r="OAV932" s="5"/>
      <c r="OAW932" s="5"/>
      <c r="OAX932" s="5"/>
      <c r="OAY932" s="5"/>
      <c r="OAZ932" s="5"/>
      <c r="OBA932" s="5"/>
      <c r="OBB932" s="5"/>
      <c r="OBC932" s="5"/>
      <c r="OBD932" s="5"/>
      <c r="OBE932" s="5"/>
      <c r="OBF932" s="5"/>
      <c r="OBG932" s="5"/>
      <c r="OBH932" s="5"/>
      <c r="OBI932" s="5"/>
      <c r="OBJ932" s="5"/>
      <c r="OBK932" s="5"/>
      <c r="OBL932" s="5"/>
      <c r="OBM932" s="5"/>
      <c r="OBN932" s="5"/>
      <c r="OBO932" s="5"/>
      <c r="OBP932" s="5"/>
      <c r="OBQ932" s="5"/>
      <c r="OBR932" s="5"/>
      <c r="OBS932" s="5"/>
      <c r="OBT932" s="5"/>
      <c r="OBU932" s="5"/>
      <c r="OBV932" s="5"/>
      <c r="OBW932" s="5"/>
      <c r="OBX932" s="5"/>
      <c r="OBY932" s="5"/>
      <c r="OBZ932" s="5"/>
      <c r="OCA932" s="5"/>
      <c r="OCB932" s="5"/>
      <c r="OCC932" s="5"/>
      <c r="OCD932" s="5"/>
      <c r="OCE932" s="5"/>
      <c r="OCF932" s="5"/>
      <c r="OCG932" s="5"/>
      <c r="OCH932" s="5"/>
      <c r="OCI932" s="5"/>
      <c r="OCJ932" s="5"/>
      <c r="OCK932" s="5"/>
      <c r="OCL932" s="5"/>
      <c r="OCM932" s="5"/>
      <c r="OCN932" s="5"/>
      <c r="OCO932" s="5"/>
      <c r="OCP932" s="5"/>
      <c r="OCQ932" s="5"/>
      <c r="OCR932" s="5"/>
      <c r="OCS932" s="5"/>
      <c r="OCT932" s="5"/>
      <c r="OCU932" s="5"/>
      <c r="OCV932" s="5"/>
      <c r="OCW932" s="5"/>
      <c r="OCX932" s="5"/>
      <c r="OCY932" s="5"/>
      <c r="OCZ932" s="5"/>
      <c r="ODA932" s="5"/>
      <c r="ODB932" s="5"/>
      <c r="ODC932" s="5"/>
      <c r="ODD932" s="5"/>
      <c r="ODE932" s="5"/>
      <c r="ODF932" s="5"/>
      <c r="ODG932" s="5"/>
      <c r="ODH932" s="5"/>
      <c r="ODI932" s="5"/>
      <c r="ODJ932" s="5"/>
      <c r="ODK932" s="5"/>
      <c r="ODL932" s="5"/>
      <c r="ODM932" s="5"/>
      <c r="ODN932" s="5"/>
      <c r="ODO932" s="5"/>
      <c r="ODP932" s="5"/>
      <c r="ODQ932" s="5"/>
      <c r="ODR932" s="5"/>
      <c r="ODS932" s="5"/>
      <c r="ODT932" s="5"/>
      <c r="ODU932" s="5"/>
      <c r="ODV932" s="5"/>
      <c r="ODW932" s="5"/>
      <c r="ODX932" s="5"/>
      <c r="ODY932" s="5"/>
      <c r="ODZ932" s="5"/>
      <c r="OEA932" s="5"/>
      <c r="OEB932" s="5"/>
      <c r="OEC932" s="5"/>
      <c r="OED932" s="5"/>
      <c r="OEE932" s="5"/>
      <c r="OEF932" s="5"/>
      <c r="OEG932" s="5"/>
      <c r="OEH932" s="5"/>
      <c r="OEI932" s="5"/>
      <c r="OEJ932" s="5"/>
      <c r="OEK932" s="5"/>
      <c r="OEL932" s="5"/>
      <c r="OEM932" s="5"/>
      <c r="OEN932" s="5"/>
      <c r="OEO932" s="5"/>
      <c r="OEP932" s="5"/>
      <c r="OEQ932" s="5"/>
      <c r="OER932" s="5"/>
      <c r="OES932" s="5"/>
      <c r="OET932" s="5"/>
      <c r="OEU932" s="5"/>
      <c r="OEV932" s="5"/>
      <c r="OEW932" s="5"/>
      <c r="OEX932" s="5"/>
      <c r="OEY932" s="5"/>
      <c r="OEZ932" s="5"/>
      <c r="OFA932" s="5"/>
      <c r="OFB932" s="5"/>
      <c r="OFC932" s="5"/>
      <c r="OFD932" s="5"/>
      <c r="OFE932" s="5"/>
      <c r="OFF932" s="5"/>
      <c r="OFG932" s="5"/>
      <c r="OFH932" s="5"/>
      <c r="OFI932" s="5"/>
      <c r="OFJ932" s="5"/>
      <c r="OFK932" s="5"/>
      <c r="OFL932" s="5"/>
      <c r="OFM932" s="5"/>
      <c r="OFN932" s="5"/>
      <c r="OFO932" s="5"/>
      <c r="OFP932" s="5"/>
      <c r="OFQ932" s="5"/>
      <c r="OFR932" s="5"/>
      <c r="OFS932" s="5"/>
      <c r="OFT932" s="5"/>
      <c r="OFU932" s="5"/>
      <c r="OFV932" s="5"/>
      <c r="OFW932" s="5"/>
      <c r="OFX932" s="5"/>
      <c r="OFY932" s="5"/>
      <c r="OFZ932" s="5"/>
      <c r="OGA932" s="5"/>
      <c r="OGB932" s="5"/>
      <c r="OGC932" s="5"/>
      <c r="OGD932" s="5"/>
      <c r="OGE932" s="5"/>
      <c r="OGF932" s="5"/>
      <c r="OGG932" s="5"/>
      <c r="OGH932" s="5"/>
      <c r="OGI932" s="5"/>
      <c r="OGJ932" s="5"/>
      <c r="OGK932" s="5"/>
      <c r="OGL932" s="5"/>
      <c r="OGM932" s="5"/>
      <c r="OGN932" s="5"/>
      <c r="OGO932" s="5"/>
      <c r="OGP932" s="5"/>
      <c r="OGQ932" s="5"/>
      <c r="OGR932" s="5"/>
      <c r="OGS932" s="5"/>
      <c r="OGT932" s="5"/>
      <c r="OGU932" s="5"/>
      <c r="OGV932" s="5"/>
      <c r="OGW932" s="5"/>
      <c r="OGX932" s="5"/>
      <c r="OGY932" s="5"/>
      <c r="OGZ932" s="5"/>
      <c r="OHA932" s="5"/>
      <c r="OHB932" s="5"/>
      <c r="OHC932" s="5"/>
      <c r="OHD932" s="5"/>
      <c r="OHE932" s="5"/>
      <c r="OHF932" s="5"/>
      <c r="OHG932" s="5"/>
      <c r="OHH932" s="5"/>
      <c r="OHI932" s="5"/>
      <c r="OHJ932" s="5"/>
      <c r="OHK932" s="5"/>
      <c r="OHL932" s="5"/>
      <c r="OHM932" s="5"/>
      <c r="OHN932" s="5"/>
      <c r="OHO932" s="5"/>
      <c r="OHP932" s="5"/>
      <c r="OHQ932" s="5"/>
      <c r="OHR932" s="5"/>
      <c r="OHS932" s="5"/>
      <c r="OHT932" s="5"/>
      <c r="OHU932" s="5"/>
      <c r="OHV932" s="5"/>
      <c r="OHW932" s="5"/>
      <c r="OHX932" s="5"/>
      <c r="OHY932" s="5"/>
      <c r="OHZ932" s="5"/>
      <c r="OIA932" s="5"/>
      <c r="OIB932" s="5"/>
      <c r="OIC932" s="5"/>
      <c r="OID932" s="5"/>
      <c r="OIE932" s="5"/>
      <c r="OIF932" s="5"/>
      <c r="OIG932" s="5"/>
      <c r="OIH932" s="5"/>
      <c r="OII932" s="5"/>
      <c r="OIJ932" s="5"/>
      <c r="OIK932" s="5"/>
      <c r="OIL932" s="5"/>
      <c r="OIM932" s="5"/>
      <c r="OIN932" s="5"/>
      <c r="OIO932" s="5"/>
      <c r="OIP932" s="5"/>
      <c r="OIQ932" s="5"/>
      <c r="OIR932" s="5"/>
      <c r="OIS932" s="5"/>
      <c r="OIT932" s="5"/>
      <c r="OIU932" s="5"/>
      <c r="OIV932" s="5"/>
      <c r="OIW932" s="5"/>
      <c r="OIX932" s="5"/>
      <c r="OIY932" s="5"/>
      <c r="OIZ932" s="5"/>
      <c r="OJA932" s="5"/>
      <c r="OJB932" s="5"/>
      <c r="OJC932" s="5"/>
      <c r="OJD932" s="5"/>
      <c r="OJE932" s="5"/>
      <c r="OJF932" s="5"/>
      <c r="OJG932" s="5"/>
      <c r="OJH932" s="5"/>
      <c r="OJI932" s="5"/>
      <c r="OJJ932" s="5"/>
      <c r="OJK932" s="5"/>
      <c r="OJL932" s="5"/>
      <c r="OJM932" s="5"/>
      <c r="OJN932" s="5"/>
      <c r="OJO932" s="5"/>
      <c r="OJP932" s="5"/>
      <c r="OJQ932" s="5"/>
      <c r="OJR932" s="5"/>
      <c r="OJS932" s="5"/>
      <c r="OJT932" s="5"/>
      <c r="OJU932" s="5"/>
      <c r="OJV932" s="5"/>
      <c r="OJW932" s="5"/>
      <c r="OJX932" s="5"/>
      <c r="OJY932" s="5"/>
      <c r="OJZ932" s="5"/>
      <c r="OKA932" s="5"/>
      <c r="OKB932" s="5"/>
      <c r="OKC932" s="5"/>
      <c r="OKD932" s="5"/>
      <c r="OKE932" s="5"/>
      <c r="OKF932" s="5"/>
      <c r="OKG932" s="5"/>
      <c r="OKH932" s="5"/>
      <c r="OKI932" s="5"/>
      <c r="OKJ932" s="5"/>
      <c r="OKK932" s="5"/>
      <c r="OKL932" s="5"/>
      <c r="OKM932" s="5"/>
      <c r="OKN932" s="5"/>
      <c r="OKO932" s="5"/>
      <c r="OKP932" s="5"/>
      <c r="OKQ932" s="5"/>
      <c r="OKR932" s="5"/>
      <c r="OKS932" s="5"/>
      <c r="OKT932" s="5"/>
      <c r="OKU932" s="5"/>
      <c r="OKV932" s="5"/>
      <c r="OKW932" s="5"/>
      <c r="OKX932" s="5"/>
      <c r="OKY932" s="5"/>
      <c r="OKZ932" s="5"/>
      <c r="OLA932" s="5"/>
      <c r="OLB932" s="5"/>
      <c r="OLC932" s="5"/>
      <c r="OLD932" s="5"/>
      <c r="OLE932" s="5"/>
      <c r="OLF932" s="5"/>
      <c r="OLG932" s="5"/>
      <c r="OLH932" s="5"/>
      <c r="OLI932" s="5"/>
      <c r="OLJ932" s="5"/>
      <c r="OLK932" s="5"/>
      <c r="OLL932" s="5"/>
      <c r="OLM932" s="5"/>
      <c r="OLN932" s="5"/>
      <c r="OLO932" s="5"/>
      <c r="OLP932" s="5"/>
      <c r="OLQ932" s="5"/>
      <c r="OLR932" s="5"/>
      <c r="OLS932" s="5"/>
      <c r="OLT932" s="5"/>
      <c r="OLU932" s="5"/>
      <c r="OLV932" s="5"/>
      <c r="OLW932" s="5"/>
      <c r="OLX932" s="5"/>
      <c r="OLY932" s="5"/>
      <c r="OLZ932" s="5"/>
      <c r="OMA932" s="5"/>
      <c r="OMB932" s="5"/>
      <c r="OMC932" s="5"/>
      <c r="OMD932" s="5"/>
      <c r="OME932" s="5"/>
      <c r="OMF932" s="5"/>
      <c r="OMG932" s="5"/>
      <c r="OMH932" s="5"/>
      <c r="OMI932" s="5"/>
      <c r="OMJ932" s="5"/>
      <c r="OMK932" s="5"/>
      <c r="OML932" s="5"/>
      <c r="OMM932" s="5"/>
      <c r="OMN932" s="5"/>
      <c r="OMO932" s="5"/>
      <c r="OMP932" s="5"/>
      <c r="OMQ932" s="5"/>
      <c r="OMR932" s="5"/>
      <c r="OMS932" s="5"/>
      <c r="OMT932" s="5"/>
      <c r="OMU932" s="5"/>
      <c r="OMV932" s="5"/>
      <c r="OMW932" s="5"/>
      <c r="OMX932" s="5"/>
      <c r="OMY932" s="5"/>
      <c r="OMZ932" s="5"/>
      <c r="ONA932" s="5"/>
      <c r="ONB932" s="5"/>
      <c r="ONC932" s="5"/>
      <c r="OND932" s="5"/>
      <c r="ONE932" s="5"/>
      <c r="ONF932" s="5"/>
      <c r="ONG932" s="5"/>
      <c r="ONH932" s="5"/>
      <c r="ONI932" s="5"/>
      <c r="ONJ932" s="5"/>
      <c r="ONK932" s="5"/>
      <c r="ONL932" s="5"/>
      <c r="ONM932" s="5"/>
      <c r="ONN932" s="5"/>
      <c r="ONO932" s="5"/>
      <c r="ONP932" s="5"/>
      <c r="ONQ932" s="5"/>
      <c r="ONR932" s="5"/>
      <c r="ONS932" s="5"/>
      <c r="ONT932" s="5"/>
      <c r="ONU932" s="5"/>
      <c r="ONV932" s="5"/>
      <c r="ONW932" s="5"/>
      <c r="ONX932" s="5"/>
      <c r="ONY932" s="5"/>
      <c r="ONZ932" s="5"/>
      <c r="OOA932" s="5"/>
      <c r="OOB932" s="5"/>
      <c r="OOC932" s="5"/>
      <c r="OOD932" s="5"/>
      <c r="OOE932" s="5"/>
      <c r="OOF932" s="5"/>
      <c r="OOG932" s="5"/>
      <c r="OOH932" s="5"/>
      <c r="OOI932" s="5"/>
      <c r="OOJ932" s="5"/>
      <c r="OOK932" s="5"/>
      <c r="OOL932" s="5"/>
      <c r="OOM932" s="5"/>
      <c r="OON932" s="5"/>
      <c r="OOO932" s="5"/>
      <c r="OOP932" s="5"/>
      <c r="OOQ932" s="5"/>
      <c r="OOR932" s="5"/>
      <c r="OOS932" s="5"/>
      <c r="OOT932" s="5"/>
      <c r="OOU932" s="5"/>
      <c r="OOV932" s="5"/>
      <c r="OOW932" s="5"/>
      <c r="OOX932" s="5"/>
      <c r="OOY932" s="5"/>
      <c r="OOZ932" s="5"/>
      <c r="OPA932" s="5"/>
      <c r="OPB932" s="5"/>
      <c r="OPC932" s="5"/>
      <c r="OPD932" s="5"/>
      <c r="OPE932" s="5"/>
      <c r="OPF932" s="5"/>
      <c r="OPG932" s="5"/>
      <c r="OPH932" s="5"/>
      <c r="OPI932" s="5"/>
      <c r="OPJ932" s="5"/>
      <c r="OPK932" s="5"/>
      <c r="OPL932" s="5"/>
      <c r="OPM932" s="5"/>
      <c r="OPN932" s="5"/>
      <c r="OPO932" s="5"/>
      <c r="OPP932" s="5"/>
      <c r="OPQ932" s="5"/>
      <c r="OPR932" s="5"/>
      <c r="OPS932" s="5"/>
      <c r="OPT932" s="5"/>
      <c r="OPU932" s="5"/>
      <c r="OPV932" s="5"/>
      <c r="OPW932" s="5"/>
      <c r="OPX932" s="5"/>
      <c r="OPY932" s="5"/>
      <c r="OPZ932" s="5"/>
      <c r="OQA932" s="5"/>
      <c r="OQB932" s="5"/>
      <c r="OQC932" s="5"/>
      <c r="OQD932" s="5"/>
      <c r="OQE932" s="5"/>
      <c r="OQF932" s="5"/>
      <c r="OQG932" s="5"/>
      <c r="OQH932" s="5"/>
      <c r="OQI932" s="5"/>
      <c r="OQJ932" s="5"/>
      <c r="OQK932" s="5"/>
      <c r="OQL932" s="5"/>
      <c r="OQM932" s="5"/>
      <c r="OQN932" s="5"/>
      <c r="OQO932" s="5"/>
      <c r="OQP932" s="5"/>
      <c r="OQQ932" s="5"/>
      <c r="OQR932" s="5"/>
      <c r="OQS932" s="5"/>
      <c r="OQT932" s="5"/>
      <c r="OQU932" s="5"/>
      <c r="OQV932" s="5"/>
      <c r="OQW932" s="5"/>
      <c r="OQX932" s="5"/>
      <c r="OQY932" s="5"/>
      <c r="OQZ932" s="5"/>
      <c r="ORA932" s="5"/>
      <c r="ORB932" s="5"/>
      <c r="ORC932" s="5"/>
      <c r="ORD932" s="5"/>
      <c r="ORE932" s="5"/>
      <c r="ORF932" s="5"/>
      <c r="ORG932" s="5"/>
      <c r="ORH932" s="5"/>
      <c r="ORI932" s="5"/>
      <c r="ORJ932" s="5"/>
      <c r="ORK932" s="5"/>
      <c r="ORL932" s="5"/>
      <c r="ORM932" s="5"/>
      <c r="ORN932" s="5"/>
      <c r="ORO932" s="5"/>
      <c r="ORP932" s="5"/>
      <c r="ORQ932" s="5"/>
      <c r="ORR932" s="5"/>
      <c r="ORS932" s="5"/>
      <c r="ORT932" s="5"/>
      <c r="ORU932" s="5"/>
      <c r="ORV932" s="5"/>
      <c r="ORW932" s="5"/>
      <c r="ORX932" s="5"/>
      <c r="ORY932" s="5"/>
      <c r="ORZ932" s="5"/>
      <c r="OSA932" s="5"/>
      <c r="OSB932" s="5"/>
      <c r="OSC932" s="5"/>
      <c r="OSD932" s="5"/>
      <c r="OSE932" s="5"/>
      <c r="OSF932" s="5"/>
      <c r="OSG932" s="5"/>
      <c r="OSH932" s="5"/>
      <c r="OSI932" s="5"/>
      <c r="OSJ932" s="5"/>
      <c r="OSK932" s="5"/>
      <c r="OSL932" s="5"/>
      <c r="OSM932" s="5"/>
      <c r="OSN932" s="5"/>
      <c r="OSO932" s="5"/>
      <c r="OSP932" s="5"/>
      <c r="OSQ932" s="5"/>
      <c r="OSR932" s="5"/>
      <c r="OSS932" s="5"/>
      <c r="OST932" s="5"/>
      <c r="OSU932" s="5"/>
      <c r="OSV932" s="5"/>
      <c r="OSW932" s="5"/>
      <c r="OSX932" s="5"/>
      <c r="OSY932" s="5"/>
      <c r="OSZ932" s="5"/>
      <c r="OTA932" s="5"/>
      <c r="OTB932" s="5"/>
      <c r="OTC932" s="5"/>
      <c r="OTD932" s="5"/>
      <c r="OTE932" s="5"/>
      <c r="OTF932" s="5"/>
      <c r="OTG932" s="5"/>
      <c r="OTH932" s="5"/>
      <c r="OTI932" s="5"/>
      <c r="OTJ932" s="5"/>
      <c r="OTK932" s="5"/>
      <c r="OTL932" s="5"/>
      <c r="OTM932" s="5"/>
      <c r="OTN932" s="5"/>
      <c r="OTO932" s="5"/>
      <c r="OTP932" s="5"/>
      <c r="OTQ932" s="5"/>
      <c r="OTR932" s="5"/>
      <c r="OTS932" s="5"/>
      <c r="OTT932" s="5"/>
      <c r="OTU932" s="5"/>
      <c r="OTV932" s="5"/>
      <c r="OTW932" s="5"/>
      <c r="OTX932" s="5"/>
      <c r="OTY932" s="5"/>
      <c r="OTZ932" s="5"/>
      <c r="OUA932" s="5"/>
      <c r="OUB932" s="5"/>
      <c r="OUC932" s="5"/>
      <c r="OUD932" s="5"/>
      <c r="OUE932" s="5"/>
      <c r="OUF932" s="5"/>
      <c r="OUG932" s="5"/>
      <c r="OUH932" s="5"/>
      <c r="OUI932" s="5"/>
      <c r="OUJ932" s="5"/>
      <c r="OUK932" s="5"/>
      <c r="OUL932" s="5"/>
      <c r="OUM932" s="5"/>
      <c r="OUN932" s="5"/>
      <c r="OUO932" s="5"/>
      <c r="OUP932" s="5"/>
      <c r="OUQ932" s="5"/>
      <c r="OUR932" s="5"/>
      <c r="OUS932" s="5"/>
      <c r="OUT932" s="5"/>
      <c r="OUU932" s="5"/>
      <c r="OUV932" s="5"/>
      <c r="OUW932" s="5"/>
      <c r="OUX932" s="5"/>
      <c r="OUY932" s="5"/>
      <c r="OUZ932" s="5"/>
      <c r="OVA932" s="5"/>
      <c r="OVB932" s="5"/>
      <c r="OVC932" s="5"/>
      <c r="OVD932" s="5"/>
      <c r="OVE932" s="5"/>
      <c r="OVF932" s="5"/>
      <c r="OVG932" s="5"/>
      <c r="OVH932" s="5"/>
      <c r="OVI932" s="5"/>
      <c r="OVJ932" s="5"/>
      <c r="OVK932" s="5"/>
      <c r="OVL932" s="5"/>
      <c r="OVM932" s="5"/>
      <c r="OVN932" s="5"/>
      <c r="OVO932" s="5"/>
      <c r="OVP932" s="5"/>
      <c r="OVQ932" s="5"/>
      <c r="OVR932" s="5"/>
      <c r="OVS932" s="5"/>
      <c r="OVT932" s="5"/>
      <c r="OVU932" s="5"/>
      <c r="OVV932" s="5"/>
      <c r="OVW932" s="5"/>
      <c r="OVX932" s="5"/>
      <c r="OVY932" s="5"/>
      <c r="OVZ932" s="5"/>
      <c r="OWA932" s="5"/>
      <c r="OWB932" s="5"/>
      <c r="OWC932" s="5"/>
      <c r="OWD932" s="5"/>
      <c r="OWE932" s="5"/>
      <c r="OWF932" s="5"/>
      <c r="OWG932" s="5"/>
      <c r="OWH932" s="5"/>
      <c r="OWI932" s="5"/>
      <c r="OWJ932" s="5"/>
      <c r="OWK932" s="5"/>
      <c r="OWL932" s="5"/>
      <c r="OWM932" s="5"/>
      <c r="OWN932" s="5"/>
      <c r="OWO932" s="5"/>
      <c r="OWP932" s="5"/>
      <c r="OWQ932" s="5"/>
      <c r="OWR932" s="5"/>
      <c r="OWS932" s="5"/>
      <c r="OWT932" s="5"/>
      <c r="OWU932" s="5"/>
      <c r="OWV932" s="5"/>
      <c r="OWW932" s="5"/>
      <c r="OWX932" s="5"/>
      <c r="OWY932" s="5"/>
      <c r="OWZ932" s="5"/>
      <c r="OXA932" s="5"/>
      <c r="OXB932" s="5"/>
      <c r="OXC932" s="5"/>
      <c r="OXD932" s="5"/>
      <c r="OXE932" s="5"/>
      <c r="OXF932" s="5"/>
      <c r="OXG932" s="5"/>
      <c r="OXH932" s="5"/>
      <c r="OXI932" s="5"/>
      <c r="OXJ932" s="5"/>
      <c r="OXK932" s="5"/>
      <c r="OXL932" s="5"/>
      <c r="OXM932" s="5"/>
      <c r="OXN932" s="5"/>
      <c r="OXO932" s="5"/>
      <c r="OXP932" s="5"/>
      <c r="OXQ932" s="5"/>
      <c r="OXR932" s="5"/>
      <c r="OXS932" s="5"/>
      <c r="OXT932" s="5"/>
      <c r="OXU932" s="5"/>
      <c r="OXV932" s="5"/>
      <c r="OXW932" s="5"/>
      <c r="OXX932" s="5"/>
      <c r="OXY932" s="5"/>
      <c r="OXZ932" s="5"/>
      <c r="OYA932" s="5"/>
      <c r="OYB932" s="5"/>
      <c r="OYC932" s="5"/>
      <c r="OYD932" s="5"/>
      <c r="OYE932" s="5"/>
      <c r="OYF932" s="5"/>
      <c r="OYG932" s="5"/>
      <c r="OYH932" s="5"/>
      <c r="OYI932" s="5"/>
      <c r="OYJ932" s="5"/>
      <c r="OYK932" s="5"/>
      <c r="OYL932" s="5"/>
      <c r="OYM932" s="5"/>
      <c r="OYN932" s="5"/>
      <c r="OYO932" s="5"/>
      <c r="OYP932" s="5"/>
      <c r="OYQ932" s="5"/>
      <c r="OYR932" s="5"/>
      <c r="OYS932" s="5"/>
      <c r="OYT932" s="5"/>
      <c r="OYU932" s="5"/>
      <c r="OYV932" s="5"/>
      <c r="OYW932" s="5"/>
      <c r="OYX932" s="5"/>
      <c r="OYY932" s="5"/>
      <c r="OYZ932" s="5"/>
      <c r="OZA932" s="5"/>
      <c r="OZB932" s="5"/>
      <c r="OZC932" s="5"/>
      <c r="OZD932" s="5"/>
      <c r="OZE932" s="5"/>
      <c r="OZF932" s="5"/>
      <c r="OZG932" s="5"/>
      <c r="OZH932" s="5"/>
      <c r="OZI932" s="5"/>
      <c r="OZJ932" s="5"/>
      <c r="OZK932" s="5"/>
      <c r="OZL932" s="5"/>
      <c r="OZM932" s="5"/>
      <c r="OZN932" s="5"/>
      <c r="OZO932" s="5"/>
      <c r="OZP932" s="5"/>
      <c r="OZQ932" s="5"/>
      <c r="OZR932" s="5"/>
      <c r="OZS932" s="5"/>
      <c r="OZT932" s="5"/>
      <c r="OZU932" s="5"/>
      <c r="OZV932" s="5"/>
      <c r="OZW932" s="5"/>
      <c r="OZX932" s="5"/>
      <c r="OZY932" s="5"/>
      <c r="OZZ932" s="5"/>
      <c r="PAA932" s="5"/>
      <c r="PAB932" s="5"/>
      <c r="PAC932" s="5"/>
      <c r="PAD932" s="5"/>
      <c r="PAE932" s="5"/>
      <c r="PAF932" s="5"/>
      <c r="PAG932" s="5"/>
      <c r="PAH932" s="5"/>
      <c r="PAI932" s="5"/>
      <c r="PAJ932" s="5"/>
      <c r="PAK932" s="5"/>
      <c r="PAL932" s="5"/>
      <c r="PAM932" s="5"/>
      <c r="PAN932" s="5"/>
      <c r="PAO932" s="5"/>
      <c r="PAP932" s="5"/>
      <c r="PAQ932" s="5"/>
      <c r="PAR932" s="5"/>
      <c r="PAS932" s="5"/>
      <c r="PAT932" s="5"/>
      <c r="PAU932" s="5"/>
      <c r="PAV932" s="5"/>
      <c r="PAW932" s="5"/>
      <c r="PAX932" s="5"/>
      <c r="PAY932" s="5"/>
      <c r="PAZ932" s="5"/>
      <c r="PBA932" s="5"/>
      <c r="PBB932" s="5"/>
      <c r="PBC932" s="5"/>
      <c r="PBD932" s="5"/>
      <c r="PBE932" s="5"/>
      <c r="PBF932" s="5"/>
      <c r="PBG932" s="5"/>
      <c r="PBH932" s="5"/>
      <c r="PBI932" s="5"/>
      <c r="PBJ932" s="5"/>
      <c r="PBK932" s="5"/>
      <c r="PBL932" s="5"/>
      <c r="PBM932" s="5"/>
      <c r="PBN932" s="5"/>
      <c r="PBO932" s="5"/>
      <c r="PBP932" s="5"/>
      <c r="PBQ932" s="5"/>
      <c r="PBR932" s="5"/>
      <c r="PBS932" s="5"/>
      <c r="PBT932" s="5"/>
      <c r="PBU932" s="5"/>
      <c r="PBV932" s="5"/>
      <c r="PBW932" s="5"/>
      <c r="PBX932" s="5"/>
      <c r="PBY932" s="5"/>
      <c r="PBZ932" s="5"/>
      <c r="PCA932" s="5"/>
      <c r="PCB932" s="5"/>
      <c r="PCC932" s="5"/>
      <c r="PCD932" s="5"/>
      <c r="PCE932" s="5"/>
      <c r="PCF932" s="5"/>
      <c r="PCG932" s="5"/>
      <c r="PCH932" s="5"/>
      <c r="PCI932" s="5"/>
      <c r="PCJ932" s="5"/>
      <c r="PCK932" s="5"/>
      <c r="PCL932" s="5"/>
      <c r="PCM932" s="5"/>
      <c r="PCN932" s="5"/>
      <c r="PCO932" s="5"/>
      <c r="PCP932" s="5"/>
      <c r="PCQ932" s="5"/>
      <c r="PCR932" s="5"/>
      <c r="PCS932" s="5"/>
      <c r="PCT932" s="5"/>
      <c r="PCU932" s="5"/>
      <c r="PCV932" s="5"/>
      <c r="PCW932" s="5"/>
      <c r="PCX932" s="5"/>
      <c r="PCY932" s="5"/>
      <c r="PCZ932" s="5"/>
      <c r="PDA932" s="5"/>
      <c r="PDB932" s="5"/>
      <c r="PDC932" s="5"/>
      <c r="PDD932" s="5"/>
      <c r="PDE932" s="5"/>
      <c r="PDF932" s="5"/>
      <c r="PDG932" s="5"/>
      <c r="PDH932" s="5"/>
      <c r="PDI932" s="5"/>
      <c r="PDJ932" s="5"/>
      <c r="PDK932" s="5"/>
      <c r="PDL932" s="5"/>
      <c r="PDM932" s="5"/>
      <c r="PDN932" s="5"/>
      <c r="PDO932" s="5"/>
      <c r="PDP932" s="5"/>
      <c r="PDQ932" s="5"/>
      <c r="PDR932" s="5"/>
      <c r="PDS932" s="5"/>
      <c r="PDT932" s="5"/>
      <c r="PDU932" s="5"/>
      <c r="PDV932" s="5"/>
      <c r="PDW932" s="5"/>
      <c r="PDX932" s="5"/>
      <c r="PDY932" s="5"/>
      <c r="PDZ932" s="5"/>
      <c r="PEA932" s="5"/>
      <c r="PEB932" s="5"/>
      <c r="PEC932" s="5"/>
      <c r="PED932" s="5"/>
      <c r="PEE932" s="5"/>
      <c r="PEF932" s="5"/>
      <c r="PEG932" s="5"/>
      <c r="PEH932" s="5"/>
      <c r="PEI932" s="5"/>
      <c r="PEJ932" s="5"/>
      <c r="PEK932" s="5"/>
      <c r="PEL932" s="5"/>
      <c r="PEM932" s="5"/>
      <c r="PEN932" s="5"/>
      <c r="PEO932" s="5"/>
      <c r="PEP932" s="5"/>
      <c r="PEQ932" s="5"/>
      <c r="PER932" s="5"/>
      <c r="PES932" s="5"/>
      <c r="PET932" s="5"/>
      <c r="PEU932" s="5"/>
      <c r="PEV932" s="5"/>
      <c r="PEW932" s="5"/>
      <c r="PEX932" s="5"/>
      <c r="PEY932" s="5"/>
      <c r="PEZ932" s="5"/>
      <c r="PFA932" s="5"/>
      <c r="PFB932" s="5"/>
      <c r="PFC932" s="5"/>
      <c r="PFD932" s="5"/>
      <c r="PFE932" s="5"/>
      <c r="PFF932" s="5"/>
      <c r="PFG932" s="5"/>
      <c r="PFH932" s="5"/>
      <c r="PFI932" s="5"/>
      <c r="PFJ932" s="5"/>
      <c r="PFK932" s="5"/>
      <c r="PFL932" s="5"/>
      <c r="PFM932" s="5"/>
      <c r="PFN932" s="5"/>
      <c r="PFO932" s="5"/>
      <c r="PFP932" s="5"/>
      <c r="PFQ932" s="5"/>
      <c r="PFR932" s="5"/>
      <c r="PFS932" s="5"/>
      <c r="PFT932" s="5"/>
      <c r="PFU932" s="5"/>
      <c r="PFV932" s="5"/>
      <c r="PFW932" s="5"/>
      <c r="PFX932" s="5"/>
      <c r="PFY932" s="5"/>
      <c r="PFZ932" s="5"/>
      <c r="PGA932" s="5"/>
      <c r="PGB932" s="5"/>
      <c r="PGC932" s="5"/>
      <c r="PGD932" s="5"/>
      <c r="PGE932" s="5"/>
      <c r="PGF932" s="5"/>
      <c r="PGG932" s="5"/>
      <c r="PGH932" s="5"/>
      <c r="PGI932" s="5"/>
      <c r="PGJ932" s="5"/>
      <c r="PGK932" s="5"/>
      <c r="PGL932" s="5"/>
      <c r="PGM932" s="5"/>
      <c r="PGN932" s="5"/>
      <c r="PGO932" s="5"/>
      <c r="PGP932" s="5"/>
      <c r="PGQ932" s="5"/>
      <c r="PGR932" s="5"/>
      <c r="PGS932" s="5"/>
      <c r="PGT932" s="5"/>
      <c r="PGU932" s="5"/>
      <c r="PGV932" s="5"/>
      <c r="PGW932" s="5"/>
      <c r="PGX932" s="5"/>
      <c r="PGY932" s="5"/>
      <c r="PGZ932" s="5"/>
      <c r="PHA932" s="5"/>
      <c r="PHB932" s="5"/>
      <c r="PHC932" s="5"/>
      <c r="PHD932" s="5"/>
      <c r="PHE932" s="5"/>
      <c r="PHF932" s="5"/>
      <c r="PHG932" s="5"/>
      <c r="PHH932" s="5"/>
      <c r="PHI932" s="5"/>
      <c r="PHJ932" s="5"/>
      <c r="PHK932" s="5"/>
      <c r="PHL932" s="5"/>
      <c r="PHM932" s="5"/>
      <c r="PHN932" s="5"/>
      <c r="PHO932" s="5"/>
      <c r="PHP932" s="5"/>
      <c r="PHQ932" s="5"/>
      <c r="PHR932" s="5"/>
      <c r="PHS932" s="5"/>
      <c r="PHT932" s="5"/>
      <c r="PHU932" s="5"/>
      <c r="PHV932" s="5"/>
      <c r="PHW932" s="5"/>
      <c r="PHX932" s="5"/>
      <c r="PHY932" s="5"/>
      <c r="PHZ932" s="5"/>
      <c r="PIA932" s="5"/>
      <c r="PIB932" s="5"/>
      <c r="PIC932" s="5"/>
      <c r="PID932" s="5"/>
      <c r="PIE932" s="5"/>
      <c r="PIF932" s="5"/>
      <c r="PIG932" s="5"/>
      <c r="PIH932" s="5"/>
      <c r="PII932" s="5"/>
      <c r="PIJ932" s="5"/>
      <c r="PIK932" s="5"/>
      <c r="PIL932" s="5"/>
      <c r="PIM932" s="5"/>
      <c r="PIN932" s="5"/>
      <c r="PIO932" s="5"/>
      <c r="PIP932" s="5"/>
      <c r="PIQ932" s="5"/>
      <c r="PIR932" s="5"/>
      <c r="PIS932" s="5"/>
      <c r="PIT932" s="5"/>
      <c r="PIU932" s="5"/>
      <c r="PIV932" s="5"/>
      <c r="PIW932" s="5"/>
      <c r="PIX932" s="5"/>
      <c r="PIY932" s="5"/>
      <c r="PIZ932" s="5"/>
      <c r="PJA932" s="5"/>
      <c r="PJB932" s="5"/>
      <c r="PJC932" s="5"/>
      <c r="PJD932" s="5"/>
      <c r="PJE932" s="5"/>
      <c r="PJF932" s="5"/>
      <c r="PJG932" s="5"/>
      <c r="PJH932" s="5"/>
      <c r="PJI932" s="5"/>
      <c r="PJJ932" s="5"/>
      <c r="PJK932" s="5"/>
      <c r="PJL932" s="5"/>
      <c r="PJM932" s="5"/>
      <c r="PJN932" s="5"/>
      <c r="PJO932" s="5"/>
      <c r="PJP932" s="5"/>
      <c r="PJQ932" s="5"/>
      <c r="PJR932" s="5"/>
      <c r="PJS932" s="5"/>
      <c r="PJT932" s="5"/>
      <c r="PJU932" s="5"/>
      <c r="PJV932" s="5"/>
      <c r="PJW932" s="5"/>
      <c r="PJX932" s="5"/>
      <c r="PJY932" s="5"/>
      <c r="PJZ932" s="5"/>
      <c r="PKA932" s="5"/>
      <c r="PKB932" s="5"/>
      <c r="PKC932" s="5"/>
      <c r="PKD932" s="5"/>
      <c r="PKE932" s="5"/>
      <c r="PKF932" s="5"/>
      <c r="PKG932" s="5"/>
      <c r="PKH932" s="5"/>
      <c r="PKI932" s="5"/>
      <c r="PKJ932" s="5"/>
      <c r="PKK932" s="5"/>
      <c r="PKL932" s="5"/>
      <c r="PKM932" s="5"/>
      <c r="PKN932" s="5"/>
      <c r="PKO932" s="5"/>
      <c r="PKP932" s="5"/>
      <c r="PKQ932" s="5"/>
      <c r="PKR932" s="5"/>
      <c r="PKS932" s="5"/>
      <c r="PKT932" s="5"/>
      <c r="PKU932" s="5"/>
      <c r="PKV932" s="5"/>
      <c r="PKW932" s="5"/>
      <c r="PKX932" s="5"/>
      <c r="PKY932" s="5"/>
      <c r="PKZ932" s="5"/>
      <c r="PLA932" s="5"/>
      <c r="PLB932" s="5"/>
      <c r="PLC932" s="5"/>
      <c r="PLD932" s="5"/>
      <c r="PLE932" s="5"/>
      <c r="PLF932" s="5"/>
      <c r="PLG932" s="5"/>
      <c r="PLH932" s="5"/>
      <c r="PLI932" s="5"/>
      <c r="PLJ932" s="5"/>
      <c r="PLK932" s="5"/>
      <c r="PLL932" s="5"/>
      <c r="PLM932" s="5"/>
      <c r="PLN932" s="5"/>
      <c r="PLO932" s="5"/>
      <c r="PLP932" s="5"/>
      <c r="PLQ932" s="5"/>
      <c r="PLR932" s="5"/>
      <c r="PLS932" s="5"/>
      <c r="PLT932" s="5"/>
      <c r="PLU932" s="5"/>
      <c r="PLV932" s="5"/>
      <c r="PLW932" s="5"/>
      <c r="PLX932" s="5"/>
      <c r="PLY932" s="5"/>
      <c r="PLZ932" s="5"/>
      <c r="PMA932" s="5"/>
      <c r="PMB932" s="5"/>
      <c r="PMC932" s="5"/>
      <c r="PMD932" s="5"/>
      <c r="PME932" s="5"/>
      <c r="PMF932" s="5"/>
      <c r="PMG932" s="5"/>
      <c r="PMH932" s="5"/>
      <c r="PMI932" s="5"/>
      <c r="PMJ932" s="5"/>
      <c r="PMK932" s="5"/>
      <c r="PML932" s="5"/>
      <c r="PMM932" s="5"/>
      <c r="PMN932" s="5"/>
      <c r="PMO932" s="5"/>
      <c r="PMP932" s="5"/>
      <c r="PMQ932" s="5"/>
      <c r="PMR932" s="5"/>
      <c r="PMS932" s="5"/>
      <c r="PMT932" s="5"/>
      <c r="PMU932" s="5"/>
      <c r="PMV932" s="5"/>
      <c r="PMW932" s="5"/>
      <c r="PMX932" s="5"/>
      <c r="PMY932" s="5"/>
      <c r="PMZ932" s="5"/>
      <c r="PNA932" s="5"/>
      <c r="PNB932" s="5"/>
      <c r="PNC932" s="5"/>
      <c r="PND932" s="5"/>
      <c r="PNE932" s="5"/>
      <c r="PNF932" s="5"/>
      <c r="PNG932" s="5"/>
      <c r="PNH932" s="5"/>
      <c r="PNI932" s="5"/>
      <c r="PNJ932" s="5"/>
      <c r="PNK932" s="5"/>
      <c r="PNL932" s="5"/>
      <c r="PNM932" s="5"/>
      <c r="PNN932" s="5"/>
      <c r="PNO932" s="5"/>
      <c r="PNP932" s="5"/>
      <c r="PNQ932" s="5"/>
      <c r="PNR932" s="5"/>
      <c r="PNS932" s="5"/>
      <c r="PNT932" s="5"/>
      <c r="PNU932" s="5"/>
      <c r="PNV932" s="5"/>
      <c r="PNW932" s="5"/>
      <c r="PNX932" s="5"/>
      <c r="PNY932" s="5"/>
      <c r="PNZ932" s="5"/>
      <c r="POA932" s="5"/>
      <c r="POB932" s="5"/>
      <c r="POC932" s="5"/>
      <c r="POD932" s="5"/>
      <c r="POE932" s="5"/>
      <c r="POF932" s="5"/>
      <c r="POG932" s="5"/>
      <c r="POH932" s="5"/>
      <c r="POI932" s="5"/>
      <c r="POJ932" s="5"/>
      <c r="POK932" s="5"/>
      <c r="POL932" s="5"/>
      <c r="POM932" s="5"/>
      <c r="PON932" s="5"/>
      <c r="POO932" s="5"/>
      <c r="POP932" s="5"/>
      <c r="POQ932" s="5"/>
      <c r="POR932" s="5"/>
      <c r="POS932" s="5"/>
      <c r="POT932" s="5"/>
      <c r="POU932" s="5"/>
      <c r="POV932" s="5"/>
      <c r="POW932" s="5"/>
      <c r="POX932" s="5"/>
      <c r="POY932" s="5"/>
      <c r="POZ932" s="5"/>
      <c r="PPA932" s="5"/>
      <c r="PPB932" s="5"/>
      <c r="PPC932" s="5"/>
      <c r="PPD932" s="5"/>
      <c r="PPE932" s="5"/>
      <c r="PPF932" s="5"/>
      <c r="PPG932" s="5"/>
      <c r="PPH932" s="5"/>
      <c r="PPI932" s="5"/>
      <c r="PPJ932" s="5"/>
      <c r="PPK932" s="5"/>
      <c r="PPL932" s="5"/>
      <c r="PPM932" s="5"/>
      <c r="PPN932" s="5"/>
      <c r="PPO932" s="5"/>
      <c r="PPP932" s="5"/>
      <c r="PPQ932" s="5"/>
      <c r="PPR932" s="5"/>
      <c r="PPS932" s="5"/>
      <c r="PPT932" s="5"/>
      <c r="PPU932" s="5"/>
      <c r="PPV932" s="5"/>
      <c r="PPW932" s="5"/>
      <c r="PPX932" s="5"/>
      <c r="PPY932" s="5"/>
      <c r="PPZ932" s="5"/>
      <c r="PQA932" s="5"/>
      <c r="PQB932" s="5"/>
      <c r="PQC932" s="5"/>
      <c r="PQD932" s="5"/>
      <c r="PQE932" s="5"/>
      <c r="PQF932" s="5"/>
      <c r="PQG932" s="5"/>
      <c r="PQH932" s="5"/>
      <c r="PQI932" s="5"/>
      <c r="PQJ932" s="5"/>
      <c r="PQK932" s="5"/>
      <c r="PQL932" s="5"/>
      <c r="PQM932" s="5"/>
      <c r="PQN932" s="5"/>
      <c r="PQO932" s="5"/>
      <c r="PQP932" s="5"/>
      <c r="PQQ932" s="5"/>
      <c r="PQR932" s="5"/>
      <c r="PQS932" s="5"/>
      <c r="PQT932" s="5"/>
      <c r="PQU932" s="5"/>
      <c r="PQV932" s="5"/>
      <c r="PQW932" s="5"/>
      <c r="PQX932" s="5"/>
      <c r="PQY932" s="5"/>
      <c r="PQZ932" s="5"/>
      <c r="PRA932" s="5"/>
      <c r="PRB932" s="5"/>
      <c r="PRC932" s="5"/>
      <c r="PRD932" s="5"/>
      <c r="PRE932" s="5"/>
      <c r="PRF932" s="5"/>
      <c r="PRG932" s="5"/>
      <c r="PRH932" s="5"/>
      <c r="PRI932" s="5"/>
      <c r="PRJ932" s="5"/>
      <c r="PRK932" s="5"/>
      <c r="PRL932" s="5"/>
      <c r="PRM932" s="5"/>
      <c r="PRN932" s="5"/>
      <c r="PRO932" s="5"/>
      <c r="PRP932" s="5"/>
      <c r="PRQ932" s="5"/>
      <c r="PRR932" s="5"/>
      <c r="PRS932" s="5"/>
      <c r="PRT932" s="5"/>
      <c r="PRU932" s="5"/>
      <c r="PRV932" s="5"/>
      <c r="PRW932" s="5"/>
      <c r="PRX932" s="5"/>
      <c r="PRY932" s="5"/>
      <c r="PRZ932" s="5"/>
      <c r="PSA932" s="5"/>
      <c r="PSB932" s="5"/>
      <c r="PSC932" s="5"/>
      <c r="PSD932" s="5"/>
      <c r="PSE932" s="5"/>
      <c r="PSF932" s="5"/>
      <c r="PSG932" s="5"/>
      <c r="PSH932" s="5"/>
      <c r="PSI932" s="5"/>
      <c r="PSJ932" s="5"/>
      <c r="PSK932" s="5"/>
      <c r="PSL932" s="5"/>
      <c r="PSM932" s="5"/>
      <c r="PSN932" s="5"/>
      <c r="PSO932" s="5"/>
      <c r="PSP932" s="5"/>
      <c r="PSQ932" s="5"/>
      <c r="PSR932" s="5"/>
      <c r="PSS932" s="5"/>
      <c r="PST932" s="5"/>
      <c r="PSU932" s="5"/>
      <c r="PSV932" s="5"/>
      <c r="PSW932" s="5"/>
      <c r="PSX932" s="5"/>
      <c r="PSY932" s="5"/>
      <c r="PSZ932" s="5"/>
      <c r="PTA932" s="5"/>
      <c r="PTB932" s="5"/>
      <c r="PTC932" s="5"/>
      <c r="PTD932" s="5"/>
      <c r="PTE932" s="5"/>
      <c r="PTF932" s="5"/>
      <c r="PTG932" s="5"/>
      <c r="PTH932" s="5"/>
      <c r="PTI932" s="5"/>
      <c r="PTJ932" s="5"/>
      <c r="PTK932" s="5"/>
      <c r="PTL932" s="5"/>
      <c r="PTM932" s="5"/>
      <c r="PTN932" s="5"/>
      <c r="PTO932" s="5"/>
      <c r="PTP932" s="5"/>
      <c r="PTQ932" s="5"/>
      <c r="PTR932" s="5"/>
      <c r="PTS932" s="5"/>
      <c r="PTT932" s="5"/>
      <c r="PTU932" s="5"/>
      <c r="PTV932" s="5"/>
      <c r="PTW932" s="5"/>
      <c r="PTX932" s="5"/>
      <c r="PTY932" s="5"/>
      <c r="PTZ932" s="5"/>
      <c r="PUA932" s="5"/>
      <c r="PUB932" s="5"/>
      <c r="PUC932" s="5"/>
      <c r="PUD932" s="5"/>
      <c r="PUE932" s="5"/>
      <c r="PUF932" s="5"/>
      <c r="PUG932" s="5"/>
      <c r="PUH932" s="5"/>
      <c r="PUI932" s="5"/>
      <c r="PUJ932" s="5"/>
      <c r="PUK932" s="5"/>
      <c r="PUL932" s="5"/>
      <c r="PUM932" s="5"/>
      <c r="PUN932" s="5"/>
      <c r="PUO932" s="5"/>
      <c r="PUP932" s="5"/>
      <c r="PUQ932" s="5"/>
      <c r="PUR932" s="5"/>
      <c r="PUS932" s="5"/>
      <c r="PUT932" s="5"/>
      <c r="PUU932" s="5"/>
      <c r="PUV932" s="5"/>
      <c r="PUW932" s="5"/>
      <c r="PUX932" s="5"/>
      <c r="PUY932" s="5"/>
      <c r="PUZ932" s="5"/>
      <c r="PVA932" s="5"/>
      <c r="PVB932" s="5"/>
      <c r="PVC932" s="5"/>
      <c r="PVD932" s="5"/>
      <c r="PVE932" s="5"/>
      <c r="PVF932" s="5"/>
      <c r="PVG932" s="5"/>
      <c r="PVH932" s="5"/>
      <c r="PVI932" s="5"/>
      <c r="PVJ932" s="5"/>
      <c r="PVK932" s="5"/>
      <c r="PVL932" s="5"/>
      <c r="PVM932" s="5"/>
      <c r="PVN932" s="5"/>
      <c r="PVO932" s="5"/>
      <c r="PVP932" s="5"/>
      <c r="PVQ932" s="5"/>
      <c r="PVR932" s="5"/>
      <c r="PVS932" s="5"/>
      <c r="PVT932" s="5"/>
      <c r="PVU932" s="5"/>
      <c r="PVV932" s="5"/>
      <c r="PVW932" s="5"/>
      <c r="PVX932" s="5"/>
      <c r="PVY932" s="5"/>
      <c r="PVZ932" s="5"/>
      <c r="PWA932" s="5"/>
      <c r="PWB932" s="5"/>
      <c r="PWC932" s="5"/>
      <c r="PWD932" s="5"/>
      <c r="PWE932" s="5"/>
      <c r="PWF932" s="5"/>
      <c r="PWG932" s="5"/>
      <c r="PWH932" s="5"/>
      <c r="PWI932" s="5"/>
      <c r="PWJ932" s="5"/>
      <c r="PWK932" s="5"/>
      <c r="PWL932" s="5"/>
      <c r="PWM932" s="5"/>
      <c r="PWN932" s="5"/>
      <c r="PWO932" s="5"/>
      <c r="PWP932" s="5"/>
      <c r="PWQ932" s="5"/>
      <c r="PWR932" s="5"/>
      <c r="PWS932" s="5"/>
      <c r="PWT932" s="5"/>
      <c r="PWU932" s="5"/>
      <c r="PWV932" s="5"/>
      <c r="PWW932" s="5"/>
      <c r="PWX932" s="5"/>
      <c r="PWY932" s="5"/>
      <c r="PWZ932" s="5"/>
      <c r="PXA932" s="5"/>
      <c r="PXB932" s="5"/>
      <c r="PXC932" s="5"/>
      <c r="PXD932" s="5"/>
      <c r="PXE932" s="5"/>
      <c r="PXF932" s="5"/>
      <c r="PXG932" s="5"/>
      <c r="PXH932" s="5"/>
      <c r="PXI932" s="5"/>
      <c r="PXJ932" s="5"/>
      <c r="PXK932" s="5"/>
      <c r="PXL932" s="5"/>
      <c r="PXM932" s="5"/>
      <c r="PXN932" s="5"/>
      <c r="PXO932" s="5"/>
      <c r="PXP932" s="5"/>
      <c r="PXQ932" s="5"/>
      <c r="PXR932" s="5"/>
      <c r="PXS932" s="5"/>
      <c r="PXT932" s="5"/>
      <c r="PXU932" s="5"/>
      <c r="PXV932" s="5"/>
      <c r="PXW932" s="5"/>
      <c r="PXX932" s="5"/>
      <c r="PXY932" s="5"/>
      <c r="PXZ932" s="5"/>
      <c r="PYA932" s="5"/>
      <c r="PYB932" s="5"/>
      <c r="PYC932" s="5"/>
      <c r="PYD932" s="5"/>
      <c r="PYE932" s="5"/>
      <c r="PYF932" s="5"/>
      <c r="PYG932" s="5"/>
      <c r="PYH932" s="5"/>
      <c r="PYI932" s="5"/>
      <c r="PYJ932" s="5"/>
      <c r="PYK932" s="5"/>
      <c r="PYL932" s="5"/>
      <c r="PYM932" s="5"/>
      <c r="PYN932" s="5"/>
      <c r="PYO932" s="5"/>
      <c r="PYP932" s="5"/>
      <c r="PYQ932" s="5"/>
      <c r="PYR932" s="5"/>
      <c r="PYS932" s="5"/>
      <c r="PYT932" s="5"/>
      <c r="PYU932" s="5"/>
      <c r="PYV932" s="5"/>
      <c r="PYW932" s="5"/>
      <c r="PYX932" s="5"/>
      <c r="PYY932" s="5"/>
      <c r="PYZ932" s="5"/>
      <c r="PZA932" s="5"/>
      <c r="PZB932" s="5"/>
      <c r="PZC932" s="5"/>
      <c r="PZD932" s="5"/>
      <c r="PZE932" s="5"/>
      <c r="PZF932" s="5"/>
      <c r="PZG932" s="5"/>
      <c r="PZH932" s="5"/>
      <c r="PZI932" s="5"/>
      <c r="PZJ932" s="5"/>
      <c r="PZK932" s="5"/>
      <c r="PZL932" s="5"/>
      <c r="PZM932" s="5"/>
      <c r="PZN932" s="5"/>
      <c r="PZO932" s="5"/>
      <c r="PZP932" s="5"/>
      <c r="PZQ932" s="5"/>
      <c r="PZR932" s="5"/>
      <c r="PZS932" s="5"/>
      <c r="PZT932" s="5"/>
      <c r="PZU932" s="5"/>
      <c r="PZV932" s="5"/>
      <c r="PZW932" s="5"/>
      <c r="PZX932" s="5"/>
      <c r="PZY932" s="5"/>
      <c r="PZZ932" s="5"/>
      <c r="QAA932" s="5"/>
      <c r="QAB932" s="5"/>
      <c r="QAC932" s="5"/>
      <c r="QAD932" s="5"/>
      <c r="QAE932" s="5"/>
      <c r="QAF932" s="5"/>
      <c r="QAG932" s="5"/>
      <c r="QAH932" s="5"/>
      <c r="QAI932" s="5"/>
      <c r="QAJ932" s="5"/>
      <c r="QAK932" s="5"/>
      <c r="QAL932" s="5"/>
      <c r="QAM932" s="5"/>
      <c r="QAN932" s="5"/>
      <c r="QAO932" s="5"/>
      <c r="QAP932" s="5"/>
      <c r="QAQ932" s="5"/>
      <c r="QAR932" s="5"/>
      <c r="QAS932" s="5"/>
      <c r="QAT932" s="5"/>
      <c r="QAU932" s="5"/>
      <c r="QAV932" s="5"/>
      <c r="QAW932" s="5"/>
      <c r="QAX932" s="5"/>
      <c r="QAY932" s="5"/>
      <c r="QAZ932" s="5"/>
      <c r="QBA932" s="5"/>
      <c r="QBB932" s="5"/>
      <c r="QBC932" s="5"/>
      <c r="QBD932" s="5"/>
      <c r="QBE932" s="5"/>
      <c r="QBF932" s="5"/>
      <c r="QBG932" s="5"/>
      <c r="QBH932" s="5"/>
      <c r="QBI932" s="5"/>
      <c r="QBJ932" s="5"/>
      <c r="QBK932" s="5"/>
      <c r="QBL932" s="5"/>
      <c r="QBM932" s="5"/>
      <c r="QBN932" s="5"/>
      <c r="QBO932" s="5"/>
      <c r="QBP932" s="5"/>
      <c r="QBQ932" s="5"/>
      <c r="QBR932" s="5"/>
      <c r="QBS932" s="5"/>
      <c r="QBT932" s="5"/>
      <c r="QBU932" s="5"/>
      <c r="QBV932" s="5"/>
      <c r="QBW932" s="5"/>
      <c r="QBX932" s="5"/>
      <c r="QBY932" s="5"/>
      <c r="QBZ932" s="5"/>
      <c r="QCA932" s="5"/>
      <c r="QCB932" s="5"/>
      <c r="QCC932" s="5"/>
      <c r="QCD932" s="5"/>
      <c r="QCE932" s="5"/>
      <c r="QCF932" s="5"/>
      <c r="QCG932" s="5"/>
      <c r="QCH932" s="5"/>
      <c r="QCI932" s="5"/>
      <c r="QCJ932" s="5"/>
      <c r="QCK932" s="5"/>
      <c r="QCL932" s="5"/>
      <c r="QCM932" s="5"/>
      <c r="QCN932" s="5"/>
      <c r="QCO932" s="5"/>
      <c r="QCP932" s="5"/>
      <c r="QCQ932" s="5"/>
      <c r="QCR932" s="5"/>
      <c r="QCS932" s="5"/>
      <c r="QCT932" s="5"/>
      <c r="QCU932" s="5"/>
      <c r="QCV932" s="5"/>
      <c r="QCW932" s="5"/>
      <c r="QCX932" s="5"/>
      <c r="QCY932" s="5"/>
      <c r="QCZ932" s="5"/>
      <c r="QDA932" s="5"/>
      <c r="QDB932" s="5"/>
      <c r="QDC932" s="5"/>
      <c r="QDD932" s="5"/>
      <c r="QDE932" s="5"/>
      <c r="QDF932" s="5"/>
      <c r="QDG932" s="5"/>
      <c r="QDH932" s="5"/>
      <c r="QDI932" s="5"/>
      <c r="QDJ932" s="5"/>
      <c r="QDK932" s="5"/>
      <c r="QDL932" s="5"/>
      <c r="QDM932" s="5"/>
      <c r="QDN932" s="5"/>
      <c r="QDO932" s="5"/>
      <c r="QDP932" s="5"/>
      <c r="QDQ932" s="5"/>
      <c r="QDR932" s="5"/>
      <c r="QDS932" s="5"/>
      <c r="QDT932" s="5"/>
      <c r="QDU932" s="5"/>
      <c r="QDV932" s="5"/>
      <c r="QDW932" s="5"/>
      <c r="QDX932" s="5"/>
      <c r="QDY932" s="5"/>
      <c r="QDZ932" s="5"/>
      <c r="QEA932" s="5"/>
      <c r="QEB932" s="5"/>
      <c r="QEC932" s="5"/>
      <c r="QED932" s="5"/>
      <c r="QEE932" s="5"/>
      <c r="QEF932" s="5"/>
      <c r="QEG932" s="5"/>
      <c r="QEH932" s="5"/>
      <c r="QEI932" s="5"/>
      <c r="QEJ932" s="5"/>
      <c r="QEK932" s="5"/>
      <c r="QEL932" s="5"/>
      <c r="QEM932" s="5"/>
      <c r="QEN932" s="5"/>
      <c r="QEO932" s="5"/>
      <c r="QEP932" s="5"/>
      <c r="QEQ932" s="5"/>
      <c r="QER932" s="5"/>
      <c r="QES932" s="5"/>
      <c r="QET932" s="5"/>
      <c r="QEU932" s="5"/>
      <c r="QEV932" s="5"/>
      <c r="QEW932" s="5"/>
      <c r="QEX932" s="5"/>
      <c r="QEY932" s="5"/>
      <c r="QEZ932" s="5"/>
      <c r="QFA932" s="5"/>
      <c r="QFB932" s="5"/>
      <c r="QFC932" s="5"/>
      <c r="QFD932" s="5"/>
      <c r="QFE932" s="5"/>
      <c r="QFF932" s="5"/>
      <c r="QFG932" s="5"/>
      <c r="QFH932" s="5"/>
      <c r="QFI932" s="5"/>
      <c r="QFJ932" s="5"/>
      <c r="QFK932" s="5"/>
      <c r="QFL932" s="5"/>
      <c r="QFM932" s="5"/>
      <c r="QFN932" s="5"/>
      <c r="QFO932" s="5"/>
      <c r="QFP932" s="5"/>
      <c r="QFQ932" s="5"/>
      <c r="QFR932" s="5"/>
      <c r="QFS932" s="5"/>
      <c r="QFT932" s="5"/>
      <c r="QFU932" s="5"/>
      <c r="QFV932" s="5"/>
      <c r="QFW932" s="5"/>
      <c r="QFX932" s="5"/>
      <c r="QFY932" s="5"/>
      <c r="QFZ932" s="5"/>
      <c r="QGA932" s="5"/>
      <c r="QGB932" s="5"/>
      <c r="QGC932" s="5"/>
      <c r="QGD932" s="5"/>
      <c r="QGE932" s="5"/>
      <c r="QGF932" s="5"/>
      <c r="QGG932" s="5"/>
      <c r="QGH932" s="5"/>
      <c r="QGI932" s="5"/>
      <c r="QGJ932" s="5"/>
      <c r="QGK932" s="5"/>
      <c r="QGL932" s="5"/>
      <c r="QGM932" s="5"/>
      <c r="QGN932" s="5"/>
      <c r="QGO932" s="5"/>
      <c r="QGP932" s="5"/>
      <c r="QGQ932" s="5"/>
      <c r="QGR932" s="5"/>
      <c r="QGS932" s="5"/>
      <c r="QGT932" s="5"/>
      <c r="QGU932" s="5"/>
      <c r="QGV932" s="5"/>
      <c r="QGW932" s="5"/>
      <c r="QGX932" s="5"/>
      <c r="QGY932" s="5"/>
      <c r="QGZ932" s="5"/>
      <c r="QHA932" s="5"/>
      <c r="QHB932" s="5"/>
      <c r="QHC932" s="5"/>
      <c r="QHD932" s="5"/>
      <c r="QHE932" s="5"/>
      <c r="QHF932" s="5"/>
      <c r="QHG932" s="5"/>
      <c r="QHH932" s="5"/>
      <c r="QHI932" s="5"/>
      <c r="QHJ932" s="5"/>
      <c r="QHK932" s="5"/>
      <c r="QHL932" s="5"/>
      <c r="QHM932" s="5"/>
      <c r="QHN932" s="5"/>
      <c r="QHO932" s="5"/>
      <c r="QHP932" s="5"/>
      <c r="QHQ932" s="5"/>
      <c r="QHR932" s="5"/>
      <c r="QHS932" s="5"/>
      <c r="QHT932" s="5"/>
      <c r="QHU932" s="5"/>
      <c r="QHV932" s="5"/>
      <c r="QHW932" s="5"/>
      <c r="QHX932" s="5"/>
      <c r="QHY932" s="5"/>
      <c r="QHZ932" s="5"/>
      <c r="QIA932" s="5"/>
      <c r="QIB932" s="5"/>
      <c r="QIC932" s="5"/>
      <c r="QID932" s="5"/>
      <c r="QIE932" s="5"/>
      <c r="QIF932" s="5"/>
      <c r="QIG932" s="5"/>
      <c r="QIH932" s="5"/>
      <c r="QII932" s="5"/>
      <c r="QIJ932" s="5"/>
      <c r="QIK932" s="5"/>
      <c r="QIL932" s="5"/>
      <c r="QIM932" s="5"/>
      <c r="QIN932" s="5"/>
      <c r="QIO932" s="5"/>
      <c r="QIP932" s="5"/>
      <c r="QIQ932" s="5"/>
      <c r="QIR932" s="5"/>
      <c r="QIS932" s="5"/>
      <c r="QIT932" s="5"/>
      <c r="QIU932" s="5"/>
      <c r="QIV932" s="5"/>
      <c r="QIW932" s="5"/>
      <c r="QIX932" s="5"/>
      <c r="QIY932" s="5"/>
      <c r="QIZ932" s="5"/>
      <c r="QJA932" s="5"/>
      <c r="QJB932" s="5"/>
      <c r="QJC932" s="5"/>
      <c r="QJD932" s="5"/>
      <c r="QJE932" s="5"/>
      <c r="QJF932" s="5"/>
      <c r="QJG932" s="5"/>
      <c r="QJH932" s="5"/>
      <c r="QJI932" s="5"/>
      <c r="QJJ932" s="5"/>
      <c r="QJK932" s="5"/>
      <c r="QJL932" s="5"/>
      <c r="QJM932" s="5"/>
      <c r="QJN932" s="5"/>
      <c r="QJO932" s="5"/>
      <c r="QJP932" s="5"/>
      <c r="QJQ932" s="5"/>
      <c r="QJR932" s="5"/>
      <c r="QJS932" s="5"/>
      <c r="QJT932" s="5"/>
      <c r="QJU932" s="5"/>
      <c r="QJV932" s="5"/>
      <c r="QJW932" s="5"/>
      <c r="QJX932" s="5"/>
      <c r="QJY932" s="5"/>
      <c r="QJZ932" s="5"/>
      <c r="QKA932" s="5"/>
      <c r="QKB932" s="5"/>
      <c r="QKC932" s="5"/>
      <c r="QKD932" s="5"/>
      <c r="QKE932" s="5"/>
      <c r="QKF932" s="5"/>
      <c r="QKG932" s="5"/>
      <c r="QKH932" s="5"/>
      <c r="QKI932" s="5"/>
      <c r="QKJ932" s="5"/>
      <c r="QKK932" s="5"/>
      <c r="QKL932" s="5"/>
      <c r="QKM932" s="5"/>
      <c r="QKN932" s="5"/>
      <c r="QKO932" s="5"/>
      <c r="QKP932" s="5"/>
      <c r="QKQ932" s="5"/>
      <c r="QKR932" s="5"/>
      <c r="QKS932" s="5"/>
      <c r="QKT932" s="5"/>
      <c r="QKU932" s="5"/>
      <c r="QKV932" s="5"/>
      <c r="QKW932" s="5"/>
      <c r="QKX932" s="5"/>
      <c r="QKY932" s="5"/>
      <c r="QKZ932" s="5"/>
      <c r="QLA932" s="5"/>
      <c r="QLB932" s="5"/>
      <c r="QLC932" s="5"/>
      <c r="QLD932" s="5"/>
      <c r="QLE932" s="5"/>
      <c r="QLF932" s="5"/>
      <c r="QLG932" s="5"/>
      <c r="QLH932" s="5"/>
      <c r="QLI932" s="5"/>
      <c r="QLJ932" s="5"/>
      <c r="QLK932" s="5"/>
      <c r="QLL932" s="5"/>
      <c r="QLM932" s="5"/>
      <c r="QLN932" s="5"/>
      <c r="QLO932" s="5"/>
      <c r="QLP932" s="5"/>
      <c r="QLQ932" s="5"/>
      <c r="QLR932" s="5"/>
      <c r="QLS932" s="5"/>
      <c r="QLT932" s="5"/>
      <c r="QLU932" s="5"/>
      <c r="QLV932" s="5"/>
      <c r="QLW932" s="5"/>
      <c r="QLX932" s="5"/>
      <c r="QLY932" s="5"/>
      <c r="QLZ932" s="5"/>
      <c r="QMA932" s="5"/>
      <c r="QMB932" s="5"/>
      <c r="QMC932" s="5"/>
      <c r="QMD932" s="5"/>
      <c r="QME932" s="5"/>
      <c r="QMF932" s="5"/>
      <c r="QMG932" s="5"/>
      <c r="QMH932" s="5"/>
      <c r="QMI932" s="5"/>
      <c r="QMJ932" s="5"/>
      <c r="QMK932" s="5"/>
      <c r="QML932" s="5"/>
      <c r="QMM932" s="5"/>
      <c r="QMN932" s="5"/>
      <c r="QMO932" s="5"/>
      <c r="QMP932" s="5"/>
      <c r="QMQ932" s="5"/>
      <c r="QMR932" s="5"/>
      <c r="QMS932" s="5"/>
      <c r="QMT932" s="5"/>
      <c r="QMU932" s="5"/>
      <c r="QMV932" s="5"/>
      <c r="QMW932" s="5"/>
      <c r="QMX932" s="5"/>
      <c r="QMY932" s="5"/>
      <c r="QMZ932" s="5"/>
      <c r="QNA932" s="5"/>
      <c r="QNB932" s="5"/>
      <c r="QNC932" s="5"/>
      <c r="QND932" s="5"/>
      <c r="QNE932" s="5"/>
      <c r="QNF932" s="5"/>
      <c r="QNG932" s="5"/>
      <c r="QNH932" s="5"/>
      <c r="QNI932" s="5"/>
      <c r="QNJ932" s="5"/>
      <c r="QNK932" s="5"/>
      <c r="QNL932" s="5"/>
      <c r="QNM932" s="5"/>
      <c r="QNN932" s="5"/>
      <c r="QNO932" s="5"/>
      <c r="QNP932" s="5"/>
      <c r="QNQ932" s="5"/>
      <c r="QNR932" s="5"/>
      <c r="QNS932" s="5"/>
      <c r="QNT932" s="5"/>
      <c r="QNU932" s="5"/>
      <c r="QNV932" s="5"/>
      <c r="QNW932" s="5"/>
      <c r="QNX932" s="5"/>
      <c r="QNY932" s="5"/>
      <c r="QNZ932" s="5"/>
      <c r="QOA932" s="5"/>
      <c r="QOB932" s="5"/>
      <c r="QOC932" s="5"/>
      <c r="QOD932" s="5"/>
      <c r="QOE932" s="5"/>
      <c r="QOF932" s="5"/>
      <c r="QOG932" s="5"/>
      <c r="QOH932" s="5"/>
      <c r="QOI932" s="5"/>
      <c r="QOJ932" s="5"/>
      <c r="QOK932" s="5"/>
      <c r="QOL932" s="5"/>
      <c r="QOM932" s="5"/>
      <c r="QON932" s="5"/>
      <c r="QOO932" s="5"/>
      <c r="QOP932" s="5"/>
      <c r="QOQ932" s="5"/>
      <c r="QOR932" s="5"/>
      <c r="QOS932" s="5"/>
      <c r="QOT932" s="5"/>
      <c r="QOU932" s="5"/>
      <c r="QOV932" s="5"/>
      <c r="QOW932" s="5"/>
      <c r="QOX932" s="5"/>
      <c r="QOY932" s="5"/>
      <c r="QOZ932" s="5"/>
      <c r="QPA932" s="5"/>
      <c r="QPB932" s="5"/>
      <c r="QPC932" s="5"/>
      <c r="QPD932" s="5"/>
      <c r="QPE932" s="5"/>
      <c r="QPF932" s="5"/>
      <c r="QPG932" s="5"/>
      <c r="QPH932" s="5"/>
      <c r="QPI932" s="5"/>
      <c r="QPJ932" s="5"/>
      <c r="QPK932" s="5"/>
      <c r="QPL932" s="5"/>
      <c r="QPM932" s="5"/>
      <c r="QPN932" s="5"/>
      <c r="QPO932" s="5"/>
      <c r="QPP932" s="5"/>
      <c r="QPQ932" s="5"/>
      <c r="QPR932" s="5"/>
      <c r="QPS932" s="5"/>
      <c r="QPT932" s="5"/>
      <c r="QPU932" s="5"/>
      <c r="QPV932" s="5"/>
      <c r="QPW932" s="5"/>
      <c r="QPX932" s="5"/>
      <c r="QPY932" s="5"/>
      <c r="QPZ932" s="5"/>
      <c r="QQA932" s="5"/>
      <c r="QQB932" s="5"/>
      <c r="QQC932" s="5"/>
      <c r="QQD932" s="5"/>
      <c r="QQE932" s="5"/>
      <c r="QQF932" s="5"/>
      <c r="QQG932" s="5"/>
      <c r="QQH932" s="5"/>
      <c r="QQI932" s="5"/>
      <c r="QQJ932" s="5"/>
      <c r="QQK932" s="5"/>
      <c r="QQL932" s="5"/>
      <c r="QQM932" s="5"/>
      <c r="QQN932" s="5"/>
      <c r="QQO932" s="5"/>
      <c r="QQP932" s="5"/>
      <c r="QQQ932" s="5"/>
      <c r="QQR932" s="5"/>
      <c r="QQS932" s="5"/>
      <c r="QQT932" s="5"/>
      <c r="QQU932" s="5"/>
      <c r="QQV932" s="5"/>
      <c r="QQW932" s="5"/>
      <c r="QQX932" s="5"/>
      <c r="QQY932" s="5"/>
      <c r="QQZ932" s="5"/>
      <c r="QRA932" s="5"/>
      <c r="QRB932" s="5"/>
      <c r="QRC932" s="5"/>
      <c r="QRD932" s="5"/>
      <c r="QRE932" s="5"/>
      <c r="QRF932" s="5"/>
      <c r="QRG932" s="5"/>
      <c r="QRH932" s="5"/>
      <c r="QRI932" s="5"/>
      <c r="QRJ932" s="5"/>
      <c r="QRK932" s="5"/>
      <c r="QRL932" s="5"/>
      <c r="QRM932" s="5"/>
      <c r="QRN932" s="5"/>
      <c r="QRO932" s="5"/>
      <c r="QRP932" s="5"/>
      <c r="QRQ932" s="5"/>
      <c r="QRR932" s="5"/>
      <c r="QRS932" s="5"/>
      <c r="QRT932" s="5"/>
      <c r="QRU932" s="5"/>
      <c r="QRV932" s="5"/>
      <c r="QRW932" s="5"/>
      <c r="QRX932" s="5"/>
      <c r="QRY932" s="5"/>
      <c r="QRZ932" s="5"/>
      <c r="QSA932" s="5"/>
      <c r="QSB932" s="5"/>
      <c r="QSC932" s="5"/>
      <c r="QSD932" s="5"/>
      <c r="QSE932" s="5"/>
      <c r="QSF932" s="5"/>
      <c r="QSG932" s="5"/>
      <c r="QSH932" s="5"/>
      <c r="QSI932" s="5"/>
      <c r="QSJ932" s="5"/>
      <c r="QSK932" s="5"/>
      <c r="QSL932" s="5"/>
      <c r="QSM932" s="5"/>
      <c r="QSN932" s="5"/>
      <c r="QSO932" s="5"/>
      <c r="QSP932" s="5"/>
      <c r="QSQ932" s="5"/>
      <c r="QSR932" s="5"/>
      <c r="QSS932" s="5"/>
      <c r="QST932" s="5"/>
      <c r="QSU932" s="5"/>
      <c r="QSV932" s="5"/>
      <c r="QSW932" s="5"/>
      <c r="QSX932" s="5"/>
      <c r="QSY932" s="5"/>
      <c r="QSZ932" s="5"/>
      <c r="QTA932" s="5"/>
      <c r="QTB932" s="5"/>
      <c r="QTC932" s="5"/>
      <c r="QTD932" s="5"/>
      <c r="QTE932" s="5"/>
      <c r="QTF932" s="5"/>
      <c r="QTG932" s="5"/>
      <c r="QTH932" s="5"/>
      <c r="QTI932" s="5"/>
      <c r="QTJ932" s="5"/>
      <c r="QTK932" s="5"/>
      <c r="QTL932" s="5"/>
      <c r="QTM932" s="5"/>
      <c r="QTN932" s="5"/>
      <c r="QTO932" s="5"/>
      <c r="QTP932" s="5"/>
      <c r="QTQ932" s="5"/>
      <c r="QTR932" s="5"/>
      <c r="QTS932" s="5"/>
      <c r="QTT932" s="5"/>
      <c r="QTU932" s="5"/>
      <c r="QTV932" s="5"/>
      <c r="QTW932" s="5"/>
      <c r="QTX932" s="5"/>
      <c r="QTY932" s="5"/>
      <c r="QTZ932" s="5"/>
      <c r="QUA932" s="5"/>
      <c r="QUB932" s="5"/>
      <c r="QUC932" s="5"/>
      <c r="QUD932" s="5"/>
      <c r="QUE932" s="5"/>
      <c r="QUF932" s="5"/>
      <c r="QUG932" s="5"/>
      <c r="QUH932" s="5"/>
      <c r="QUI932" s="5"/>
      <c r="QUJ932" s="5"/>
      <c r="QUK932" s="5"/>
      <c r="QUL932" s="5"/>
      <c r="QUM932" s="5"/>
      <c r="QUN932" s="5"/>
      <c r="QUO932" s="5"/>
      <c r="QUP932" s="5"/>
      <c r="QUQ932" s="5"/>
      <c r="QUR932" s="5"/>
      <c r="QUS932" s="5"/>
      <c r="QUT932" s="5"/>
      <c r="QUU932" s="5"/>
      <c r="QUV932" s="5"/>
      <c r="QUW932" s="5"/>
      <c r="QUX932" s="5"/>
      <c r="QUY932" s="5"/>
      <c r="QUZ932" s="5"/>
      <c r="QVA932" s="5"/>
      <c r="QVB932" s="5"/>
      <c r="QVC932" s="5"/>
      <c r="QVD932" s="5"/>
      <c r="QVE932" s="5"/>
      <c r="QVF932" s="5"/>
      <c r="QVG932" s="5"/>
      <c r="QVH932" s="5"/>
      <c r="QVI932" s="5"/>
      <c r="QVJ932" s="5"/>
      <c r="QVK932" s="5"/>
      <c r="QVL932" s="5"/>
      <c r="QVM932" s="5"/>
      <c r="QVN932" s="5"/>
      <c r="QVO932" s="5"/>
      <c r="QVP932" s="5"/>
      <c r="QVQ932" s="5"/>
      <c r="QVR932" s="5"/>
      <c r="QVS932" s="5"/>
      <c r="QVT932" s="5"/>
      <c r="QVU932" s="5"/>
      <c r="QVV932" s="5"/>
      <c r="QVW932" s="5"/>
      <c r="QVX932" s="5"/>
      <c r="QVY932" s="5"/>
      <c r="QVZ932" s="5"/>
      <c r="QWA932" s="5"/>
      <c r="QWB932" s="5"/>
      <c r="QWC932" s="5"/>
      <c r="QWD932" s="5"/>
      <c r="QWE932" s="5"/>
      <c r="QWF932" s="5"/>
      <c r="QWG932" s="5"/>
      <c r="QWH932" s="5"/>
      <c r="QWI932" s="5"/>
      <c r="QWJ932" s="5"/>
      <c r="QWK932" s="5"/>
      <c r="QWL932" s="5"/>
      <c r="QWM932" s="5"/>
      <c r="QWN932" s="5"/>
      <c r="QWO932" s="5"/>
      <c r="QWP932" s="5"/>
      <c r="QWQ932" s="5"/>
      <c r="QWR932" s="5"/>
      <c r="QWS932" s="5"/>
      <c r="QWT932" s="5"/>
      <c r="QWU932" s="5"/>
      <c r="QWV932" s="5"/>
      <c r="QWW932" s="5"/>
      <c r="QWX932" s="5"/>
      <c r="QWY932" s="5"/>
      <c r="QWZ932" s="5"/>
      <c r="QXA932" s="5"/>
      <c r="QXB932" s="5"/>
      <c r="QXC932" s="5"/>
      <c r="QXD932" s="5"/>
      <c r="QXE932" s="5"/>
      <c r="QXF932" s="5"/>
      <c r="QXG932" s="5"/>
      <c r="QXH932" s="5"/>
      <c r="QXI932" s="5"/>
      <c r="QXJ932" s="5"/>
      <c r="QXK932" s="5"/>
      <c r="QXL932" s="5"/>
      <c r="QXM932" s="5"/>
      <c r="QXN932" s="5"/>
      <c r="QXO932" s="5"/>
      <c r="QXP932" s="5"/>
      <c r="QXQ932" s="5"/>
      <c r="QXR932" s="5"/>
      <c r="QXS932" s="5"/>
      <c r="QXT932" s="5"/>
      <c r="QXU932" s="5"/>
      <c r="QXV932" s="5"/>
      <c r="QXW932" s="5"/>
      <c r="QXX932" s="5"/>
      <c r="QXY932" s="5"/>
      <c r="QXZ932" s="5"/>
      <c r="QYA932" s="5"/>
      <c r="QYB932" s="5"/>
      <c r="QYC932" s="5"/>
      <c r="QYD932" s="5"/>
      <c r="QYE932" s="5"/>
      <c r="QYF932" s="5"/>
      <c r="QYG932" s="5"/>
      <c r="QYH932" s="5"/>
      <c r="QYI932" s="5"/>
      <c r="QYJ932" s="5"/>
      <c r="QYK932" s="5"/>
      <c r="QYL932" s="5"/>
      <c r="QYM932" s="5"/>
      <c r="QYN932" s="5"/>
      <c r="QYO932" s="5"/>
      <c r="QYP932" s="5"/>
      <c r="QYQ932" s="5"/>
      <c r="QYR932" s="5"/>
      <c r="QYS932" s="5"/>
      <c r="QYT932" s="5"/>
      <c r="QYU932" s="5"/>
      <c r="QYV932" s="5"/>
      <c r="QYW932" s="5"/>
      <c r="QYX932" s="5"/>
      <c r="QYY932" s="5"/>
      <c r="QYZ932" s="5"/>
      <c r="QZA932" s="5"/>
      <c r="QZB932" s="5"/>
      <c r="QZC932" s="5"/>
      <c r="QZD932" s="5"/>
      <c r="QZE932" s="5"/>
      <c r="QZF932" s="5"/>
      <c r="QZG932" s="5"/>
      <c r="QZH932" s="5"/>
      <c r="QZI932" s="5"/>
      <c r="QZJ932" s="5"/>
      <c r="QZK932" s="5"/>
      <c r="QZL932" s="5"/>
      <c r="QZM932" s="5"/>
      <c r="QZN932" s="5"/>
      <c r="QZO932" s="5"/>
      <c r="QZP932" s="5"/>
      <c r="QZQ932" s="5"/>
      <c r="QZR932" s="5"/>
      <c r="QZS932" s="5"/>
      <c r="QZT932" s="5"/>
      <c r="QZU932" s="5"/>
      <c r="QZV932" s="5"/>
      <c r="QZW932" s="5"/>
      <c r="QZX932" s="5"/>
      <c r="QZY932" s="5"/>
      <c r="QZZ932" s="5"/>
      <c r="RAA932" s="5"/>
      <c r="RAB932" s="5"/>
      <c r="RAC932" s="5"/>
      <c r="RAD932" s="5"/>
      <c r="RAE932" s="5"/>
      <c r="RAF932" s="5"/>
      <c r="RAG932" s="5"/>
      <c r="RAH932" s="5"/>
      <c r="RAI932" s="5"/>
      <c r="RAJ932" s="5"/>
      <c r="RAK932" s="5"/>
      <c r="RAL932" s="5"/>
      <c r="RAM932" s="5"/>
      <c r="RAN932" s="5"/>
      <c r="RAO932" s="5"/>
      <c r="RAP932" s="5"/>
      <c r="RAQ932" s="5"/>
      <c r="RAR932" s="5"/>
      <c r="RAS932" s="5"/>
      <c r="RAT932" s="5"/>
      <c r="RAU932" s="5"/>
      <c r="RAV932" s="5"/>
      <c r="RAW932" s="5"/>
      <c r="RAX932" s="5"/>
      <c r="RAY932" s="5"/>
      <c r="RAZ932" s="5"/>
      <c r="RBA932" s="5"/>
      <c r="RBB932" s="5"/>
      <c r="RBC932" s="5"/>
      <c r="RBD932" s="5"/>
      <c r="RBE932" s="5"/>
      <c r="RBF932" s="5"/>
      <c r="RBG932" s="5"/>
      <c r="RBH932" s="5"/>
      <c r="RBI932" s="5"/>
      <c r="RBJ932" s="5"/>
      <c r="RBK932" s="5"/>
      <c r="RBL932" s="5"/>
      <c r="RBM932" s="5"/>
      <c r="RBN932" s="5"/>
      <c r="RBO932" s="5"/>
      <c r="RBP932" s="5"/>
      <c r="RBQ932" s="5"/>
      <c r="RBR932" s="5"/>
      <c r="RBS932" s="5"/>
      <c r="RBT932" s="5"/>
      <c r="RBU932" s="5"/>
      <c r="RBV932" s="5"/>
      <c r="RBW932" s="5"/>
      <c r="RBX932" s="5"/>
      <c r="RBY932" s="5"/>
      <c r="RBZ932" s="5"/>
      <c r="RCA932" s="5"/>
      <c r="RCB932" s="5"/>
      <c r="RCC932" s="5"/>
      <c r="RCD932" s="5"/>
      <c r="RCE932" s="5"/>
      <c r="RCF932" s="5"/>
      <c r="RCG932" s="5"/>
      <c r="RCH932" s="5"/>
      <c r="RCI932" s="5"/>
      <c r="RCJ932" s="5"/>
      <c r="RCK932" s="5"/>
      <c r="RCL932" s="5"/>
      <c r="RCM932" s="5"/>
      <c r="RCN932" s="5"/>
      <c r="RCO932" s="5"/>
      <c r="RCP932" s="5"/>
      <c r="RCQ932" s="5"/>
      <c r="RCR932" s="5"/>
      <c r="RCS932" s="5"/>
      <c r="RCT932" s="5"/>
      <c r="RCU932" s="5"/>
      <c r="RCV932" s="5"/>
      <c r="RCW932" s="5"/>
      <c r="RCX932" s="5"/>
      <c r="RCY932" s="5"/>
      <c r="RCZ932" s="5"/>
      <c r="RDA932" s="5"/>
      <c r="RDB932" s="5"/>
      <c r="RDC932" s="5"/>
      <c r="RDD932" s="5"/>
      <c r="RDE932" s="5"/>
      <c r="RDF932" s="5"/>
      <c r="RDG932" s="5"/>
      <c r="RDH932" s="5"/>
      <c r="RDI932" s="5"/>
      <c r="RDJ932" s="5"/>
      <c r="RDK932" s="5"/>
      <c r="RDL932" s="5"/>
      <c r="RDM932" s="5"/>
      <c r="RDN932" s="5"/>
      <c r="RDO932" s="5"/>
      <c r="RDP932" s="5"/>
      <c r="RDQ932" s="5"/>
      <c r="RDR932" s="5"/>
      <c r="RDS932" s="5"/>
      <c r="RDT932" s="5"/>
      <c r="RDU932" s="5"/>
      <c r="RDV932" s="5"/>
      <c r="RDW932" s="5"/>
      <c r="RDX932" s="5"/>
      <c r="RDY932" s="5"/>
      <c r="RDZ932" s="5"/>
      <c r="REA932" s="5"/>
      <c r="REB932" s="5"/>
      <c r="REC932" s="5"/>
      <c r="RED932" s="5"/>
      <c r="REE932" s="5"/>
      <c r="REF932" s="5"/>
      <c r="REG932" s="5"/>
      <c r="REH932" s="5"/>
      <c r="REI932" s="5"/>
      <c r="REJ932" s="5"/>
      <c r="REK932" s="5"/>
      <c r="REL932" s="5"/>
      <c r="REM932" s="5"/>
      <c r="REN932" s="5"/>
      <c r="REO932" s="5"/>
      <c r="REP932" s="5"/>
      <c r="REQ932" s="5"/>
      <c r="RER932" s="5"/>
      <c r="RES932" s="5"/>
      <c r="RET932" s="5"/>
      <c r="REU932" s="5"/>
      <c r="REV932" s="5"/>
      <c r="REW932" s="5"/>
      <c r="REX932" s="5"/>
      <c r="REY932" s="5"/>
      <c r="REZ932" s="5"/>
      <c r="RFA932" s="5"/>
      <c r="RFB932" s="5"/>
      <c r="RFC932" s="5"/>
      <c r="RFD932" s="5"/>
      <c r="RFE932" s="5"/>
      <c r="RFF932" s="5"/>
      <c r="RFG932" s="5"/>
      <c r="RFH932" s="5"/>
      <c r="RFI932" s="5"/>
      <c r="RFJ932" s="5"/>
      <c r="RFK932" s="5"/>
      <c r="RFL932" s="5"/>
      <c r="RFM932" s="5"/>
      <c r="RFN932" s="5"/>
      <c r="RFO932" s="5"/>
      <c r="RFP932" s="5"/>
      <c r="RFQ932" s="5"/>
      <c r="RFR932" s="5"/>
      <c r="RFS932" s="5"/>
      <c r="RFT932" s="5"/>
      <c r="RFU932" s="5"/>
      <c r="RFV932" s="5"/>
      <c r="RFW932" s="5"/>
      <c r="RFX932" s="5"/>
      <c r="RFY932" s="5"/>
      <c r="RFZ932" s="5"/>
      <c r="RGA932" s="5"/>
      <c r="RGB932" s="5"/>
      <c r="RGC932" s="5"/>
      <c r="RGD932" s="5"/>
      <c r="RGE932" s="5"/>
      <c r="RGF932" s="5"/>
      <c r="RGG932" s="5"/>
      <c r="RGH932" s="5"/>
      <c r="RGI932" s="5"/>
      <c r="RGJ932" s="5"/>
      <c r="RGK932" s="5"/>
      <c r="RGL932" s="5"/>
      <c r="RGM932" s="5"/>
      <c r="RGN932" s="5"/>
      <c r="RGO932" s="5"/>
      <c r="RGP932" s="5"/>
      <c r="RGQ932" s="5"/>
      <c r="RGR932" s="5"/>
      <c r="RGS932" s="5"/>
      <c r="RGT932" s="5"/>
      <c r="RGU932" s="5"/>
      <c r="RGV932" s="5"/>
      <c r="RGW932" s="5"/>
      <c r="RGX932" s="5"/>
      <c r="RGY932" s="5"/>
      <c r="RGZ932" s="5"/>
      <c r="RHA932" s="5"/>
      <c r="RHB932" s="5"/>
      <c r="RHC932" s="5"/>
      <c r="RHD932" s="5"/>
      <c r="RHE932" s="5"/>
      <c r="RHF932" s="5"/>
      <c r="RHG932" s="5"/>
      <c r="RHH932" s="5"/>
      <c r="RHI932" s="5"/>
      <c r="RHJ932" s="5"/>
      <c r="RHK932" s="5"/>
      <c r="RHL932" s="5"/>
      <c r="RHM932" s="5"/>
      <c r="RHN932" s="5"/>
      <c r="RHO932" s="5"/>
      <c r="RHP932" s="5"/>
      <c r="RHQ932" s="5"/>
      <c r="RHR932" s="5"/>
      <c r="RHS932" s="5"/>
      <c r="RHT932" s="5"/>
      <c r="RHU932" s="5"/>
      <c r="RHV932" s="5"/>
      <c r="RHW932" s="5"/>
      <c r="RHX932" s="5"/>
      <c r="RHY932" s="5"/>
      <c r="RHZ932" s="5"/>
      <c r="RIA932" s="5"/>
      <c r="RIB932" s="5"/>
      <c r="RIC932" s="5"/>
      <c r="RID932" s="5"/>
      <c r="RIE932" s="5"/>
      <c r="RIF932" s="5"/>
      <c r="RIG932" s="5"/>
      <c r="RIH932" s="5"/>
      <c r="RII932" s="5"/>
      <c r="RIJ932" s="5"/>
      <c r="RIK932" s="5"/>
      <c r="RIL932" s="5"/>
      <c r="RIM932" s="5"/>
      <c r="RIN932" s="5"/>
      <c r="RIO932" s="5"/>
      <c r="RIP932" s="5"/>
      <c r="RIQ932" s="5"/>
      <c r="RIR932" s="5"/>
      <c r="RIS932" s="5"/>
      <c r="RIT932" s="5"/>
      <c r="RIU932" s="5"/>
      <c r="RIV932" s="5"/>
      <c r="RIW932" s="5"/>
      <c r="RIX932" s="5"/>
      <c r="RIY932" s="5"/>
      <c r="RIZ932" s="5"/>
      <c r="RJA932" s="5"/>
      <c r="RJB932" s="5"/>
      <c r="RJC932" s="5"/>
      <c r="RJD932" s="5"/>
      <c r="RJE932" s="5"/>
      <c r="RJF932" s="5"/>
      <c r="RJG932" s="5"/>
      <c r="RJH932" s="5"/>
      <c r="RJI932" s="5"/>
      <c r="RJJ932" s="5"/>
      <c r="RJK932" s="5"/>
      <c r="RJL932" s="5"/>
      <c r="RJM932" s="5"/>
      <c r="RJN932" s="5"/>
      <c r="RJO932" s="5"/>
      <c r="RJP932" s="5"/>
      <c r="RJQ932" s="5"/>
      <c r="RJR932" s="5"/>
      <c r="RJS932" s="5"/>
      <c r="RJT932" s="5"/>
      <c r="RJU932" s="5"/>
      <c r="RJV932" s="5"/>
      <c r="RJW932" s="5"/>
      <c r="RJX932" s="5"/>
      <c r="RJY932" s="5"/>
      <c r="RJZ932" s="5"/>
      <c r="RKA932" s="5"/>
      <c r="RKB932" s="5"/>
      <c r="RKC932" s="5"/>
      <c r="RKD932" s="5"/>
      <c r="RKE932" s="5"/>
      <c r="RKF932" s="5"/>
      <c r="RKG932" s="5"/>
      <c r="RKH932" s="5"/>
      <c r="RKI932" s="5"/>
      <c r="RKJ932" s="5"/>
      <c r="RKK932" s="5"/>
      <c r="RKL932" s="5"/>
      <c r="RKM932" s="5"/>
      <c r="RKN932" s="5"/>
      <c r="RKO932" s="5"/>
      <c r="RKP932" s="5"/>
      <c r="RKQ932" s="5"/>
      <c r="RKR932" s="5"/>
      <c r="RKS932" s="5"/>
      <c r="RKT932" s="5"/>
      <c r="RKU932" s="5"/>
      <c r="RKV932" s="5"/>
      <c r="RKW932" s="5"/>
      <c r="RKX932" s="5"/>
      <c r="RKY932" s="5"/>
      <c r="RKZ932" s="5"/>
      <c r="RLA932" s="5"/>
      <c r="RLB932" s="5"/>
      <c r="RLC932" s="5"/>
      <c r="RLD932" s="5"/>
      <c r="RLE932" s="5"/>
      <c r="RLF932" s="5"/>
      <c r="RLG932" s="5"/>
      <c r="RLH932" s="5"/>
      <c r="RLI932" s="5"/>
      <c r="RLJ932" s="5"/>
      <c r="RLK932" s="5"/>
      <c r="RLL932" s="5"/>
      <c r="RLM932" s="5"/>
      <c r="RLN932" s="5"/>
      <c r="RLO932" s="5"/>
      <c r="RLP932" s="5"/>
      <c r="RLQ932" s="5"/>
      <c r="RLR932" s="5"/>
      <c r="RLS932" s="5"/>
      <c r="RLT932" s="5"/>
      <c r="RLU932" s="5"/>
      <c r="RLV932" s="5"/>
      <c r="RLW932" s="5"/>
      <c r="RLX932" s="5"/>
      <c r="RLY932" s="5"/>
      <c r="RLZ932" s="5"/>
      <c r="RMA932" s="5"/>
      <c r="RMB932" s="5"/>
      <c r="RMC932" s="5"/>
      <c r="RMD932" s="5"/>
      <c r="RME932" s="5"/>
      <c r="RMF932" s="5"/>
      <c r="RMG932" s="5"/>
      <c r="RMH932" s="5"/>
      <c r="RMI932" s="5"/>
      <c r="RMJ932" s="5"/>
      <c r="RMK932" s="5"/>
      <c r="RML932" s="5"/>
      <c r="RMM932" s="5"/>
      <c r="RMN932" s="5"/>
      <c r="RMO932" s="5"/>
      <c r="RMP932" s="5"/>
      <c r="RMQ932" s="5"/>
      <c r="RMR932" s="5"/>
      <c r="RMS932" s="5"/>
      <c r="RMT932" s="5"/>
      <c r="RMU932" s="5"/>
      <c r="RMV932" s="5"/>
      <c r="RMW932" s="5"/>
      <c r="RMX932" s="5"/>
      <c r="RMY932" s="5"/>
      <c r="RMZ932" s="5"/>
      <c r="RNA932" s="5"/>
      <c r="RNB932" s="5"/>
      <c r="RNC932" s="5"/>
      <c r="RND932" s="5"/>
      <c r="RNE932" s="5"/>
      <c r="RNF932" s="5"/>
      <c r="RNG932" s="5"/>
      <c r="RNH932" s="5"/>
      <c r="RNI932" s="5"/>
      <c r="RNJ932" s="5"/>
      <c r="RNK932" s="5"/>
      <c r="RNL932" s="5"/>
      <c r="RNM932" s="5"/>
      <c r="RNN932" s="5"/>
      <c r="RNO932" s="5"/>
      <c r="RNP932" s="5"/>
      <c r="RNQ932" s="5"/>
      <c r="RNR932" s="5"/>
      <c r="RNS932" s="5"/>
      <c r="RNT932" s="5"/>
      <c r="RNU932" s="5"/>
      <c r="RNV932" s="5"/>
      <c r="RNW932" s="5"/>
      <c r="RNX932" s="5"/>
      <c r="RNY932" s="5"/>
      <c r="RNZ932" s="5"/>
      <c r="ROA932" s="5"/>
      <c r="ROB932" s="5"/>
      <c r="ROC932" s="5"/>
      <c r="ROD932" s="5"/>
      <c r="ROE932" s="5"/>
      <c r="ROF932" s="5"/>
      <c r="ROG932" s="5"/>
      <c r="ROH932" s="5"/>
      <c r="ROI932" s="5"/>
      <c r="ROJ932" s="5"/>
      <c r="ROK932" s="5"/>
      <c r="ROL932" s="5"/>
      <c r="ROM932" s="5"/>
      <c r="RON932" s="5"/>
      <c r="ROO932" s="5"/>
      <c r="ROP932" s="5"/>
      <c r="ROQ932" s="5"/>
      <c r="ROR932" s="5"/>
      <c r="ROS932" s="5"/>
      <c r="ROT932" s="5"/>
      <c r="ROU932" s="5"/>
      <c r="ROV932" s="5"/>
      <c r="ROW932" s="5"/>
      <c r="ROX932" s="5"/>
      <c r="ROY932" s="5"/>
      <c r="ROZ932" s="5"/>
      <c r="RPA932" s="5"/>
      <c r="RPB932" s="5"/>
      <c r="RPC932" s="5"/>
      <c r="RPD932" s="5"/>
      <c r="RPE932" s="5"/>
      <c r="RPF932" s="5"/>
      <c r="RPG932" s="5"/>
      <c r="RPH932" s="5"/>
      <c r="RPI932" s="5"/>
      <c r="RPJ932" s="5"/>
      <c r="RPK932" s="5"/>
      <c r="RPL932" s="5"/>
      <c r="RPM932" s="5"/>
      <c r="RPN932" s="5"/>
      <c r="RPO932" s="5"/>
      <c r="RPP932" s="5"/>
      <c r="RPQ932" s="5"/>
      <c r="RPR932" s="5"/>
      <c r="RPS932" s="5"/>
      <c r="RPT932" s="5"/>
      <c r="RPU932" s="5"/>
      <c r="RPV932" s="5"/>
      <c r="RPW932" s="5"/>
      <c r="RPX932" s="5"/>
      <c r="RPY932" s="5"/>
      <c r="RPZ932" s="5"/>
      <c r="RQA932" s="5"/>
      <c r="RQB932" s="5"/>
      <c r="RQC932" s="5"/>
      <c r="RQD932" s="5"/>
      <c r="RQE932" s="5"/>
      <c r="RQF932" s="5"/>
      <c r="RQG932" s="5"/>
      <c r="RQH932" s="5"/>
      <c r="RQI932" s="5"/>
      <c r="RQJ932" s="5"/>
      <c r="RQK932" s="5"/>
      <c r="RQL932" s="5"/>
      <c r="RQM932" s="5"/>
      <c r="RQN932" s="5"/>
      <c r="RQO932" s="5"/>
      <c r="RQP932" s="5"/>
      <c r="RQQ932" s="5"/>
      <c r="RQR932" s="5"/>
      <c r="RQS932" s="5"/>
      <c r="RQT932" s="5"/>
      <c r="RQU932" s="5"/>
      <c r="RQV932" s="5"/>
      <c r="RQW932" s="5"/>
      <c r="RQX932" s="5"/>
      <c r="RQY932" s="5"/>
      <c r="RQZ932" s="5"/>
      <c r="RRA932" s="5"/>
      <c r="RRB932" s="5"/>
      <c r="RRC932" s="5"/>
      <c r="RRD932" s="5"/>
      <c r="RRE932" s="5"/>
      <c r="RRF932" s="5"/>
      <c r="RRG932" s="5"/>
      <c r="RRH932" s="5"/>
      <c r="RRI932" s="5"/>
      <c r="RRJ932" s="5"/>
      <c r="RRK932" s="5"/>
      <c r="RRL932" s="5"/>
      <c r="RRM932" s="5"/>
      <c r="RRN932" s="5"/>
      <c r="RRO932" s="5"/>
      <c r="RRP932" s="5"/>
      <c r="RRQ932" s="5"/>
      <c r="RRR932" s="5"/>
      <c r="RRS932" s="5"/>
      <c r="RRT932" s="5"/>
      <c r="RRU932" s="5"/>
      <c r="RRV932" s="5"/>
      <c r="RRW932" s="5"/>
      <c r="RRX932" s="5"/>
      <c r="RRY932" s="5"/>
      <c r="RRZ932" s="5"/>
      <c r="RSA932" s="5"/>
      <c r="RSB932" s="5"/>
      <c r="RSC932" s="5"/>
      <c r="RSD932" s="5"/>
      <c r="RSE932" s="5"/>
      <c r="RSF932" s="5"/>
      <c r="RSG932" s="5"/>
      <c r="RSH932" s="5"/>
      <c r="RSI932" s="5"/>
      <c r="RSJ932" s="5"/>
      <c r="RSK932" s="5"/>
      <c r="RSL932" s="5"/>
      <c r="RSM932" s="5"/>
      <c r="RSN932" s="5"/>
      <c r="RSO932" s="5"/>
      <c r="RSP932" s="5"/>
      <c r="RSQ932" s="5"/>
      <c r="RSR932" s="5"/>
      <c r="RSS932" s="5"/>
      <c r="RST932" s="5"/>
      <c r="RSU932" s="5"/>
      <c r="RSV932" s="5"/>
      <c r="RSW932" s="5"/>
      <c r="RSX932" s="5"/>
      <c r="RSY932" s="5"/>
      <c r="RSZ932" s="5"/>
      <c r="RTA932" s="5"/>
      <c r="RTB932" s="5"/>
      <c r="RTC932" s="5"/>
      <c r="RTD932" s="5"/>
      <c r="RTE932" s="5"/>
      <c r="RTF932" s="5"/>
      <c r="RTG932" s="5"/>
      <c r="RTH932" s="5"/>
      <c r="RTI932" s="5"/>
      <c r="RTJ932" s="5"/>
      <c r="RTK932" s="5"/>
      <c r="RTL932" s="5"/>
      <c r="RTM932" s="5"/>
      <c r="RTN932" s="5"/>
      <c r="RTO932" s="5"/>
      <c r="RTP932" s="5"/>
      <c r="RTQ932" s="5"/>
      <c r="RTR932" s="5"/>
      <c r="RTS932" s="5"/>
      <c r="RTT932" s="5"/>
      <c r="RTU932" s="5"/>
      <c r="RTV932" s="5"/>
      <c r="RTW932" s="5"/>
      <c r="RTX932" s="5"/>
      <c r="RTY932" s="5"/>
      <c r="RTZ932" s="5"/>
      <c r="RUA932" s="5"/>
      <c r="RUB932" s="5"/>
      <c r="RUC932" s="5"/>
      <c r="RUD932" s="5"/>
      <c r="RUE932" s="5"/>
      <c r="RUF932" s="5"/>
      <c r="RUG932" s="5"/>
      <c r="RUH932" s="5"/>
      <c r="RUI932" s="5"/>
      <c r="RUJ932" s="5"/>
      <c r="RUK932" s="5"/>
      <c r="RUL932" s="5"/>
      <c r="RUM932" s="5"/>
      <c r="RUN932" s="5"/>
      <c r="RUO932" s="5"/>
      <c r="RUP932" s="5"/>
      <c r="RUQ932" s="5"/>
      <c r="RUR932" s="5"/>
      <c r="RUS932" s="5"/>
      <c r="RUT932" s="5"/>
      <c r="RUU932" s="5"/>
      <c r="RUV932" s="5"/>
      <c r="RUW932" s="5"/>
      <c r="RUX932" s="5"/>
      <c r="RUY932" s="5"/>
      <c r="RUZ932" s="5"/>
      <c r="RVA932" s="5"/>
      <c r="RVB932" s="5"/>
      <c r="RVC932" s="5"/>
      <c r="RVD932" s="5"/>
      <c r="RVE932" s="5"/>
      <c r="RVF932" s="5"/>
      <c r="RVG932" s="5"/>
      <c r="RVH932" s="5"/>
      <c r="RVI932" s="5"/>
      <c r="RVJ932" s="5"/>
      <c r="RVK932" s="5"/>
      <c r="RVL932" s="5"/>
      <c r="RVM932" s="5"/>
      <c r="RVN932" s="5"/>
      <c r="RVO932" s="5"/>
      <c r="RVP932" s="5"/>
      <c r="RVQ932" s="5"/>
      <c r="RVR932" s="5"/>
      <c r="RVS932" s="5"/>
      <c r="RVT932" s="5"/>
      <c r="RVU932" s="5"/>
      <c r="RVV932" s="5"/>
      <c r="RVW932" s="5"/>
      <c r="RVX932" s="5"/>
      <c r="RVY932" s="5"/>
      <c r="RVZ932" s="5"/>
      <c r="RWA932" s="5"/>
      <c r="RWB932" s="5"/>
      <c r="RWC932" s="5"/>
      <c r="RWD932" s="5"/>
      <c r="RWE932" s="5"/>
      <c r="RWF932" s="5"/>
      <c r="RWG932" s="5"/>
      <c r="RWH932" s="5"/>
      <c r="RWI932" s="5"/>
      <c r="RWJ932" s="5"/>
      <c r="RWK932" s="5"/>
      <c r="RWL932" s="5"/>
      <c r="RWM932" s="5"/>
      <c r="RWN932" s="5"/>
      <c r="RWO932" s="5"/>
      <c r="RWP932" s="5"/>
      <c r="RWQ932" s="5"/>
      <c r="RWR932" s="5"/>
      <c r="RWS932" s="5"/>
      <c r="RWT932" s="5"/>
      <c r="RWU932" s="5"/>
      <c r="RWV932" s="5"/>
      <c r="RWW932" s="5"/>
      <c r="RWX932" s="5"/>
      <c r="RWY932" s="5"/>
      <c r="RWZ932" s="5"/>
      <c r="RXA932" s="5"/>
      <c r="RXB932" s="5"/>
      <c r="RXC932" s="5"/>
      <c r="RXD932" s="5"/>
      <c r="RXE932" s="5"/>
      <c r="RXF932" s="5"/>
      <c r="RXG932" s="5"/>
      <c r="RXH932" s="5"/>
      <c r="RXI932" s="5"/>
      <c r="RXJ932" s="5"/>
      <c r="RXK932" s="5"/>
      <c r="RXL932" s="5"/>
      <c r="RXM932" s="5"/>
      <c r="RXN932" s="5"/>
      <c r="RXO932" s="5"/>
      <c r="RXP932" s="5"/>
      <c r="RXQ932" s="5"/>
      <c r="RXR932" s="5"/>
      <c r="RXS932" s="5"/>
      <c r="RXT932" s="5"/>
      <c r="RXU932" s="5"/>
      <c r="RXV932" s="5"/>
      <c r="RXW932" s="5"/>
      <c r="RXX932" s="5"/>
      <c r="RXY932" s="5"/>
      <c r="RXZ932" s="5"/>
      <c r="RYA932" s="5"/>
      <c r="RYB932" s="5"/>
      <c r="RYC932" s="5"/>
      <c r="RYD932" s="5"/>
      <c r="RYE932" s="5"/>
      <c r="RYF932" s="5"/>
      <c r="RYG932" s="5"/>
      <c r="RYH932" s="5"/>
      <c r="RYI932" s="5"/>
      <c r="RYJ932" s="5"/>
      <c r="RYK932" s="5"/>
      <c r="RYL932" s="5"/>
      <c r="RYM932" s="5"/>
      <c r="RYN932" s="5"/>
      <c r="RYO932" s="5"/>
      <c r="RYP932" s="5"/>
      <c r="RYQ932" s="5"/>
      <c r="RYR932" s="5"/>
      <c r="RYS932" s="5"/>
      <c r="RYT932" s="5"/>
      <c r="RYU932" s="5"/>
      <c r="RYV932" s="5"/>
      <c r="RYW932" s="5"/>
      <c r="RYX932" s="5"/>
      <c r="RYY932" s="5"/>
      <c r="RYZ932" s="5"/>
      <c r="RZA932" s="5"/>
      <c r="RZB932" s="5"/>
      <c r="RZC932" s="5"/>
      <c r="RZD932" s="5"/>
      <c r="RZE932" s="5"/>
      <c r="RZF932" s="5"/>
      <c r="RZG932" s="5"/>
      <c r="RZH932" s="5"/>
      <c r="RZI932" s="5"/>
      <c r="RZJ932" s="5"/>
      <c r="RZK932" s="5"/>
      <c r="RZL932" s="5"/>
      <c r="RZM932" s="5"/>
      <c r="RZN932" s="5"/>
      <c r="RZO932" s="5"/>
      <c r="RZP932" s="5"/>
      <c r="RZQ932" s="5"/>
      <c r="RZR932" s="5"/>
      <c r="RZS932" s="5"/>
      <c r="RZT932" s="5"/>
      <c r="RZU932" s="5"/>
      <c r="RZV932" s="5"/>
      <c r="RZW932" s="5"/>
      <c r="RZX932" s="5"/>
      <c r="RZY932" s="5"/>
      <c r="RZZ932" s="5"/>
      <c r="SAA932" s="5"/>
      <c r="SAB932" s="5"/>
      <c r="SAC932" s="5"/>
      <c r="SAD932" s="5"/>
      <c r="SAE932" s="5"/>
      <c r="SAF932" s="5"/>
      <c r="SAG932" s="5"/>
      <c r="SAH932" s="5"/>
      <c r="SAI932" s="5"/>
      <c r="SAJ932" s="5"/>
      <c r="SAK932" s="5"/>
      <c r="SAL932" s="5"/>
      <c r="SAM932" s="5"/>
      <c r="SAN932" s="5"/>
      <c r="SAO932" s="5"/>
      <c r="SAP932" s="5"/>
      <c r="SAQ932" s="5"/>
      <c r="SAR932" s="5"/>
      <c r="SAS932" s="5"/>
      <c r="SAT932" s="5"/>
      <c r="SAU932" s="5"/>
      <c r="SAV932" s="5"/>
      <c r="SAW932" s="5"/>
      <c r="SAX932" s="5"/>
      <c r="SAY932" s="5"/>
      <c r="SAZ932" s="5"/>
      <c r="SBA932" s="5"/>
      <c r="SBB932" s="5"/>
      <c r="SBC932" s="5"/>
      <c r="SBD932" s="5"/>
      <c r="SBE932" s="5"/>
      <c r="SBF932" s="5"/>
      <c r="SBG932" s="5"/>
      <c r="SBH932" s="5"/>
      <c r="SBI932" s="5"/>
      <c r="SBJ932" s="5"/>
      <c r="SBK932" s="5"/>
      <c r="SBL932" s="5"/>
      <c r="SBM932" s="5"/>
      <c r="SBN932" s="5"/>
      <c r="SBO932" s="5"/>
      <c r="SBP932" s="5"/>
      <c r="SBQ932" s="5"/>
      <c r="SBR932" s="5"/>
      <c r="SBS932" s="5"/>
      <c r="SBT932" s="5"/>
      <c r="SBU932" s="5"/>
      <c r="SBV932" s="5"/>
      <c r="SBW932" s="5"/>
      <c r="SBX932" s="5"/>
      <c r="SBY932" s="5"/>
      <c r="SBZ932" s="5"/>
      <c r="SCA932" s="5"/>
      <c r="SCB932" s="5"/>
      <c r="SCC932" s="5"/>
      <c r="SCD932" s="5"/>
      <c r="SCE932" s="5"/>
      <c r="SCF932" s="5"/>
      <c r="SCG932" s="5"/>
      <c r="SCH932" s="5"/>
      <c r="SCI932" s="5"/>
      <c r="SCJ932" s="5"/>
      <c r="SCK932" s="5"/>
      <c r="SCL932" s="5"/>
      <c r="SCM932" s="5"/>
      <c r="SCN932" s="5"/>
      <c r="SCO932" s="5"/>
      <c r="SCP932" s="5"/>
      <c r="SCQ932" s="5"/>
      <c r="SCR932" s="5"/>
      <c r="SCS932" s="5"/>
      <c r="SCT932" s="5"/>
      <c r="SCU932" s="5"/>
      <c r="SCV932" s="5"/>
      <c r="SCW932" s="5"/>
      <c r="SCX932" s="5"/>
      <c r="SCY932" s="5"/>
      <c r="SCZ932" s="5"/>
      <c r="SDA932" s="5"/>
      <c r="SDB932" s="5"/>
      <c r="SDC932" s="5"/>
      <c r="SDD932" s="5"/>
      <c r="SDE932" s="5"/>
      <c r="SDF932" s="5"/>
      <c r="SDG932" s="5"/>
      <c r="SDH932" s="5"/>
      <c r="SDI932" s="5"/>
      <c r="SDJ932" s="5"/>
      <c r="SDK932" s="5"/>
      <c r="SDL932" s="5"/>
      <c r="SDM932" s="5"/>
      <c r="SDN932" s="5"/>
      <c r="SDO932" s="5"/>
      <c r="SDP932" s="5"/>
      <c r="SDQ932" s="5"/>
      <c r="SDR932" s="5"/>
      <c r="SDS932" s="5"/>
      <c r="SDT932" s="5"/>
      <c r="SDU932" s="5"/>
      <c r="SDV932" s="5"/>
      <c r="SDW932" s="5"/>
      <c r="SDX932" s="5"/>
      <c r="SDY932" s="5"/>
      <c r="SDZ932" s="5"/>
      <c r="SEA932" s="5"/>
      <c r="SEB932" s="5"/>
      <c r="SEC932" s="5"/>
      <c r="SED932" s="5"/>
      <c r="SEE932" s="5"/>
      <c r="SEF932" s="5"/>
      <c r="SEG932" s="5"/>
      <c r="SEH932" s="5"/>
      <c r="SEI932" s="5"/>
      <c r="SEJ932" s="5"/>
      <c r="SEK932" s="5"/>
      <c r="SEL932" s="5"/>
      <c r="SEM932" s="5"/>
      <c r="SEN932" s="5"/>
      <c r="SEO932" s="5"/>
      <c r="SEP932" s="5"/>
      <c r="SEQ932" s="5"/>
      <c r="SER932" s="5"/>
      <c r="SES932" s="5"/>
      <c r="SET932" s="5"/>
      <c r="SEU932" s="5"/>
      <c r="SEV932" s="5"/>
      <c r="SEW932" s="5"/>
      <c r="SEX932" s="5"/>
      <c r="SEY932" s="5"/>
      <c r="SEZ932" s="5"/>
      <c r="SFA932" s="5"/>
      <c r="SFB932" s="5"/>
      <c r="SFC932" s="5"/>
      <c r="SFD932" s="5"/>
      <c r="SFE932" s="5"/>
      <c r="SFF932" s="5"/>
      <c r="SFG932" s="5"/>
      <c r="SFH932" s="5"/>
      <c r="SFI932" s="5"/>
      <c r="SFJ932" s="5"/>
      <c r="SFK932" s="5"/>
      <c r="SFL932" s="5"/>
      <c r="SFM932" s="5"/>
      <c r="SFN932" s="5"/>
      <c r="SFO932" s="5"/>
      <c r="SFP932" s="5"/>
      <c r="SFQ932" s="5"/>
      <c r="SFR932" s="5"/>
      <c r="SFS932" s="5"/>
      <c r="SFT932" s="5"/>
      <c r="SFU932" s="5"/>
      <c r="SFV932" s="5"/>
      <c r="SFW932" s="5"/>
      <c r="SFX932" s="5"/>
      <c r="SFY932" s="5"/>
      <c r="SFZ932" s="5"/>
      <c r="SGA932" s="5"/>
      <c r="SGB932" s="5"/>
      <c r="SGC932" s="5"/>
      <c r="SGD932" s="5"/>
      <c r="SGE932" s="5"/>
      <c r="SGF932" s="5"/>
      <c r="SGG932" s="5"/>
      <c r="SGH932" s="5"/>
      <c r="SGI932" s="5"/>
      <c r="SGJ932" s="5"/>
      <c r="SGK932" s="5"/>
      <c r="SGL932" s="5"/>
      <c r="SGM932" s="5"/>
      <c r="SGN932" s="5"/>
      <c r="SGO932" s="5"/>
      <c r="SGP932" s="5"/>
      <c r="SGQ932" s="5"/>
      <c r="SGR932" s="5"/>
      <c r="SGS932" s="5"/>
      <c r="SGT932" s="5"/>
      <c r="SGU932" s="5"/>
      <c r="SGV932" s="5"/>
      <c r="SGW932" s="5"/>
      <c r="SGX932" s="5"/>
      <c r="SGY932" s="5"/>
      <c r="SGZ932" s="5"/>
      <c r="SHA932" s="5"/>
      <c r="SHB932" s="5"/>
      <c r="SHC932" s="5"/>
      <c r="SHD932" s="5"/>
      <c r="SHE932" s="5"/>
      <c r="SHF932" s="5"/>
      <c r="SHG932" s="5"/>
      <c r="SHH932" s="5"/>
      <c r="SHI932" s="5"/>
      <c r="SHJ932" s="5"/>
      <c r="SHK932" s="5"/>
      <c r="SHL932" s="5"/>
      <c r="SHM932" s="5"/>
      <c r="SHN932" s="5"/>
      <c r="SHO932" s="5"/>
      <c r="SHP932" s="5"/>
      <c r="SHQ932" s="5"/>
      <c r="SHR932" s="5"/>
      <c r="SHS932" s="5"/>
      <c r="SHT932" s="5"/>
      <c r="SHU932" s="5"/>
      <c r="SHV932" s="5"/>
      <c r="SHW932" s="5"/>
      <c r="SHX932" s="5"/>
      <c r="SHY932" s="5"/>
      <c r="SHZ932" s="5"/>
      <c r="SIA932" s="5"/>
      <c r="SIB932" s="5"/>
      <c r="SIC932" s="5"/>
      <c r="SID932" s="5"/>
      <c r="SIE932" s="5"/>
      <c r="SIF932" s="5"/>
      <c r="SIG932" s="5"/>
      <c r="SIH932" s="5"/>
      <c r="SII932" s="5"/>
      <c r="SIJ932" s="5"/>
      <c r="SIK932" s="5"/>
      <c r="SIL932" s="5"/>
      <c r="SIM932" s="5"/>
      <c r="SIN932" s="5"/>
      <c r="SIO932" s="5"/>
      <c r="SIP932" s="5"/>
      <c r="SIQ932" s="5"/>
      <c r="SIR932" s="5"/>
      <c r="SIS932" s="5"/>
      <c r="SIT932" s="5"/>
      <c r="SIU932" s="5"/>
      <c r="SIV932" s="5"/>
      <c r="SIW932" s="5"/>
      <c r="SIX932" s="5"/>
      <c r="SIY932" s="5"/>
      <c r="SIZ932" s="5"/>
      <c r="SJA932" s="5"/>
      <c r="SJB932" s="5"/>
      <c r="SJC932" s="5"/>
      <c r="SJD932" s="5"/>
      <c r="SJE932" s="5"/>
      <c r="SJF932" s="5"/>
      <c r="SJG932" s="5"/>
      <c r="SJH932" s="5"/>
      <c r="SJI932" s="5"/>
      <c r="SJJ932" s="5"/>
      <c r="SJK932" s="5"/>
      <c r="SJL932" s="5"/>
      <c r="SJM932" s="5"/>
      <c r="SJN932" s="5"/>
      <c r="SJO932" s="5"/>
      <c r="SJP932" s="5"/>
      <c r="SJQ932" s="5"/>
      <c r="SJR932" s="5"/>
      <c r="SJS932" s="5"/>
      <c r="SJT932" s="5"/>
      <c r="SJU932" s="5"/>
      <c r="SJV932" s="5"/>
      <c r="SJW932" s="5"/>
      <c r="SJX932" s="5"/>
      <c r="SJY932" s="5"/>
      <c r="SJZ932" s="5"/>
      <c r="SKA932" s="5"/>
      <c r="SKB932" s="5"/>
      <c r="SKC932" s="5"/>
      <c r="SKD932" s="5"/>
      <c r="SKE932" s="5"/>
      <c r="SKF932" s="5"/>
      <c r="SKG932" s="5"/>
      <c r="SKH932" s="5"/>
      <c r="SKI932" s="5"/>
      <c r="SKJ932" s="5"/>
      <c r="SKK932" s="5"/>
      <c r="SKL932" s="5"/>
      <c r="SKM932" s="5"/>
      <c r="SKN932" s="5"/>
      <c r="SKO932" s="5"/>
      <c r="SKP932" s="5"/>
      <c r="SKQ932" s="5"/>
      <c r="SKR932" s="5"/>
      <c r="SKS932" s="5"/>
      <c r="SKT932" s="5"/>
      <c r="SKU932" s="5"/>
      <c r="SKV932" s="5"/>
      <c r="SKW932" s="5"/>
      <c r="SKX932" s="5"/>
      <c r="SKY932" s="5"/>
      <c r="SKZ932" s="5"/>
      <c r="SLA932" s="5"/>
      <c r="SLB932" s="5"/>
      <c r="SLC932" s="5"/>
      <c r="SLD932" s="5"/>
      <c r="SLE932" s="5"/>
      <c r="SLF932" s="5"/>
      <c r="SLG932" s="5"/>
      <c r="SLH932" s="5"/>
      <c r="SLI932" s="5"/>
      <c r="SLJ932" s="5"/>
      <c r="SLK932" s="5"/>
      <c r="SLL932" s="5"/>
      <c r="SLM932" s="5"/>
      <c r="SLN932" s="5"/>
      <c r="SLO932" s="5"/>
      <c r="SLP932" s="5"/>
      <c r="SLQ932" s="5"/>
      <c r="SLR932" s="5"/>
      <c r="SLS932" s="5"/>
      <c r="SLT932" s="5"/>
      <c r="SLU932" s="5"/>
      <c r="SLV932" s="5"/>
      <c r="SLW932" s="5"/>
      <c r="SLX932" s="5"/>
      <c r="SLY932" s="5"/>
      <c r="SLZ932" s="5"/>
      <c r="SMA932" s="5"/>
      <c r="SMB932" s="5"/>
      <c r="SMC932" s="5"/>
      <c r="SMD932" s="5"/>
      <c r="SME932" s="5"/>
      <c r="SMF932" s="5"/>
      <c r="SMG932" s="5"/>
      <c r="SMH932" s="5"/>
      <c r="SMI932" s="5"/>
      <c r="SMJ932" s="5"/>
      <c r="SMK932" s="5"/>
      <c r="SML932" s="5"/>
      <c r="SMM932" s="5"/>
      <c r="SMN932" s="5"/>
      <c r="SMO932" s="5"/>
      <c r="SMP932" s="5"/>
      <c r="SMQ932" s="5"/>
      <c r="SMR932" s="5"/>
      <c r="SMS932" s="5"/>
      <c r="SMT932" s="5"/>
      <c r="SMU932" s="5"/>
      <c r="SMV932" s="5"/>
      <c r="SMW932" s="5"/>
      <c r="SMX932" s="5"/>
      <c r="SMY932" s="5"/>
      <c r="SMZ932" s="5"/>
      <c r="SNA932" s="5"/>
      <c r="SNB932" s="5"/>
      <c r="SNC932" s="5"/>
      <c r="SND932" s="5"/>
      <c r="SNE932" s="5"/>
      <c r="SNF932" s="5"/>
      <c r="SNG932" s="5"/>
      <c r="SNH932" s="5"/>
      <c r="SNI932" s="5"/>
      <c r="SNJ932" s="5"/>
      <c r="SNK932" s="5"/>
      <c r="SNL932" s="5"/>
      <c r="SNM932" s="5"/>
      <c r="SNN932" s="5"/>
      <c r="SNO932" s="5"/>
      <c r="SNP932" s="5"/>
      <c r="SNQ932" s="5"/>
      <c r="SNR932" s="5"/>
      <c r="SNS932" s="5"/>
      <c r="SNT932" s="5"/>
      <c r="SNU932" s="5"/>
      <c r="SNV932" s="5"/>
      <c r="SNW932" s="5"/>
      <c r="SNX932" s="5"/>
      <c r="SNY932" s="5"/>
      <c r="SNZ932" s="5"/>
      <c r="SOA932" s="5"/>
      <c r="SOB932" s="5"/>
      <c r="SOC932" s="5"/>
      <c r="SOD932" s="5"/>
      <c r="SOE932" s="5"/>
      <c r="SOF932" s="5"/>
      <c r="SOG932" s="5"/>
      <c r="SOH932" s="5"/>
      <c r="SOI932" s="5"/>
      <c r="SOJ932" s="5"/>
      <c r="SOK932" s="5"/>
      <c r="SOL932" s="5"/>
      <c r="SOM932" s="5"/>
      <c r="SON932" s="5"/>
      <c r="SOO932" s="5"/>
      <c r="SOP932" s="5"/>
      <c r="SOQ932" s="5"/>
      <c r="SOR932" s="5"/>
      <c r="SOS932" s="5"/>
      <c r="SOT932" s="5"/>
      <c r="SOU932" s="5"/>
      <c r="SOV932" s="5"/>
      <c r="SOW932" s="5"/>
      <c r="SOX932" s="5"/>
      <c r="SOY932" s="5"/>
      <c r="SOZ932" s="5"/>
      <c r="SPA932" s="5"/>
      <c r="SPB932" s="5"/>
      <c r="SPC932" s="5"/>
      <c r="SPD932" s="5"/>
      <c r="SPE932" s="5"/>
      <c r="SPF932" s="5"/>
      <c r="SPG932" s="5"/>
      <c r="SPH932" s="5"/>
      <c r="SPI932" s="5"/>
      <c r="SPJ932" s="5"/>
      <c r="SPK932" s="5"/>
      <c r="SPL932" s="5"/>
      <c r="SPM932" s="5"/>
      <c r="SPN932" s="5"/>
      <c r="SPO932" s="5"/>
      <c r="SPP932" s="5"/>
      <c r="SPQ932" s="5"/>
      <c r="SPR932" s="5"/>
      <c r="SPS932" s="5"/>
      <c r="SPT932" s="5"/>
      <c r="SPU932" s="5"/>
      <c r="SPV932" s="5"/>
      <c r="SPW932" s="5"/>
      <c r="SPX932" s="5"/>
      <c r="SPY932" s="5"/>
      <c r="SPZ932" s="5"/>
      <c r="SQA932" s="5"/>
      <c r="SQB932" s="5"/>
      <c r="SQC932" s="5"/>
      <c r="SQD932" s="5"/>
      <c r="SQE932" s="5"/>
      <c r="SQF932" s="5"/>
      <c r="SQG932" s="5"/>
      <c r="SQH932" s="5"/>
      <c r="SQI932" s="5"/>
      <c r="SQJ932" s="5"/>
      <c r="SQK932" s="5"/>
      <c r="SQL932" s="5"/>
      <c r="SQM932" s="5"/>
      <c r="SQN932" s="5"/>
      <c r="SQO932" s="5"/>
      <c r="SQP932" s="5"/>
      <c r="SQQ932" s="5"/>
      <c r="SQR932" s="5"/>
      <c r="SQS932" s="5"/>
      <c r="SQT932" s="5"/>
      <c r="SQU932" s="5"/>
      <c r="SQV932" s="5"/>
      <c r="SQW932" s="5"/>
      <c r="SQX932" s="5"/>
      <c r="SQY932" s="5"/>
      <c r="SQZ932" s="5"/>
      <c r="SRA932" s="5"/>
      <c r="SRB932" s="5"/>
      <c r="SRC932" s="5"/>
      <c r="SRD932" s="5"/>
      <c r="SRE932" s="5"/>
      <c r="SRF932" s="5"/>
      <c r="SRG932" s="5"/>
      <c r="SRH932" s="5"/>
      <c r="SRI932" s="5"/>
      <c r="SRJ932" s="5"/>
      <c r="SRK932" s="5"/>
      <c r="SRL932" s="5"/>
      <c r="SRM932" s="5"/>
      <c r="SRN932" s="5"/>
      <c r="SRO932" s="5"/>
      <c r="SRP932" s="5"/>
      <c r="SRQ932" s="5"/>
      <c r="SRR932" s="5"/>
      <c r="SRS932" s="5"/>
      <c r="SRT932" s="5"/>
      <c r="SRU932" s="5"/>
      <c r="SRV932" s="5"/>
      <c r="SRW932" s="5"/>
      <c r="SRX932" s="5"/>
      <c r="SRY932" s="5"/>
      <c r="SRZ932" s="5"/>
      <c r="SSA932" s="5"/>
      <c r="SSB932" s="5"/>
      <c r="SSC932" s="5"/>
      <c r="SSD932" s="5"/>
      <c r="SSE932" s="5"/>
      <c r="SSF932" s="5"/>
      <c r="SSG932" s="5"/>
      <c r="SSH932" s="5"/>
      <c r="SSI932" s="5"/>
      <c r="SSJ932" s="5"/>
      <c r="SSK932" s="5"/>
      <c r="SSL932" s="5"/>
      <c r="SSM932" s="5"/>
      <c r="SSN932" s="5"/>
      <c r="SSO932" s="5"/>
      <c r="SSP932" s="5"/>
      <c r="SSQ932" s="5"/>
      <c r="SSR932" s="5"/>
      <c r="SSS932" s="5"/>
      <c r="SST932" s="5"/>
      <c r="SSU932" s="5"/>
      <c r="SSV932" s="5"/>
      <c r="SSW932" s="5"/>
      <c r="SSX932" s="5"/>
      <c r="SSY932" s="5"/>
      <c r="SSZ932" s="5"/>
      <c r="STA932" s="5"/>
      <c r="STB932" s="5"/>
      <c r="STC932" s="5"/>
      <c r="STD932" s="5"/>
      <c r="STE932" s="5"/>
      <c r="STF932" s="5"/>
      <c r="STG932" s="5"/>
      <c r="STH932" s="5"/>
      <c r="STI932" s="5"/>
      <c r="STJ932" s="5"/>
      <c r="STK932" s="5"/>
      <c r="STL932" s="5"/>
      <c r="STM932" s="5"/>
      <c r="STN932" s="5"/>
      <c r="STO932" s="5"/>
      <c r="STP932" s="5"/>
      <c r="STQ932" s="5"/>
      <c r="STR932" s="5"/>
      <c r="STS932" s="5"/>
      <c r="STT932" s="5"/>
      <c r="STU932" s="5"/>
      <c r="STV932" s="5"/>
      <c r="STW932" s="5"/>
      <c r="STX932" s="5"/>
      <c r="STY932" s="5"/>
      <c r="STZ932" s="5"/>
      <c r="SUA932" s="5"/>
      <c r="SUB932" s="5"/>
      <c r="SUC932" s="5"/>
      <c r="SUD932" s="5"/>
      <c r="SUE932" s="5"/>
      <c r="SUF932" s="5"/>
      <c r="SUG932" s="5"/>
      <c r="SUH932" s="5"/>
      <c r="SUI932" s="5"/>
      <c r="SUJ932" s="5"/>
      <c r="SUK932" s="5"/>
      <c r="SUL932" s="5"/>
      <c r="SUM932" s="5"/>
      <c r="SUN932" s="5"/>
      <c r="SUO932" s="5"/>
      <c r="SUP932" s="5"/>
      <c r="SUQ932" s="5"/>
      <c r="SUR932" s="5"/>
      <c r="SUS932" s="5"/>
      <c r="SUT932" s="5"/>
      <c r="SUU932" s="5"/>
      <c r="SUV932" s="5"/>
      <c r="SUW932" s="5"/>
      <c r="SUX932" s="5"/>
      <c r="SUY932" s="5"/>
      <c r="SUZ932" s="5"/>
      <c r="SVA932" s="5"/>
      <c r="SVB932" s="5"/>
      <c r="SVC932" s="5"/>
      <c r="SVD932" s="5"/>
      <c r="SVE932" s="5"/>
      <c r="SVF932" s="5"/>
      <c r="SVG932" s="5"/>
      <c r="SVH932" s="5"/>
      <c r="SVI932" s="5"/>
      <c r="SVJ932" s="5"/>
      <c r="SVK932" s="5"/>
      <c r="SVL932" s="5"/>
      <c r="SVM932" s="5"/>
      <c r="SVN932" s="5"/>
      <c r="SVO932" s="5"/>
      <c r="SVP932" s="5"/>
      <c r="SVQ932" s="5"/>
      <c r="SVR932" s="5"/>
      <c r="SVS932" s="5"/>
      <c r="SVT932" s="5"/>
      <c r="SVU932" s="5"/>
      <c r="SVV932" s="5"/>
      <c r="SVW932" s="5"/>
      <c r="SVX932" s="5"/>
      <c r="SVY932" s="5"/>
      <c r="SVZ932" s="5"/>
      <c r="SWA932" s="5"/>
      <c r="SWB932" s="5"/>
      <c r="SWC932" s="5"/>
      <c r="SWD932" s="5"/>
      <c r="SWE932" s="5"/>
      <c r="SWF932" s="5"/>
      <c r="SWG932" s="5"/>
      <c r="SWH932" s="5"/>
      <c r="SWI932" s="5"/>
      <c r="SWJ932" s="5"/>
      <c r="SWK932" s="5"/>
      <c r="SWL932" s="5"/>
      <c r="SWM932" s="5"/>
      <c r="SWN932" s="5"/>
      <c r="SWO932" s="5"/>
      <c r="SWP932" s="5"/>
      <c r="SWQ932" s="5"/>
      <c r="SWR932" s="5"/>
      <c r="SWS932" s="5"/>
      <c r="SWT932" s="5"/>
      <c r="SWU932" s="5"/>
      <c r="SWV932" s="5"/>
      <c r="SWW932" s="5"/>
      <c r="SWX932" s="5"/>
      <c r="SWY932" s="5"/>
      <c r="SWZ932" s="5"/>
      <c r="SXA932" s="5"/>
      <c r="SXB932" s="5"/>
      <c r="SXC932" s="5"/>
      <c r="SXD932" s="5"/>
      <c r="SXE932" s="5"/>
      <c r="SXF932" s="5"/>
      <c r="SXG932" s="5"/>
      <c r="SXH932" s="5"/>
      <c r="SXI932" s="5"/>
      <c r="SXJ932" s="5"/>
      <c r="SXK932" s="5"/>
      <c r="SXL932" s="5"/>
      <c r="SXM932" s="5"/>
      <c r="SXN932" s="5"/>
      <c r="SXO932" s="5"/>
      <c r="SXP932" s="5"/>
      <c r="SXQ932" s="5"/>
      <c r="SXR932" s="5"/>
      <c r="SXS932" s="5"/>
      <c r="SXT932" s="5"/>
      <c r="SXU932" s="5"/>
      <c r="SXV932" s="5"/>
      <c r="SXW932" s="5"/>
      <c r="SXX932" s="5"/>
      <c r="SXY932" s="5"/>
      <c r="SXZ932" s="5"/>
      <c r="SYA932" s="5"/>
      <c r="SYB932" s="5"/>
      <c r="SYC932" s="5"/>
      <c r="SYD932" s="5"/>
      <c r="SYE932" s="5"/>
      <c r="SYF932" s="5"/>
      <c r="SYG932" s="5"/>
      <c r="SYH932" s="5"/>
      <c r="SYI932" s="5"/>
      <c r="SYJ932" s="5"/>
      <c r="SYK932" s="5"/>
      <c r="SYL932" s="5"/>
      <c r="SYM932" s="5"/>
      <c r="SYN932" s="5"/>
      <c r="SYO932" s="5"/>
      <c r="SYP932" s="5"/>
      <c r="SYQ932" s="5"/>
      <c r="SYR932" s="5"/>
      <c r="SYS932" s="5"/>
      <c r="SYT932" s="5"/>
      <c r="SYU932" s="5"/>
      <c r="SYV932" s="5"/>
      <c r="SYW932" s="5"/>
      <c r="SYX932" s="5"/>
      <c r="SYY932" s="5"/>
      <c r="SYZ932" s="5"/>
      <c r="SZA932" s="5"/>
      <c r="SZB932" s="5"/>
      <c r="SZC932" s="5"/>
      <c r="SZD932" s="5"/>
      <c r="SZE932" s="5"/>
      <c r="SZF932" s="5"/>
      <c r="SZG932" s="5"/>
      <c r="SZH932" s="5"/>
      <c r="SZI932" s="5"/>
      <c r="SZJ932" s="5"/>
      <c r="SZK932" s="5"/>
      <c r="SZL932" s="5"/>
      <c r="SZM932" s="5"/>
      <c r="SZN932" s="5"/>
      <c r="SZO932" s="5"/>
      <c r="SZP932" s="5"/>
      <c r="SZQ932" s="5"/>
      <c r="SZR932" s="5"/>
      <c r="SZS932" s="5"/>
      <c r="SZT932" s="5"/>
      <c r="SZU932" s="5"/>
      <c r="SZV932" s="5"/>
      <c r="SZW932" s="5"/>
      <c r="SZX932" s="5"/>
      <c r="SZY932" s="5"/>
      <c r="SZZ932" s="5"/>
      <c r="TAA932" s="5"/>
      <c r="TAB932" s="5"/>
      <c r="TAC932" s="5"/>
      <c r="TAD932" s="5"/>
      <c r="TAE932" s="5"/>
      <c r="TAF932" s="5"/>
      <c r="TAG932" s="5"/>
      <c r="TAH932" s="5"/>
      <c r="TAI932" s="5"/>
      <c r="TAJ932" s="5"/>
      <c r="TAK932" s="5"/>
      <c r="TAL932" s="5"/>
      <c r="TAM932" s="5"/>
      <c r="TAN932" s="5"/>
      <c r="TAO932" s="5"/>
      <c r="TAP932" s="5"/>
      <c r="TAQ932" s="5"/>
      <c r="TAR932" s="5"/>
      <c r="TAS932" s="5"/>
      <c r="TAT932" s="5"/>
      <c r="TAU932" s="5"/>
      <c r="TAV932" s="5"/>
      <c r="TAW932" s="5"/>
      <c r="TAX932" s="5"/>
      <c r="TAY932" s="5"/>
      <c r="TAZ932" s="5"/>
      <c r="TBA932" s="5"/>
      <c r="TBB932" s="5"/>
      <c r="TBC932" s="5"/>
      <c r="TBD932" s="5"/>
      <c r="TBE932" s="5"/>
      <c r="TBF932" s="5"/>
      <c r="TBG932" s="5"/>
      <c r="TBH932" s="5"/>
      <c r="TBI932" s="5"/>
      <c r="TBJ932" s="5"/>
      <c r="TBK932" s="5"/>
      <c r="TBL932" s="5"/>
      <c r="TBM932" s="5"/>
      <c r="TBN932" s="5"/>
      <c r="TBO932" s="5"/>
      <c r="TBP932" s="5"/>
      <c r="TBQ932" s="5"/>
      <c r="TBR932" s="5"/>
      <c r="TBS932" s="5"/>
      <c r="TBT932" s="5"/>
      <c r="TBU932" s="5"/>
      <c r="TBV932" s="5"/>
      <c r="TBW932" s="5"/>
      <c r="TBX932" s="5"/>
      <c r="TBY932" s="5"/>
      <c r="TBZ932" s="5"/>
      <c r="TCA932" s="5"/>
      <c r="TCB932" s="5"/>
      <c r="TCC932" s="5"/>
      <c r="TCD932" s="5"/>
      <c r="TCE932" s="5"/>
      <c r="TCF932" s="5"/>
      <c r="TCG932" s="5"/>
      <c r="TCH932" s="5"/>
      <c r="TCI932" s="5"/>
      <c r="TCJ932" s="5"/>
      <c r="TCK932" s="5"/>
      <c r="TCL932" s="5"/>
      <c r="TCM932" s="5"/>
      <c r="TCN932" s="5"/>
      <c r="TCO932" s="5"/>
      <c r="TCP932" s="5"/>
      <c r="TCQ932" s="5"/>
      <c r="TCR932" s="5"/>
      <c r="TCS932" s="5"/>
      <c r="TCT932" s="5"/>
      <c r="TCU932" s="5"/>
      <c r="TCV932" s="5"/>
      <c r="TCW932" s="5"/>
      <c r="TCX932" s="5"/>
      <c r="TCY932" s="5"/>
      <c r="TCZ932" s="5"/>
      <c r="TDA932" s="5"/>
      <c r="TDB932" s="5"/>
      <c r="TDC932" s="5"/>
      <c r="TDD932" s="5"/>
      <c r="TDE932" s="5"/>
      <c r="TDF932" s="5"/>
      <c r="TDG932" s="5"/>
      <c r="TDH932" s="5"/>
      <c r="TDI932" s="5"/>
      <c r="TDJ932" s="5"/>
      <c r="TDK932" s="5"/>
      <c r="TDL932" s="5"/>
      <c r="TDM932" s="5"/>
      <c r="TDN932" s="5"/>
      <c r="TDO932" s="5"/>
      <c r="TDP932" s="5"/>
      <c r="TDQ932" s="5"/>
      <c r="TDR932" s="5"/>
      <c r="TDS932" s="5"/>
      <c r="TDT932" s="5"/>
      <c r="TDU932" s="5"/>
      <c r="TDV932" s="5"/>
      <c r="TDW932" s="5"/>
      <c r="TDX932" s="5"/>
      <c r="TDY932" s="5"/>
      <c r="TDZ932" s="5"/>
      <c r="TEA932" s="5"/>
      <c r="TEB932" s="5"/>
      <c r="TEC932" s="5"/>
      <c r="TED932" s="5"/>
      <c r="TEE932" s="5"/>
      <c r="TEF932" s="5"/>
      <c r="TEG932" s="5"/>
      <c r="TEH932" s="5"/>
      <c r="TEI932" s="5"/>
      <c r="TEJ932" s="5"/>
      <c r="TEK932" s="5"/>
      <c r="TEL932" s="5"/>
      <c r="TEM932" s="5"/>
      <c r="TEN932" s="5"/>
      <c r="TEO932" s="5"/>
      <c r="TEP932" s="5"/>
      <c r="TEQ932" s="5"/>
      <c r="TER932" s="5"/>
      <c r="TES932" s="5"/>
      <c r="TET932" s="5"/>
      <c r="TEU932" s="5"/>
      <c r="TEV932" s="5"/>
      <c r="TEW932" s="5"/>
      <c r="TEX932" s="5"/>
      <c r="TEY932" s="5"/>
      <c r="TEZ932" s="5"/>
      <c r="TFA932" s="5"/>
      <c r="TFB932" s="5"/>
      <c r="TFC932" s="5"/>
      <c r="TFD932" s="5"/>
      <c r="TFE932" s="5"/>
      <c r="TFF932" s="5"/>
      <c r="TFG932" s="5"/>
      <c r="TFH932" s="5"/>
      <c r="TFI932" s="5"/>
      <c r="TFJ932" s="5"/>
      <c r="TFK932" s="5"/>
      <c r="TFL932" s="5"/>
      <c r="TFM932" s="5"/>
      <c r="TFN932" s="5"/>
      <c r="TFO932" s="5"/>
      <c r="TFP932" s="5"/>
      <c r="TFQ932" s="5"/>
      <c r="TFR932" s="5"/>
      <c r="TFS932" s="5"/>
      <c r="TFT932" s="5"/>
      <c r="TFU932" s="5"/>
      <c r="TFV932" s="5"/>
      <c r="TFW932" s="5"/>
      <c r="TFX932" s="5"/>
      <c r="TFY932" s="5"/>
      <c r="TFZ932" s="5"/>
      <c r="TGA932" s="5"/>
      <c r="TGB932" s="5"/>
      <c r="TGC932" s="5"/>
      <c r="TGD932" s="5"/>
      <c r="TGE932" s="5"/>
      <c r="TGF932" s="5"/>
      <c r="TGG932" s="5"/>
      <c r="TGH932" s="5"/>
      <c r="TGI932" s="5"/>
      <c r="TGJ932" s="5"/>
      <c r="TGK932" s="5"/>
      <c r="TGL932" s="5"/>
      <c r="TGM932" s="5"/>
      <c r="TGN932" s="5"/>
      <c r="TGO932" s="5"/>
      <c r="TGP932" s="5"/>
      <c r="TGQ932" s="5"/>
      <c r="TGR932" s="5"/>
      <c r="TGS932" s="5"/>
      <c r="TGT932" s="5"/>
      <c r="TGU932" s="5"/>
      <c r="TGV932" s="5"/>
      <c r="TGW932" s="5"/>
      <c r="TGX932" s="5"/>
      <c r="TGY932" s="5"/>
      <c r="TGZ932" s="5"/>
      <c r="THA932" s="5"/>
      <c r="THB932" s="5"/>
      <c r="THC932" s="5"/>
      <c r="THD932" s="5"/>
      <c r="THE932" s="5"/>
      <c r="THF932" s="5"/>
      <c r="THG932" s="5"/>
      <c r="THH932" s="5"/>
      <c r="THI932" s="5"/>
      <c r="THJ932" s="5"/>
      <c r="THK932" s="5"/>
      <c r="THL932" s="5"/>
      <c r="THM932" s="5"/>
      <c r="THN932" s="5"/>
      <c r="THO932" s="5"/>
      <c r="THP932" s="5"/>
      <c r="THQ932" s="5"/>
      <c r="THR932" s="5"/>
      <c r="THS932" s="5"/>
      <c r="THT932" s="5"/>
      <c r="THU932" s="5"/>
      <c r="THV932" s="5"/>
      <c r="THW932" s="5"/>
      <c r="THX932" s="5"/>
      <c r="THY932" s="5"/>
      <c r="THZ932" s="5"/>
      <c r="TIA932" s="5"/>
      <c r="TIB932" s="5"/>
      <c r="TIC932" s="5"/>
      <c r="TID932" s="5"/>
      <c r="TIE932" s="5"/>
      <c r="TIF932" s="5"/>
      <c r="TIG932" s="5"/>
      <c r="TIH932" s="5"/>
      <c r="TII932" s="5"/>
      <c r="TIJ932" s="5"/>
      <c r="TIK932" s="5"/>
      <c r="TIL932" s="5"/>
      <c r="TIM932" s="5"/>
      <c r="TIN932" s="5"/>
      <c r="TIO932" s="5"/>
      <c r="TIP932" s="5"/>
      <c r="TIQ932" s="5"/>
      <c r="TIR932" s="5"/>
      <c r="TIS932" s="5"/>
      <c r="TIT932" s="5"/>
      <c r="TIU932" s="5"/>
      <c r="TIV932" s="5"/>
      <c r="TIW932" s="5"/>
      <c r="TIX932" s="5"/>
      <c r="TIY932" s="5"/>
      <c r="TIZ932" s="5"/>
      <c r="TJA932" s="5"/>
      <c r="TJB932" s="5"/>
      <c r="TJC932" s="5"/>
      <c r="TJD932" s="5"/>
      <c r="TJE932" s="5"/>
      <c r="TJF932" s="5"/>
      <c r="TJG932" s="5"/>
      <c r="TJH932" s="5"/>
      <c r="TJI932" s="5"/>
      <c r="TJJ932" s="5"/>
      <c r="TJK932" s="5"/>
      <c r="TJL932" s="5"/>
      <c r="TJM932" s="5"/>
      <c r="TJN932" s="5"/>
      <c r="TJO932" s="5"/>
      <c r="TJP932" s="5"/>
      <c r="TJQ932" s="5"/>
      <c r="TJR932" s="5"/>
      <c r="TJS932" s="5"/>
      <c r="TJT932" s="5"/>
      <c r="TJU932" s="5"/>
      <c r="TJV932" s="5"/>
      <c r="TJW932" s="5"/>
      <c r="TJX932" s="5"/>
      <c r="TJY932" s="5"/>
      <c r="TJZ932" s="5"/>
      <c r="TKA932" s="5"/>
      <c r="TKB932" s="5"/>
      <c r="TKC932" s="5"/>
      <c r="TKD932" s="5"/>
      <c r="TKE932" s="5"/>
      <c r="TKF932" s="5"/>
      <c r="TKG932" s="5"/>
      <c r="TKH932" s="5"/>
      <c r="TKI932" s="5"/>
      <c r="TKJ932" s="5"/>
      <c r="TKK932" s="5"/>
      <c r="TKL932" s="5"/>
      <c r="TKM932" s="5"/>
      <c r="TKN932" s="5"/>
      <c r="TKO932" s="5"/>
      <c r="TKP932" s="5"/>
      <c r="TKQ932" s="5"/>
      <c r="TKR932" s="5"/>
      <c r="TKS932" s="5"/>
      <c r="TKT932" s="5"/>
      <c r="TKU932" s="5"/>
      <c r="TKV932" s="5"/>
      <c r="TKW932" s="5"/>
      <c r="TKX932" s="5"/>
      <c r="TKY932" s="5"/>
      <c r="TKZ932" s="5"/>
      <c r="TLA932" s="5"/>
      <c r="TLB932" s="5"/>
      <c r="TLC932" s="5"/>
      <c r="TLD932" s="5"/>
      <c r="TLE932" s="5"/>
      <c r="TLF932" s="5"/>
      <c r="TLG932" s="5"/>
      <c r="TLH932" s="5"/>
      <c r="TLI932" s="5"/>
      <c r="TLJ932" s="5"/>
      <c r="TLK932" s="5"/>
      <c r="TLL932" s="5"/>
      <c r="TLM932" s="5"/>
      <c r="TLN932" s="5"/>
      <c r="TLO932" s="5"/>
      <c r="TLP932" s="5"/>
      <c r="TLQ932" s="5"/>
      <c r="TLR932" s="5"/>
      <c r="TLS932" s="5"/>
      <c r="TLT932" s="5"/>
      <c r="TLU932" s="5"/>
      <c r="TLV932" s="5"/>
      <c r="TLW932" s="5"/>
      <c r="TLX932" s="5"/>
      <c r="TLY932" s="5"/>
      <c r="TLZ932" s="5"/>
      <c r="TMA932" s="5"/>
      <c r="TMB932" s="5"/>
      <c r="TMC932" s="5"/>
      <c r="TMD932" s="5"/>
      <c r="TME932" s="5"/>
      <c r="TMF932" s="5"/>
      <c r="TMG932" s="5"/>
      <c r="TMH932" s="5"/>
      <c r="TMI932" s="5"/>
      <c r="TMJ932" s="5"/>
      <c r="TMK932" s="5"/>
      <c r="TML932" s="5"/>
      <c r="TMM932" s="5"/>
      <c r="TMN932" s="5"/>
      <c r="TMO932" s="5"/>
      <c r="TMP932" s="5"/>
      <c r="TMQ932" s="5"/>
      <c r="TMR932" s="5"/>
      <c r="TMS932" s="5"/>
      <c r="TMT932" s="5"/>
      <c r="TMU932" s="5"/>
      <c r="TMV932" s="5"/>
      <c r="TMW932" s="5"/>
      <c r="TMX932" s="5"/>
      <c r="TMY932" s="5"/>
      <c r="TMZ932" s="5"/>
      <c r="TNA932" s="5"/>
      <c r="TNB932" s="5"/>
      <c r="TNC932" s="5"/>
      <c r="TND932" s="5"/>
      <c r="TNE932" s="5"/>
      <c r="TNF932" s="5"/>
      <c r="TNG932" s="5"/>
      <c r="TNH932" s="5"/>
      <c r="TNI932" s="5"/>
      <c r="TNJ932" s="5"/>
      <c r="TNK932" s="5"/>
      <c r="TNL932" s="5"/>
      <c r="TNM932" s="5"/>
      <c r="TNN932" s="5"/>
      <c r="TNO932" s="5"/>
      <c r="TNP932" s="5"/>
      <c r="TNQ932" s="5"/>
      <c r="TNR932" s="5"/>
      <c r="TNS932" s="5"/>
      <c r="TNT932" s="5"/>
      <c r="TNU932" s="5"/>
      <c r="TNV932" s="5"/>
      <c r="TNW932" s="5"/>
      <c r="TNX932" s="5"/>
      <c r="TNY932" s="5"/>
      <c r="TNZ932" s="5"/>
      <c r="TOA932" s="5"/>
      <c r="TOB932" s="5"/>
      <c r="TOC932" s="5"/>
      <c r="TOD932" s="5"/>
      <c r="TOE932" s="5"/>
      <c r="TOF932" s="5"/>
      <c r="TOG932" s="5"/>
      <c r="TOH932" s="5"/>
      <c r="TOI932" s="5"/>
      <c r="TOJ932" s="5"/>
      <c r="TOK932" s="5"/>
      <c r="TOL932" s="5"/>
      <c r="TOM932" s="5"/>
      <c r="TON932" s="5"/>
      <c r="TOO932" s="5"/>
      <c r="TOP932" s="5"/>
      <c r="TOQ932" s="5"/>
      <c r="TOR932" s="5"/>
      <c r="TOS932" s="5"/>
      <c r="TOT932" s="5"/>
      <c r="TOU932" s="5"/>
      <c r="TOV932" s="5"/>
      <c r="TOW932" s="5"/>
      <c r="TOX932" s="5"/>
      <c r="TOY932" s="5"/>
      <c r="TOZ932" s="5"/>
      <c r="TPA932" s="5"/>
      <c r="TPB932" s="5"/>
      <c r="TPC932" s="5"/>
      <c r="TPD932" s="5"/>
      <c r="TPE932" s="5"/>
      <c r="TPF932" s="5"/>
      <c r="TPG932" s="5"/>
      <c r="TPH932" s="5"/>
      <c r="TPI932" s="5"/>
      <c r="TPJ932" s="5"/>
      <c r="TPK932" s="5"/>
      <c r="TPL932" s="5"/>
      <c r="TPM932" s="5"/>
      <c r="TPN932" s="5"/>
      <c r="TPO932" s="5"/>
      <c r="TPP932" s="5"/>
      <c r="TPQ932" s="5"/>
      <c r="TPR932" s="5"/>
      <c r="TPS932" s="5"/>
      <c r="TPT932" s="5"/>
      <c r="TPU932" s="5"/>
      <c r="TPV932" s="5"/>
      <c r="TPW932" s="5"/>
      <c r="TPX932" s="5"/>
      <c r="TPY932" s="5"/>
      <c r="TPZ932" s="5"/>
      <c r="TQA932" s="5"/>
      <c r="TQB932" s="5"/>
      <c r="TQC932" s="5"/>
      <c r="TQD932" s="5"/>
      <c r="TQE932" s="5"/>
      <c r="TQF932" s="5"/>
      <c r="TQG932" s="5"/>
      <c r="TQH932" s="5"/>
      <c r="TQI932" s="5"/>
      <c r="TQJ932" s="5"/>
      <c r="TQK932" s="5"/>
      <c r="TQL932" s="5"/>
      <c r="TQM932" s="5"/>
      <c r="TQN932" s="5"/>
      <c r="TQO932" s="5"/>
      <c r="TQP932" s="5"/>
      <c r="TQQ932" s="5"/>
      <c r="TQR932" s="5"/>
      <c r="TQS932" s="5"/>
      <c r="TQT932" s="5"/>
      <c r="TQU932" s="5"/>
      <c r="TQV932" s="5"/>
      <c r="TQW932" s="5"/>
      <c r="TQX932" s="5"/>
      <c r="TQY932" s="5"/>
      <c r="TQZ932" s="5"/>
      <c r="TRA932" s="5"/>
      <c r="TRB932" s="5"/>
      <c r="TRC932" s="5"/>
      <c r="TRD932" s="5"/>
      <c r="TRE932" s="5"/>
      <c r="TRF932" s="5"/>
      <c r="TRG932" s="5"/>
      <c r="TRH932" s="5"/>
      <c r="TRI932" s="5"/>
      <c r="TRJ932" s="5"/>
      <c r="TRK932" s="5"/>
      <c r="TRL932" s="5"/>
      <c r="TRM932" s="5"/>
      <c r="TRN932" s="5"/>
      <c r="TRO932" s="5"/>
      <c r="TRP932" s="5"/>
      <c r="TRQ932" s="5"/>
      <c r="TRR932" s="5"/>
      <c r="TRS932" s="5"/>
      <c r="TRT932" s="5"/>
      <c r="TRU932" s="5"/>
      <c r="TRV932" s="5"/>
      <c r="TRW932" s="5"/>
      <c r="TRX932" s="5"/>
      <c r="TRY932" s="5"/>
      <c r="TRZ932" s="5"/>
      <c r="TSA932" s="5"/>
      <c r="TSB932" s="5"/>
      <c r="TSC932" s="5"/>
      <c r="TSD932" s="5"/>
      <c r="TSE932" s="5"/>
      <c r="TSF932" s="5"/>
      <c r="TSG932" s="5"/>
      <c r="TSH932" s="5"/>
      <c r="TSI932" s="5"/>
      <c r="TSJ932" s="5"/>
      <c r="TSK932" s="5"/>
      <c r="TSL932" s="5"/>
      <c r="TSM932" s="5"/>
      <c r="TSN932" s="5"/>
      <c r="TSO932" s="5"/>
      <c r="TSP932" s="5"/>
      <c r="TSQ932" s="5"/>
      <c r="TSR932" s="5"/>
      <c r="TSS932" s="5"/>
      <c r="TST932" s="5"/>
      <c r="TSU932" s="5"/>
      <c r="TSV932" s="5"/>
      <c r="TSW932" s="5"/>
      <c r="TSX932" s="5"/>
      <c r="TSY932" s="5"/>
      <c r="TSZ932" s="5"/>
      <c r="TTA932" s="5"/>
      <c r="TTB932" s="5"/>
      <c r="TTC932" s="5"/>
      <c r="TTD932" s="5"/>
      <c r="TTE932" s="5"/>
      <c r="TTF932" s="5"/>
      <c r="TTG932" s="5"/>
      <c r="TTH932" s="5"/>
      <c r="TTI932" s="5"/>
      <c r="TTJ932" s="5"/>
      <c r="TTK932" s="5"/>
      <c r="TTL932" s="5"/>
      <c r="TTM932" s="5"/>
      <c r="TTN932" s="5"/>
      <c r="TTO932" s="5"/>
      <c r="TTP932" s="5"/>
      <c r="TTQ932" s="5"/>
      <c r="TTR932" s="5"/>
      <c r="TTS932" s="5"/>
      <c r="TTT932" s="5"/>
      <c r="TTU932" s="5"/>
      <c r="TTV932" s="5"/>
      <c r="TTW932" s="5"/>
      <c r="TTX932" s="5"/>
      <c r="TTY932" s="5"/>
      <c r="TTZ932" s="5"/>
      <c r="TUA932" s="5"/>
      <c r="TUB932" s="5"/>
      <c r="TUC932" s="5"/>
      <c r="TUD932" s="5"/>
      <c r="TUE932" s="5"/>
      <c r="TUF932" s="5"/>
      <c r="TUG932" s="5"/>
      <c r="TUH932" s="5"/>
      <c r="TUI932" s="5"/>
      <c r="TUJ932" s="5"/>
      <c r="TUK932" s="5"/>
      <c r="TUL932" s="5"/>
      <c r="TUM932" s="5"/>
      <c r="TUN932" s="5"/>
      <c r="TUO932" s="5"/>
      <c r="TUP932" s="5"/>
      <c r="TUQ932" s="5"/>
      <c r="TUR932" s="5"/>
      <c r="TUS932" s="5"/>
      <c r="TUT932" s="5"/>
      <c r="TUU932" s="5"/>
      <c r="TUV932" s="5"/>
      <c r="TUW932" s="5"/>
      <c r="TUX932" s="5"/>
      <c r="TUY932" s="5"/>
      <c r="TUZ932" s="5"/>
      <c r="TVA932" s="5"/>
      <c r="TVB932" s="5"/>
      <c r="TVC932" s="5"/>
      <c r="TVD932" s="5"/>
      <c r="TVE932" s="5"/>
      <c r="TVF932" s="5"/>
      <c r="TVG932" s="5"/>
      <c r="TVH932" s="5"/>
      <c r="TVI932" s="5"/>
      <c r="TVJ932" s="5"/>
      <c r="TVK932" s="5"/>
      <c r="TVL932" s="5"/>
      <c r="TVM932" s="5"/>
      <c r="TVN932" s="5"/>
      <c r="TVO932" s="5"/>
      <c r="TVP932" s="5"/>
      <c r="TVQ932" s="5"/>
      <c r="TVR932" s="5"/>
      <c r="TVS932" s="5"/>
      <c r="TVT932" s="5"/>
      <c r="TVU932" s="5"/>
      <c r="TVV932" s="5"/>
      <c r="TVW932" s="5"/>
      <c r="TVX932" s="5"/>
      <c r="TVY932" s="5"/>
      <c r="TVZ932" s="5"/>
      <c r="TWA932" s="5"/>
      <c r="TWB932" s="5"/>
      <c r="TWC932" s="5"/>
      <c r="TWD932" s="5"/>
      <c r="TWE932" s="5"/>
      <c r="TWF932" s="5"/>
      <c r="TWG932" s="5"/>
      <c r="TWH932" s="5"/>
      <c r="TWI932" s="5"/>
      <c r="TWJ932" s="5"/>
      <c r="TWK932" s="5"/>
      <c r="TWL932" s="5"/>
      <c r="TWM932" s="5"/>
      <c r="TWN932" s="5"/>
      <c r="TWO932" s="5"/>
      <c r="TWP932" s="5"/>
      <c r="TWQ932" s="5"/>
      <c r="TWR932" s="5"/>
      <c r="TWS932" s="5"/>
      <c r="TWT932" s="5"/>
      <c r="TWU932" s="5"/>
      <c r="TWV932" s="5"/>
      <c r="TWW932" s="5"/>
      <c r="TWX932" s="5"/>
      <c r="TWY932" s="5"/>
      <c r="TWZ932" s="5"/>
      <c r="TXA932" s="5"/>
      <c r="TXB932" s="5"/>
      <c r="TXC932" s="5"/>
      <c r="TXD932" s="5"/>
      <c r="TXE932" s="5"/>
      <c r="TXF932" s="5"/>
      <c r="TXG932" s="5"/>
      <c r="TXH932" s="5"/>
      <c r="TXI932" s="5"/>
      <c r="TXJ932" s="5"/>
      <c r="TXK932" s="5"/>
      <c r="TXL932" s="5"/>
      <c r="TXM932" s="5"/>
      <c r="TXN932" s="5"/>
      <c r="TXO932" s="5"/>
      <c r="TXP932" s="5"/>
      <c r="TXQ932" s="5"/>
      <c r="TXR932" s="5"/>
      <c r="TXS932" s="5"/>
      <c r="TXT932" s="5"/>
      <c r="TXU932" s="5"/>
      <c r="TXV932" s="5"/>
      <c r="TXW932" s="5"/>
      <c r="TXX932" s="5"/>
      <c r="TXY932" s="5"/>
      <c r="TXZ932" s="5"/>
      <c r="TYA932" s="5"/>
      <c r="TYB932" s="5"/>
      <c r="TYC932" s="5"/>
      <c r="TYD932" s="5"/>
      <c r="TYE932" s="5"/>
      <c r="TYF932" s="5"/>
      <c r="TYG932" s="5"/>
      <c r="TYH932" s="5"/>
      <c r="TYI932" s="5"/>
      <c r="TYJ932" s="5"/>
      <c r="TYK932" s="5"/>
      <c r="TYL932" s="5"/>
      <c r="TYM932" s="5"/>
      <c r="TYN932" s="5"/>
      <c r="TYO932" s="5"/>
      <c r="TYP932" s="5"/>
      <c r="TYQ932" s="5"/>
      <c r="TYR932" s="5"/>
      <c r="TYS932" s="5"/>
      <c r="TYT932" s="5"/>
      <c r="TYU932" s="5"/>
      <c r="TYV932" s="5"/>
      <c r="TYW932" s="5"/>
      <c r="TYX932" s="5"/>
      <c r="TYY932" s="5"/>
      <c r="TYZ932" s="5"/>
      <c r="TZA932" s="5"/>
      <c r="TZB932" s="5"/>
      <c r="TZC932" s="5"/>
      <c r="TZD932" s="5"/>
      <c r="TZE932" s="5"/>
      <c r="TZF932" s="5"/>
      <c r="TZG932" s="5"/>
      <c r="TZH932" s="5"/>
      <c r="TZI932" s="5"/>
      <c r="TZJ932" s="5"/>
      <c r="TZK932" s="5"/>
      <c r="TZL932" s="5"/>
      <c r="TZM932" s="5"/>
      <c r="TZN932" s="5"/>
      <c r="TZO932" s="5"/>
      <c r="TZP932" s="5"/>
      <c r="TZQ932" s="5"/>
      <c r="TZR932" s="5"/>
      <c r="TZS932" s="5"/>
      <c r="TZT932" s="5"/>
      <c r="TZU932" s="5"/>
      <c r="TZV932" s="5"/>
      <c r="TZW932" s="5"/>
      <c r="TZX932" s="5"/>
      <c r="TZY932" s="5"/>
      <c r="TZZ932" s="5"/>
      <c r="UAA932" s="5"/>
      <c r="UAB932" s="5"/>
      <c r="UAC932" s="5"/>
      <c r="UAD932" s="5"/>
      <c r="UAE932" s="5"/>
      <c r="UAF932" s="5"/>
      <c r="UAG932" s="5"/>
      <c r="UAH932" s="5"/>
      <c r="UAI932" s="5"/>
      <c r="UAJ932" s="5"/>
      <c r="UAK932" s="5"/>
      <c r="UAL932" s="5"/>
      <c r="UAM932" s="5"/>
      <c r="UAN932" s="5"/>
      <c r="UAO932" s="5"/>
      <c r="UAP932" s="5"/>
      <c r="UAQ932" s="5"/>
      <c r="UAR932" s="5"/>
      <c r="UAS932" s="5"/>
      <c r="UAT932" s="5"/>
      <c r="UAU932" s="5"/>
      <c r="UAV932" s="5"/>
      <c r="UAW932" s="5"/>
      <c r="UAX932" s="5"/>
      <c r="UAY932" s="5"/>
      <c r="UAZ932" s="5"/>
      <c r="UBA932" s="5"/>
      <c r="UBB932" s="5"/>
      <c r="UBC932" s="5"/>
      <c r="UBD932" s="5"/>
      <c r="UBE932" s="5"/>
      <c r="UBF932" s="5"/>
      <c r="UBG932" s="5"/>
      <c r="UBH932" s="5"/>
      <c r="UBI932" s="5"/>
      <c r="UBJ932" s="5"/>
      <c r="UBK932" s="5"/>
      <c r="UBL932" s="5"/>
      <c r="UBM932" s="5"/>
      <c r="UBN932" s="5"/>
      <c r="UBO932" s="5"/>
      <c r="UBP932" s="5"/>
      <c r="UBQ932" s="5"/>
      <c r="UBR932" s="5"/>
      <c r="UBS932" s="5"/>
      <c r="UBT932" s="5"/>
      <c r="UBU932" s="5"/>
      <c r="UBV932" s="5"/>
      <c r="UBW932" s="5"/>
      <c r="UBX932" s="5"/>
      <c r="UBY932" s="5"/>
      <c r="UBZ932" s="5"/>
      <c r="UCA932" s="5"/>
      <c r="UCB932" s="5"/>
      <c r="UCC932" s="5"/>
      <c r="UCD932" s="5"/>
      <c r="UCE932" s="5"/>
      <c r="UCF932" s="5"/>
      <c r="UCG932" s="5"/>
      <c r="UCH932" s="5"/>
      <c r="UCI932" s="5"/>
      <c r="UCJ932" s="5"/>
      <c r="UCK932" s="5"/>
      <c r="UCL932" s="5"/>
      <c r="UCM932" s="5"/>
      <c r="UCN932" s="5"/>
      <c r="UCO932" s="5"/>
      <c r="UCP932" s="5"/>
      <c r="UCQ932" s="5"/>
      <c r="UCR932" s="5"/>
      <c r="UCS932" s="5"/>
      <c r="UCT932" s="5"/>
      <c r="UCU932" s="5"/>
      <c r="UCV932" s="5"/>
      <c r="UCW932" s="5"/>
      <c r="UCX932" s="5"/>
      <c r="UCY932" s="5"/>
      <c r="UCZ932" s="5"/>
      <c r="UDA932" s="5"/>
      <c r="UDB932" s="5"/>
      <c r="UDC932" s="5"/>
      <c r="UDD932" s="5"/>
      <c r="UDE932" s="5"/>
      <c r="UDF932" s="5"/>
      <c r="UDG932" s="5"/>
      <c r="UDH932" s="5"/>
      <c r="UDI932" s="5"/>
      <c r="UDJ932" s="5"/>
      <c r="UDK932" s="5"/>
      <c r="UDL932" s="5"/>
      <c r="UDM932" s="5"/>
      <c r="UDN932" s="5"/>
      <c r="UDO932" s="5"/>
      <c r="UDP932" s="5"/>
      <c r="UDQ932" s="5"/>
      <c r="UDR932" s="5"/>
      <c r="UDS932" s="5"/>
      <c r="UDT932" s="5"/>
      <c r="UDU932" s="5"/>
      <c r="UDV932" s="5"/>
      <c r="UDW932" s="5"/>
      <c r="UDX932" s="5"/>
      <c r="UDY932" s="5"/>
      <c r="UDZ932" s="5"/>
      <c r="UEA932" s="5"/>
      <c r="UEB932" s="5"/>
      <c r="UEC932" s="5"/>
      <c r="UED932" s="5"/>
      <c r="UEE932" s="5"/>
      <c r="UEF932" s="5"/>
      <c r="UEG932" s="5"/>
      <c r="UEH932" s="5"/>
      <c r="UEI932" s="5"/>
      <c r="UEJ932" s="5"/>
      <c r="UEK932" s="5"/>
      <c r="UEL932" s="5"/>
      <c r="UEM932" s="5"/>
      <c r="UEN932" s="5"/>
      <c r="UEO932" s="5"/>
      <c r="UEP932" s="5"/>
      <c r="UEQ932" s="5"/>
      <c r="UER932" s="5"/>
      <c r="UES932" s="5"/>
      <c r="UET932" s="5"/>
      <c r="UEU932" s="5"/>
      <c r="UEV932" s="5"/>
      <c r="UEW932" s="5"/>
      <c r="UEX932" s="5"/>
      <c r="UEY932" s="5"/>
      <c r="UEZ932" s="5"/>
      <c r="UFA932" s="5"/>
      <c r="UFB932" s="5"/>
      <c r="UFC932" s="5"/>
      <c r="UFD932" s="5"/>
      <c r="UFE932" s="5"/>
      <c r="UFF932" s="5"/>
      <c r="UFG932" s="5"/>
      <c r="UFH932" s="5"/>
      <c r="UFI932" s="5"/>
      <c r="UFJ932" s="5"/>
      <c r="UFK932" s="5"/>
      <c r="UFL932" s="5"/>
      <c r="UFM932" s="5"/>
      <c r="UFN932" s="5"/>
      <c r="UFO932" s="5"/>
      <c r="UFP932" s="5"/>
      <c r="UFQ932" s="5"/>
      <c r="UFR932" s="5"/>
      <c r="UFS932" s="5"/>
      <c r="UFT932" s="5"/>
      <c r="UFU932" s="5"/>
      <c r="UFV932" s="5"/>
      <c r="UFW932" s="5"/>
      <c r="UFX932" s="5"/>
      <c r="UFY932" s="5"/>
      <c r="UFZ932" s="5"/>
      <c r="UGA932" s="5"/>
      <c r="UGB932" s="5"/>
      <c r="UGC932" s="5"/>
      <c r="UGD932" s="5"/>
      <c r="UGE932" s="5"/>
      <c r="UGF932" s="5"/>
      <c r="UGG932" s="5"/>
      <c r="UGH932" s="5"/>
      <c r="UGI932" s="5"/>
      <c r="UGJ932" s="5"/>
      <c r="UGK932" s="5"/>
      <c r="UGL932" s="5"/>
      <c r="UGM932" s="5"/>
      <c r="UGN932" s="5"/>
      <c r="UGO932" s="5"/>
      <c r="UGP932" s="5"/>
      <c r="UGQ932" s="5"/>
      <c r="UGR932" s="5"/>
      <c r="UGS932" s="5"/>
      <c r="UGT932" s="5"/>
      <c r="UGU932" s="5"/>
      <c r="UGV932" s="5"/>
      <c r="UGW932" s="5"/>
      <c r="UGX932" s="5"/>
      <c r="UGY932" s="5"/>
      <c r="UGZ932" s="5"/>
      <c r="UHA932" s="5"/>
      <c r="UHB932" s="5"/>
      <c r="UHC932" s="5"/>
      <c r="UHD932" s="5"/>
      <c r="UHE932" s="5"/>
      <c r="UHF932" s="5"/>
      <c r="UHG932" s="5"/>
      <c r="UHH932" s="5"/>
      <c r="UHI932" s="5"/>
      <c r="UHJ932" s="5"/>
      <c r="UHK932" s="5"/>
      <c r="UHL932" s="5"/>
      <c r="UHM932" s="5"/>
      <c r="UHN932" s="5"/>
      <c r="UHO932" s="5"/>
      <c r="UHP932" s="5"/>
      <c r="UHQ932" s="5"/>
      <c r="UHR932" s="5"/>
      <c r="UHS932" s="5"/>
      <c r="UHT932" s="5"/>
      <c r="UHU932" s="5"/>
      <c r="UHV932" s="5"/>
      <c r="UHW932" s="5"/>
      <c r="UHX932" s="5"/>
      <c r="UHY932" s="5"/>
      <c r="UHZ932" s="5"/>
      <c r="UIA932" s="5"/>
      <c r="UIB932" s="5"/>
      <c r="UIC932" s="5"/>
      <c r="UID932" s="5"/>
      <c r="UIE932" s="5"/>
      <c r="UIF932" s="5"/>
      <c r="UIG932" s="5"/>
      <c r="UIH932" s="5"/>
      <c r="UII932" s="5"/>
      <c r="UIJ932" s="5"/>
      <c r="UIK932" s="5"/>
      <c r="UIL932" s="5"/>
      <c r="UIM932" s="5"/>
      <c r="UIN932" s="5"/>
      <c r="UIO932" s="5"/>
      <c r="UIP932" s="5"/>
      <c r="UIQ932" s="5"/>
      <c r="UIR932" s="5"/>
      <c r="UIS932" s="5"/>
      <c r="UIT932" s="5"/>
      <c r="UIU932" s="5"/>
      <c r="UIV932" s="5"/>
      <c r="UIW932" s="5"/>
      <c r="UIX932" s="5"/>
      <c r="UIY932" s="5"/>
      <c r="UIZ932" s="5"/>
      <c r="UJA932" s="5"/>
      <c r="UJB932" s="5"/>
      <c r="UJC932" s="5"/>
      <c r="UJD932" s="5"/>
      <c r="UJE932" s="5"/>
      <c r="UJF932" s="5"/>
      <c r="UJG932" s="5"/>
      <c r="UJH932" s="5"/>
      <c r="UJI932" s="5"/>
      <c r="UJJ932" s="5"/>
      <c r="UJK932" s="5"/>
      <c r="UJL932" s="5"/>
      <c r="UJM932" s="5"/>
      <c r="UJN932" s="5"/>
      <c r="UJO932" s="5"/>
      <c r="UJP932" s="5"/>
      <c r="UJQ932" s="5"/>
      <c r="UJR932" s="5"/>
      <c r="UJS932" s="5"/>
      <c r="UJT932" s="5"/>
      <c r="UJU932" s="5"/>
      <c r="UJV932" s="5"/>
      <c r="UJW932" s="5"/>
      <c r="UJX932" s="5"/>
      <c r="UJY932" s="5"/>
      <c r="UJZ932" s="5"/>
      <c r="UKA932" s="5"/>
      <c r="UKB932" s="5"/>
      <c r="UKC932" s="5"/>
      <c r="UKD932" s="5"/>
      <c r="UKE932" s="5"/>
      <c r="UKF932" s="5"/>
      <c r="UKG932" s="5"/>
      <c r="UKH932" s="5"/>
      <c r="UKI932" s="5"/>
      <c r="UKJ932" s="5"/>
      <c r="UKK932" s="5"/>
      <c r="UKL932" s="5"/>
      <c r="UKM932" s="5"/>
      <c r="UKN932" s="5"/>
      <c r="UKO932" s="5"/>
      <c r="UKP932" s="5"/>
      <c r="UKQ932" s="5"/>
      <c r="UKR932" s="5"/>
      <c r="UKS932" s="5"/>
      <c r="UKT932" s="5"/>
      <c r="UKU932" s="5"/>
      <c r="UKV932" s="5"/>
      <c r="UKW932" s="5"/>
      <c r="UKX932" s="5"/>
      <c r="UKY932" s="5"/>
      <c r="UKZ932" s="5"/>
      <c r="ULA932" s="5"/>
      <c r="ULB932" s="5"/>
      <c r="ULC932" s="5"/>
      <c r="ULD932" s="5"/>
      <c r="ULE932" s="5"/>
      <c r="ULF932" s="5"/>
      <c r="ULG932" s="5"/>
      <c r="ULH932" s="5"/>
      <c r="ULI932" s="5"/>
      <c r="ULJ932" s="5"/>
      <c r="ULK932" s="5"/>
      <c r="ULL932" s="5"/>
      <c r="ULM932" s="5"/>
      <c r="ULN932" s="5"/>
      <c r="ULO932" s="5"/>
      <c r="ULP932" s="5"/>
      <c r="ULQ932" s="5"/>
      <c r="ULR932" s="5"/>
      <c r="ULS932" s="5"/>
      <c r="ULT932" s="5"/>
      <c r="ULU932" s="5"/>
      <c r="ULV932" s="5"/>
      <c r="ULW932" s="5"/>
      <c r="ULX932" s="5"/>
      <c r="ULY932" s="5"/>
      <c r="ULZ932" s="5"/>
      <c r="UMA932" s="5"/>
      <c r="UMB932" s="5"/>
      <c r="UMC932" s="5"/>
      <c r="UMD932" s="5"/>
      <c r="UME932" s="5"/>
      <c r="UMF932" s="5"/>
      <c r="UMG932" s="5"/>
      <c r="UMH932" s="5"/>
      <c r="UMI932" s="5"/>
      <c r="UMJ932" s="5"/>
      <c r="UMK932" s="5"/>
      <c r="UML932" s="5"/>
      <c r="UMM932" s="5"/>
      <c r="UMN932" s="5"/>
      <c r="UMO932" s="5"/>
      <c r="UMP932" s="5"/>
      <c r="UMQ932" s="5"/>
      <c r="UMR932" s="5"/>
      <c r="UMS932" s="5"/>
      <c r="UMT932" s="5"/>
      <c r="UMU932" s="5"/>
      <c r="UMV932" s="5"/>
      <c r="UMW932" s="5"/>
      <c r="UMX932" s="5"/>
      <c r="UMY932" s="5"/>
      <c r="UMZ932" s="5"/>
      <c r="UNA932" s="5"/>
      <c r="UNB932" s="5"/>
      <c r="UNC932" s="5"/>
      <c r="UND932" s="5"/>
      <c r="UNE932" s="5"/>
      <c r="UNF932" s="5"/>
      <c r="UNG932" s="5"/>
      <c r="UNH932" s="5"/>
      <c r="UNI932" s="5"/>
      <c r="UNJ932" s="5"/>
      <c r="UNK932" s="5"/>
      <c r="UNL932" s="5"/>
      <c r="UNM932" s="5"/>
      <c r="UNN932" s="5"/>
      <c r="UNO932" s="5"/>
      <c r="UNP932" s="5"/>
      <c r="UNQ932" s="5"/>
      <c r="UNR932" s="5"/>
      <c r="UNS932" s="5"/>
      <c r="UNT932" s="5"/>
      <c r="UNU932" s="5"/>
      <c r="UNV932" s="5"/>
      <c r="UNW932" s="5"/>
      <c r="UNX932" s="5"/>
      <c r="UNY932" s="5"/>
      <c r="UNZ932" s="5"/>
      <c r="UOA932" s="5"/>
      <c r="UOB932" s="5"/>
      <c r="UOC932" s="5"/>
      <c r="UOD932" s="5"/>
      <c r="UOE932" s="5"/>
      <c r="UOF932" s="5"/>
      <c r="UOG932" s="5"/>
      <c r="UOH932" s="5"/>
      <c r="UOI932" s="5"/>
      <c r="UOJ932" s="5"/>
      <c r="UOK932" s="5"/>
      <c r="UOL932" s="5"/>
      <c r="UOM932" s="5"/>
      <c r="UON932" s="5"/>
      <c r="UOO932" s="5"/>
      <c r="UOP932" s="5"/>
      <c r="UOQ932" s="5"/>
      <c r="UOR932" s="5"/>
      <c r="UOS932" s="5"/>
      <c r="UOT932" s="5"/>
      <c r="UOU932" s="5"/>
      <c r="UOV932" s="5"/>
      <c r="UOW932" s="5"/>
      <c r="UOX932" s="5"/>
      <c r="UOY932" s="5"/>
      <c r="UOZ932" s="5"/>
      <c r="UPA932" s="5"/>
      <c r="UPB932" s="5"/>
      <c r="UPC932" s="5"/>
      <c r="UPD932" s="5"/>
      <c r="UPE932" s="5"/>
      <c r="UPF932" s="5"/>
      <c r="UPG932" s="5"/>
      <c r="UPH932" s="5"/>
      <c r="UPI932" s="5"/>
      <c r="UPJ932" s="5"/>
      <c r="UPK932" s="5"/>
      <c r="UPL932" s="5"/>
      <c r="UPM932" s="5"/>
      <c r="UPN932" s="5"/>
      <c r="UPO932" s="5"/>
      <c r="UPP932" s="5"/>
      <c r="UPQ932" s="5"/>
      <c r="UPR932" s="5"/>
      <c r="UPS932" s="5"/>
      <c r="UPT932" s="5"/>
      <c r="UPU932" s="5"/>
      <c r="UPV932" s="5"/>
      <c r="UPW932" s="5"/>
      <c r="UPX932" s="5"/>
      <c r="UPY932" s="5"/>
      <c r="UPZ932" s="5"/>
      <c r="UQA932" s="5"/>
      <c r="UQB932" s="5"/>
      <c r="UQC932" s="5"/>
      <c r="UQD932" s="5"/>
      <c r="UQE932" s="5"/>
      <c r="UQF932" s="5"/>
      <c r="UQG932" s="5"/>
      <c r="UQH932" s="5"/>
      <c r="UQI932" s="5"/>
      <c r="UQJ932" s="5"/>
      <c r="UQK932" s="5"/>
      <c r="UQL932" s="5"/>
      <c r="UQM932" s="5"/>
      <c r="UQN932" s="5"/>
      <c r="UQO932" s="5"/>
      <c r="UQP932" s="5"/>
      <c r="UQQ932" s="5"/>
      <c r="UQR932" s="5"/>
      <c r="UQS932" s="5"/>
      <c r="UQT932" s="5"/>
      <c r="UQU932" s="5"/>
      <c r="UQV932" s="5"/>
      <c r="UQW932" s="5"/>
      <c r="UQX932" s="5"/>
      <c r="UQY932" s="5"/>
      <c r="UQZ932" s="5"/>
      <c r="URA932" s="5"/>
      <c r="URB932" s="5"/>
      <c r="URC932" s="5"/>
      <c r="URD932" s="5"/>
      <c r="URE932" s="5"/>
      <c r="URF932" s="5"/>
      <c r="URG932" s="5"/>
      <c r="URH932" s="5"/>
      <c r="URI932" s="5"/>
      <c r="URJ932" s="5"/>
      <c r="URK932" s="5"/>
      <c r="URL932" s="5"/>
      <c r="URM932" s="5"/>
      <c r="URN932" s="5"/>
      <c r="URO932" s="5"/>
      <c r="URP932" s="5"/>
      <c r="URQ932" s="5"/>
      <c r="URR932" s="5"/>
      <c r="URS932" s="5"/>
      <c r="URT932" s="5"/>
      <c r="URU932" s="5"/>
      <c r="URV932" s="5"/>
      <c r="URW932" s="5"/>
      <c r="URX932" s="5"/>
      <c r="URY932" s="5"/>
      <c r="URZ932" s="5"/>
      <c r="USA932" s="5"/>
      <c r="USB932" s="5"/>
      <c r="USC932" s="5"/>
      <c r="USD932" s="5"/>
      <c r="USE932" s="5"/>
      <c r="USF932" s="5"/>
      <c r="USG932" s="5"/>
      <c r="USH932" s="5"/>
      <c r="USI932" s="5"/>
      <c r="USJ932" s="5"/>
      <c r="USK932" s="5"/>
      <c r="USL932" s="5"/>
      <c r="USM932" s="5"/>
      <c r="USN932" s="5"/>
      <c r="USO932" s="5"/>
      <c r="USP932" s="5"/>
      <c r="USQ932" s="5"/>
      <c r="USR932" s="5"/>
      <c r="USS932" s="5"/>
      <c r="UST932" s="5"/>
      <c r="USU932" s="5"/>
      <c r="USV932" s="5"/>
      <c r="USW932" s="5"/>
      <c r="USX932" s="5"/>
      <c r="USY932" s="5"/>
      <c r="USZ932" s="5"/>
      <c r="UTA932" s="5"/>
      <c r="UTB932" s="5"/>
      <c r="UTC932" s="5"/>
      <c r="UTD932" s="5"/>
      <c r="UTE932" s="5"/>
      <c r="UTF932" s="5"/>
      <c r="UTG932" s="5"/>
      <c r="UTH932" s="5"/>
      <c r="UTI932" s="5"/>
      <c r="UTJ932" s="5"/>
      <c r="UTK932" s="5"/>
      <c r="UTL932" s="5"/>
      <c r="UTM932" s="5"/>
      <c r="UTN932" s="5"/>
      <c r="UTO932" s="5"/>
      <c r="UTP932" s="5"/>
      <c r="UTQ932" s="5"/>
      <c r="UTR932" s="5"/>
      <c r="UTS932" s="5"/>
      <c r="UTT932" s="5"/>
      <c r="UTU932" s="5"/>
      <c r="UTV932" s="5"/>
      <c r="UTW932" s="5"/>
      <c r="UTX932" s="5"/>
      <c r="UTY932" s="5"/>
      <c r="UTZ932" s="5"/>
      <c r="UUA932" s="5"/>
      <c r="UUB932" s="5"/>
      <c r="UUC932" s="5"/>
      <c r="UUD932" s="5"/>
      <c r="UUE932" s="5"/>
      <c r="UUF932" s="5"/>
      <c r="UUG932" s="5"/>
      <c r="UUH932" s="5"/>
      <c r="UUI932" s="5"/>
      <c r="UUJ932" s="5"/>
      <c r="UUK932" s="5"/>
      <c r="UUL932" s="5"/>
      <c r="UUM932" s="5"/>
      <c r="UUN932" s="5"/>
      <c r="UUO932" s="5"/>
      <c r="UUP932" s="5"/>
      <c r="UUQ932" s="5"/>
      <c r="UUR932" s="5"/>
      <c r="UUS932" s="5"/>
      <c r="UUT932" s="5"/>
      <c r="UUU932" s="5"/>
      <c r="UUV932" s="5"/>
      <c r="UUW932" s="5"/>
      <c r="UUX932" s="5"/>
      <c r="UUY932" s="5"/>
      <c r="UUZ932" s="5"/>
      <c r="UVA932" s="5"/>
      <c r="UVB932" s="5"/>
      <c r="UVC932" s="5"/>
      <c r="UVD932" s="5"/>
      <c r="UVE932" s="5"/>
      <c r="UVF932" s="5"/>
      <c r="UVG932" s="5"/>
      <c r="UVH932" s="5"/>
      <c r="UVI932" s="5"/>
      <c r="UVJ932" s="5"/>
      <c r="UVK932" s="5"/>
      <c r="UVL932" s="5"/>
      <c r="UVM932" s="5"/>
      <c r="UVN932" s="5"/>
      <c r="UVO932" s="5"/>
      <c r="UVP932" s="5"/>
      <c r="UVQ932" s="5"/>
      <c r="UVR932" s="5"/>
      <c r="UVS932" s="5"/>
      <c r="UVT932" s="5"/>
      <c r="UVU932" s="5"/>
      <c r="UVV932" s="5"/>
      <c r="UVW932" s="5"/>
      <c r="UVX932" s="5"/>
      <c r="UVY932" s="5"/>
      <c r="UVZ932" s="5"/>
      <c r="UWA932" s="5"/>
      <c r="UWB932" s="5"/>
      <c r="UWC932" s="5"/>
      <c r="UWD932" s="5"/>
      <c r="UWE932" s="5"/>
      <c r="UWF932" s="5"/>
      <c r="UWG932" s="5"/>
      <c r="UWH932" s="5"/>
      <c r="UWI932" s="5"/>
      <c r="UWJ932" s="5"/>
      <c r="UWK932" s="5"/>
      <c r="UWL932" s="5"/>
      <c r="UWM932" s="5"/>
      <c r="UWN932" s="5"/>
      <c r="UWO932" s="5"/>
      <c r="UWP932" s="5"/>
      <c r="UWQ932" s="5"/>
      <c r="UWR932" s="5"/>
      <c r="UWS932" s="5"/>
      <c r="UWT932" s="5"/>
      <c r="UWU932" s="5"/>
      <c r="UWV932" s="5"/>
      <c r="UWW932" s="5"/>
      <c r="UWX932" s="5"/>
      <c r="UWY932" s="5"/>
      <c r="UWZ932" s="5"/>
      <c r="UXA932" s="5"/>
      <c r="UXB932" s="5"/>
      <c r="UXC932" s="5"/>
      <c r="UXD932" s="5"/>
      <c r="UXE932" s="5"/>
      <c r="UXF932" s="5"/>
      <c r="UXG932" s="5"/>
      <c r="UXH932" s="5"/>
      <c r="UXI932" s="5"/>
      <c r="UXJ932" s="5"/>
      <c r="UXK932" s="5"/>
      <c r="UXL932" s="5"/>
      <c r="UXM932" s="5"/>
      <c r="UXN932" s="5"/>
      <c r="UXO932" s="5"/>
      <c r="UXP932" s="5"/>
      <c r="UXQ932" s="5"/>
      <c r="UXR932" s="5"/>
      <c r="UXS932" s="5"/>
      <c r="UXT932" s="5"/>
      <c r="UXU932" s="5"/>
      <c r="UXV932" s="5"/>
      <c r="UXW932" s="5"/>
      <c r="UXX932" s="5"/>
      <c r="UXY932" s="5"/>
      <c r="UXZ932" s="5"/>
      <c r="UYA932" s="5"/>
      <c r="UYB932" s="5"/>
      <c r="UYC932" s="5"/>
      <c r="UYD932" s="5"/>
      <c r="UYE932" s="5"/>
      <c r="UYF932" s="5"/>
      <c r="UYG932" s="5"/>
      <c r="UYH932" s="5"/>
      <c r="UYI932" s="5"/>
      <c r="UYJ932" s="5"/>
      <c r="UYK932" s="5"/>
      <c r="UYL932" s="5"/>
      <c r="UYM932" s="5"/>
      <c r="UYN932" s="5"/>
      <c r="UYO932" s="5"/>
      <c r="UYP932" s="5"/>
      <c r="UYQ932" s="5"/>
      <c r="UYR932" s="5"/>
      <c r="UYS932" s="5"/>
      <c r="UYT932" s="5"/>
      <c r="UYU932" s="5"/>
      <c r="UYV932" s="5"/>
      <c r="UYW932" s="5"/>
      <c r="UYX932" s="5"/>
      <c r="UYY932" s="5"/>
      <c r="UYZ932" s="5"/>
      <c r="UZA932" s="5"/>
      <c r="UZB932" s="5"/>
      <c r="UZC932" s="5"/>
      <c r="UZD932" s="5"/>
      <c r="UZE932" s="5"/>
      <c r="UZF932" s="5"/>
      <c r="UZG932" s="5"/>
      <c r="UZH932" s="5"/>
      <c r="UZI932" s="5"/>
      <c r="UZJ932" s="5"/>
      <c r="UZK932" s="5"/>
      <c r="UZL932" s="5"/>
      <c r="UZM932" s="5"/>
      <c r="UZN932" s="5"/>
      <c r="UZO932" s="5"/>
      <c r="UZP932" s="5"/>
      <c r="UZQ932" s="5"/>
      <c r="UZR932" s="5"/>
      <c r="UZS932" s="5"/>
      <c r="UZT932" s="5"/>
      <c r="UZU932" s="5"/>
      <c r="UZV932" s="5"/>
      <c r="UZW932" s="5"/>
      <c r="UZX932" s="5"/>
      <c r="UZY932" s="5"/>
      <c r="UZZ932" s="5"/>
      <c r="VAA932" s="5"/>
      <c r="VAB932" s="5"/>
      <c r="VAC932" s="5"/>
      <c r="VAD932" s="5"/>
      <c r="VAE932" s="5"/>
      <c r="VAF932" s="5"/>
      <c r="VAG932" s="5"/>
      <c r="VAH932" s="5"/>
      <c r="VAI932" s="5"/>
      <c r="VAJ932" s="5"/>
      <c r="VAK932" s="5"/>
      <c r="VAL932" s="5"/>
      <c r="VAM932" s="5"/>
      <c r="VAN932" s="5"/>
      <c r="VAO932" s="5"/>
      <c r="VAP932" s="5"/>
      <c r="VAQ932" s="5"/>
      <c r="VAR932" s="5"/>
      <c r="VAS932" s="5"/>
      <c r="VAT932" s="5"/>
      <c r="VAU932" s="5"/>
      <c r="VAV932" s="5"/>
      <c r="VAW932" s="5"/>
      <c r="VAX932" s="5"/>
      <c r="VAY932" s="5"/>
      <c r="VAZ932" s="5"/>
      <c r="VBA932" s="5"/>
      <c r="VBB932" s="5"/>
      <c r="VBC932" s="5"/>
      <c r="VBD932" s="5"/>
      <c r="VBE932" s="5"/>
      <c r="VBF932" s="5"/>
      <c r="VBG932" s="5"/>
      <c r="VBH932" s="5"/>
      <c r="VBI932" s="5"/>
      <c r="VBJ932" s="5"/>
      <c r="VBK932" s="5"/>
      <c r="VBL932" s="5"/>
      <c r="VBM932" s="5"/>
      <c r="VBN932" s="5"/>
      <c r="VBO932" s="5"/>
      <c r="VBP932" s="5"/>
      <c r="VBQ932" s="5"/>
      <c r="VBR932" s="5"/>
      <c r="VBS932" s="5"/>
      <c r="VBT932" s="5"/>
      <c r="VBU932" s="5"/>
      <c r="VBV932" s="5"/>
      <c r="VBW932" s="5"/>
      <c r="VBX932" s="5"/>
      <c r="VBY932" s="5"/>
      <c r="VBZ932" s="5"/>
      <c r="VCA932" s="5"/>
      <c r="VCB932" s="5"/>
      <c r="VCC932" s="5"/>
      <c r="VCD932" s="5"/>
      <c r="VCE932" s="5"/>
      <c r="VCF932" s="5"/>
      <c r="VCG932" s="5"/>
      <c r="VCH932" s="5"/>
      <c r="VCI932" s="5"/>
      <c r="VCJ932" s="5"/>
      <c r="VCK932" s="5"/>
      <c r="VCL932" s="5"/>
      <c r="VCM932" s="5"/>
      <c r="VCN932" s="5"/>
      <c r="VCO932" s="5"/>
      <c r="VCP932" s="5"/>
      <c r="VCQ932" s="5"/>
      <c r="VCR932" s="5"/>
      <c r="VCS932" s="5"/>
      <c r="VCT932" s="5"/>
      <c r="VCU932" s="5"/>
      <c r="VCV932" s="5"/>
      <c r="VCW932" s="5"/>
      <c r="VCX932" s="5"/>
      <c r="VCY932" s="5"/>
      <c r="VCZ932" s="5"/>
      <c r="VDA932" s="5"/>
      <c r="VDB932" s="5"/>
      <c r="VDC932" s="5"/>
      <c r="VDD932" s="5"/>
      <c r="VDE932" s="5"/>
      <c r="VDF932" s="5"/>
      <c r="VDG932" s="5"/>
      <c r="VDH932" s="5"/>
      <c r="VDI932" s="5"/>
      <c r="VDJ932" s="5"/>
      <c r="VDK932" s="5"/>
      <c r="VDL932" s="5"/>
      <c r="VDM932" s="5"/>
      <c r="VDN932" s="5"/>
      <c r="VDO932" s="5"/>
      <c r="VDP932" s="5"/>
      <c r="VDQ932" s="5"/>
      <c r="VDR932" s="5"/>
      <c r="VDS932" s="5"/>
      <c r="VDT932" s="5"/>
      <c r="VDU932" s="5"/>
      <c r="VDV932" s="5"/>
      <c r="VDW932" s="5"/>
      <c r="VDX932" s="5"/>
      <c r="VDY932" s="5"/>
      <c r="VDZ932" s="5"/>
      <c r="VEA932" s="5"/>
      <c r="VEB932" s="5"/>
      <c r="VEC932" s="5"/>
      <c r="VED932" s="5"/>
      <c r="VEE932" s="5"/>
      <c r="VEF932" s="5"/>
      <c r="VEG932" s="5"/>
      <c r="VEH932" s="5"/>
      <c r="VEI932" s="5"/>
      <c r="VEJ932" s="5"/>
      <c r="VEK932" s="5"/>
      <c r="VEL932" s="5"/>
      <c r="VEM932" s="5"/>
      <c r="VEN932" s="5"/>
      <c r="VEO932" s="5"/>
      <c r="VEP932" s="5"/>
      <c r="VEQ932" s="5"/>
      <c r="VER932" s="5"/>
      <c r="VES932" s="5"/>
      <c r="VET932" s="5"/>
      <c r="VEU932" s="5"/>
      <c r="VEV932" s="5"/>
      <c r="VEW932" s="5"/>
      <c r="VEX932" s="5"/>
      <c r="VEY932" s="5"/>
      <c r="VEZ932" s="5"/>
      <c r="VFA932" s="5"/>
      <c r="VFB932" s="5"/>
      <c r="VFC932" s="5"/>
      <c r="VFD932" s="5"/>
      <c r="VFE932" s="5"/>
      <c r="VFF932" s="5"/>
      <c r="VFG932" s="5"/>
      <c r="VFH932" s="5"/>
      <c r="VFI932" s="5"/>
      <c r="VFJ932" s="5"/>
      <c r="VFK932" s="5"/>
      <c r="VFL932" s="5"/>
      <c r="VFM932" s="5"/>
      <c r="VFN932" s="5"/>
      <c r="VFO932" s="5"/>
      <c r="VFP932" s="5"/>
      <c r="VFQ932" s="5"/>
      <c r="VFR932" s="5"/>
      <c r="VFS932" s="5"/>
      <c r="VFT932" s="5"/>
      <c r="VFU932" s="5"/>
      <c r="VFV932" s="5"/>
      <c r="VFW932" s="5"/>
      <c r="VFX932" s="5"/>
      <c r="VFY932" s="5"/>
      <c r="VFZ932" s="5"/>
      <c r="VGA932" s="5"/>
      <c r="VGB932" s="5"/>
      <c r="VGC932" s="5"/>
      <c r="VGD932" s="5"/>
      <c r="VGE932" s="5"/>
      <c r="VGF932" s="5"/>
      <c r="VGG932" s="5"/>
      <c r="VGH932" s="5"/>
      <c r="VGI932" s="5"/>
      <c r="VGJ932" s="5"/>
      <c r="VGK932" s="5"/>
      <c r="VGL932" s="5"/>
      <c r="VGM932" s="5"/>
      <c r="VGN932" s="5"/>
      <c r="VGO932" s="5"/>
      <c r="VGP932" s="5"/>
      <c r="VGQ932" s="5"/>
      <c r="VGR932" s="5"/>
      <c r="VGS932" s="5"/>
      <c r="VGT932" s="5"/>
      <c r="VGU932" s="5"/>
      <c r="VGV932" s="5"/>
      <c r="VGW932" s="5"/>
      <c r="VGX932" s="5"/>
      <c r="VGY932" s="5"/>
      <c r="VGZ932" s="5"/>
      <c r="VHA932" s="5"/>
      <c r="VHB932" s="5"/>
      <c r="VHC932" s="5"/>
      <c r="VHD932" s="5"/>
      <c r="VHE932" s="5"/>
      <c r="VHF932" s="5"/>
      <c r="VHG932" s="5"/>
      <c r="VHH932" s="5"/>
      <c r="VHI932" s="5"/>
      <c r="VHJ932" s="5"/>
      <c r="VHK932" s="5"/>
      <c r="VHL932" s="5"/>
      <c r="VHM932" s="5"/>
      <c r="VHN932" s="5"/>
      <c r="VHO932" s="5"/>
      <c r="VHP932" s="5"/>
      <c r="VHQ932" s="5"/>
      <c r="VHR932" s="5"/>
      <c r="VHS932" s="5"/>
      <c r="VHT932" s="5"/>
      <c r="VHU932" s="5"/>
      <c r="VHV932" s="5"/>
      <c r="VHW932" s="5"/>
      <c r="VHX932" s="5"/>
      <c r="VHY932" s="5"/>
      <c r="VHZ932" s="5"/>
      <c r="VIA932" s="5"/>
      <c r="VIB932" s="5"/>
      <c r="VIC932" s="5"/>
      <c r="VID932" s="5"/>
      <c r="VIE932" s="5"/>
      <c r="VIF932" s="5"/>
      <c r="VIG932" s="5"/>
      <c r="VIH932" s="5"/>
      <c r="VII932" s="5"/>
      <c r="VIJ932" s="5"/>
      <c r="VIK932" s="5"/>
      <c r="VIL932" s="5"/>
      <c r="VIM932" s="5"/>
      <c r="VIN932" s="5"/>
      <c r="VIO932" s="5"/>
      <c r="VIP932" s="5"/>
      <c r="VIQ932" s="5"/>
      <c r="VIR932" s="5"/>
      <c r="VIS932" s="5"/>
      <c r="VIT932" s="5"/>
      <c r="VIU932" s="5"/>
      <c r="VIV932" s="5"/>
      <c r="VIW932" s="5"/>
      <c r="VIX932" s="5"/>
      <c r="VIY932" s="5"/>
      <c r="VIZ932" s="5"/>
      <c r="VJA932" s="5"/>
      <c r="VJB932" s="5"/>
      <c r="VJC932" s="5"/>
      <c r="VJD932" s="5"/>
      <c r="VJE932" s="5"/>
      <c r="VJF932" s="5"/>
      <c r="VJG932" s="5"/>
      <c r="VJH932" s="5"/>
      <c r="VJI932" s="5"/>
      <c r="VJJ932" s="5"/>
      <c r="VJK932" s="5"/>
      <c r="VJL932" s="5"/>
      <c r="VJM932" s="5"/>
      <c r="VJN932" s="5"/>
      <c r="VJO932" s="5"/>
      <c r="VJP932" s="5"/>
      <c r="VJQ932" s="5"/>
      <c r="VJR932" s="5"/>
      <c r="VJS932" s="5"/>
      <c r="VJT932" s="5"/>
      <c r="VJU932" s="5"/>
      <c r="VJV932" s="5"/>
      <c r="VJW932" s="5"/>
      <c r="VJX932" s="5"/>
      <c r="VJY932" s="5"/>
      <c r="VJZ932" s="5"/>
      <c r="VKA932" s="5"/>
      <c r="VKB932" s="5"/>
      <c r="VKC932" s="5"/>
      <c r="VKD932" s="5"/>
      <c r="VKE932" s="5"/>
      <c r="VKF932" s="5"/>
      <c r="VKG932" s="5"/>
      <c r="VKH932" s="5"/>
      <c r="VKI932" s="5"/>
      <c r="VKJ932" s="5"/>
      <c r="VKK932" s="5"/>
      <c r="VKL932" s="5"/>
      <c r="VKM932" s="5"/>
      <c r="VKN932" s="5"/>
      <c r="VKO932" s="5"/>
      <c r="VKP932" s="5"/>
      <c r="VKQ932" s="5"/>
      <c r="VKR932" s="5"/>
      <c r="VKS932" s="5"/>
      <c r="VKT932" s="5"/>
      <c r="VKU932" s="5"/>
      <c r="VKV932" s="5"/>
      <c r="VKW932" s="5"/>
      <c r="VKX932" s="5"/>
      <c r="VKY932" s="5"/>
      <c r="VKZ932" s="5"/>
      <c r="VLA932" s="5"/>
      <c r="VLB932" s="5"/>
      <c r="VLC932" s="5"/>
      <c r="VLD932" s="5"/>
      <c r="VLE932" s="5"/>
      <c r="VLF932" s="5"/>
      <c r="VLG932" s="5"/>
      <c r="VLH932" s="5"/>
      <c r="VLI932" s="5"/>
      <c r="VLJ932" s="5"/>
      <c r="VLK932" s="5"/>
      <c r="VLL932" s="5"/>
      <c r="VLM932" s="5"/>
      <c r="VLN932" s="5"/>
      <c r="VLO932" s="5"/>
      <c r="VLP932" s="5"/>
      <c r="VLQ932" s="5"/>
      <c r="VLR932" s="5"/>
      <c r="VLS932" s="5"/>
      <c r="VLT932" s="5"/>
      <c r="VLU932" s="5"/>
      <c r="VLV932" s="5"/>
      <c r="VLW932" s="5"/>
      <c r="VLX932" s="5"/>
      <c r="VLY932" s="5"/>
      <c r="VLZ932" s="5"/>
      <c r="VMA932" s="5"/>
      <c r="VMB932" s="5"/>
      <c r="VMC932" s="5"/>
      <c r="VMD932" s="5"/>
      <c r="VME932" s="5"/>
      <c r="VMF932" s="5"/>
      <c r="VMG932" s="5"/>
      <c r="VMH932" s="5"/>
      <c r="VMI932" s="5"/>
      <c r="VMJ932" s="5"/>
      <c r="VMK932" s="5"/>
      <c r="VML932" s="5"/>
      <c r="VMM932" s="5"/>
      <c r="VMN932" s="5"/>
      <c r="VMO932" s="5"/>
      <c r="VMP932" s="5"/>
      <c r="VMQ932" s="5"/>
      <c r="VMR932" s="5"/>
      <c r="VMS932" s="5"/>
      <c r="VMT932" s="5"/>
      <c r="VMU932" s="5"/>
      <c r="VMV932" s="5"/>
      <c r="VMW932" s="5"/>
      <c r="VMX932" s="5"/>
      <c r="VMY932" s="5"/>
      <c r="VMZ932" s="5"/>
      <c r="VNA932" s="5"/>
      <c r="VNB932" s="5"/>
      <c r="VNC932" s="5"/>
      <c r="VND932" s="5"/>
      <c r="VNE932" s="5"/>
      <c r="VNF932" s="5"/>
      <c r="VNG932" s="5"/>
      <c r="VNH932" s="5"/>
      <c r="VNI932" s="5"/>
      <c r="VNJ932" s="5"/>
      <c r="VNK932" s="5"/>
      <c r="VNL932" s="5"/>
      <c r="VNM932" s="5"/>
      <c r="VNN932" s="5"/>
      <c r="VNO932" s="5"/>
      <c r="VNP932" s="5"/>
      <c r="VNQ932" s="5"/>
      <c r="VNR932" s="5"/>
      <c r="VNS932" s="5"/>
      <c r="VNT932" s="5"/>
      <c r="VNU932" s="5"/>
      <c r="VNV932" s="5"/>
      <c r="VNW932" s="5"/>
      <c r="VNX932" s="5"/>
      <c r="VNY932" s="5"/>
      <c r="VNZ932" s="5"/>
      <c r="VOA932" s="5"/>
      <c r="VOB932" s="5"/>
      <c r="VOC932" s="5"/>
      <c r="VOD932" s="5"/>
      <c r="VOE932" s="5"/>
      <c r="VOF932" s="5"/>
      <c r="VOG932" s="5"/>
      <c r="VOH932" s="5"/>
      <c r="VOI932" s="5"/>
      <c r="VOJ932" s="5"/>
      <c r="VOK932" s="5"/>
      <c r="VOL932" s="5"/>
      <c r="VOM932" s="5"/>
      <c r="VON932" s="5"/>
      <c r="VOO932" s="5"/>
      <c r="VOP932" s="5"/>
      <c r="VOQ932" s="5"/>
      <c r="VOR932" s="5"/>
      <c r="VOS932" s="5"/>
      <c r="VOT932" s="5"/>
      <c r="VOU932" s="5"/>
      <c r="VOV932" s="5"/>
      <c r="VOW932" s="5"/>
      <c r="VOX932" s="5"/>
      <c r="VOY932" s="5"/>
      <c r="VOZ932" s="5"/>
      <c r="VPA932" s="5"/>
      <c r="VPB932" s="5"/>
      <c r="VPC932" s="5"/>
      <c r="VPD932" s="5"/>
      <c r="VPE932" s="5"/>
      <c r="VPF932" s="5"/>
      <c r="VPG932" s="5"/>
      <c r="VPH932" s="5"/>
      <c r="VPI932" s="5"/>
      <c r="VPJ932" s="5"/>
      <c r="VPK932" s="5"/>
      <c r="VPL932" s="5"/>
      <c r="VPM932" s="5"/>
      <c r="VPN932" s="5"/>
      <c r="VPO932" s="5"/>
      <c r="VPP932" s="5"/>
      <c r="VPQ932" s="5"/>
      <c r="VPR932" s="5"/>
      <c r="VPS932" s="5"/>
      <c r="VPT932" s="5"/>
      <c r="VPU932" s="5"/>
      <c r="VPV932" s="5"/>
      <c r="VPW932" s="5"/>
      <c r="VPX932" s="5"/>
      <c r="VPY932" s="5"/>
      <c r="VPZ932" s="5"/>
      <c r="VQA932" s="5"/>
      <c r="VQB932" s="5"/>
      <c r="VQC932" s="5"/>
      <c r="VQD932" s="5"/>
      <c r="VQE932" s="5"/>
      <c r="VQF932" s="5"/>
      <c r="VQG932" s="5"/>
      <c r="VQH932" s="5"/>
      <c r="VQI932" s="5"/>
      <c r="VQJ932" s="5"/>
      <c r="VQK932" s="5"/>
      <c r="VQL932" s="5"/>
      <c r="VQM932" s="5"/>
      <c r="VQN932" s="5"/>
      <c r="VQO932" s="5"/>
      <c r="VQP932" s="5"/>
      <c r="VQQ932" s="5"/>
      <c r="VQR932" s="5"/>
      <c r="VQS932" s="5"/>
      <c r="VQT932" s="5"/>
      <c r="VQU932" s="5"/>
      <c r="VQV932" s="5"/>
      <c r="VQW932" s="5"/>
      <c r="VQX932" s="5"/>
      <c r="VQY932" s="5"/>
      <c r="VQZ932" s="5"/>
      <c r="VRA932" s="5"/>
      <c r="VRB932" s="5"/>
      <c r="VRC932" s="5"/>
      <c r="VRD932" s="5"/>
      <c r="VRE932" s="5"/>
      <c r="VRF932" s="5"/>
      <c r="VRG932" s="5"/>
      <c r="VRH932" s="5"/>
      <c r="VRI932" s="5"/>
      <c r="VRJ932" s="5"/>
      <c r="VRK932" s="5"/>
      <c r="VRL932" s="5"/>
      <c r="VRM932" s="5"/>
      <c r="VRN932" s="5"/>
      <c r="VRO932" s="5"/>
      <c r="VRP932" s="5"/>
      <c r="VRQ932" s="5"/>
      <c r="VRR932" s="5"/>
      <c r="VRS932" s="5"/>
      <c r="VRT932" s="5"/>
      <c r="VRU932" s="5"/>
      <c r="VRV932" s="5"/>
      <c r="VRW932" s="5"/>
      <c r="VRX932" s="5"/>
      <c r="VRY932" s="5"/>
      <c r="VRZ932" s="5"/>
      <c r="VSA932" s="5"/>
      <c r="VSB932" s="5"/>
      <c r="VSC932" s="5"/>
      <c r="VSD932" s="5"/>
      <c r="VSE932" s="5"/>
      <c r="VSF932" s="5"/>
      <c r="VSG932" s="5"/>
      <c r="VSH932" s="5"/>
      <c r="VSI932" s="5"/>
      <c r="VSJ932" s="5"/>
      <c r="VSK932" s="5"/>
      <c r="VSL932" s="5"/>
      <c r="VSM932" s="5"/>
      <c r="VSN932" s="5"/>
      <c r="VSO932" s="5"/>
      <c r="VSP932" s="5"/>
      <c r="VSQ932" s="5"/>
      <c r="VSR932" s="5"/>
      <c r="VSS932" s="5"/>
      <c r="VST932" s="5"/>
      <c r="VSU932" s="5"/>
      <c r="VSV932" s="5"/>
      <c r="VSW932" s="5"/>
      <c r="VSX932" s="5"/>
      <c r="VSY932" s="5"/>
      <c r="VSZ932" s="5"/>
      <c r="VTA932" s="5"/>
      <c r="VTB932" s="5"/>
      <c r="VTC932" s="5"/>
      <c r="VTD932" s="5"/>
      <c r="VTE932" s="5"/>
      <c r="VTF932" s="5"/>
      <c r="VTG932" s="5"/>
      <c r="VTH932" s="5"/>
      <c r="VTI932" s="5"/>
      <c r="VTJ932" s="5"/>
      <c r="VTK932" s="5"/>
      <c r="VTL932" s="5"/>
      <c r="VTM932" s="5"/>
      <c r="VTN932" s="5"/>
      <c r="VTO932" s="5"/>
      <c r="VTP932" s="5"/>
      <c r="VTQ932" s="5"/>
      <c r="VTR932" s="5"/>
      <c r="VTS932" s="5"/>
      <c r="VTT932" s="5"/>
      <c r="VTU932" s="5"/>
      <c r="VTV932" s="5"/>
      <c r="VTW932" s="5"/>
      <c r="VTX932" s="5"/>
      <c r="VTY932" s="5"/>
      <c r="VTZ932" s="5"/>
      <c r="VUA932" s="5"/>
      <c r="VUB932" s="5"/>
      <c r="VUC932" s="5"/>
      <c r="VUD932" s="5"/>
      <c r="VUE932" s="5"/>
      <c r="VUF932" s="5"/>
      <c r="VUG932" s="5"/>
      <c r="VUH932" s="5"/>
      <c r="VUI932" s="5"/>
      <c r="VUJ932" s="5"/>
      <c r="VUK932" s="5"/>
      <c r="VUL932" s="5"/>
      <c r="VUM932" s="5"/>
      <c r="VUN932" s="5"/>
      <c r="VUO932" s="5"/>
      <c r="VUP932" s="5"/>
      <c r="VUQ932" s="5"/>
      <c r="VUR932" s="5"/>
      <c r="VUS932" s="5"/>
      <c r="VUT932" s="5"/>
      <c r="VUU932" s="5"/>
      <c r="VUV932" s="5"/>
      <c r="VUW932" s="5"/>
      <c r="VUX932" s="5"/>
      <c r="VUY932" s="5"/>
      <c r="VUZ932" s="5"/>
      <c r="VVA932" s="5"/>
      <c r="VVB932" s="5"/>
      <c r="VVC932" s="5"/>
      <c r="VVD932" s="5"/>
      <c r="VVE932" s="5"/>
      <c r="VVF932" s="5"/>
      <c r="VVG932" s="5"/>
      <c r="VVH932" s="5"/>
      <c r="VVI932" s="5"/>
      <c r="VVJ932" s="5"/>
      <c r="VVK932" s="5"/>
      <c r="VVL932" s="5"/>
      <c r="VVM932" s="5"/>
      <c r="VVN932" s="5"/>
      <c r="VVO932" s="5"/>
      <c r="VVP932" s="5"/>
      <c r="VVQ932" s="5"/>
      <c r="VVR932" s="5"/>
      <c r="VVS932" s="5"/>
      <c r="VVT932" s="5"/>
      <c r="VVU932" s="5"/>
      <c r="VVV932" s="5"/>
      <c r="VVW932" s="5"/>
      <c r="VVX932" s="5"/>
      <c r="VVY932" s="5"/>
      <c r="VVZ932" s="5"/>
      <c r="VWA932" s="5"/>
      <c r="VWB932" s="5"/>
      <c r="VWC932" s="5"/>
      <c r="VWD932" s="5"/>
      <c r="VWE932" s="5"/>
      <c r="VWF932" s="5"/>
      <c r="VWG932" s="5"/>
      <c r="VWH932" s="5"/>
      <c r="VWI932" s="5"/>
      <c r="VWJ932" s="5"/>
      <c r="VWK932" s="5"/>
      <c r="VWL932" s="5"/>
      <c r="VWM932" s="5"/>
      <c r="VWN932" s="5"/>
      <c r="VWO932" s="5"/>
      <c r="VWP932" s="5"/>
      <c r="VWQ932" s="5"/>
      <c r="VWR932" s="5"/>
      <c r="VWS932" s="5"/>
      <c r="VWT932" s="5"/>
      <c r="VWU932" s="5"/>
      <c r="VWV932" s="5"/>
      <c r="VWW932" s="5"/>
      <c r="VWX932" s="5"/>
      <c r="VWY932" s="5"/>
      <c r="VWZ932" s="5"/>
      <c r="VXA932" s="5"/>
      <c r="VXB932" s="5"/>
      <c r="VXC932" s="5"/>
      <c r="VXD932" s="5"/>
      <c r="VXE932" s="5"/>
      <c r="VXF932" s="5"/>
      <c r="VXG932" s="5"/>
      <c r="VXH932" s="5"/>
      <c r="VXI932" s="5"/>
      <c r="VXJ932" s="5"/>
      <c r="VXK932" s="5"/>
      <c r="VXL932" s="5"/>
      <c r="VXM932" s="5"/>
      <c r="VXN932" s="5"/>
      <c r="VXO932" s="5"/>
      <c r="VXP932" s="5"/>
      <c r="VXQ932" s="5"/>
      <c r="VXR932" s="5"/>
      <c r="VXS932" s="5"/>
      <c r="VXT932" s="5"/>
      <c r="VXU932" s="5"/>
      <c r="VXV932" s="5"/>
      <c r="VXW932" s="5"/>
      <c r="VXX932" s="5"/>
      <c r="VXY932" s="5"/>
      <c r="VXZ932" s="5"/>
      <c r="VYA932" s="5"/>
      <c r="VYB932" s="5"/>
      <c r="VYC932" s="5"/>
      <c r="VYD932" s="5"/>
      <c r="VYE932" s="5"/>
      <c r="VYF932" s="5"/>
      <c r="VYG932" s="5"/>
      <c r="VYH932" s="5"/>
      <c r="VYI932" s="5"/>
      <c r="VYJ932" s="5"/>
      <c r="VYK932" s="5"/>
      <c r="VYL932" s="5"/>
      <c r="VYM932" s="5"/>
      <c r="VYN932" s="5"/>
      <c r="VYO932" s="5"/>
      <c r="VYP932" s="5"/>
      <c r="VYQ932" s="5"/>
      <c r="VYR932" s="5"/>
      <c r="VYS932" s="5"/>
      <c r="VYT932" s="5"/>
      <c r="VYU932" s="5"/>
      <c r="VYV932" s="5"/>
      <c r="VYW932" s="5"/>
      <c r="VYX932" s="5"/>
      <c r="VYY932" s="5"/>
      <c r="VYZ932" s="5"/>
      <c r="VZA932" s="5"/>
      <c r="VZB932" s="5"/>
      <c r="VZC932" s="5"/>
      <c r="VZD932" s="5"/>
      <c r="VZE932" s="5"/>
      <c r="VZF932" s="5"/>
      <c r="VZG932" s="5"/>
      <c r="VZH932" s="5"/>
      <c r="VZI932" s="5"/>
      <c r="VZJ932" s="5"/>
      <c r="VZK932" s="5"/>
      <c r="VZL932" s="5"/>
      <c r="VZM932" s="5"/>
      <c r="VZN932" s="5"/>
      <c r="VZO932" s="5"/>
      <c r="VZP932" s="5"/>
      <c r="VZQ932" s="5"/>
      <c r="VZR932" s="5"/>
      <c r="VZS932" s="5"/>
      <c r="VZT932" s="5"/>
      <c r="VZU932" s="5"/>
      <c r="VZV932" s="5"/>
      <c r="VZW932" s="5"/>
      <c r="VZX932" s="5"/>
      <c r="VZY932" s="5"/>
      <c r="VZZ932" s="5"/>
      <c r="WAA932" s="5"/>
      <c r="WAB932" s="5"/>
      <c r="WAC932" s="5"/>
      <c r="WAD932" s="5"/>
      <c r="WAE932" s="5"/>
      <c r="WAF932" s="5"/>
      <c r="WAG932" s="5"/>
      <c r="WAH932" s="5"/>
      <c r="WAI932" s="5"/>
      <c r="WAJ932" s="5"/>
      <c r="WAK932" s="5"/>
      <c r="WAL932" s="5"/>
      <c r="WAM932" s="5"/>
      <c r="WAN932" s="5"/>
      <c r="WAO932" s="5"/>
      <c r="WAP932" s="5"/>
      <c r="WAQ932" s="5"/>
      <c r="WAR932" s="5"/>
      <c r="WAS932" s="5"/>
      <c r="WAT932" s="5"/>
      <c r="WAU932" s="5"/>
      <c r="WAV932" s="5"/>
      <c r="WAW932" s="5"/>
      <c r="WAX932" s="5"/>
      <c r="WAY932" s="5"/>
      <c r="WAZ932" s="5"/>
      <c r="WBA932" s="5"/>
      <c r="WBB932" s="5"/>
      <c r="WBC932" s="5"/>
      <c r="WBD932" s="5"/>
      <c r="WBE932" s="5"/>
      <c r="WBF932" s="5"/>
      <c r="WBG932" s="5"/>
      <c r="WBH932" s="5"/>
      <c r="WBI932" s="5"/>
      <c r="WBJ932" s="5"/>
      <c r="WBK932" s="5"/>
      <c r="WBL932" s="5"/>
      <c r="WBM932" s="5"/>
      <c r="WBN932" s="5"/>
      <c r="WBO932" s="5"/>
      <c r="WBP932" s="5"/>
      <c r="WBQ932" s="5"/>
      <c r="WBR932" s="5"/>
      <c r="WBS932" s="5"/>
      <c r="WBT932" s="5"/>
      <c r="WBU932" s="5"/>
      <c r="WBV932" s="5"/>
      <c r="WBW932" s="5"/>
      <c r="WBX932" s="5"/>
      <c r="WBY932" s="5"/>
      <c r="WBZ932" s="5"/>
      <c r="WCA932" s="5"/>
      <c r="WCB932" s="5"/>
      <c r="WCC932" s="5"/>
      <c r="WCD932" s="5"/>
      <c r="WCE932" s="5"/>
      <c r="WCF932" s="5"/>
      <c r="WCG932" s="5"/>
      <c r="WCH932" s="5"/>
      <c r="WCI932" s="5"/>
      <c r="WCJ932" s="5"/>
      <c r="WCK932" s="5"/>
      <c r="WCL932" s="5"/>
      <c r="WCM932" s="5"/>
      <c r="WCN932" s="5"/>
      <c r="WCO932" s="5"/>
      <c r="WCP932" s="5"/>
      <c r="WCQ932" s="5"/>
      <c r="WCR932" s="5"/>
      <c r="WCS932" s="5"/>
      <c r="WCT932" s="5"/>
      <c r="WCU932" s="5"/>
      <c r="WCV932" s="5"/>
      <c r="WCW932" s="5"/>
      <c r="WCX932" s="5"/>
      <c r="WCY932" s="5"/>
      <c r="WCZ932" s="5"/>
      <c r="WDA932" s="5"/>
      <c r="WDB932" s="5"/>
      <c r="WDC932" s="5"/>
      <c r="WDD932" s="5"/>
      <c r="WDE932" s="5"/>
      <c r="WDF932" s="5"/>
      <c r="WDG932" s="5"/>
      <c r="WDH932" s="5"/>
      <c r="WDI932" s="5"/>
      <c r="WDJ932" s="5"/>
      <c r="WDK932" s="5"/>
      <c r="WDL932" s="5"/>
      <c r="WDM932" s="5"/>
      <c r="WDN932" s="5"/>
      <c r="WDO932" s="5"/>
      <c r="WDP932" s="5"/>
      <c r="WDQ932" s="5"/>
      <c r="WDR932" s="5"/>
      <c r="WDS932" s="5"/>
      <c r="WDT932" s="5"/>
      <c r="WDU932" s="5"/>
      <c r="WDV932" s="5"/>
      <c r="WDW932" s="5"/>
      <c r="WDX932" s="5"/>
      <c r="WDY932" s="5"/>
      <c r="WDZ932" s="5"/>
      <c r="WEA932" s="5"/>
      <c r="WEB932" s="5"/>
      <c r="WEC932" s="5"/>
      <c r="WED932" s="5"/>
      <c r="WEE932" s="5"/>
      <c r="WEF932" s="5"/>
      <c r="WEG932" s="5"/>
      <c r="WEH932" s="5"/>
      <c r="WEI932" s="5"/>
      <c r="WEJ932" s="5"/>
      <c r="WEK932" s="5"/>
      <c r="WEL932" s="5"/>
      <c r="WEM932" s="5"/>
      <c r="WEN932" s="5"/>
      <c r="WEO932" s="5"/>
      <c r="WEP932" s="5"/>
      <c r="WEQ932" s="5"/>
      <c r="WER932" s="5"/>
      <c r="WES932" s="5"/>
      <c r="WET932" s="5"/>
      <c r="WEU932" s="5"/>
      <c r="WEV932" s="5"/>
      <c r="WEW932" s="5"/>
      <c r="WEX932" s="5"/>
      <c r="WEY932" s="5"/>
      <c r="WEZ932" s="5"/>
      <c r="WFA932" s="5"/>
      <c r="WFB932" s="5"/>
      <c r="WFC932" s="5"/>
      <c r="WFD932" s="5"/>
      <c r="WFE932" s="5"/>
      <c r="WFF932" s="5"/>
      <c r="WFG932" s="5"/>
      <c r="WFH932" s="5"/>
      <c r="WFI932" s="5"/>
      <c r="WFJ932" s="5"/>
      <c r="WFK932" s="5"/>
      <c r="WFL932" s="5"/>
      <c r="WFM932" s="5"/>
      <c r="WFN932" s="5"/>
      <c r="WFO932" s="5"/>
      <c r="WFP932" s="5"/>
      <c r="WFQ932" s="5"/>
      <c r="WFR932" s="5"/>
      <c r="WFS932" s="5"/>
      <c r="WFT932" s="5"/>
      <c r="WFU932" s="5"/>
      <c r="WFV932" s="5"/>
      <c r="WFW932" s="5"/>
      <c r="WFX932" s="5"/>
      <c r="WFY932" s="5"/>
      <c r="WFZ932" s="5"/>
      <c r="WGA932" s="5"/>
      <c r="WGB932" s="5"/>
      <c r="WGC932" s="5"/>
      <c r="WGD932" s="5"/>
      <c r="WGE932" s="5"/>
      <c r="WGF932" s="5"/>
      <c r="WGG932" s="5"/>
      <c r="WGH932" s="5"/>
      <c r="WGI932" s="5"/>
      <c r="WGJ932" s="5"/>
      <c r="WGK932" s="5"/>
      <c r="WGL932" s="5"/>
      <c r="WGM932" s="5"/>
      <c r="WGN932" s="5"/>
      <c r="WGO932" s="5"/>
      <c r="WGP932" s="5"/>
      <c r="WGQ932" s="5"/>
      <c r="WGR932" s="5"/>
      <c r="WGS932" s="5"/>
      <c r="WGT932" s="5"/>
      <c r="WGU932" s="5"/>
      <c r="WGV932" s="5"/>
      <c r="WGW932" s="5"/>
      <c r="WGX932" s="5"/>
      <c r="WGY932" s="5"/>
      <c r="WGZ932" s="5"/>
      <c r="WHA932" s="5"/>
      <c r="WHB932" s="5"/>
      <c r="WHC932" s="5"/>
      <c r="WHD932" s="5"/>
      <c r="WHE932" s="5"/>
      <c r="WHF932" s="5"/>
      <c r="WHG932" s="5"/>
      <c r="WHH932" s="5"/>
      <c r="WHI932" s="5"/>
      <c r="WHJ932" s="5"/>
      <c r="WHK932" s="5"/>
      <c r="WHL932" s="5"/>
      <c r="WHM932" s="5"/>
      <c r="WHN932" s="5"/>
      <c r="WHO932" s="5"/>
      <c r="WHP932" s="5"/>
      <c r="WHQ932" s="5"/>
      <c r="WHR932" s="5"/>
      <c r="WHS932" s="5"/>
      <c r="WHT932" s="5"/>
      <c r="WHU932" s="5"/>
      <c r="WHV932" s="5"/>
      <c r="WHW932" s="5"/>
      <c r="WHX932" s="5"/>
      <c r="WHY932" s="5"/>
      <c r="WHZ932" s="5"/>
      <c r="WIA932" s="5"/>
      <c r="WIB932" s="5"/>
      <c r="WIC932" s="5"/>
      <c r="WID932" s="5"/>
      <c r="WIE932" s="5"/>
      <c r="WIF932" s="5"/>
      <c r="WIG932" s="5"/>
      <c r="WIH932" s="5"/>
      <c r="WII932" s="5"/>
      <c r="WIJ932" s="5"/>
      <c r="WIK932" s="5"/>
      <c r="WIL932" s="5"/>
      <c r="WIM932" s="5"/>
      <c r="WIN932" s="5"/>
      <c r="WIO932" s="5"/>
      <c r="WIP932" s="5"/>
      <c r="WIQ932" s="5"/>
      <c r="WIR932" s="5"/>
      <c r="WIS932" s="5"/>
      <c r="WIT932" s="5"/>
      <c r="WIU932" s="5"/>
      <c r="WIV932" s="5"/>
      <c r="WIW932" s="5"/>
      <c r="WIX932" s="5"/>
      <c r="WIY932" s="5"/>
      <c r="WIZ932" s="5"/>
      <c r="WJA932" s="5"/>
      <c r="WJB932" s="5"/>
      <c r="WJC932" s="5"/>
      <c r="WJD932" s="5"/>
      <c r="WJE932" s="5"/>
      <c r="WJF932" s="5"/>
      <c r="WJG932" s="5"/>
      <c r="WJH932" s="5"/>
      <c r="WJI932" s="5"/>
      <c r="WJJ932" s="5"/>
      <c r="WJK932" s="5"/>
      <c r="WJL932" s="5"/>
      <c r="WJM932" s="5"/>
      <c r="WJN932" s="5"/>
      <c r="WJO932" s="5"/>
      <c r="WJP932" s="5"/>
      <c r="WJQ932" s="5"/>
      <c r="WJR932" s="5"/>
      <c r="WJS932" s="5"/>
      <c r="WJT932" s="5"/>
      <c r="WJU932" s="5"/>
      <c r="WJV932" s="5"/>
      <c r="WJW932" s="5"/>
      <c r="WJX932" s="5"/>
      <c r="WJY932" s="5"/>
      <c r="WJZ932" s="5"/>
      <c r="WKA932" s="5"/>
      <c r="WKB932" s="5"/>
      <c r="WKC932" s="5"/>
      <c r="WKD932" s="5"/>
      <c r="WKE932" s="5"/>
      <c r="WKF932" s="5"/>
      <c r="WKG932" s="5"/>
      <c r="WKH932" s="5"/>
      <c r="WKI932" s="5"/>
      <c r="WKJ932" s="5"/>
      <c r="WKK932" s="5"/>
      <c r="WKL932" s="5"/>
      <c r="WKM932" s="5"/>
      <c r="WKN932" s="5"/>
      <c r="WKO932" s="5"/>
      <c r="WKP932" s="5"/>
      <c r="WKQ932" s="5"/>
      <c r="WKR932" s="5"/>
      <c r="WKS932" s="5"/>
      <c r="WKT932" s="5"/>
      <c r="WKU932" s="5"/>
      <c r="WKV932" s="5"/>
      <c r="WKW932" s="5"/>
      <c r="WKX932" s="5"/>
      <c r="WKY932" s="5"/>
      <c r="WKZ932" s="5"/>
      <c r="WLA932" s="5"/>
      <c r="WLB932" s="5"/>
      <c r="WLC932" s="5"/>
      <c r="WLD932" s="5"/>
      <c r="WLE932" s="5"/>
      <c r="WLF932" s="5"/>
      <c r="WLG932" s="5"/>
      <c r="WLH932" s="5"/>
      <c r="WLI932" s="5"/>
      <c r="WLJ932" s="5"/>
      <c r="WLK932" s="5"/>
      <c r="WLL932" s="5"/>
      <c r="WLM932" s="5"/>
      <c r="WLN932" s="5"/>
      <c r="WLO932" s="5"/>
      <c r="WLP932" s="5"/>
      <c r="WLQ932" s="5"/>
      <c r="WLR932" s="5"/>
      <c r="WLS932" s="5"/>
      <c r="WLT932" s="5"/>
      <c r="WLU932" s="5"/>
      <c r="WLV932" s="5"/>
      <c r="WLW932" s="5"/>
      <c r="WLX932" s="5"/>
      <c r="WLY932" s="5"/>
      <c r="WLZ932" s="5"/>
      <c r="WMA932" s="5"/>
      <c r="WMB932" s="5"/>
      <c r="WMC932" s="5"/>
      <c r="WMD932" s="5"/>
      <c r="WME932" s="5"/>
      <c r="WMF932" s="5"/>
      <c r="WMG932" s="5"/>
      <c r="WMH932" s="5"/>
      <c r="WMI932" s="5"/>
      <c r="WMJ932" s="5"/>
      <c r="WMK932" s="5"/>
      <c r="WML932" s="5"/>
      <c r="WMM932" s="5"/>
      <c r="WMN932" s="5"/>
      <c r="WMO932" s="5"/>
      <c r="WMP932" s="5"/>
      <c r="WMQ932" s="5"/>
      <c r="WMR932" s="5"/>
      <c r="WMS932" s="5"/>
      <c r="WMT932" s="5"/>
      <c r="WMU932" s="5"/>
      <c r="WMV932" s="5"/>
      <c r="WMW932" s="5"/>
      <c r="WMX932" s="5"/>
      <c r="WMY932" s="5"/>
      <c r="WMZ932" s="5"/>
      <c r="WNA932" s="5"/>
      <c r="WNB932" s="5"/>
      <c r="WNC932" s="5"/>
      <c r="WND932" s="5"/>
      <c r="WNE932" s="5"/>
      <c r="WNF932" s="5"/>
      <c r="WNG932" s="5"/>
      <c r="WNH932" s="5"/>
      <c r="WNI932" s="5"/>
      <c r="WNJ932" s="5"/>
      <c r="WNK932" s="5"/>
      <c r="WNL932" s="5"/>
      <c r="WNM932" s="5"/>
      <c r="WNN932" s="5"/>
      <c r="WNO932" s="5"/>
      <c r="WNP932" s="5"/>
      <c r="WNQ932" s="5"/>
      <c r="WNR932" s="5"/>
      <c r="WNS932" s="5"/>
      <c r="WNT932" s="5"/>
      <c r="WNU932" s="5"/>
      <c r="WNV932" s="5"/>
      <c r="WNW932" s="5"/>
      <c r="WNX932" s="5"/>
      <c r="WNY932" s="5"/>
      <c r="WNZ932" s="5"/>
      <c r="WOA932" s="5"/>
      <c r="WOB932" s="5"/>
      <c r="WOC932" s="5"/>
      <c r="WOD932" s="5"/>
      <c r="WOE932" s="5"/>
      <c r="WOF932" s="5"/>
      <c r="WOG932" s="5"/>
      <c r="WOH932" s="5"/>
      <c r="WOI932" s="5"/>
      <c r="WOJ932" s="5"/>
      <c r="WOK932" s="5"/>
      <c r="WOL932" s="5"/>
      <c r="WOM932" s="5"/>
      <c r="WON932" s="5"/>
      <c r="WOO932" s="5"/>
      <c r="WOP932" s="5"/>
      <c r="WOQ932" s="5"/>
      <c r="WOR932" s="5"/>
      <c r="WOS932" s="5"/>
      <c r="WOT932" s="5"/>
      <c r="WOU932" s="5"/>
      <c r="WOV932" s="5"/>
      <c r="WOW932" s="5"/>
      <c r="WOX932" s="5"/>
      <c r="WOY932" s="5"/>
      <c r="WOZ932" s="5"/>
      <c r="WPA932" s="5"/>
      <c r="WPB932" s="5"/>
      <c r="WPC932" s="5"/>
      <c r="WPD932" s="5"/>
      <c r="WPE932" s="5"/>
      <c r="WPF932" s="5"/>
      <c r="WPG932" s="5"/>
      <c r="WPH932" s="5"/>
      <c r="WPI932" s="5"/>
      <c r="WPJ932" s="5"/>
      <c r="WPK932" s="5"/>
      <c r="WPL932" s="5"/>
      <c r="WPM932" s="5"/>
      <c r="WPN932" s="5"/>
      <c r="WPO932" s="5"/>
      <c r="WPP932" s="5"/>
      <c r="WPQ932" s="5"/>
      <c r="WPR932" s="5"/>
      <c r="WPS932" s="5"/>
      <c r="WPT932" s="5"/>
      <c r="WPU932" s="5"/>
      <c r="WPV932" s="5"/>
      <c r="WPW932" s="5"/>
      <c r="WPX932" s="5"/>
      <c r="WPY932" s="5"/>
      <c r="WPZ932" s="5"/>
      <c r="WQA932" s="5"/>
      <c r="WQB932" s="5"/>
      <c r="WQC932" s="5"/>
      <c r="WQD932" s="5"/>
      <c r="WQE932" s="5"/>
      <c r="WQF932" s="5"/>
      <c r="WQG932" s="5"/>
      <c r="WQH932" s="5"/>
      <c r="WQI932" s="5"/>
      <c r="WQJ932" s="5"/>
      <c r="WQK932" s="5"/>
      <c r="WQL932" s="5"/>
      <c r="WQM932" s="5"/>
      <c r="WQN932" s="5"/>
      <c r="WQO932" s="5"/>
      <c r="WQP932" s="5"/>
      <c r="WQQ932" s="5"/>
      <c r="WQR932" s="5"/>
      <c r="WQS932" s="5"/>
      <c r="WQT932" s="5"/>
      <c r="WQU932" s="5"/>
      <c r="WQV932" s="5"/>
      <c r="WQW932" s="5"/>
      <c r="WQX932" s="5"/>
      <c r="WQY932" s="5"/>
      <c r="WQZ932" s="5"/>
      <c r="WRA932" s="5"/>
      <c r="WRB932" s="5"/>
      <c r="WRC932" s="5"/>
      <c r="WRD932" s="5"/>
      <c r="WRE932" s="5"/>
      <c r="WRF932" s="5"/>
      <c r="WRG932" s="5"/>
      <c r="WRH932" s="5"/>
      <c r="WRI932" s="5"/>
      <c r="WRJ932" s="5"/>
      <c r="WRK932" s="5"/>
      <c r="WRL932" s="5"/>
      <c r="WRM932" s="5"/>
      <c r="WRN932" s="5"/>
      <c r="WRO932" s="5"/>
      <c r="WRP932" s="5"/>
      <c r="WRQ932" s="5"/>
      <c r="WRR932" s="5"/>
      <c r="WRS932" s="5"/>
      <c r="WRT932" s="5"/>
      <c r="WRU932" s="5"/>
      <c r="WRV932" s="5"/>
      <c r="WRW932" s="5"/>
      <c r="WRX932" s="5"/>
      <c r="WRY932" s="5"/>
      <c r="WRZ932" s="5"/>
      <c r="WSA932" s="5"/>
      <c r="WSB932" s="5"/>
      <c r="WSC932" s="5"/>
      <c r="WSD932" s="5"/>
      <c r="WSE932" s="5"/>
      <c r="WSF932" s="5"/>
      <c r="WSG932" s="5"/>
      <c r="WSH932" s="5"/>
      <c r="WSI932" s="5"/>
      <c r="WSJ932" s="5"/>
      <c r="WSK932" s="5"/>
      <c r="WSL932" s="5"/>
      <c r="WSM932" s="5"/>
      <c r="WSN932" s="5"/>
      <c r="WSO932" s="5"/>
      <c r="WSP932" s="5"/>
      <c r="WSQ932" s="5"/>
      <c r="WSR932" s="5"/>
      <c r="WSS932" s="5"/>
      <c r="WST932" s="5"/>
      <c r="WSU932" s="5"/>
      <c r="WSV932" s="5"/>
      <c r="WSW932" s="5"/>
      <c r="WSX932" s="5"/>
      <c r="WSY932" s="5"/>
      <c r="WSZ932" s="5"/>
      <c r="WTA932" s="5"/>
      <c r="WTB932" s="5"/>
      <c r="WTC932" s="5"/>
      <c r="WTD932" s="5"/>
      <c r="WTE932" s="5"/>
      <c r="WTF932" s="5"/>
      <c r="WTG932" s="5"/>
      <c r="WTH932" s="5"/>
      <c r="WTI932" s="5"/>
      <c r="WTJ932" s="5"/>
      <c r="WTK932" s="5"/>
      <c r="WTL932" s="5"/>
      <c r="WTM932" s="5"/>
      <c r="WTN932" s="5"/>
      <c r="WTO932" s="5"/>
      <c r="WTP932" s="5"/>
      <c r="WTQ932" s="5"/>
      <c r="WTR932" s="5"/>
      <c r="WTS932" s="5"/>
      <c r="WTT932" s="5"/>
      <c r="WTU932" s="5"/>
      <c r="WTV932" s="5"/>
      <c r="WTW932" s="5"/>
      <c r="WTX932" s="5"/>
      <c r="WTY932" s="5"/>
      <c r="WTZ932" s="5"/>
      <c r="WUA932" s="5"/>
      <c r="WUB932" s="5"/>
      <c r="WUC932" s="5"/>
      <c r="WUD932" s="5"/>
      <c r="WUE932" s="5"/>
      <c r="WUF932" s="5"/>
      <c r="WUG932" s="5"/>
      <c r="WUH932" s="5"/>
      <c r="WUI932" s="5"/>
      <c r="WUJ932" s="5"/>
      <c r="WUK932" s="5"/>
      <c r="WUL932" s="5"/>
      <c r="WUM932" s="5"/>
      <c r="WUN932" s="5"/>
      <c r="WUO932" s="5"/>
      <c r="WUP932" s="5"/>
      <c r="WUQ932" s="5"/>
      <c r="WUR932" s="5"/>
      <c r="WUS932" s="5"/>
      <c r="WUT932" s="5"/>
      <c r="WUU932" s="5"/>
      <c r="WUV932" s="5"/>
      <c r="WUW932" s="5"/>
      <c r="WUX932" s="5"/>
      <c r="WUY932" s="5"/>
      <c r="WUZ932" s="5"/>
      <c r="WVA932" s="5"/>
      <c r="WVB932" s="5"/>
      <c r="WVC932" s="5"/>
      <c r="WVD932" s="5"/>
      <c r="WVE932" s="5"/>
      <c r="WVF932" s="5"/>
      <c r="WVG932" s="5"/>
      <c r="WVH932" s="5"/>
      <c r="WVI932" s="5"/>
      <c r="WVJ932" s="5"/>
      <c r="WVK932" s="5"/>
      <c r="WVL932" s="5"/>
      <c r="WVM932" s="5"/>
      <c r="WVN932" s="5"/>
      <c r="WVO932" s="5"/>
      <c r="WVP932" s="5"/>
      <c r="WVQ932" s="5"/>
      <c r="WVR932" s="5"/>
      <c r="WVS932" s="5"/>
      <c r="WVT932" s="5"/>
      <c r="WVU932" s="5"/>
      <c r="WVV932" s="5"/>
      <c r="WVW932" s="5"/>
      <c r="WVX932" s="5"/>
      <c r="WVY932" s="5"/>
      <c r="WVZ932" s="5"/>
      <c r="WWA932" s="5"/>
      <c r="WWB932" s="5"/>
      <c r="WWC932" s="5"/>
      <c r="WWD932" s="5"/>
      <c r="WWE932" s="5"/>
      <c r="WWF932" s="5"/>
      <c r="WWG932" s="5"/>
      <c r="WWH932" s="5"/>
      <c r="WWI932" s="5"/>
      <c r="WWJ932" s="5"/>
      <c r="WWK932" s="5"/>
      <c r="WWL932" s="5"/>
      <c r="WWM932" s="5"/>
      <c r="WWN932" s="5"/>
      <c r="WWO932" s="5"/>
      <c r="WWP932" s="5"/>
      <c r="WWQ932" s="5"/>
      <c r="WWR932" s="5"/>
      <c r="WWS932" s="5"/>
      <c r="WWT932" s="5"/>
      <c r="WWU932" s="5"/>
      <c r="WWV932" s="5"/>
      <c r="WWW932" s="5"/>
      <c r="WWX932" s="5"/>
      <c r="WWY932" s="5"/>
      <c r="WWZ932" s="5"/>
      <c r="WXA932" s="5"/>
      <c r="WXB932" s="5"/>
      <c r="WXC932" s="5"/>
      <c r="WXD932" s="5"/>
      <c r="WXE932" s="5"/>
      <c r="WXF932" s="5"/>
      <c r="WXG932" s="5"/>
      <c r="WXH932" s="5"/>
      <c r="WXI932" s="5"/>
      <c r="WXJ932" s="5"/>
      <c r="WXK932" s="5"/>
      <c r="WXL932" s="5"/>
      <c r="WXM932" s="5"/>
      <c r="WXN932" s="5"/>
      <c r="WXO932" s="5"/>
      <c r="WXP932" s="5"/>
      <c r="WXQ932" s="5"/>
      <c r="WXR932" s="5"/>
      <c r="WXS932" s="5"/>
      <c r="WXT932" s="5"/>
      <c r="WXU932" s="5"/>
      <c r="WXV932" s="5"/>
      <c r="WXW932" s="5"/>
      <c r="WXX932" s="5"/>
      <c r="WXY932" s="5"/>
      <c r="WXZ932" s="5"/>
      <c r="WYA932" s="5"/>
      <c r="WYB932" s="5"/>
      <c r="WYC932" s="5"/>
      <c r="WYD932" s="5"/>
      <c r="WYE932" s="5"/>
      <c r="WYF932" s="5"/>
      <c r="WYG932" s="5"/>
      <c r="WYH932" s="5"/>
      <c r="WYI932" s="5"/>
      <c r="WYJ932" s="5"/>
      <c r="WYK932" s="5"/>
      <c r="WYL932" s="5"/>
      <c r="WYM932" s="5"/>
      <c r="WYN932" s="5"/>
      <c r="WYO932" s="5"/>
      <c r="WYP932" s="5"/>
      <c r="WYQ932" s="5"/>
      <c r="WYR932" s="5"/>
      <c r="WYS932" s="5"/>
      <c r="WYT932" s="5"/>
      <c r="WYU932" s="5"/>
      <c r="WYV932" s="5"/>
      <c r="WYW932" s="5"/>
      <c r="WYX932" s="5"/>
      <c r="WYY932" s="5"/>
      <c r="WYZ932" s="5"/>
      <c r="WZA932" s="5"/>
      <c r="WZB932" s="5"/>
      <c r="WZC932" s="5"/>
      <c r="WZD932" s="5"/>
      <c r="WZE932" s="5"/>
      <c r="WZF932" s="5"/>
      <c r="WZG932" s="5"/>
      <c r="WZH932" s="5"/>
      <c r="WZI932" s="5"/>
      <c r="WZJ932" s="5"/>
      <c r="WZK932" s="5"/>
      <c r="WZL932" s="5"/>
      <c r="WZM932" s="5"/>
      <c r="WZN932" s="5"/>
      <c r="WZO932" s="5"/>
      <c r="WZP932" s="5"/>
      <c r="WZQ932" s="5"/>
      <c r="WZR932" s="5"/>
      <c r="WZS932" s="5"/>
      <c r="WZT932" s="5"/>
      <c r="WZU932" s="5"/>
      <c r="WZV932" s="5"/>
      <c r="WZW932" s="5"/>
      <c r="WZX932" s="5"/>
      <c r="WZY932" s="5"/>
      <c r="WZZ932" s="5"/>
      <c r="XAA932" s="5"/>
      <c r="XAB932" s="5"/>
      <c r="XAC932" s="5"/>
      <c r="XAD932" s="5"/>
      <c r="XAE932" s="5"/>
      <c r="XAF932" s="5"/>
      <c r="XAG932" s="5"/>
      <c r="XAH932" s="5"/>
      <c r="XAI932" s="5"/>
      <c r="XAJ932" s="5"/>
      <c r="XAK932" s="5"/>
      <c r="XAL932" s="5"/>
      <c r="XAM932" s="5"/>
      <c r="XAN932" s="5"/>
      <c r="XAO932" s="5"/>
      <c r="XAP932" s="5"/>
      <c r="XAQ932" s="5"/>
      <c r="XAR932" s="5"/>
      <c r="XAS932" s="5"/>
      <c r="XAT932" s="5"/>
      <c r="XAU932" s="5"/>
      <c r="XAV932" s="5"/>
      <c r="XAW932" s="5"/>
      <c r="XAX932" s="5"/>
      <c r="XAY932" s="5"/>
      <c r="XAZ932" s="5"/>
      <c r="XBA932" s="5"/>
      <c r="XBB932" s="5"/>
      <c r="XBC932" s="5"/>
      <c r="XBD932" s="5"/>
      <c r="XBE932" s="5"/>
      <c r="XBF932" s="5"/>
      <c r="XBG932" s="5"/>
      <c r="XBH932" s="5"/>
      <c r="XBI932" s="5"/>
      <c r="XBJ932" s="5"/>
      <c r="XBK932" s="5"/>
      <c r="XBL932" s="5"/>
      <c r="XBM932" s="5"/>
      <c r="XBN932" s="5"/>
      <c r="XBO932" s="5"/>
      <c r="XBP932" s="5"/>
      <c r="XBQ932" s="5"/>
      <c r="XBR932" s="5"/>
      <c r="XBS932" s="5"/>
      <c r="XBT932" s="5"/>
      <c r="XBU932" s="5"/>
      <c r="XBV932" s="5"/>
      <c r="XBW932" s="5"/>
      <c r="XBX932" s="5"/>
      <c r="XBY932" s="5"/>
      <c r="XBZ932" s="5"/>
      <c r="XCA932" s="5"/>
      <c r="XCB932" s="5"/>
      <c r="XCC932" s="5"/>
      <c r="XCD932" s="5"/>
      <c r="XCE932" s="5"/>
      <c r="XCF932" s="5"/>
      <c r="XCG932" s="5"/>
      <c r="XCH932" s="5"/>
      <c r="XCI932" s="5"/>
      <c r="XCJ932" s="5"/>
      <c r="XCK932" s="5"/>
      <c r="XCL932" s="5"/>
      <c r="XCM932" s="5"/>
      <c r="XCN932" s="5"/>
      <c r="XCO932" s="5"/>
      <c r="XCP932" s="5"/>
      <c r="XCQ932" s="5"/>
      <c r="XCR932" s="5"/>
      <c r="XCS932" s="5"/>
      <c r="XCT932" s="5"/>
      <c r="XCU932" s="5"/>
      <c r="XCV932" s="5"/>
      <c r="XCW932" s="5"/>
      <c r="XCX932" s="5"/>
      <c r="XCY932" s="5"/>
      <c r="XCZ932" s="5"/>
      <c r="XDA932" s="5"/>
      <c r="XDB932" s="5"/>
      <c r="XDC932" s="5"/>
      <c r="XDD932" s="5"/>
      <c r="XDE932" s="5"/>
      <c r="XDF932" s="5"/>
      <c r="XDG932" s="5"/>
      <c r="XDH932" s="5"/>
      <c r="XDI932" s="5"/>
      <c r="XDJ932" s="5"/>
      <c r="XDK932" s="5"/>
      <c r="XDL932" s="5"/>
      <c r="XDM932" s="5"/>
      <c r="XDN932" s="5"/>
      <c r="XDO932" s="5"/>
      <c r="XDP932" s="5"/>
      <c r="XDQ932" s="5"/>
      <c r="XDR932" s="5"/>
      <c r="XDS932" s="5"/>
      <c r="XDT932" s="5"/>
      <c r="XDU932" s="5"/>
      <c r="XDV932" s="5"/>
      <c r="XDW932" s="5"/>
      <c r="XDX932" s="5"/>
      <c r="XDY932" s="5"/>
      <c r="XDZ932" s="5"/>
      <c r="XEA932" s="5"/>
      <c r="XEB932" s="5"/>
      <c r="XEC932" s="5"/>
      <c r="XED932" s="5"/>
      <c r="XEE932" s="5"/>
      <c r="XEF932" s="5"/>
      <c r="XEG932" s="5"/>
      <c r="XEH932" s="5"/>
      <c r="XEI932" s="5"/>
      <c r="XEJ932" s="5"/>
      <c r="XEK932" s="5"/>
      <c r="XEL932" s="5"/>
      <c r="XEM932" s="5"/>
      <c r="XEN932" s="5"/>
      <c r="XEO932" s="5"/>
      <c r="XEP932" s="5"/>
      <c r="XEQ932" s="5"/>
      <c r="XER932" s="5"/>
    </row>
    <row r="933" spans="5:22">
      <c r="E933" s="39"/>
      <c r="F933" s="39"/>
      <c r="G933" s="39"/>
      <c r="H933" s="39"/>
      <c r="T933" s="39"/>
      <c r="U933" s="39"/>
      <c r="V933" s="39"/>
    </row>
    <row r="934" spans="5:22">
      <c r="E934" s="39"/>
      <c r="F934" s="39"/>
      <c r="G934" s="39"/>
      <c r="H934" s="39"/>
      <c r="T934" s="39"/>
      <c r="U934" s="39"/>
      <c r="V934" s="39"/>
    </row>
    <row r="935" spans="5:22">
      <c r="E935" s="39"/>
      <c r="F935" s="39"/>
      <c r="G935" s="39"/>
      <c r="H935" s="39"/>
      <c r="T935" s="39"/>
      <c r="U935" s="39"/>
      <c r="V935" s="39"/>
    </row>
    <row r="936" spans="5:22">
      <c r="E936" s="39"/>
      <c r="F936" s="39"/>
      <c r="G936" s="39"/>
      <c r="H936" s="39"/>
      <c r="T936" s="39"/>
      <c r="U936" s="39"/>
      <c r="V936" s="39"/>
    </row>
    <row r="937" spans="5:22">
      <c r="E937" s="39"/>
      <c r="F937" s="39"/>
      <c r="G937" s="39"/>
      <c r="H937" s="39"/>
      <c r="T937" s="39"/>
      <c r="U937" s="39"/>
      <c r="V937" s="39"/>
    </row>
    <row r="938" spans="3:28">
      <c r="C938" s="49"/>
      <c r="D938" s="49"/>
      <c r="E938" s="39"/>
      <c r="F938" s="39"/>
      <c r="G938" s="39"/>
      <c r="H938" s="39"/>
      <c r="I938" s="49"/>
      <c r="J938" s="50"/>
      <c r="K938" s="49"/>
      <c r="L938" s="49"/>
      <c r="M938" s="49"/>
      <c r="T938" s="39"/>
      <c r="U938" s="39"/>
      <c r="V938" s="39"/>
      <c r="AA938" s="44"/>
      <c r="AB938" s="44"/>
    </row>
    <row r="939" spans="5:28">
      <c r="E939" s="39"/>
      <c r="F939" s="39"/>
      <c r="G939" s="39"/>
      <c r="H939" s="39"/>
      <c r="T939" s="39"/>
      <c r="U939" s="39"/>
      <c r="V939" s="39"/>
      <c r="AA939" s="44"/>
      <c r="AB939" s="44"/>
    </row>
    <row r="940" spans="5:28">
      <c r="E940" s="39"/>
      <c r="F940" s="39"/>
      <c r="G940" s="39"/>
      <c r="H940" s="39"/>
      <c r="T940" s="39"/>
      <c r="U940" s="39"/>
      <c r="V940" s="39"/>
      <c r="AA940" s="44"/>
      <c r="AB940" s="44"/>
    </row>
    <row r="941" spans="5:28">
      <c r="E941" s="39"/>
      <c r="F941" s="39"/>
      <c r="G941" s="39"/>
      <c r="H941" s="39"/>
      <c r="T941" s="39"/>
      <c r="U941" s="39"/>
      <c r="V941" s="39"/>
      <c r="AA941" s="44"/>
      <c r="AB941" s="44"/>
    </row>
    <row r="942" spans="5:28">
      <c r="E942" s="39"/>
      <c r="F942" s="39"/>
      <c r="G942" s="39"/>
      <c r="H942" s="39"/>
      <c r="T942" s="39"/>
      <c r="U942" s="39"/>
      <c r="V942" s="39"/>
      <c r="AA942" s="44"/>
      <c r="AB942" s="44"/>
    </row>
    <row r="943" spans="5:28">
      <c r="E943" s="39"/>
      <c r="F943" s="39"/>
      <c r="G943" s="39"/>
      <c r="H943" s="39"/>
      <c r="T943" s="39"/>
      <c r="U943" s="39"/>
      <c r="V943" s="39"/>
      <c r="AA943" s="44"/>
      <c r="AB943" s="44"/>
    </row>
    <row r="944" s="4" customFormat="1" spans="1:16372">
      <c r="A944" s="5"/>
      <c r="B944" s="6"/>
      <c r="C944" s="7"/>
      <c r="D944" s="7"/>
      <c r="E944" s="39"/>
      <c r="F944" s="39"/>
      <c r="G944" s="39"/>
      <c r="H944" s="39"/>
      <c r="I944" s="7"/>
      <c r="J944" s="8"/>
      <c r="K944" s="7"/>
      <c r="L944" s="7"/>
      <c r="M944" s="7"/>
      <c r="N944" s="7"/>
      <c r="O944" s="9"/>
      <c r="P944" s="7"/>
      <c r="Q944" s="7"/>
      <c r="R944" s="7"/>
      <c r="S944" s="7"/>
      <c r="T944" s="39"/>
      <c r="U944" s="39"/>
      <c r="V944" s="39"/>
      <c r="W944" s="5"/>
      <c r="X944" s="5"/>
      <c r="Y944" s="5"/>
      <c r="Z944" s="5"/>
      <c r="AA944" s="44"/>
      <c r="AB944" s="44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  <c r="JV944" s="5"/>
      <c r="JW944" s="5"/>
      <c r="JX944" s="5"/>
      <c r="JY944" s="5"/>
      <c r="JZ944" s="5"/>
      <c r="KA944" s="5"/>
      <c r="KB944" s="5"/>
      <c r="KC944" s="5"/>
      <c r="KD944" s="5"/>
      <c r="KE944" s="5"/>
      <c r="KF944" s="5"/>
      <c r="KG944" s="5"/>
      <c r="KH944" s="5"/>
      <c r="KI944" s="5"/>
      <c r="KJ944" s="5"/>
      <c r="KK944" s="5"/>
      <c r="KL944" s="5"/>
      <c r="KM944" s="5"/>
      <c r="KN944" s="5"/>
      <c r="KO944" s="5"/>
      <c r="KP944" s="5"/>
      <c r="KQ944" s="5"/>
      <c r="KR944" s="5"/>
      <c r="KS944" s="5"/>
      <c r="KT944" s="5"/>
      <c r="KU944" s="5"/>
      <c r="KV944" s="5"/>
      <c r="KW944" s="5"/>
      <c r="KX944" s="5"/>
      <c r="KY944" s="5"/>
      <c r="KZ944" s="5"/>
      <c r="LA944" s="5"/>
      <c r="LB944" s="5"/>
      <c r="LC944" s="5"/>
      <c r="LD944" s="5"/>
      <c r="LE944" s="5"/>
      <c r="LF944" s="5"/>
      <c r="LG944" s="5"/>
      <c r="LH944" s="5"/>
      <c r="LI944" s="5"/>
      <c r="LJ944" s="5"/>
      <c r="LK944" s="5"/>
      <c r="LL944" s="5"/>
      <c r="LM944" s="5"/>
      <c r="LN944" s="5"/>
      <c r="LO944" s="5"/>
      <c r="LP944" s="5"/>
      <c r="LQ944" s="5"/>
      <c r="LR944" s="5"/>
      <c r="LS944" s="5"/>
      <c r="LT944" s="5"/>
      <c r="LU944" s="5"/>
      <c r="LV944" s="5"/>
      <c r="LW944" s="5"/>
      <c r="LX944" s="5"/>
      <c r="LY944" s="5"/>
      <c r="LZ944" s="5"/>
      <c r="MA944" s="5"/>
      <c r="MB944" s="5"/>
      <c r="MC944" s="5"/>
      <c r="MD944" s="5"/>
      <c r="ME944" s="5"/>
      <c r="MF944" s="5"/>
      <c r="MG944" s="5"/>
      <c r="MH944" s="5"/>
      <c r="MI944" s="5"/>
      <c r="MJ944" s="5"/>
      <c r="MK944" s="5"/>
      <c r="ML944" s="5"/>
      <c r="MM944" s="5"/>
      <c r="MN944" s="5"/>
      <c r="MO944" s="5"/>
      <c r="MP944" s="5"/>
      <c r="MQ944" s="5"/>
      <c r="MR944" s="5"/>
      <c r="MS944" s="5"/>
      <c r="MT944" s="5"/>
      <c r="MU944" s="5"/>
      <c r="MV944" s="5"/>
      <c r="MW944" s="5"/>
      <c r="MX944" s="5"/>
      <c r="MY944" s="5"/>
      <c r="MZ944" s="5"/>
      <c r="NA944" s="5"/>
      <c r="NB944" s="5"/>
      <c r="NC944" s="5"/>
      <c r="ND944" s="5"/>
      <c r="NE944" s="5"/>
      <c r="NF944" s="5"/>
      <c r="NG944" s="5"/>
      <c r="NH944" s="5"/>
      <c r="NI944" s="5"/>
      <c r="NJ944" s="5"/>
      <c r="NK944" s="5"/>
      <c r="NL944" s="5"/>
      <c r="NM944" s="5"/>
      <c r="NN944" s="5"/>
      <c r="NO944" s="5"/>
      <c r="NP944" s="5"/>
      <c r="NQ944" s="5"/>
      <c r="NR944" s="5"/>
      <c r="NS944" s="5"/>
      <c r="NT944" s="5"/>
      <c r="NU944" s="5"/>
      <c r="NV944" s="5"/>
      <c r="NW944" s="5"/>
      <c r="NX944" s="5"/>
      <c r="NY944" s="5"/>
      <c r="NZ944" s="5"/>
      <c r="OA944" s="5"/>
      <c r="OB944" s="5"/>
      <c r="OC944" s="5"/>
      <c r="OD944" s="5"/>
      <c r="OE944" s="5"/>
      <c r="OF944" s="5"/>
      <c r="OG944" s="5"/>
      <c r="OH944" s="5"/>
      <c r="OI944" s="5"/>
      <c r="OJ944" s="5"/>
      <c r="OK944" s="5"/>
      <c r="OL944" s="5"/>
      <c r="OM944" s="5"/>
      <c r="ON944" s="5"/>
      <c r="OO944" s="5"/>
      <c r="OP944" s="5"/>
      <c r="OQ944" s="5"/>
      <c r="OR944" s="5"/>
      <c r="OS944" s="5"/>
      <c r="OT944" s="5"/>
      <c r="OU944" s="5"/>
      <c r="OV944" s="5"/>
      <c r="OW944" s="5"/>
      <c r="OX944" s="5"/>
      <c r="OY944" s="5"/>
      <c r="OZ944" s="5"/>
      <c r="PA944" s="5"/>
      <c r="PB944" s="5"/>
      <c r="PC944" s="5"/>
      <c r="PD944" s="5"/>
      <c r="PE944" s="5"/>
      <c r="PF944" s="5"/>
      <c r="PG944" s="5"/>
      <c r="PH944" s="5"/>
      <c r="PI944" s="5"/>
      <c r="PJ944" s="5"/>
      <c r="PK944" s="5"/>
      <c r="PL944" s="5"/>
      <c r="PM944" s="5"/>
      <c r="PN944" s="5"/>
      <c r="PO944" s="5"/>
      <c r="PP944" s="5"/>
      <c r="PQ944" s="5"/>
      <c r="PR944" s="5"/>
      <c r="PS944" s="5"/>
      <c r="PT944" s="5"/>
      <c r="PU944" s="5"/>
      <c r="PV944" s="5"/>
      <c r="PW944" s="5"/>
      <c r="PX944" s="5"/>
      <c r="PY944" s="5"/>
      <c r="PZ944" s="5"/>
      <c r="QA944" s="5"/>
      <c r="QB944" s="5"/>
      <c r="QC944" s="5"/>
      <c r="QD944" s="5"/>
      <c r="QE944" s="5"/>
      <c r="QF944" s="5"/>
      <c r="QG944" s="5"/>
      <c r="QH944" s="5"/>
      <c r="QI944" s="5"/>
      <c r="QJ944" s="5"/>
      <c r="QK944" s="5"/>
      <c r="QL944" s="5"/>
      <c r="QM944" s="5"/>
      <c r="QN944" s="5"/>
      <c r="QO944" s="5"/>
      <c r="QP944" s="5"/>
      <c r="QQ944" s="5"/>
      <c r="QR944" s="5"/>
      <c r="QS944" s="5"/>
      <c r="QT944" s="5"/>
      <c r="QU944" s="5"/>
      <c r="QV944" s="5"/>
      <c r="QW944" s="5"/>
      <c r="QX944" s="5"/>
      <c r="QY944" s="5"/>
      <c r="QZ944" s="5"/>
      <c r="RA944" s="5"/>
      <c r="RB944" s="5"/>
      <c r="RC944" s="5"/>
      <c r="RD944" s="5"/>
      <c r="RE944" s="5"/>
      <c r="RF944" s="5"/>
      <c r="RG944" s="5"/>
      <c r="RH944" s="5"/>
      <c r="RI944" s="5"/>
      <c r="RJ944" s="5"/>
      <c r="RK944" s="5"/>
      <c r="RL944" s="5"/>
      <c r="RM944" s="5"/>
      <c r="RN944" s="5"/>
      <c r="RO944" s="5"/>
      <c r="RP944" s="5"/>
      <c r="RQ944" s="5"/>
      <c r="RR944" s="5"/>
      <c r="RS944" s="5"/>
      <c r="RT944" s="5"/>
      <c r="RU944" s="5"/>
      <c r="RV944" s="5"/>
      <c r="RW944" s="5"/>
      <c r="RX944" s="5"/>
      <c r="RY944" s="5"/>
      <c r="RZ944" s="5"/>
      <c r="SA944" s="5"/>
      <c r="SB944" s="5"/>
      <c r="SC944" s="5"/>
      <c r="SD944" s="5"/>
      <c r="SE944" s="5"/>
      <c r="SF944" s="5"/>
      <c r="SG944" s="5"/>
      <c r="SH944" s="5"/>
      <c r="SI944" s="5"/>
      <c r="SJ944" s="5"/>
      <c r="SK944" s="5"/>
      <c r="SL944" s="5"/>
      <c r="SM944" s="5"/>
      <c r="SN944" s="5"/>
      <c r="SO944" s="5"/>
      <c r="SP944" s="5"/>
      <c r="SQ944" s="5"/>
      <c r="SR944" s="5"/>
      <c r="SS944" s="5"/>
      <c r="ST944" s="5"/>
      <c r="SU944" s="5"/>
      <c r="SV944" s="5"/>
      <c r="SW944" s="5"/>
      <c r="SX944" s="5"/>
      <c r="SY944" s="5"/>
      <c r="SZ944" s="5"/>
      <c r="TA944" s="5"/>
      <c r="TB944" s="5"/>
      <c r="TC944" s="5"/>
      <c r="TD944" s="5"/>
      <c r="TE944" s="5"/>
      <c r="TF944" s="5"/>
      <c r="TG944" s="5"/>
      <c r="TH944" s="5"/>
      <c r="TI944" s="5"/>
      <c r="TJ944" s="5"/>
      <c r="TK944" s="5"/>
      <c r="TL944" s="5"/>
      <c r="TM944" s="5"/>
      <c r="TN944" s="5"/>
      <c r="TO944" s="5"/>
      <c r="TP944" s="5"/>
      <c r="TQ944" s="5"/>
      <c r="TR944" s="5"/>
      <c r="TS944" s="5"/>
      <c r="TT944" s="5"/>
      <c r="TU944" s="5"/>
      <c r="TV944" s="5"/>
      <c r="TW944" s="5"/>
      <c r="TX944" s="5"/>
      <c r="TY944" s="5"/>
      <c r="TZ944" s="5"/>
      <c r="UA944" s="5"/>
      <c r="UB944" s="5"/>
      <c r="UC944" s="5"/>
      <c r="UD944" s="5"/>
      <c r="UE944" s="5"/>
      <c r="UF944" s="5"/>
      <c r="UG944" s="5"/>
      <c r="UH944" s="5"/>
      <c r="UI944" s="5"/>
      <c r="UJ944" s="5"/>
      <c r="UK944" s="5"/>
      <c r="UL944" s="5"/>
      <c r="UM944" s="5"/>
      <c r="UN944" s="5"/>
      <c r="UO944" s="5"/>
      <c r="UP944" s="5"/>
      <c r="UQ944" s="5"/>
      <c r="UR944" s="5"/>
      <c r="US944" s="5"/>
      <c r="UT944" s="5"/>
      <c r="UU944" s="5"/>
      <c r="UV944" s="5"/>
      <c r="UW944" s="5"/>
      <c r="UX944" s="5"/>
      <c r="UY944" s="5"/>
      <c r="UZ944" s="5"/>
      <c r="VA944" s="5"/>
      <c r="VB944" s="5"/>
      <c r="VC944" s="5"/>
      <c r="VD944" s="5"/>
      <c r="VE944" s="5"/>
      <c r="VF944" s="5"/>
      <c r="VG944" s="5"/>
      <c r="VH944" s="5"/>
      <c r="VI944" s="5"/>
      <c r="VJ944" s="5"/>
      <c r="VK944" s="5"/>
      <c r="VL944" s="5"/>
      <c r="VM944" s="5"/>
      <c r="VN944" s="5"/>
      <c r="VO944" s="5"/>
      <c r="VP944" s="5"/>
      <c r="VQ944" s="5"/>
      <c r="VR944" s="5"/>
      <c r="VS944" s="5"/>
      <c r="VT944" s="5"/>
      <c r="VU944" s="5"/>
      <c r="VV944" s="5"/>
      <c r="VW944" s="5"/>
      <c r="VX944" s="5"/>
      <c r="VY944" s="5"/>
      <c r="VZ944" s="5"/>
      <c r="WA944" s="5"/>
      <c r="WB944" s="5"/>
      <c r="WC944" s="5"/>
      <c r="WD944" s="5"/>
      <c r="WE944" s="5"/>
      <c r="WF944" s="5"/>
      <c r="WG944" s="5"/>
      <c r="WH944" s="5"/>
      <c r="WI944" s="5"/>
      <c r="WJ944" s="5"/>
      <c r="WK944" s="5"/>
      <c r="WL944" s="5"/>
      <c r="WM944" s="5"/>
      <c r="WN944" s="5"/>
      <c r="WO944" s="5"/>
      <c r="WP944" s="5"/>
      <c r="WQ944" s="5"/>
      <c r="WR944" s="5"/>
      <c r="WS944" s="5"/>
      <c r="WT944" s="5"/>
      <c r="WU944" s="5"/>
      <c r="WV944" s="5"/>
      <c r="WW944" s="5"/>
      <c r="WX944" s="5"/>
      <c r="WY944" s="5"/>
      <c r="WZ944" s="5"/>
      <c r="XA944" s="5"/>
      <c r="XB944" s="5"/>
      <c r="XC944" s="5"/>
      <c r="XD944" s="5"/>
      <c r="XE944" s="5"/>
      <c r="XF944" s="5"/>
      <c r="XG944" s="5"/>
      <c r="XH944" s="5"/>
      <c r="XI944" s="5"/>
      <c r="XJ944" s="5"/>
      <c r="XK944" s="5"/>
      <c r="XL944" s="5"/>
      <c r="XM944" s="5"/>
      <c r="XN944" s="5"/>
      <c r="XO944" s="5"/>
      <c r="XP944" s="5"/>
      <c r="XQ944" s="5"/>
      <c r="XR944" s="5"/>
      <c r="XS944" s="5"/>
      <c r="XT944" s="5"/>
      <c r="XU944" s="5"/>
      <c r="XV944" s="5"/>
      <c r="XW944" s="5"/>
      <c r="XX944" s="5"/>
      <c r="XY944" s="5"/>
      <c r="XZ944" s="5"/>
      <c r="YA944" s="5"/>
      <c r="YB944" s="5"/>
      <c r="YC944" s="5"/>
      <c r="YD944" s="5"/>
      <c r="YE944" s="5"/>
      <c r="YF944" s="5"/>
      <c r="YG944" s="5"/>
      <c r="YH944" s="5"/>
      <c r="YI944" s="5"/>
      <c r="YJ944" s="5"/>
      <c r="YK944" s="5"/>
      <c r="YL944" s="5"/>
      <c r="YM944" s="5"/>
      <c r="YN944" s="5"/>
      <c r="YO944" s="5"/>
      <c r="YP944" s="5"/>
      <c r="YQ944" s="5"/>
      <c r="YR944" s="5"/>
      <c r="YS944" s="5"/>
      <c r="YT944" s="5"/>
      <c r="YU944" s="5"/>
      <c r="YV944" s="5"/>
      <c r="YW944" s="5"/>
      <c r="YX944" s="5"/>
      <c r="YY944" s="5"/>
      <c r="YZ944" s="5"/>
      <c r="ZA944" s="5"/>
      <c r="ZB944" s="5"/>
      <c r="ZC944" s="5"/>
      <c r="ZD944" s="5"/>
      <c r="ZE944" s="5"/>
      <c r="ZF944" s="5"/>
      <c r="ZG944" s="5"/>
      <c r="ZH944" s="5"/>
      <c r="ZI944" s="5"/>
      <c r="ZJ944" s="5"/>
      <c r="ZK944" s="5"/>
      <c r="ZL944" s="5"/>
      <c r="ZM944" s="5"/>
      <c r="ZN944" s="5"/>
      <c r="ZO944" s="5"/>
      <c r="ZP944" s="5"/>
      <c r="ZQ944" s="5"/>
      <c r="ZR944" s="5"/>
      <c r="ZS944" s="5"/>
      <c r="ZT944" s="5"/>
      <c r="ZU944" s="5"/>
      <c r="ZV944" s="5"/>
      <c r="ZW944" s="5"/>
      <c r="ZX944" s="5"/>
      <c r="ZY944" s="5"/>
      <c r="ZZ944" s="5"/>
      <c r="AAA944" s="5"/>
      <c r="AAB944" s="5"/>
      <c r="AAC944" s="5"/>
      <c r="AAD944" s="5"/>
      <c r="AAE944" s="5"/>
      <c r="AAF944" s="5"/>
      <c r="AAG944" s="5"/>
      <c r="AAH944" s="5"/>
      <c r="AAI944" s="5"/>
      <c r="AAJ944" s="5"/>
      <c r="AAK944" s="5"/>
      <c r="AAL944" s="5"/>
      <c r="AAM944" s="5"/>
      <c r="AAN944" s="5"/>
      <c r="AAO944" s="5"/>
      <c r="AAP944" s="5"/>
      <c r="AAQ944" s="5"/>
      <c r="AAR944" s="5"/>
      <c r="AAS944" s="5"/>
      <c r="AAT944" s="5"/>
      <c r="AAU944" s="5"/>
      <c r="AAV944" s="5"/>
      <c r="AAW944" s="5"/>
      <c r="AAX944" s="5"/>
      <c r="AAY944" s="5"/>
      <c r="AAZ944" s="5"/>
      <c r="ABA944" s="5"/>
      <c r="ABB944" s="5"/>
      <c r="ABC944" s="5"/>
      <c r="ABD944" s="5"/>
      <c r="ABE944" s="5"/>
      <c r="ABF944" s="5"/>
      <c r="ABG944" s="5"/>
      <c r="ABH944" s="5"/>
      <c r="ABI944" s="5"/>
      <c r="ABJ944" s="5"/>
      <c r="ABK944" s="5"/>
      <c r="ABL944" s="5"/>
      <c r="ABM944" s="5"/>
      <c r="ABN944" s="5"/>
      <c r="ABO944" s="5"/>
      <c r="ABP944" s="5"/>
      <c r="ABQ944" s="5"/>
      <c r="ABR944" s="5"/>
      <c r="ABS944" s="5"/>
      <c r="ABT944" s="5"/>
      <c r="ABU944" s="5"/>
      <c r="ABV944" s="5"/>
      <c r="ABW944" s="5"/>
      <c r="ABX944" s="5"/>
      <c r="ABY944" s="5"/>
      <c r="ABZ944" s="5"/>
      <c r="ACA944" s="5"/>
      <c r="ACB944" s="5"/>
      <c r="ACC944" s="5"/>
      <c r="ACD944" s="5"/>
      <c r="ACE944" s="5"/>
      <c r="ACF944" s="5"/>
      <c r="ACG944" s="5"/>
      <c r="ACH944" s="5"/>
      <c r="ACI944" s="5"/>
      <c r="ACJ944" s="5"/>
      <c r="ACK944" s="5"/>
      <c r="ACL944" s="5"/>
      <c r="ACM944" s="5"/>
      <c r="ACN944" s="5"/>
      <c r="ACO944" s="5"/>
      <c r="ACP944" s="5"/>
      <c r="ACQ944" s="5"/>
      <c r="ACR944" s="5"/>
      <c r="ACS944" s="5"/>
      <c r="ACT944" s="5"/>
      <c r="ACU944" s="5"/>
      <c r="ACV944" s="5"/>
      <c r="ACW944" s="5"/>
      <c r="ACX944" s="5"/>
      <c r="ACY944" s="5"/>
      <c r="ACZ944" s="5"/>
      <c r="ADA944" s="5"/>
      <c r="ADB944" s="5"/>
      <c r="ADC944" s="5"/>
      <c r="ADD944" s="5"/>
      <c r="ADE944" s="5"/>
      <c r="ADF944" s="5"/>
      <c r="ADG944" s="5"/>
      <c r="ADH944" s="5"/>
      <c r="ADI944" s="5"/>
      <c r="ADJ944" s="5"/>
      <c r="ADK944" s="5"/>
      <c r="ADL944" s="5"/>
      <c r="ADM944" s="5"/>
      <c r="ADN944" s="5"/>
      <c r="ADO944" s="5"/>
      <c r="ADP944" s="5"/>
      <c r="ADQ944" s="5"/>
      <c r="ADR944" s="5"/>
      <c r="ADS944" s="5"/>
      <c r="ADT944" s="5"/>
      <c r="ADU944" s="5"/>
      <c r="ADV944" s="5"/>
      <c r="ADW944" s="5"/>
      <c r="ADX944" s="5"/>
      <c r="ADY944" s="5"/>
      <c r="ADZ944" s="5"/>
      <c r="AEA944" s="5"/>
      <c r="AEB944" s="5"/>
      <c r="AEC944" s="5"/>
      <c r="AED944" s="5"/>
      <c r="AEE944" s="5"/>
      <c r="AEF944" s="5"/>
      <c r="AEG944" s="5"/>
      <c r="AEH944" s="5"/>
      <c r="AEI944" s="5"/>
      <c r="AEJ944" s="5"/>
      <c r="AEK944" s="5"/>
      <c r="AEL944" s="5"/>
      <c r="AEM944" s="5"/>
      <c r="AEN944" s="5"/>
      <c r="AEO944" s="5"/>
      <c r="AEP944" s="5"/>
      <c r="AEQ944" s="5"/>
      <c r="AER944" s="5"/>
      <c r="AES944" s="5"/>
      <c r="AET944" s="5"/>
      <c r="AEU944" s="5"/>
      <c r="AEV944" s="5"/>
      <c r="AEW944" s="5"/>
      <c r="AEX944" s="5"/>
      <c r="AEY944" s="5"/>
      <c r="AEZ944" s="5"/>
      <c r="AFA944" s="5"/>
      <c r="AFB944" s="5"/>
      <c r="AFC944" s="5"/>
      <c r="AFD944" s="5"/>
      <c r="AFE944" s="5"/>
      <c r="AFF944" s="5"/>
      <c r="AFG944" s="5"/>
      <c r="AFH944" s="5"/>
      <c r="AFI944" s="5"/>
      <c r="AFJ944" s="5"/>
      <c r="AFK944" s="5"/>
      <c r="AFL944" s="5"/>
      <c r="AFM944" s="5"/>
      <c r="AFN944" s="5"/>
      <c r="AFO944" s="5"/>
      <c r="AFP944" s="5"/>
      <c r="AFQ944" s="5"/>
      <c r="AFR944" s="5"/>
      <c r="AFS944" s="5"/>
      <c r="AFT944" s="5"/>
      <c r="AFU944" s="5"/>
      <c r="AFV944" s="5"/>
      <c r="AFW944" s="5"/>
      <c r="AFX944" s="5"/>
      <c r="AFY944" s="5"/>
      <c r="AFZ944" s="5"/>
      <c r="AGA944" s="5"/>
      <c r="AGB944" s="5"/>
      <c r="AGC944" s="5"/>
      <c r="AGD944" s="5"/>
      <c r="AGE944" s="5"/>
      <c r="AGF944" s="5"/>
      <c r="AGG944" s="5"/>
      <c r="AGH944" s="5"/>
      <c r="AGI944" s="5"/>
      <c r="AGJ944" s="5"/>
      <c r="AGK944" s="5"/>
      <c r="AGL944" s="5"/>
      <c r="AGM944" s="5"/>
      <c r="AGN944" s="5"/>
      <c r="AGO944" s="5"/>
      <c r="AGP944" s="5"/>
      <c r="AGQ944" s="5"/>
      <c r="AGR944" s="5"/>
      <c r="AGS944" s="5"/>
      <c r="AGT944" s="5"/>
      <c r="AGU944" s="5"/>
      <c r="AGV944" s="5"/>
      <c r="AGW944" s="5"/>
      <c r="AGX944" s="5"/>
      <c r="AGY944" s="5"/>
      <c r="AGZ944" s="5"/>
      <c r="AHA944" s="5"/>
      <c r="AHB944" s="5"/>
      <c r="AHC944" s="5"/>
      <c r="AHD944" s="5"/>
      <c r="AHE944" s="5"/>
      <c r="AHF944" s="5"/>
      <c r="AHG944" s="5"/>
      <c r="AHH944" s="5"/>
      <c r="AHI944" s="5"/>
      <c r="AHJ944" s="5"/>
      <c r="AHK944" s="5"/>
      <c r="AHL944" s="5"/>
      <c r="AHM944" s="5"/>
      <c r="AHN944" s="5"/>
      <c r="AHO944" s="5"/>
      <c r="AHP944" s="5"/>
      <c r="AHQ944" s="5"/>
      <c r="AHR944" s="5"/>
      <c r="AHS944" s="5"/>
      <c r="AHT944" s="5"/>
      <c r="AHU944" s="5"/>
      <c r="AHV944" s="5"/>
      <c r="AHW944" s="5"/>
      <c r="AHX944" s="5"/>
      <c r="AHY944" s="5"/>
      <c r="AHZ944" s="5"/>
      <c r="AIA944" s="5"/>
      <c r="AIB944" s="5"/>
      <c r="AIC944" s="5"/>
      <c r="AID944" s="5"/>
      <c r="AIE944" s="5"/>
      <c r="AIF944" s="5"/>
      <c r="AIG944" s="5"/>
      <c r="AIH944" s="5"/>
      <c r="AII944" s="5"/>
      <c r="AIJ944" s="5"/>
      <c r="AIK944" s="5"/>
      <c r="AIL944" s="5"/>
      <c r="AIM944" s="5"/>
      <c r="AIN944" s="5"/>
      <c r="AIO944" s="5"/>
      <c r="AIP944" s="5"/>
      <c r="AIQ944" s="5"/>
      <c r="AIR944" s="5"/>
      <c r="AIS944" s="5"/>
      <c r="AIT944" s="5"/>
      <c r="AIU944" s="5"/>
      <c r="AIV944" s="5"/>
      <c r="AIW944" s="5"/>
      <c r="AIX944" s="5"/>
      <c r="AIY944" s="5"/>
      <c r="AIZ944" s="5"/>
      <c r="AJA944" s="5"/>
      <c r="AJB944" s="5"/>
      <c r="AJC944" s="5"/>
      <c r="AJD944" s="5"/>
      <c r="AJE944" s="5"/>
      <c r="AJF944" s="5"/>
      <c r="AJG944" s="5"/>
      <c r="AJH944" s="5"/>
      <c r="AJI944" s="5"/>
      <c r="AJJ944" s="5"/>
      <c r="AJK944" s="5"/>
      <c r="AJL944" s="5"/>
      <c r="AJM944" s="5"/>
      <c r="AJN944" s="5"/>
      <c r="AJO944" s="5"/>
      <c r="AJP944" s="5"/>
      <c r="AJQ944" s="5"/>
      <c r="AJR944" s="5"/>
      <c r="AJS944" s="5"/>
      <c r="AJT944" s="5"/>
      <c r="AJU944" s="5"/>
      <c r="AJV944" s="5"/>
      <c r="AJW944" s="5"/>
      <c r="AJX944" s="5"/>
      <c r="AJY944" s="5"/>
      <c r="AJZ944" s="5"/>
      <c r="AKA944" s="5"/>
      <c r="AKB944" s="5"/>
      <c r="AKC944" s="5"/>
      <c r="AKD944" s="5"/>
      <c r="AKE944" s="5"/>
      <c r="AKF944" s="5"/>
      <c r="AKG944" s="5"/>
      <c r="AKH944" s="5"/>
      <c r="AKI944" s="5"/>
      <c r="AKJ944" s="5"/>
      <c r="AKK944" s="5"/>
      <c r="AKL944" s="5"/>
      <c r="AKM944" s="5"/>
      <c r="AKN944" s="5"/>
      <c r="AKO944" s="5"/>
      <c r="AKP944" s="5"/>
      <c r="AKQ944" s="5"/>
      <c r="AKR944" s="5"/>
      <c r="AKS944" s="5"/>
      <c r="AKT944" s="5"/>
      <c r="AKU944" s="5"/>
      <c r="AKV944" s="5"/>
      <c r="AKW944" s="5"/>
      <c r="AKX944" s="5"/>
      <c r="AKY944" s="5"/>
      <c r="AKZ944" s="5"/>
      <c r="ALA944" s="5"/>
      <c r="ALB944" s="5"/>
      <c r="ALC944" s="5"/>
      <c r="ALD944" s="5"/>
      <c r="ALE944" s="5"/>
      <c r="ALF944" s="5"/>
      <c r="ALG944" s="5"/>
      <c r="ALH944" s="5"/>
      <c r="ALI944" s="5"/>
      <c r="ALJ944" s="5"/>
      <c r="ALK944" s="5"/>
      <c r="ALL944" s="5"/>
      <c r="ALM944" s="5"/>
      <c r="ALN944" s="5"/>
      <c r="ALO944" s="5"/>
      <c r="ALP944" s="5"/>
      <c r="ALQ944" s="5"/>
      <c r="ALR944" s="5"/>
      <c r="ALS944" s="5"/>
      <c r="ALT944" s="5"/>
      <c r="ALU944" s="5"/>
      <c r="ALV944" s="5"/>
      <c r="ALW944" s="5"/>
      <c r="ALX944" s="5"/>
      <c r="ALY944" s="5"/>
      <c r="ALZ944" s="5"/>
      <c r="AMA944" s="5"/>
      <c r="AMB944" s="5"/>
      <c r="AMC944" s="5"/>
      <c r="AMD944" s="5"/>
      <c r="AME944" s="5"/>
      <c r="AMF944" s="5"/>
      <c r="AMG944" s="5"/>
      <c r="AMH944" s="5"/>
      <c r="AMI944" s="5"/>
      <c r="AMJ944" s="5"/>
      <c r="AMK944" s="5"/>
      <c r="AML944" s="5"/>
      <c r="AMM944" s="5"/>
      <c r="AMN944" s="5"/>
      <c r="AMO944" s="5"/>
      <c r="AMP944" s="5"/>
      <c r="AMQ944" s="5"/>
      <c r="AMR944" s="5"/>
      <c r="AMS944" s="5"/>
      <c r="AMT944" s="5"/>
      <c r="AMU944" s="5"/>
      <c r="AMV944" s="5"/>
      <c r="AMW944" s="5"/>
      <c r="AMX944" s="5"/>
      <c r="AMY944" s="5"/>
      <c r="AMZ944" s="5"/>
      <c r="ANA944" s="5"/>
      <c r="ANB944" s="5"/>
      <c r="ANC944" s="5"/>
      <c r="AND944" s="5"/>
      <c r="ANE944" s="5"/>
      <c r="ANF944" s="5"/>
      <c r="ANG944" s="5"/>
      <c r="ANH944" s="5"/>
      <c r="ANI944" s="5"/>
      <c r="ANJ944" s="5"/>
      <c r="ANK944" s="5"/>
      <c r="ANL944" s="5"/>
      <c r="ANM944" s="5"/>
      <c r="ANN944" s="5"/>
      <c r="ANO944" s="5"/>
      <c r="ANP944" s="5"/>
      <c r="ANQ944" s="5"/>
      <c r="ANR944" s="5"/>
      <c r="ANS944" s="5"/>
      <c r="ANT944" s="5"/>
      <c r="ANU944" s="5"/>
      <c r="ANV944" s="5"/>
      <c r="ANW944" s="5"/>
      <c r="ANX944" s="5"/>
      <c r="ANY944" s="5"/>
      <c r="ANZ944" s="5"/>
      <c r="AOA944" s="5"/>
      <c r="AOB944" s="5"/>
      <c r="AOC944" s="5"/>
      <c r="AOD944" s="5"/>
      <c r="AOE944" s="5"/>
      <c r="AOF944" s="5"/>
      <c r="AOG944" s="5"/>
      <c r="AOH944" s="5"/>
      <c r="AOI944" s="5"/>
      <c r="AOJ944" s="5"/>
      <c r="AOK944" s="5"/>
      <c r="AOL944" s="5"/>
      <c r="AOM944" s="5"/>
      <c r="AON944" s="5"/>
      <c r="AOO944" s="5"/>
      <c r="AOP944" s="5"/>
      <c r="AOQ944" s="5"/>
      <c r="AOR944" s="5"/>
      <c r="AOS944" s="5"/>
      <c r="AOT944" s="5"/>
      <c r="AOU944" s="5"/>
      <c r="AOV944" s="5"/>
      <c r="AOW944" s="5"/>
      <c r="AOX944" s="5"/>
      <c r="AOY944" s="5"/>
      <c r="AOZ944" s="5"/>
      <c r="APA944" s="5"/>
      <c r="APB944" s="5"/>
      <c r="APC944" s="5"/>
      <c r="APD944" s="5"/>
      <c r="APE944" s="5"/>
      <c r="APF944" s="5"/>
      <c r="APG944" s="5"/>
      <c r="APH944" s="5"/>
      <c r="API944" s="5"/>
      <c r="APJ944" s="5"/>
      <c r="APK944" s="5"/>
      <c r="APL944" s="5"/>
      <c r="APM944" s="5"/>
      <c r="APN944" s="5"/>
      <c r="APO944" s="5"/>
      <c r="APP944" s="5"/>
      <c r="APQ944" s="5"/>
      <c r="APR944" s="5"/>
      <c r="APS944" s="5"/>
      <c r="APT944" s="5"/>
      <c r="APU944" s="5"/>
      <c r="APV944" s="5"/>
      <c r="APW944" s="5"/>
      <c r="APX944" s="5"/>
      <c r="APY944" s="5"/>
      <c r="APZ944" s="5"/>
      <c r="AQA944" s="5"/>
      <c r="AQB944" s="5"/>
      <c r="AQC944" s="5"/>
      <c r="AQD944" s="5"/>
      <c r="AQE944" s="5"/>
      <c r="AQF944" s="5"/>
      <c r="AQG944" s="5"/>
      <c r="AQH944" s="5"/>
      <c r="AQI944" s="5"/>
      <c r="AQJ944" s="5"/>
      <c r="AQK944" s="5"/>
      <c r="AQL944" s="5"/>
      <c r="AQM944" s="5"/>
      <c r="AQN944" s="5"/>
      <c r="AQO944" s="5"/>
      <c r="AQP944" s="5"/>
      <c r="AQQ944" s="5"/>
      <c r="AQR944" s="5"/>
      <c r="AQS944" s="5"/>
      <c r="AQT944" s="5"/>
      <c r="AQU944" s="5"/>
      <c r="AQV944" s="5"/>
      <c r="AQW944" s="5"/>
      <c r="AQX944" s="5"/>
      <c r="AQY944" s="5"/>
      <c r="AQZ944" s="5"/>
      <c r="ARA944" s="5"/>
      <c r="ARB944" s="5"/>
      <c r="ARC944" s="5"/>
      <c r="ARD944" s="5"/>
      <c r="ARE944" s="5"/>
      <c r="ARF944" s="5"/>
      <c r="ARG944" s="5"/>
      <c r="ARH944" s="5"/>
      <c r="ARI944" s="5"/>
      <c r="ARJ944" s="5"/>
      <c r="ARK944" s="5"/>
      <c r="ARL944" s="5"/>
      <c r="ARM944" s="5"/>
      <c r="ARN944" s="5"/>
      <c r="ARO944" s="5"/>
      <c r="ARP944" s="5"/>
      <c r="ARQ944" s="5"/>
      <c r="ARR944" s="5"/>
      <c r="ARS944" s="5"/>
      <c r="ART944" s="5"/>
      <c r="ARU944" s="5"/>
      <c r="ARV944" s="5"/>
      <c r="ARW944" s="5"/>
      <c r="ARX944" s="5"/>
      <c r="ARY944" s="5"/>
      <c r="ARZ944" s="5"/>
      <c r="ASA944" s="5"/>
      <c r="ASB944" s="5"/>
      <c r="ASC944" s="5"/>
      <c r="ASD944" s="5"/>
      <c r="ASE944" s="5"/>
      <c r="ASF944" s="5"/>
      <c r="ASG944" s="5"/>
      <c r="ASH944" s="5"/>
      <c r="ASI944" s="5"/>
      <c r="ASJ944" s="5"/>
      <c r="ASK944" s="5"/>
      <c r="ASL944" s="5"/>
      <c r="ASM944" s="5"/>
      <c r="ASN944" s="5"/>
      <c r="ASO944" s="5"/>
      <c r="ASP944" s="5"/>
      <c r="ASQ944" s="5"/>
      <c r="ASR944" s="5"/>
      <c r="ASS944" s="5"/>
      <c r="AST944" s="5"/>
      <c r="ASU944" s="5"/>
      <c r="ASV944" s="5"/>
      <c r="ASW944" s="5"/>
      <c r="ASX944" s="5"/>
      <c r="ASY944" s="5"/>
      <c r="ASZ944" s="5"/>
      <c r="ATA944" s="5"/>
      <c r="ATB944" s="5"/>
      <c r="ATC944" s="5"/>
      <c r="ATD944" s="5"/>
      <c r="ATE944" s="5"/>
      <c r="ATF944" s="5"/>
      <c r="ATG944" s="5"/>
      <c r="ATH944" s="5"/>
      <c r="ATI944" s="5"/>
      <c r="ATJ944" s="5"/>
      <c r="ATK944" s="5"/>
      <c r="ATL944" s="5"/>
      <c r="ATM944" s="5"/>
      <c r="ATN944" s="5"/>
      <c r="ATO944" s="5"/>
      <c r="ATP944" s="5"/>
      <c r="ATQ944" s="5"/>
      <c r="ATR944" s="5"/>
      <c r="ATS944" s="5"/>
      <c r="ATT944" s="5"/>
      <c r="ATU944" s="5"/>
      <c r="ATV944" s="5"/>
      <c r="ATW944" s="5"/>
      <c r="ATX944" s="5"/>
      <c r="ATY944" s="5"/>
      <c r="ATZ944" s="5"/>
      <c r="AUA944" s="5"/>
      <c r="AUB944" s="5"/>
      <c r="AUC944" s="5"/>
      <c r="AUD944" s="5"/>
      <c r="AUE944" s="5"/>
      <c r="AUF944" s="5"/>
      <c r="AUG944" s="5"/>
      <c r="AUH944" s="5"/>
      <c r="AUI944" s="5"/>
      <c r="AUJ944" s="5"/>
      <c r="AUK944" s="5"/>
      <c r="AUL944" s="5"/>
      <c r="AUM944" s="5"/>
      <c r="AUN944" s="5"/>
      <c r="AUO944" s="5"/>
      <c r="AUP944" s="5"/>
      <c r="AUQ944" s="5"/>
      <c r="AUR944" s="5"/>
      <c r="AUS944" s="5"/>
      <c r="AUT944" s="5"/>
      <c r="AUU944" s="5"/>
      <c r="AUV944" s="5"/>
      <c r="AUW944" s="5"/>
      <c r="AUX944" s="5"/>
      <c r="AUY944" s="5"/>
      <c r="AUZ944" s="5"/>
      <c r="AVA944" s="5"/>
      <c r="AVB944" s="5"/>
      <c r="AVC944" s="5"/>
      <c r="AVD944" s="5"/>
      <c r="AVE944" s="5"/>
      <c r="AVF944" s="5"/>
      <c r="AVG944" s="5"/>
      <c r="AVH944" s="5"/>
      <c r="AVI944" s="5"/>
      <c r="AVJ944" s="5"/>
      <c r="AVK944" s="5"/>
      <c r="AVL944" s="5"/>
      <c r="AVM944" s="5"/>
      <c r="AVN944" s="5"/>
      <c r="AVO944" s="5"/>
      <c r="AVP944" s="5"/>
      <c r="AVQ944" s="5"/>
      <c r="AVR944" s="5"/>
      <c r="AVS944" s="5"/>
      <c r="AVT944" s="5"/>
      <c r="AVU944" s="5"/>
      <c r="AVV944" s="5"/>
      <c r="AVW944" s="5"/>
      <c r="AVX944" s="5"/>
      <c r="AVY944" s="5"/>
      <c r="AVZ944" s="5"/>
      <c r="AWA944" s="5"/>
      <c r="AWB944" s="5"/>
      <c r="AWC944" s="5"/>
      <c r="AWD944" s="5"/>
      <c r="AWE944" s="5"/>
      <c r="AWF944" s="5"/>
      <c r="AWG944" s="5"/>
      <c r="AWH944" s="5"/>
      <c r="AWI944" s="5"/>
      <c r="AWJ944" s="5"/>
      <c r="AWK944" s="5"/>
      <c r="AWL944" s="5"/>
      <c r="AWM944" s="5"/>
      <c r="AWN944" s="5"/>
      <c r="AWO944" s="5"/>
      <c r="AWP944" s="5"/>
      <c r="AWQ944" s="5"/>
      <c r="AWR944" s="5"/>
      <c r="AWS944" s="5"/>
      <c r="AWT944" s="5"/>
      <c r="AWU944" s="5"/>
      <c r="AWV944" s="5"/>
      <c r="AWW944" s="5"/>
      <c r="AWX944" s="5"/>
      <c r="AWY944" s="5"/>
      <c r="AWZ944" s="5"/>
      <c r="AXA944" s="5"/>
      <c r="AXB944" s="5"/>
      <c r="AXC944" s="5"/>
      <c r="AXD944" s="5"/>
      <c r="AXE944" s="5"/>
      <c r="AXF944" s="5"/>
      <c r="AXG944" s="5"/>
      <c r="AXH944" s="5"/>
      <c r="AXI944" s="5"/>
      <c r="AXJ944" s="5"/>
      <c r="AXK944" s="5"/>
      <c r="AXL944" s="5"/>
      <c r="AXM944" s="5"/>
      <c r="AXN944" s="5"/>
      <c r="AXO944" s="5"/>
      <c r="AXP944" s="5"/>
      <c r="AXQ944" s="5"/>
      <c r="AXR944" s="5"/>
      <c r="AXS944" s="5"/>
      <c r="AXT944" s="5"/>
      <c r="AXU944" s="5"/>
      <c r="AXV944" s="5"/>
      <c r="AXW944" s="5"/>
      <c r="AXX944" s="5"/>
      <c r="AXY944" s="5"/>
      <c r="AXZ944" s="5"/>
      <c r="AYA944" s="5"/>
      <c r="AYB944" s="5"/>
      <c r="AYC944" s="5"/>
      <c r="AYD944" s="5"/>
      <c r="AYE944" s="5"/>
      <c r="AYF944" s="5"/>
      <c r="AYG944" s="5"/>
      <c r="AYH944" s="5"/>
      <c r="AYI944" s="5"/>
      <c r="AYJ944" s="5"/>
      <c r="AYK944" s="5"/>
      <c r="AYL944" s="5"/>
      <c r="AYM944" s="5"/>
      <c r="AYN944" s="5"/>
      <c r="AYO944" s="5"/>
      <c r="AYP944" s="5"/>
      <c r="AYQ944" s="5"/>
      <c r="AYR944" s="5"/>
      <c r="AYS944" s="5"/>
      <c r="AYT944" s="5"/>
      <c r="AYU944" s="5"/>
      <c r="AYV944" s="5"/>
      <c r="AYW944" s="5"/>
      <c r="AYX944" s="5"/>
      <c r="AYY944" s="5"/>
      <c r="AYZ944" s="5"/>
      <c r="AZA944" s="5"/>
      <c r="AZB944" s="5"/>
      <c r="AZC944" s="5"/>
      <c r="AZD944" s="5"/>
      <c r="AZE944" s="5"/>
      <c r="AZF944" s="5"/>
      <c r="AZG944" s="5"/>
      <c r="AZH944" s="5"/>
      <c r="AZI944" s="5"/>
      <c r="AZJ944" s="5"/>
      <c r="AZK944" s="5"/>
      <c r="AZL944" s="5"/>
      <c r="AZM944" s="5"/>
      <c r="AZN944" s="5"/>
      <c r="AZO944" s="5"/>
      <c r="AZP944" s="5"/>
      <c r="AZQ944" s="5"/>
      <c r="AZR944" s="5"/>
      <c r="AZS944" s="5"/>
      <c r="AZT944" s="5"/>
      <c r="AZU944" s="5"/>
      <c r="AZV944" s="5"/>
      <c r="AZW944" s="5"/>
      <c r="AZX944" s="5"/>
      <c r="AZY944" s="5"/>
      <c r="AZZ944" s="5"/>
      <c r="BAA944" s="5"/>
      <c r="BAB944" s="5"/>
      <c r="BAC944" s="5"/>
      <c r="BAD944" s="5"/>
      <c r="BAE944" s="5"/>
      <c r="BAF944" s="5"/>
      <c r="BAG944" s="5"/>
      <c r="BAH944" s="5"/>
      <c r="BAI944" s="5"/>
      <c r="BAJ944" s="5"/>
      <c r="BAK944" s="5"/>
      <c r="BAL944" s="5"/>
      <c r="BAM944" s="5"/>
      <c r="BAN944" s="5"/>
      <c r="BAO944" s="5"/>
      <c r="BAP944" s="5"/>
      <c r="BAQ944" s="5"/>
      <c r="BAR944" s="5"/>
      <c r="BAS944" s="5"/>
      <c r="BAT944" s="5"/>
      <c r="BAU944" s="5"/>
      <c r="BAV944" s="5"/>
      <c r="BAW944" s="5"/>
      <c r="BAX944" s="5"/>
      <c r="BAY944" s="5"/>
      <c r="BAZ944" s="5"/>
      <c r="BBA944" s="5"/>
      <c r="BBB944" s="5"/>
      <c r="BBC944" s="5"/>
      <c r="BBD944" s="5"/>
      <c r="BBE944" s="5"/>
      <c r="BBF944" s="5"/>
      <c r="BBG944" s="5"/>
      <c r="BBH944" s="5"/>
      <c r="BBI944" s="5"/>
      <c r="BBJ944" s="5"/>
      <c r="BBK944" s="5"/>
      <c r="BBL944" s="5"/>
      <c r="BBM944" s="5"/>
      <c r="BBN944" s="5"/>
      <c r="BBO944" s="5"/>
      <c r="BBP944" s="5"/>
      <c r="BBQ944" s="5"/>
      <c r="BBR944" s="5"/>
      <c r="BBS944" s="5"/>
      <c r="BBT944" s="5"/>
      <c r="BBU944" s="5"/>
      <c r="BBV944" s="5"/>
      <c r="BBW944" s="5"/>
      <c r="BBX944" s="5"/>
      <c r="BBY944" s="5"/>
      <c r="BBZ944" s="5"/>
      <c r="BCA944" s="5"/>
      <c r="BCB944" s="5"/>
      <c r="BCC944" s="5"/>
      <c r="BCD944" s="5"/>
      <c r="BCE944" s="5"/>
      <c r="BCF944" s="5"/>
      <c r="BCG944" s="5"/>
      <c r="BCH944" s="5"/>
      <c r="BCI944" s="5"/>
      <c r="BCJ944" s="5"/>
      <c r="BCK944" s="5"/>
      <c r="BCL944" s="5"/>
      <c r="BCM944" s="5"/>
      <c r="BCN944" s="5"/>
      <c r="BCO944" s="5"/>
      <c r="BCP944" s="5"/>
      <c r="BCQ944" s="5"/>
      <c r="BCR944" s="5"/>
      <c r="BCS944" s="5"/>
      <c r="BCT944" s="5"/>
      <c r="BCU944" s="5"/>
      <c r="BCV944" s="5"/>
      <c r="BCW944" s="5"/>
      <c r="BCX944" s="5"/>
      <c r="BCY944" s="5"/>
      <c r="BCZ944" s="5"/>
      <c r="BDA944" s="5"/>
      <c r="BDB944" s="5"/>
      <c r="BDC944" s="5"/>
      <c r="BDD944" s="5"/>
      <c r="BDE944" s="5"/>
      <c r="BDF944" s="5"/>
      <c r="BDG944" s="5"/>
      <c r="BDH944" s="5"/>
      <c r="BDI944" s="5"/>
      <c r="BDJ944" s="5"/>
      <c r="BDK944" s="5"/>
      <c r="BDL944" s="5"/>
      <c r="BDM944" s="5"/>
      <c r="BDN944" s="5"/>
      <c r="BDO944" s="5"/>
      <c r="BDP944" s="5"/>
      <c r="BDQ944" s="5"/>
      <c r="BDR944" s="5"/>
      <c r="BDS944" s="5"/>
      <c r="BDT944" s="5"/>
      <c r="BDU944" s="5"/>
      <c r="BDV944" s="5"/>
      <c r="BDW944" s="5"/>
      <c r="BDX944" s="5"/>
      <c r="BDY944" s="5"/>
      <c r="BDZ944" s="5"/>
      <c r="BEA944" s="5"/>
      <c r="BEB944" s="5"/>
      <c r="BEC944" s="5"/>
      <c r="BED944" s="5"/>
      <c r="BEE944" s="5"/>
      <c r="BEF944" s="5"/>
      <c r="BEG944" s="5"/>
      <c r="BEH944" s="5"/>
      <c r="BEI944" s="5"/>
      <c r="BEJ944" s="5"/>
      <c r="BEK944" s="5"/>
      <c r="BEL944" s="5"/>
      <c r="BEM944" s="5"/>
      <c r="BEN944" s="5"/>
      <c r="BEO944" s="5"/>
      <c r="BEP944" s="5"/>
      <c r="BEQ944" s="5"/>
      <c r="BER944" s="5"/>
      <c r="BES944" s="5"/>
      <c r="BET944" s="5"/>
      <c r="BEU944" s="5"/>
      <c r="BEV944" s="5"/>
      <c r="BEW944" s="5"/>
      <c r="BEX944" s="5"/>
      <c r="BEY944" s="5"/>
      <c r="BEZ944" s="5"/>
      <c r="BFA944" s="5"/>
      <c r="BFB944" s="5"/>
      <c r="BFC944" s="5"/>
      <c r="BFD944" s="5"/>
      <c r="BFE944" s="5"/>
      <c r="BFF944" s="5"/>
      <c r="BFG944" s="5"/>
      <c r="BFH944" s="5"/>
      <c r="BFI944" s="5"/>
      <c r="BFJ944" s="5"/>
      <c r="BFK944" s="5"/>
      <c r="BFL944" s="5"/>
      <c r="BFM944" s="5"/>
      <c r="BFN944" s="5"/>
      <c r="BFO944" s="5"/>
      <c r="BFP944" s="5"/>
      <c r="BFQ944" s="5"/>
      <c r="BFR944" s="5"/>
      <c r="BFS944" s="5"/>
      <c r="BFT944" s="5"/>
      <c r="BFU944" s="5"/>
      <c r="BFV944" s="5"/>
      <c r="BFW944" s="5"/>
      <c r="BFX944" s="5"/>
      <c r="BFY944" s="5"/>
      <c r="BFZ944" s="5"/>
      <c r="BGA944" s="5"/>
      <c r="BGB944" s="5"/>
      <c r="BGC944" s="5"/>
      <c r="BGD944" s="5"/>
      <c r="BGE944" s="5"/>
      <c r="BGF944" s="5"/>
      <c r="BGG944" s="5"/>
      <c r="BGH944" s="5"/>
      <c r="BGI944" s="5"/>
      <c r="BGJ944" s="5"/>
      <c r="BGK944" s="5"/>
      <c r="BGL944" s="5"/>
      <c r="BGM944" s="5"/>
      <c r="BGN944" s="5"/>
      <c r="BGO944" s="5"/>
      <c r="BGP944" s="5"/>
      <c r="BGQ944" s="5"/>
      <c r="BGR944" s="5"/>
      <c r="BGS944" s="5"/>
      <c r="BGT944" s="5"/>
      <c r="BGU944" s="5"/>
      <c r="BGV944" s="5"/>
      <c r="BGW944" s="5"/>
      <c r="BGX944" s="5"/>
      <c r="BGY944" s="5"/>
      <c r="BGZ944" s="5"/>
      <c r="BHA944" s="5"/>
      <c r="BHB944" s="5"/>
      <c r="BHC944" s="5"/>
      <c r="BHD944" s="5"/>
      <c r="BHE944" s="5"/>
      <c r="BHF944" s="5"/>
      <c r="BHG944" s="5"/>
      <c r="BHH944" s="5"/>
      <c r="BHI944" s="5"/>
      <c r="BHJ944" s="5"/>
      <c r="BHK944" s="5"/>
      <c r="BHL944" s="5"/>
      <c r="BHM944" s="5"/>
      <c r="BHN944" s="5"/>
      <c r="BHO944" s="5"/>
      <c r="BHP944" s="5"/>
      <c r="BHQ944" s="5"/>
      <c r="BHR944" s="5"/>
      <c r="BHS944" s="5"/>
      <c r="BHT944" s="5"/>
      <c r="BHU944" s="5"/>
      <c r="BHV944" s="5"/>
      <c r="BHW944" s="5"/>
      <c r="BHX944" s="5"/>
      <c r="BHY944" s="5"/>
      <c r="BHZ944" s="5"/>
      <c r="BIA944" s="5"/>
      <c r="BIB944" s="5"/>
      <c r="BIC944" s="5"/>
      <c r="BID944" s="5"/>
      <c r="BIE944" s="5"/>
      <c r="BIF944" s="5"/>
      <c r="BIG944" s="5"/>
      <c r="BIH944" s="5"/>
      <c r="BII944" s="5"/>
      <c r="BIJ944" s="5"/>
      <c r="BIK944" s="5"/>
      <c r="BIL944" s="5"/>
      <c r="BIM944" s="5"/>
      <c r="BIN944" s="5"/>
      <c r="BIO944" s="5"/>
      <c r="BIP944" s="5"/>
      <c r="BIQ944" s="5"/>
      <c r="BIR944" s="5"/>
      <c r="BIS944" s="5"/>
      <c r="BIT944" s="5"/>
      <c r="BIU944" s="5"/>
      <c r="BIV944" s="5"/>
      <c r="BIW944" s="5"/>
      <c r="BIX944" s="5"/>
      <c r="BIY944" s="5"/>
      <c r="BIZ944" s="5"/>
      <c r="BJA944" s="5"/>
      <c r="BJB944" s="5"/>
      <c r="BJC944" s="5"/>
      <c r="BJD944" s="5"/>
      <c r="BJE944" s="5"/>
      <c r="BJF944" s="5"/>
      <c r="BJG944" s="5"/>
      <c r="BJH944" s="5"/>
      <c r="BJI944" s="5"/>
      <c r="BJJ944" s="5"/>
      <c r="BJK944" s="5"/>
      <c r="BJL944" s="5"/>
      <c r="BJM944" s="5"/>
      <c r="BJN944" s="5"/>
      <c r="BJO944" s="5"/>
      <c r="BJP944" s="5"/>
      <c r="BJQ944" s="5"/>
      <c r="BJR944" s="5"/>
      <c r="BJS944" s="5"/>
      <c r="BJT944" s="5"/>
      <c r="BJU944" s="5"/>
      <c r="BJV944" s="5"/>
      <c r="BJW944" s="5"/>
      <c r="BJX944" s="5"/>
      <c r="BJY944" s="5"/>
      <c r="BJZ944" s="5"/>
      <c r="BKA944" s="5"/>
      <c r="BKB944" s="5"/>
      <c r="BKC944" s="5"/>
      <c r="BKD944" s="5"/>
      <c r="BKE944" s="5"/>
      <c r="BKF944" s="5"/>
      <c r="BKG944" s="5"/>
      <c r="BKH944" s="5"/>
      <c r="BKI944" s="5"/>
      <c r="BKJ944" s="5"/>
      <c r="BKK944" s="5"/>
      <c r="BKL944" s="5"/>
      <c r="BKM944" s="5"/>
      <c r="BKN944" s="5"/>
      <c r="BKO944" s="5"/>
      <c r="BKP944" s="5"/>
      <c r="BKQ944" s="5"/>
      <c r="BKR944" s="5"/>
      <c r="BKS944" s="5"/>
      <c r="BKT944" s="5"/>
      <c r="BKU944" s="5"/>
      <c r="BKV944" s="5"/>
      <c r="BKW944" s="5"/>
      <c r="BKX944" s="5"/>
      <c r="BKY944" s="5"/>
      <c r="BKZ944" s="5"/>
      <c r="BLA944" s="5"/>
      <c r="BLB944" s="5"/>
      <c r="BLC944" s="5"/>
      <c r="BLD944" s="5"/>
      <c r="BLE944" s="5"/>
      <c r="BLF944" s="5"/>
      <c r="BLG944" s="5"/>
      <c r="BLH944" s="5"/>
      <c r="BLI944" s="5"/>
      <c r="BLJ944" s="5"/>
      <c r="BLK944" s="5"/>
      <c r="BLL944" s="5"/>
      <c r="BLM944" s="5"/>
      <c r="BLN944" s="5"/>
      <c r="BLO944" s="5"/>
      <c r="BLP944" s="5"/>
      <c r="BLQ944" s="5"/>
      <c r="BLR944" s="5"/>
      <c r="BLS944" s="5"/>
      <c r="BLT944" s="5"/>
      <c r="BLU944" s="5"/>
      <c r="BLV944" s="5"/>
      <c r="BLW944" s="5"/>
      <c r="BLX944" s="5"/>
      <c r="BLY944" s="5"/>
      <c r="BLZ944" s="5"/>
      <c r="BMA944" s="5"/>
      <c r="BMB944" s="5"/>
      <c r="BMC944" s="5"/>
      <c r="BMD944" s="5"/>
      <c r="BME944" s="5"/>
      <c r="BMF944" s="5"/>
      <c r="BMG944" s="5"/>
      <c r="BMH944" s="5"/>
      <c r="BMI944" s="5"/>
      <c r="BMJ944" s="5"/>
      <c r="BMK944" s="5"/>
      <c r="BML944" s="5"/>
      <c r="BMM944" s="5"/>
      <c r="BMN944" s="5"/>
      <c r="BMO944" s="5"/>
      <c r="BMP944" s="5"/>
      <c r="BMQ944" s="5"/>
      <c r="BMR944" s="5"/>
      <c r="BMS944" s="5"/>
      <c r="BMT944" s="5"/>
      <c r="BMU944" s="5"/>
      <c r="BMV944" s="5"/>
      <c r="BMW944" s="5"/>
      <c r="BMX944" s="5"/>
      <c r="BMY944" s="5"/>
      <c r="BMZ944" s="5"/>
      <c r="BNA944" s="5"/>
      <c r="BNB944" s="5"/>
      <c r="BNC944" s="5"/>
      <c r="BND944" s="5"/>
      <c r="BNE944" s="5"/>
      <c r="BNF944" s="5"/>
      <c r="BNG944" s="5"/>
      <c r="BNH944" s="5"/>
      <c r="BNI944" s="5"/>
      <c r="BNJ944" s="5"/>
      <c r="BNK944" s="5"/>
      <c r="BNL944" s="5"/>
      <c r="BNM944" s="5"/>
      <c r="BNN944" s="5"/>
      <c r="BNO944" s="5"/>
      <c r="BNP944" s="5"/>
      <c r="BNQ944" s="5"/>
      <c r="BNR944" s="5"/>
      <c r="BNS944" s="5"/>
      <c r="BNT944" s="5"/>
      <c r="BNU944" s="5"/>
      <c r="BNV944" s="5"/>
      <c r="BNW944" s="5"/>
      <c r="BNX944" s="5"/>
      <c r="BNY944" s="5"/>
      <c r="BNZ944" s="5"/>
      <c r="BOA944" s="5"/>
      <c r="BOB944" s="5"/>
      <c r="BOC944" s="5"/>
      <c r="BOD944" s="5"/>
      <c r="BOE944" s="5"/>
      <c r="BOF944" s="5"/>
      <c r="BOG944" s="5"/>
      <c r="BOH944" s="5"/>
      <c r="BOI944" s="5"/>
      <c r="BOJ944" s="5"/>
      <c r="BOK944" s="5"/>
      <c r="BOL944" s="5"/>
      <c r="BOM944" s="5"/>
      <c r="BON944" s="5"/>
      <c r="BOO944" s="5"/>
      <c r="BOP944" s="5"/>
      <c r="BOQ944" s="5"/>
      <c r="BOR944" s="5"/>
      <c r="BOS944" s="5"/>
      <c r="BOT944" s="5"/>
      <c r="BOU944" s="5"/>
      <c r="BOV944" s="5"/>
      <c r="BOW944" s="5"/>
      <c r="BOX944" s="5"/>
      <c r="BOY944" s="5"/>
      <c r="BOZ944" s="5"/>
      <c r="BPA944" s="5"/>
      <c r="BPB944" s="5"/>
      <c r="BPC944" s="5"/>
      <c r="BPD944" s="5"/>
      <c r="BPE944" s="5"/>
      <c r="BPF944" s="5"/>
      <c r="BPG944" s="5"/>
      <c r="BPH944" s="5"/>
      <c r="BPI944" s="5"/>
      <c r="BPJ944" s="5"/>
      <c r="BPK944" s="5"/>
      <c r="BPL944" s="5"/>
      <c r="BPM944" s="5"/>
      <c r="BPN944" s="5"/>
      <c r="BPO944" s="5"/>
      <c r="BPP944" s="5"/>
      <c r="BPQ944" s="5"/>
      <c r="BPR944" s="5"/>
      <c r="BPS944" s="5"/>
      <c r="BPT944" s="5"/>
      <c r="BPU944" s="5"/>
      <c r="BPV944" s="5"/>
      <c r="BPW944" s="5"/>
      <c r="BPX944" s="5"/>
      <c r="BPY944" s="5"/>
      <c r="BPZ944" s="5"/>
      <c r="BQA944" s="5"/>
      <c r="BQB944" s="5"/>
      <c r="BQC944" s="5"/>
      <c r="BQD944" s="5"/>
      <c r="BQE944" s="5"/>
      <c r="BQF944" s="5"/>
      <c r="BQG944" s="5"/>
      <c r="BQH944" s="5"/>
      <c r="BQI944" s="5"/>
      <c r="BQJ944" s="5"/>
      <c r="BQK944" s="5"/>
      <c r="BQL944" s="5"/>
      <c r="BQM944" s="5"/>
      <c r="BQN944" s="5"/>
      <c r="BQO944" s="5"/>
      <c r="BQP944" s="5"/>
      <c r="BQQ944" s="5"/>
      <c r="BQR944" s="5"/>
      <c r="BQS944" s="5"/>
      <c r="BQT944" s="5"/>
      <c r="BQU944" s="5"/>
      <c r="BQV944" s="5"/>
      <c r="BQW944" s="5"/>
      <c r="BQX944" s="5"/>
      <c r="BQY944" s="5"/>
      <c r="BQZ944" s="5"/>
      <c r="BRA944" s="5"/>
      <c r="BRB944" s="5"/>
      <c r="BRC944" s="5"/>
      <c r="BRD944" s="5"/>
      <c r="BRE944" s="5"/>
      <c r="BRF944" s="5"/>
      <c r="BRG944" s="5"/>
      <c r="BRH944" s="5"/>
      <c r="BRI944" s="5"/>
      <c r="BRJ944" s="5"/>
      <c r="BRK944" s="5"/>
      <c r="BRL944" s="5"/>
      <c r="BRM944" s="5"/>
      <c r="BRN944" s="5"/>
      <c r="BRO944" s="5"/>
      <c r="BRP944" s="5"/>
      <c r="BRQ944" s="5"/>
      <c r="BRR944" s="5"/>
      <c r="BRS944" s="5"/>
      <c r="BRT944" s="5"/>
      <c r="BRU944" s="5"/>
      <c r="BRV944" s="5"/>
      <c r="BRW944" s="5"/>
      <c r="BRX944" s="5"/>
      <c r="BRY944" s="5"/>
      <c r="BRZ944" s="5"/>
      <c r="BSA944" s="5"/>
      <c r="BSB944" s="5"/>
      <c r="BSC944" s="5"/>
      <c r="BSD944" s="5"/>
      <c r="BSE944" s="5"/>
      <c r="BSF944" s="5"/>
      <c r="BSG944" s="5"/>
      <c r="BSH944" s="5"/>
      <c r="BSI944" s="5"/>
      <c r="BSJ944" s="5"/>
      <c r="BSK944" s="5"/>
      <c r="BSL944" s="5"/>
      <c r="BSM944" s="5"/>
      <c r="BSN944" s="5"/>
      <c r="BSO944" s="5"/>
      <c r="BSP944" s="5"/>
      <c r="BSQ944" s="5"/>
      <c r="BSR944" s="5"/>
      <c r="BSS944" s="5"/>
      <c r="BST944" s="5"/>
      <c r="BSU944" s="5"/>
      <c r="BSV944" s="5"/>
      <c r="BSW944" s="5"/>
      <c r="BSX944" s="5"/>
      <c r="BSY944" s="5"/>
      <c r="BSZ944" s="5"/>
      <c r="BTA944" s="5"/>
      <c r="BTB944" s="5"/>
      <c r="BTC944" s="5"/>
      <c r="BTD944" s="5"/>
      <c r="BTE944" s="5"/>
      <c r="BTF944" s="5"/>
      <c r="BTG944" s="5"/>
      <c r="BTH944" s="5"/>
      <c r="BTI944" s="5"/>
      <c r="BTJ944" s="5"/>
      <c r="BTK944" s="5"/>
      <c r="BTL944" s="5"/>
      <c r="BTM944" s="5"/>
      <c r="BTN944" s="5"/>
      <c r="BTO944" s="5"/>
      <c r="BTP944" s="5"/>
      <c r="BTQ944" s="5"/>
      <c r="BTR944" s="5"/>
      <c r="BTS944" s="5"/>
      <c r="BTT944" s="5"/>
      <c r="BTU944" s="5"/>
      <c r="BTV944" s="5"/>
      <c r="BTW944" s="5"/>
      <c r="BTX944" s="5"/>
      <c r="BTY944" s="5"/>
      <c r="BTZ944" s="5"/>
      <c r="BUA944" s="5"/>
      <c r="BUB944" s="5"/>
      <c r="BUC944" s="5"/>
      <c r="BUD944" s="5"/>
      <c r="BUE944" s="5"/>
      <c r="BUF944" s="5"/>
      <c r="BUG944" s="5"/>
      <c r="BUH944" s="5"/>
      <c r="BUI944" s="5"/>
      <c r="BUJ944" s="5"/>
      <c r="BUK944" s="5"/>
      <c r="BUL944" s="5"/>
      <c r="BUM944" s="5"/>
      <c r="BUN944" s="5"/>
      <c r="BUO944" s="5"/>
      <c r="BUP944" s="5"/>
      <c r="BUQ944" s="5"/>
      <c r="BUR944" s="5"/>
      <c r="BUS944" s="5"/>
      <c r="BUT944" s="5"/>
      <c r="BUU944" s="5"/>
      <c r="BUV944" s="5"/>
      <c r="BUW944" s="5"/>
      <c r="BUX944" s="5"/>
      <c r="BUY944" s="5"/>
      <c r="BUZ944" s="5"/>
      <c r="BVA944" s="5"/>
      <c r="BVB944" s="5"/>
      <c r="BVC944" s="5"/>
      <c r="BVD944" s="5"/>
      <c r="BVE944" s="5"/>
      <c r="BVF944" s="5"/>
      <c r="BVG944" s="5"/>
      <c r="BVH944" s="5"/>
      <c r="BVI944" s="5"/>
      <c r="BVJ944" s="5"/>
      <c r="BVK944" s="5"/>
      <c r="BVL944" s="5"/>
      <c r="BVM944" s="5"/>
      <c r="BVN944" s="5"/>
      <c r="BVO944" s="5"/>
      <c r="BVP944" s="5"/>
      <c r="BVQ944" s="5"/>
      <c r="BVR944" s="5"/>
      <c r="BVS944" s="5"/>
      <c r="BVT944" s="5"/>
      <c r="BVU944" s="5"/>
      <c r="BVV944" s="5"/>
      <c r="BVW944" s="5"/>
      <c r="BVX944" s="5"/>
      <c r="BVY944" s="5"/>
      <c r="BVZ944" s="5"/>
      <c r="BWA944" s="5"/>
      <c r="BWB944" s="5"/>
      <c r="BWC944" s="5"/>
      <c r="BWD944" s="5"/>
      <c r="BWE944" s="5"/>
      <c r="BWF944" s="5"/>
      <c r="BWG944" s="5"/>
      <c r="BWH944" s="5"/>
      <c r="BWI944" s="5"/>
      <c r="BWJ944" s="5"/>
      <c r="BWK944" s="5"/>
      <c r="BWL944" s="5"/>
      <c r="BWM944" s="5"/>
      <c r="BWN944" s="5"/>
      <c r="BWO944" s="5"/>
      <c r="BWP944" s="5"/>
      <c r="BWQ944" s="5"/>
      <c r="BWR944" s="5"/>
      <c r="BWS944" s="5"/>
      <c r="BWT944" s="5"/>
      <c r="BWU944" s="5"/>
      <c r="BWV944" s="5"/>
      <c r="BWW944" s="5"/>
      <c r="BWX944" s="5"/>
      <c r="BWY944" s="5"/>
      <c r="BWZ944" s="5"/>
      <c r="BXA944" s="5"/>
      <c r="BXB944" s="5"/>
      <c r="BXC944" s="5"/>
      <c r="BXD944" s="5"/>
      <c r="BXE944" s="5"/>
      <c r="BXF944" s="5"/>
      <c r="BXG944" s="5"/>
      <c r="BXH944" s="5"/>
      <c r="BXI944" s="5"/>
      <c r="BXJ944" s="5"/>
      <c r="BXK944" s="5"/>
      <c r="BXL944" s="5"/>
      <c r="BXM944" s="5"/>
      <c r="BXN944" s="5"/>
      <c r="BXO944" s="5"/>
      <c r="BXP944" s="5"/>
      <c r="BXQ944" s="5"/>
      <c r="BXR944" s="5"/>
      <c r="BXS944" s="5"/>
      <c r="BXT944" s="5"/>
      <c r="BXU944" s="5"/>
      <c r="BXV944" s="5"/>
      <c r="BXW944" s="5"/>
      <c r="BXX944" s="5"/>
      <c r="BXY944" s="5"/>
      <c r="BXZ944" s="5"/>
      <c r="BYA944" s="5"/>
      <c r="BYB944" s="5"/>
      <c r="BYC944" s="5"/>
      <c r="BYD944" s="5"/>
      <c r="BYE944" s="5"/>
      <c r="BYF944" s="5"/>
      <c r="BYG944" s="5"/>
      <c r="BYH944" s="5"/>
      <c r="BYI944" s="5"/>
      <c r="BYJ944" s="5"/>
      <c r="BYK944" s="5"/>
      <c r="BYL944" s="5"/>
      <c r="BYM944" s="5"/>
      <c r="BYN944" s="5"/>
      <c r="BYO944" s="5"/>
      <c r="BYP944" s="5"/>
      <c r="BYQ944" s="5"/>
      <c r="BYR944" s="5"/>
      <c r="BYS944" s="5"/>
      <c r="BYT944" s="5"/>
      <c r="BYU944" s="5"/>
      <c r="BYV944" s="5"/>
      <c r="BYW944" s="5"/>
      <c r="BYX944" s="5"/>
      <c r="BYY944" s="5"/>
      <c r="BYZ944" s="5"/>
      <c r="BZA944" s="5"/>
      <c r="BZB944" s="5"/>
      <c r="BZC944" s="5"/>
      <c r="BZD944" s="5"/>
      <c r="BZE944" s="5"/>
      <c r="BZF944" s="5"/>
      <c r="BZG944" s="5"/>
      <c r="BZH944" s="5"/>
      <c r="BZI944" s="5"/>
      <c r="BZJ944" s="5"/>
      <c r="BZK944" s="5"/>
      <c r="BZL944" s="5"/>
      <c r="BZM944" s="5"/>
      <c r="BZN944" s="5"/>
      <c r="BZO944" s="5"/>
      <c r="BZP944" s="5"/>
      <c r="BZQ944" s="5"/>
      <c r="BZR944" s="5"/>
      <c r="BZS944" s="5"/>
      <c r="BZT944" s="5"/>
      <c r="BZU944" s="5"/>
      <c r="BZV944" s="5"/>
      <c r="BZW944" s="5"/>
      <c r="BZX944" s="5"/>
      <c r="BZY944" s="5"/>
      <c r="BZZ944" s="5"/>
      <c r="CAA944" s="5"/>
      <c r="CAB944" s="5"/>
      <c r="CAC944" s="5"/>
      <c r="CAD944" s="5"/>
      <c r="CAE944" s="5"/>
      <c r="CAF944" s="5"/>
      <c r="CAG944" s="5"/>
      <c r="CAH944" s="5"/>
      <c r="CAI944" s="5"/>
      <c r="CAJ944" s="5"/>
      <c r="CAK944" s="5"/>
      <c r="CAL944" s="5"/>
      <c r="CAM944" s="5"/>
      <c r="CAN944" s="5"/>
      <c r="CAO944" s="5"/>
      <c r="CAP944" s="5"/>
      <c r="CAQ944" s="5"/>
      <c r="CAR944" s="5"/>
      <c r="CAS944" s="5"/>
      <c r="CAT944" s="5"/>
      <c r="CAU944" s="5"/>
      <c r="CAV944" s="5"/>
      <c r="CAW944" s="5"/>
      <c r="CAX944" s="5"/>
      <c r="CAY944" s="5"/>
      <c r="CAZ944" s="5"/>
      <c r="CBA944" s="5"/>
      <c r="CBB944" s="5"/>
      <c r="CBC944" s="5"/>
      <c r="CBD944" s="5"/>
      <c r="CBE944" s="5"/>
      <c r="CBF944" s="5"/>
      <c r="CBG944" s="5"/>
      <c r="CBH944" s="5"/>
      <c r="CBI944" s="5"/>
      <c r="CBJ944" s="5"/>
      <c r="CBK944" s="5"/>
      <c r="CBL944" s="5"/>
      <c r="CBM944" s="5"/>
      <c r="CBN944" s="5"/>
      <c r="CBO944" s="5"/>
      <c r="CBP944" s="5"/>
      <c r="CBQ944" s="5"/>
      <c r="CBR944" s="5"/>
      <c r="CBS944" s="5"/>
      <c r="CBT944" s="5"/>
      <c r="CBU944" s="5"/>
      <c r="CBV944" s="5"/>
      <c r="CBW944" s="5"/>
      <c r="CBX944" s="5"/>
      <c r="CBY944" s="5"/>
      <c r="CBZ944" s="5"/>
      <c r="CCA944" s="5"/>
      <c r="CCB944" s="5"/>
      <c r="CCC944" s="5"/>
      <c r="CCD944" s="5"/>
      <c r="CCE944" s="5"/>
      <c r="CCF944" s="5"/>
      <c r="CCG944" s="5"/>
      <c r="CCH944" s="5"/>
      <c r="CCI944" s="5"/>
      <c r="CCJ944" s="5"/>
      <c r="CCK944" s="5"/>
      <c r="CCL944" s="5"/>
      <c r="CCM944" s="5"/>
      <c r="CCN944" s="5"/>
      <c r="CCO944" s="5"/>
      <c r="CCP944" s="5"/>
      <c r="CCQ944" s="5"/>
      <c r="CCR944" s="5"/>
      <c r="CCS944" s="5"/>
      <c r="CCT944" s="5"/>
      <c r="CCU944" s="5"/>
      <c r="CCV944" s="5"/>
      <c r="CCW944" s="5"/>
      <c r="CCX944" s="5"/>
      <c r="CCY944" s="5"/>
      <c r="CCZ944" s="5"/>
      <c r="CDA944" s="5"/>
      <c r="CDB944" s="5"/>
      <c r="CDC944" s="5"/>
      <c r="CDD944" s="5"/>
      <c r="CDE944" s="5"/>
      <c r="CDF944" s="5"/>
      <c r="CDG944" s="5"/>
      <c r="CDH944" s="5"/>
      <c r="CDI944" s="5"/>
      <c r="CDJ944" s="5"/>
      <c r="CDK944" s="5"/>
      <c r="CDL944" s="5"/>
      <c r="CDM944" s="5"/>
      <c r="CDN944" s="5"/>
      <c r="CDO944" s="5"/>
      <c r="CDP944" s="5"/>
      <c r="CDQ944" s="5"/>
      <c r="CDR944" s="5"/>
      <c r="CDS944" s="5"/>
      <c r="CDT944" s="5"/>
      <c r="CDU944" s="5"/>
      <c r="CDV944" s="5"/>
      <c r="CDW944" s="5"/>
      <c r="CDX944" s="5"/>
      <c r="CDY944" s="5"/>
      <c r="CDZ944" s="5"/>
      <c r="CEA944" s="5"/>
      <c r="CEB944" s="5"/>
      <c r="CEC944" s="5"/>
      <c r="CED944" s="5"/>
      <c r="CEE944" s="5"/>
      <c r="CEF944" s="5"/>
      <c r="CEG944" s="5"/>
      <c r="CEH944" s="5"/>
      <c r="CEI944" s="5"/>
      <c r="CEJ944" s="5"/>
      <c r="CEK944" s="5"/>
      <c r="CEL944" s="5"/>
      <c r="CEM944" s="5"/>
      <c r="CEN944" s="5"/>
      <c r="CEO944" s="5"/>
      <c r="CEP944" s="5"/>
      <c r="CEQ944" s="5"/>
      <c r="CER944" s="5"/>
      <c r="CES944" s="5"/>
      <c r="CET944" s="5"/>
      <c r="CEU944" s="5"/>
      <c r="CEV944" s="5"/>
      <c r="CEW944" s="5"/>
      <c r="CEX944" s="5"/>
      <c r="CEY944" s="5"/>
      <c r="CEZ944" s="5"/>
      <c r="CFA944" s="5"/>
      <c r="CFB944" s="5"/>
      <c r="CFC944" s="5"/>
      <c r="CFD944" s="5"/>
      <c r="CFE944" s="5"/>
      <c r="CFF944" s="5"/>
      <c r="CFG944" s="5"/>
      <c r="CFH944" s="5"/>
      <c r="CFI944" s="5"/>
      <c r="CFJ944" s="5"/>
      <c r="CFK944" s="5"/>
      <c r="CFL944" s="5"/>
      <c r="CFM944" s="5"/>
      <c r="CFN944" s="5"/>
      <c r="CFO944" s="5"/>
      <c r="CFP944" s="5"/>
      <c r="CFQ944" s="5"/>
      <c r="CFR944" s="5"/>
      <c r="CFS944" s="5"/>
      <c r="CFT944" s="5"/>
      <c r="CFU944" s="5"/>
      <c r="CFV944" s="5"/>
      <c r="CFW944" s="5"/>
      <c r="CFX944" s="5"/>
      <c r="CFY944" s="5"/>
      <c r="CFZ944" s="5"/>
      <c r="CGA944" s="5"/>
      <c r="CGB944" s="5"/>
      <c r="CGC944" s="5"/>
      <c r="CGD944" s="5"/>
      <c r="CGE944" s="5"/>
      <c r="CGF944" s="5"/>
      <c r="CGG944" s="5"/>
      <c r="CGH944" s="5"/>
      <c r="CGI944" s="5"/>
      <c r="CGJ944" s="5"/>
      <c r="CGK944" s="5"/>
      <c r="CGL944" s="5"/>
      <c r="CGM944" s="5"/>
      <c r="CGN944" s="5"/>
      <c r="CGO944" s="5"/>
      <c r="CGP944" s="5"/>
      <c r="CGQ944" s="5"/>
      <c r="CGR944" s="5"/>
      <c r="CGS944" s="5"/>
      <c r="CGT944" s="5"/>
      <c r="CGU944" s="5"/>
      <c r="CGV944" s="5"/>
      <c r="CGW944" s="5"/>
      <c r="CGX944" s="5"/>
      <c r="CGY944" s="5"/>
      <c r="CGZ944" s="5"/>
      <c r="CHA944" s="5"/>
      <c r="CHB944" s="5"/>
      <c r="CHC944" s="5"/>
      <c r="CHD944" s="5"/>
      <c r="CHE944" s="5"/>
      <c r="CHF944" s="5"/>
      <c r="CHG944" s="5"/>
      <c r="CHH944" s="5"/>
      <c r="CHI944" s="5"/>
      <c r="CHJ944" s="5"/>
      <c r="CHK944" s="5"/>
      <c r="CHL944" s="5"/>
      <c r="CHM944" s="5"/>
      <c r="CHN944" s="5"/>
      <c r="CHO944" s="5"/>
      <c r="CHP944" s="5"/>
      <c r="CHQ944" s="5"/>
      <c r="CHR944" s="5"/>
      <c r="CHS944" s="5"/>
      <c r="CHT944" s="5"/>
      <c r="CHU944" s="5"/>
      <c r="CHV944" s="5"/>
      <c r="CHW944" s="5"/>
      <c r="CHX944" s="5"/>
      <c r="CHY944" s="5"/>
      <c r="CHZ944" s="5"/>
      <c r="CIA944" s="5"/>
      <c r="CIB944" s="5"/>
      <c r="CIC944" s="5"/>
      <c r="CID944" s="5"/>
      <c r="CIE944" s="5"/>
      <c r="CIF944" s="5"/>
      <c r="CIG944" s="5"/>
      <c r="CIH944" s="5"/>
      <c r="CII944" s="5"/>
      <c r="CIJ944" s="5"/>
      <c r="CIK944" s="5"/>
      <c r="CIL944" s="5"/>
      <c r="CIM944" s="5"/>
      <c r="CIN944" s="5"/>
      <c r="CIO944" s="5"/>
      <c r="CIP944" s="5"/>
      <c r="CIQ944" s="5"/>
      <c r="CIR944" s="5"/>
      <c r="CIS944" s="5"/>
      <c r="CIT944" s="5"/>
      <c r="CIU944" s="5"/>
      <c r="CIV944" s="5"/>
      <c r="CIW944" s="5"/>
      <c r="CIX944" s="5"/>
      <c r="CIY944" s="5"/>
      <c r="CIZ944" s="5"/>
      <c r="CJA944" s="5"/>
      <c r="CJB944" s="5"/>
      <c r="CJC944" s="5"/>
      <c r="CJD944" s="5"/>
      <c r="CJE944" s="5"/>
      <c r="CJF944" s="5"/>
      <c r="CJG944" s="5"/>
      <c r="CJH944" s="5"/>
      <c r="CJI944" s="5"/>
      <c r="CJJ944" s="5"/>
      <c r="CJK944" s="5"/>
      <c r="CJL944" s="5"/>
      <c r="CJM944" s="5"/>
      <c r="CJN944" s="5"/>
      <c r="CJO944" s="5"/>
      <c r="CJP944" s="5"/>
      <c r="CJQ944" s="5"/>
      <c r="CJR944" s="5"/>
      <c r="CJS944" s="5"/>
      <c r="CJT944" s="5"/>
      <c r="CJU944" s="5"/>
      <c r="CJV944" s="5"/>
      <c r="CJW944" s="5"/>
      <c r="CJX944" s="5"/>
      <c r="CJY944" s="5"/>
      <c r="CJZ944" s="5"/>
      <c r="CKA944" s="5"/>
      <c r="CKB944" s="5"/>
      <c r="CKC944" s="5"/>
      <c r="CKD944" s="5"/>
      <c r="CKE944" s="5"/>
      <c r="CKF944" s="5"/>
      <c r="CKG944" s="5"/>
      <c r="CKH944" s="5"/>
      <c r="CKI944" s="5"/>
      <c r="CKJ944" s="5"/>
      <c r="CKK944" s="5"/>
      <c r="CKL944" s="5"/>
      <c r="CKM944" s="5"/>
      <c r="CKN944" s="5"/>
      <c r="CKO944" s="5"/>
      <c r="CKP944" s="5"/>
      <c r="CKQ944" s="5"/>
      <c r="CKR944" s="5"/>
      <c r="CKS944" s="5"/>
      <c r="CKT944" s="5"/>
      <c r="CKU944" s="5"/>
      <c r="CKV944" s="5"/>
      <c r="CKW944" s="5"/>
      <c r="CKX944" s="5"/>
      <c r="CKY944" s="5"/>
      <c r="CKZ944" s="5"/>
      <c r="CLA944" s="5"/>
      <c r="CLB944" s="5"/>
      <c r="CLC944" s="5"/>
      <c r="CLD944" s="5"/>
      <c r="CLE944" s="5"/>
      <c r="CLF944" s="5"/>
      <c r="CLG944" s="5"/>
      <c r="CLH944" s="5"/>
      <c r="CLI944" s="5"/>
      <c r="CLJ944" s="5"/>
      <c r="CLK944" s="5"/>
      <c r="CLL944" s="5"/>
      <c r="CLM944" s="5"/>
      <c r="CLN944" s="5"/>
      <c r="CLO944" s="5"/>
      <c r="CLP944" s="5"/>
      <c r="CLQ944" s="5"/>
      <c r="CLR944" s="5"/>
      <c r="CLS944" s="5"/>
      <c r="CLT944" s="5"/>
      <c r="CLU944" s="5"/>
      <c r="CLV944" s="5"/>
      <c r="CLW944" s="5"/>
      <c r="CLX944" s="5"/>
      <c r="CLY944" s="5"/>
      <c r="CLZ944" s="5"/>
      <c r="CMA944" s="5"/>
      <c r="CMB944" s="5"/>
      <c r="CMC944" s="5"/>
      <c r="CMD944" s="5"/>
      <c r="CME944" s="5"/>
      <c r="CMF944" s="5"/>
      <c r="CMG944" s="5"/>
      <c r="CMH944" s="5"/>
      <c r="CMI944" s="5"/>
      <c r="CMJ944" s="5"/>
      <c r="CMK944" s="5"/>
      <c r="CML944" s="5"/>
      <c r="CMM944" s="5"/>
      <c r="CMN944" s="5"/>
      <c r="CMO944" s="5"/>
      <c r="CMP944" s="5"/>
      <c r="CMQ944" s="5"/>
      <c r="CMR944" s="5"/>
      <c r="CMS944" s="5"/>
      <c r="CMT944" s="5"/>
      <c r="CMU944" s="5"/>
      <c r="CMV944" s="5"/>
      <c r="CMW944" s="5"/>
      <c r="CMX944" s="5"/>
      <c r="CMY944" s="5"/>
      <c r="CMZ944" s="5"/>
      <c r="CNA944" s="5"/>
      <c r="CNB944" s="5"/>
      <c r="CNC944" s="5"/>
      <c r="CND944" s="5"/>
      <c r="CNE944" s="5"/>
      <c r="CNF944" s="5"/>
      <c r="CNG944" s="5"/>
      <c r="CNH944" s="5"/>
      <c r="CNI944" s="5"/>
      <c r="CNJ944" s="5"/>
      <c r="CNK944" s="5"/>
      <c r="CNL944" s="5"/>
      <c r="CNM944" s="5"/>
      <c r="CNN944" s="5"/>
      <c r="CNO944" s="5"/>
      <c r="CNP944" s="5"/>
      <c r="CNQ944" s="5"/>
      <c r="CNR944" s="5"/>
      <c r="CNS944" s="5"/>
      <c r="CNT944" s="5"/>
      <c r="CNU944" s="5"/>
      <c r="CNV944" s="5"/>
      <c r="CNW944" s="5"/>
      <c r="CNX944" s="5"/>
      <c r="CNY944" s="5"/>
      <c r="CNZ944" s="5"/>
      <c r="COA944" s="5"/>
      <c r="COB944" s="5"/>
      <c r="COC944" s="5"/>
      <c r="COD944" s="5"/>
      <c r="COE944" s="5"/>
      <c r="COF944" s="5"/>
      <c r="COG944" s="5"/>
      <c r="COH944" s="5"/>
      <c r="COI944" s="5"/>
      <c r="COJ944" s="5"/>
      <c r="COK944" s="5"/>
      <c r="COL944" s="5"/>
      <c r="COM944" s="5"/>
      <c r="CON944" s="5"/>
      <c r="COO944" s="5"/>
      <c r="COP944" s="5"/>
      <c r="COQ944" s="5"/>
      <c r="COR944" s="5"/>
      <c r="COS944" s="5"/>
      <c r="COT944" s="5"/>
      <c r="COU944" s="5"/>
      <c r="COV944" s="5"/>
      <c r="COW944" s="5"/>
      <c r="COX944" s="5"/>
      <c r="COY944" s="5"/>
      <c r="COZ944" s="5"/>
      <c r="CPA944" s="5"/>
      <c r="CPB944" s="5"/>
      <c r="CPC944" s="5"/>
      <c r="CPD944" s="5"/>
      <c r="CPE944" s="5"/>
      <c r="CPF944" s="5"/>
      <c r="CPG944" s="5"/>
      <c r="CPH944" s="5"/>
      <c r="CPI944" s="5"/>
      <c r="CPJ944" s="5"/>
      <c r="CPK944" s="5"/>
      <c r="CPL944" s="5"/>
      <c r="CPM944" s="5"/>
      <c r="CPN944" s="5"/>
      <c r="CPO944" s="5"/>
      <c r="CPP944" s="5"/>
      <c r="CPQ944" s="5"/>
      <c r="CPR944" s="5"/>
      <c r="CPS944" s="5"/>
      <c r="CPT944" s="5"/>
      <c r="CPU944" s="5"/>
      <c r="CPV944" s="5"/>
      <c r="CPW944" s="5"/>
      <c r="CPX944" s="5"/>
      <c r="CPY944" s="5"/>
      <c r="CPZ944" s="5"/>
      <c r="CQA944" s="5"/>
      <c r="CQB944" s="5"/>
      <c r="CQC944" s="5"/>
      <c r="CQD944" s="5"/>
      <c r="CQE944" s="5"/>
      <c r="CQF944" s="5"/>
      <c r="CQG944" s="5"/>
      <c r="CQH944" s="5"/>
      <c r="CQI944" s="5"/>
      <c r="CQJ944" s="5"/>
      <c r="CQK944" s="5"/>
      <c r="CQL944" s="5"/>
      <c r="CQM944" s="5"/>
      <c r="CQN944" s="5"/>
      <c r="CQO944" s="5"/>
      <c r="CQP944" s="5"/>
      <c r="CQQ944" s="5"/>
      <c r="CQR944" s="5"/>
      <c r="CQS944" s="5"/>
      <c r="CQT944" s="5"/>
      <c r="CQU944" s="5"/>
      <c r="CQV944" s="5"/>
      <c r="CQW944" s="5"/>
      <c r="CQX944" s="5"/>
      <c r="CQY944" s="5"/>
      <c r="CQZ944" s="5"/>
      <c r="CRA944" s="5"/>
      <c r="CRB944" s="5"/>
      <c r="CRC944" s="5"/>
      <c r="CRD944" s="5"/>
      <c r="CRE944" s="5"/>
      <c r="CRF944" s="5"/>
      <c r="CRG944" s="5"/>
      <c r="CRH944" s="5"/>
      <c r="CRI944" s="5"/>
      <c r="CRJ944" s="5"/>
      <c r="CRK944" s="5"/>
      <c r="CRL944" s="5"/>
      <c r="CRM944" s="5"/>
      <c r="CRN944" s="5"/>
      <c r="CRO944" s="5"/>
      <c r="CRP944" s="5"/>
      <c r="CRQ944" s="5"/>
      <c r="CRR944" s="5"/>
      <c r="CRS944" s="5"/>
      <c r="CRT944" s="5"/>
      <c r="CRU944" s="5"/>
      <c r="CRV944" s="5"/>
      <c r="CRW944" s="5"/>
      <c r="CRX944" s="5"/>
      <c r="CRY944" s="5"/>
      <c r="CRZ944" s="5"/>
      <c r="CSA944" s="5"/>
      <c r="CSB944" s="5"/>
      <c r="CSC944" s="5"/>
      <c r="CSD944" s="5"/>
      <c r="CSE944" s="5"/>
      <c r="CSF944" s="5"/>
      <c r="CSG944" s="5"/>
      <c r="CSH944" s="5"/>
      <c r="CSI944" s="5"/>
      <c r="CSJ944" s="5"/>
      <c r="CSK944" s="5"/>
      <c r="CSL944" s="5"/>
      <c r="CSM944" s="5"/>
      <c r="CSN944" s="5"/>
      <c r="CSO944" s="5"/>
      <c r="CSP944" s="5"/>
      <c r="CSQ944" s="5"/>
      <c r="CSR944" s="5"/>
      <c r="CSS944" s="5"/>
      <c r="CST944" s="5"/>
      <c r="CSU944" s="5"/>
      <c r="CSV944" s="5"/>
      <c r="CSW944" s="5"/>
      <c r="CSX944" s="5"/>
      <c r="CSY944" s="5"/>
      <c r="CSZ944" s="5"/>
      <c r="CTA944" s="5"/>
      <c r="CTB944" s="5"/>
      <c r="CTC944" s="5"/>
      <c r="CTD944" s="5"/>
      <c r="CTE944" s="5"/>
      <c r="CTF944" s="5"/>
      <c r="CTG944" s="5"/>
      <c r="CTH944" s="5"/>
      <c r="CTI944" s="5"/>
      <c r="CTJ944" s="5"/>
      <c r="CTK944" s="5"/>
      <c r="CTL944" s="5"/>
      <c r="CTM944" s="5"/>
      <c r="CTN944" s="5"/>
      <c r="CTO944" s="5"/>
      <c r="CTP944" s="5"/>
      <c r="CTQ944" s="5"/>
      <c r="CTR944" s="5"/>
      <c r="CTS944" s="5"/>
      <c r="CTT944" s="5"/>
      <c r="CTU944" s="5"/>
      <c r="CTV944" s="5"/>
      <c r="CTW944" s="5"/>
      <c r="CTX944" s="5"/>
      <c r="CTY944" s="5"/>
      <c r="CTZ944" s="5"/>
      <c r="CUA944" s="5"/>
      <c r="CUB944" s="5"/>
      <c r="CUC944" s="5"/>
      <c r="CUD944" s="5"/>
      <c r="CUE944" s="5"/>
      <c r="CUF944" s="5"/>
      <c r="CUG944" s="5"/>
      <c r="CUH944" s="5"/>
      <c r="CUI944" s="5"/>
      <c r="CUJ944" s="5"/>
      <c r="CUK944" s="5"/>
      <c r="CUL944" s="5"/>
      <c r="CUM944" s="5"/>
      <c r="CUN944" s="5"/>
      <c r="CUO944" s="5"/>
      <c r="CUP944" s="5"/>
      <c r="CUQ944" s="5"/>
      <c r="CUR944" s="5"/>
      <c r="CUS944" s="5"/>
      <c r="CUT944" s="5"/>
      <c r="CUU944" s="5"/>
      <c r="CUV944" s="5"/>
      <c r="CUW944" s="5"/>
      <c r="CUX944" s="5"/>
      <c r="CUY944" s="5"/>
      <c r="CUZ944" s="5"/>
      <c r="CVA944" s="5"/>
      <c r="CVB944" s="5"/>
      <c r="CVC944" s="5"/>
      <c r="CVD944" s="5"/>
      <c r="CVE944" s="5"/>
      <c r="CVF944" s="5"/>
      <c r="CVG944" s="5"/>
      <c r="CVH944" s="5"/>
      <c r="CVI944" s="5"/>
      <c r="CVJ944" s="5"/>
      <c r="CVK944" s="5"/>
      <c r="CVL944" s="5"/>
      <c r="CVM944" s="5"/>
      <c r="CVN944" s="5"/>
      <c r="CVO944" s="5"/>
      <c r="CVP944" s="5"/>
      <c r="CVQ944" s="5"/>
      <c r="CVR944" s="5"/>
      <c r="CVS944" s="5"/>
      <c r="CVT944" s="5"/>
      <c r="CVU944" s="5"/>
      <c r="CVV944" s="5"/>
      <c r="CVW944" s="5"/>
      <c r="CVX944" s="5"/>
      <c r="CVY944" s="5"/>
      <c r="CVZ944" s="5"/>
      <c r="CWA944" s="5"/>
      <c r="CWB944" s="5"/>
      <c r="CWC944" s="5"/>
      <c r="CWD944" s="5"/>
      <c r="CWE944" s="5"/>
      <c r="CWF944" s="5"/>
      <c r="CWG944" s="5"/>
      <c r="CWH944" s="5"/>
      <c r="CWI944" s="5"/>
      <c r="CWJ944" s="5"/>
      <c r="CWK944" s="5"/>
      <c r="CWL944" s="5"/>
      <c r="CWM944" s="5"/>
      <c r="CWN944" s="5"/>
      <c r="CWO944" s="5"/>
      <c r="CWP944" s="5"/>
      <c r="CWQ944" s="5"/>
      <c r="CWR944" s="5"/>
      <c r="CWS944" s="5"/>
      <c r="CWT944" s="5"/>
      <c r="CWU944" s="5"/>
      <c r="CWV944" s="5"/>
      <c r="CWW944" s="5"/>
      <c r="CWX944" s="5"/>
      <c r="CWY944" s="5"/>
      <c r="CWZ944" s="5"/>
      <c r="CXA944" s="5"/>
      <c r="CXB944" s="5"/>
      <c r="CXC944" s="5"/>
      <c r="CXD944" s="5"/>
      <c r="CXE944" s="5"/>
      <c r="CXF944" s="5"/>
      <c r="CXG944" s="5"/>
      <c r="CXH944" s="5"/>
      <c r="CXI944" s="5"/>
      <c r="CXJ944" s="5"/>
      <c r="CXK944" s="5"/>
      <c r="CXL944" s="5"/>
      <c r="CXM944" s="5"/>
      <c r="CXN944" s="5"/>
      <c r="CXO944" s="5"/>
      <c r="CXP944" s="5"/>
      <c r="CXQ944" s="5"/>
      <c r="CXR944" s="5"/>
      <c r="CXS944" s="5"/>
      <c r="CXT944" s="5"/>
      <c r="CXU944" s="5"/>
      <c r="CXV944" s="5"/>
      <c r="CXW944" s="5"/>
      <c r="CXX944" s="5"/>
      <c r="CXY944" s="5"/>
      <c r="CXZ944" s="5"/>
      <c r="CYA944" s="5"/>
      <c r="CYB944" s="5"/>
      <c r="CYC944" s="5"/>
      <c r="CYD944" s="5"/>
      <c r="CYE944" s="5"/>
      <c r="CYF944" s="5"/>
      <c r="CYG944" s="5"/>
      <c r="CYH944" s="5"/>
      <c r="CYI944" s="5"/>
      <c r="CYJ944" s="5"/>
      <c r="CYK944" s="5"/>
      <c r="CYL944" s="5"/>
      <c r="CYM944" s="5"/>
      <c r="CYN944" s="5"/>
      <c r="CYO944" s="5"/>
      <c r="CYP944" s="5"/>
      <c r="CYQ944" s="5"/>
      <c r="CYR944" s="5"/>
      <c r="CYS944" s="5"/>
      <c r="CYT944" s="5"/>
      <c r="CYU944" s="5"/>
      <c r="CYV944" s="5"/>
      <c r="CYW944" s="5"/>
      <c r="CYX944" s="5"/>
      <c r="CYY944" s="5"/>
      <c r="CYZ944" s="5"/>
      <c r="CZA944" s="5"/>
      <c r="CZB944" s="5"/>
      <c r="CZC944" s="5"/>
      <c r="CZD944" s="5"/>
      <c r="CZE944" s="5"/>
      <c r="CZF944" s="5"/>
      <c r="CZG944" s="5"/>
      <c r="CZH944" s="5"/>
      <c r="CZI944" s="5"/>
      <c r="CZJ944" s="5"/>
      <c r="CZK944" s="5"/>
      <c r="CZL944" s="5"/>
      <c r="CZM944" s="5"/>
      <c r="CZN944" s="5"/>
      <c r="CZO944" s="5"/>
      <c r="CZP944" s="5"/>
      <c r="CZQ944" s="5"/>
      <c r="CZR944" s="5"/>
      <c r="CZS944" s="5"/>
      <c r="CZT944" s="5"/>
      <c r="CZU944" s="5"/>
      <c r="CZV944" s="5"/>
      <c r="CZW944" s="5"/>
      <c r="CZX944" s="5"/>
      <c r="CZY944" s="5"/>
      <c r="CZZ944" s="5"/>
      <c r="DAA944" s="5"/>
      <c r="DAB944" s="5"/>
      <c r="DAC944" s="5"/>
      <c r="DAD944" s="5"/>
      <c r="DAE944" s="5"/>
      <c r="DAF944" s="5"/>
      <c r="DAG944" s="5"/>
      <c r="DAH944" s="5"/>
      <c r="DAI944" s="5"/>
      <c r="DAJ944" s="5"/>
      <c r="DAK944" s="5"/>
      <c r="DAL944" s="5"/>
      <c r="DAM944" s="5"/>
      <c r="DAN944" s="5"/>
      <c r="DAO944" s="5"/>
      <c r="DAP944" s="5"/>
      <c r="DAQ944" s="5"/>
      <c r="DAR944" s="5"/>
      <c r="DAS944" s="5"/>
      <c r="DAT944" s="5"/>
      <c r="DAU944" s="5"/>
      <c r="DAV944" s="5"/>
      <c r="DAW944" s="5"/>
      <c r="DAX944" s="5"/>
      <c r="DAY944" s="5"/>
      <c r="DAZ944" s="5"/>
      <c r="DBA944" s="5"/>
      <c r="DBB944" s="5"/>
      <c r="DBC944" s="5"/>
      <c r="DBD944" s="5"/>
      <c r="DBE944" s="5"/>
      <c r="DBF944" s="5"/>
      <c r="DBG944" s="5"/>
      <c r="DBH944" s="5"/>
      <c r="DBI944" s="5"/>
      <c r="DBJ944" s="5"/>
      <c r="DBK944" s="5"/>
      <c r="DBL944" s="5"/>
      <c r="DBM944" s="5"/>
      <c r="DBN944" s="5"/>
      <c r="DBO944" s="5"/>
      <c r="DBP944" s="5"/>
      <c r="DBQ944" s="5"/>
      <c r="DBR944" s="5"/>
      <c r="DBS944" s="5"/>
      <c r="DBT944" s="5"/>
      <c r="DBU944" s="5"/>
      <c r="DBV944" s="5"/>
      <c r="DBW944" s="5"/>
      <c r="DBX944" s="5"/>
      <c r="DBY944" s="5"/>
      <c r="DBZ944" s="5"/>
      <c r="DCA944" s="5"/>
      <c r="DCB944" s="5"/>
      <c r="DCC944" s="5"/>
      <c r="DCD944" s="5"/>
      <c r="DCE944" s="5"/>
      <c r="DCF944" s="5"/>
      <c r="DCG944" s="5"/>
      <c r="DCH944" s="5"/>
      <c r="DCI944" s="5"/>
      <c r="DCJ944" s="5"/>
      <c r="DCK944" s="5"/>
      <c r="DCL944" s="5"/>
      <c r="DCM944" s="5"/>
      <c r="DCN944" s="5"/>
      <c r="DCO944" s="5"/>
      <c r="DCP944" s="5"/>
      <c r="DCQ944" s="5"/>
      <c r="DCR944" s="5"/>
      <c r="DCS944" s="5"/>
      <c r="DCT944" s="5"/>
      <c r="DCU944" s="5"/>
      <c r="DCV944" s="5"/>
      <c r="DCW944" s="5"/>
      <c r="DCX944" s="5"/>
      <c r="DCY944" s="5"/>
      <c r="DCZ944" s="5"/>
      <c r="DDA944" s="5"/>
      <c r="DDB944" s="5"/>
      <c r="DDC944" s="5"/>
      <c r="DDD944" s="5"/>
      <c r="DDE944" s="5"/>
      <c r="DDF944" s="5"/>
      <c r="DDG944" s="5"/>
      <c r="DDH944" s="5"/>
      <c r="DDI944" s="5"/>
      <c r="DDJ944" s="5"/>
      <c r="DDK944" s="5"/>
      <c r="DDL944" s="5"/>
      <c r="DDM944" s="5"/>
      <c r="DDN944" s="5"/>
      <c r="DDO944" s="5"/>
      <c r="DDP944" s="5"/>
      <c r="DDQ944" s="5"/>
      <c r="DDR944" s="5"/>
      <c r="DDS944" s="5"/>
      <c r="DDT944" s="5"/>
      <c r="DDU944" s="5"/>
      <c r="DDV944" s="5"/>
      <c r="DDW944" s="5"/>
      <c r="DDX944" s="5"/>
      <c r="DDY944" s="5"/>
      <c r="DDZ944" s="5"/>
      <c r="DEA944" s="5"/>
      <c r="DEB944" s="5"/>
      <c r="DEC944" s="5"/>
      <c r="DED944" s="5"/>
      <c r="DEE944" s="5"/>
      <c r="DEF944" s="5"/>
      <c r="DEG944" s="5"/>
      <c r="DEH944" s="5"/>
      <c r="DEI944" s="5"/>
      <c r="DEJ944" s="5"/>
      <c r="DEK944" s="5"/>
      <c r="DEL944" s="5"/>
      <c r="DEM944" s="5"/>
      <c r="DEN944" s="5"/>
      <c r="DEO944" s="5"/>
      <c r="DEP944" s="5"/>
      <c r="DEQ944" s="5"/>
      <c r="DER944" s="5"/>
      <c r="DES944" s="5"/>
      <c r="DET944" s="5"/>
      <c r="DEU944" s="5"/>
      <c r="DEV944" s="5"/>
      <c r="DEW944" s="5"/>
      <c r="DEX944" s="5"/>
      <c r="DEY944" s="5"/>
      <c r="DEZ944" s="5"/>
      <c r="DFA944" s="5"/>
      <c r="DFB944" s="5"/>
      <c r="DFC944" s="5"/>
      <c r="DFD944" s="5"/>
      <c r="DFE944" s="5"/>
      <c r="DFF944" s="5"/>
      <c r="DFG944" s="5"/>
      <c r="DFH944" s="5"/>
      <c r="DFI944" s="5"/>
      <c r="DFJ944" s="5"/>
      <c r="DFK944" s="5"/>
      <c r="DFL944" s="5"/>
      <c r="DFM944" s="5"/>
      <c r="DFN944" s="5"/>
      <c r="DFO944" s="5"/>
      <c r="DFP944" s="5"/>
      <c r="DFQ944" s="5"/>
      <c r="DFR944" s="5"/>
      <c r="DFS944" s="5"/>
      <c r="DFT944" s="5"/>
      <c r="DFU944" s="5"/>
      <c r="DFV944" s="5"/>
      <c r="DFW944" s="5"/>
      <c r="DFX944" s="5"/>
      <c r="DFY944" s="5"/>
      <c r="DFZ944" s="5"/>
      <c r="DGA944" s="5"/>
      <c r="DGB944" s="5"/>
      <c r="DGC944" s="5"/>
      <c r="DGD944" s="5"/>
      <c r="DGE944" s="5"/>
      <c r="DGF944" s="5"/>
      <c r="DGG944" s="5"/>
      <c r="DGH944" s="5"/>
      <c r="DGI944" s="5"/>
      <c r="DGJ944" s="5"/>
      <c r="DGK944" s="5"/>
      <c r="DGL944" s="5"/>
      <c r="DGM944" s="5"/>
      <c r="DGN944" s="5"/>
      <c r="DGO944" s="5"/>
      <c r="DGP944" s="5"/>
      <c r="DGQ944" s="5"/>
      <c r="DGR944" s="5"/>
      <c r="DGS944" s="5"/>
      <c r="DGT944" s="5"/>
      <c r="DGU944" s="5"/>
      <c r="DGV944" s="5"/>
      <c r="DGW944" s="5"/>
      <c r="DGX944" s="5"/>
      <c r="DGY944" s="5"/>
      <c r="DGZ944" s="5"/>
      <c r="DHA944" s="5"/>
      <c r="DHB944" s="5"/>
      <c r="DHC944" s="5"/>
      <c r="DHD944" s="5"/>
      <c r="DHE944" s="5"/>
      <c r="DHF944" s="5"/>
      <c r="DHG944" s="5"/>
      <c r="DHH944" s="5"/>
      <c r="DHI944" s="5"/>
      <c r="DHJ944" s="5"/>
      <c r="DHK944" s="5"/>
      <c r="DHL944" s="5"/>
      <c r="DHM944" s="5"/>
      <c r="DHN944" s="5"/>
      <c r="DHO944" s="5"/>
      <c r="DHP944" s="5"/>
      <c r="DHQ944" s="5"/>
      <c r="DHR944" s="5"/>
      <c r="DHS944" s="5"/>
      <c r="DHT944" s="5"/>
      <c r="DHU944" s="5"/>
      <c r="DHV944" s="5"/>
      <c r="DHW944" s="5"/>
      <c r="DHX944" s="5"/>
      <c r="DHY944" s="5"/>
      <c r="DHZ944" s="5"/>
      <c r="DIA944" s="5"/>
      <c r="DIB944" s="5"/>
      <c r="DIC944" s="5"/>
      <c r="DID944" s="5"/>
      <c r="DIE944" s="5"/>
      <c r="DIF944" s="5"/>
      <c r="DIG944" s="5"/>
      <c r="DIH944" s="5"/>
      <c r="DII944" s="5"/>
      <c r="DIJ944" s="5"/>
      <c r="DIK944" s="5"/>
      <c r="DIL944" s="5"/>
      <c r="DIM944" s="5"/>
      <c r="DIN944" s="5"/>
      <c r="DIO944" s="5"/>
      <c r="DIP944" s="5"/>
      <c r="DIQ944" s="5"/>
      <c r="DIR944" s="5"/>
      <c r="DIS944" s="5"/>
      <c r="DIT944" s="5"/>
      <c r="DIU944" s="5"/>
      <c r="DIV944" s="5"/>
      <c r="DIW944" s="5"/>
      <c r="DIX944" s="5"/>
      <c r="DIY944" s="5"/>
      <c r="DIZ944" s="5"/>
      <c r="DJA944" s="5"/>
      <c r="DJB944" s="5"/>
      <c r="DJC944" s="5"/>
      <c r="DJD944" s="5"/>
      <c r="DJE944" s="5"/>
      <c r="DJF944" s="5"/>
      <c r="DJG944" s="5"/>
      <c r="DJH944" s="5"/>
      <c r="DJI944" s="5"/>
      <c r="DJJ944" s="5"/>
      <c r="DJK944" s="5"/>
      <c r="DJL944" s="5"/>
      <c r="DJM944" s="5"/>
      <c r="DJN944" s="5"/>
      <c r="DJO944" s="5"/>
      <c r="DJP944" s="5"/>
      <c r="DJQ944" s="5"/>
      <c r="DJR944" s="5"/>
      <c r="DJS944" s="5"/>
      <c r="DJT944" s="5"/>
      <c r="DJU944" s="5"/>
      <c r="DJV944" s="5"/>
      <c r="DJW944" s="5"/>
      <c r="DJX944" s="5"/>
      <c r="DJY944" s="5"/>
      <c r="DJZ944" s="5"/>
      <c r="DKA944" s="5"/>
      <c r="DKB944" s="5"/>
      <c r="DKC944" s="5"/>
      <c r="DKD944" s="5"/>
      <c r="DKE944" s="5"/>
      <c r="DKF944" s="5"/>
      <c r="DKG944" s="5"/>
      <c r="DKH944" s="5"/>
      <c r="DKI944" s="5"/>
      <c r="DKJ944" s="5"/>
      <c r="DKK944" s="5"/>
      <c r="DKL944" s="5"/>
      <c r="DKM944" s="5"/>
      <c r="DKN944" s="5"/>
      <c r="DKO944" s="5"/>
      <c r="DKP944" s="5"/>
      <c r="DKQ944" s="5"/>
      <c r="DKR944" s="5"/>
      <c r="DKS944" s="5"/>
      <c r="DKT944" s="5"/>
      <c r="DKU944" s="5"/>
      <c r="DKV944" s="5"/>
      <c r="DKW944" s="5"/>
      <c r="DKX944" s="5"/>
      <c r="DKY944" s="5"/>
      <c r="DKZ944" s="5"/>
      <c r="DLA944" s="5"/>
      <c r="DLB944" s="5"/>
      <c r="DLC944" s="5"/>
      <c r="DLD944" s="5"/>
      <c r="DLE944" s="5"/>
      <c r="DLF944" s="5"/>
      <c r="DLG944" s="5"/>
      <c r="DLH944" s="5"/>
      <c r="DLI944" s="5"/>
      <c r="DLJ944" s="5"/>
      <c r="DLK944" s="5"/>
      <c r="DLL944" s="5"/>
      <c r="DLM944" s="5"/>
      <c r="DLN944" s="5"/>
      <c r="DLO944" s="5"/>
      <c r="DLP944" s="5"/>
      <c r="DLQ944" s="5"/>
      <c r="DLR944" s="5"/>
      <c r="DLS944" s="5"/>
      <c r="DLT944" s="5"/>
      <c r="DLU944" s="5"/>
      <c r="DLV944" s="5"/>
      <c r="DLW944" s="5"/>
      <c r="DLX944" s="5"/>
      <c r="DLY944" s="5"/>
      <c r="DLZ944" s="5"/>
      <c r="DMA944" s="5"/>
      <c r="DMB944" s="5"/>
      <c r="DMC944" s="5"/>
      <c r="DMD944" s="5"/>
      <c r="DME944" s="5"/>
      <c r="DMF944" s="5"/>
      <c r="DMG944" s="5"/>
      <c r="DMH944" s="5"/>
      <c r="DMI944" s="5"/>
      <c r="DMJ944" s="5"/>
      <c r="DMK944" s="5"/>
      <c r="DML944" s="5"/>
      <c r="DMM944" s="5"/>
      <c r="DMN944" s="5"/>
      <c r="DMO944" s="5"/>
      <c r="DMP944" s="5"/>
      <c r="DMQ944" s="5"/>
      <c r="DMR944" s="5"/>
      <c r="DMS944" s="5"/>
      <c r="DMT944" s="5"/>
      <c r="DMU944" s="5"/>
      <c r="DMV944" s="5"/>
      <c r="DMW944" s="5"/>
      <c r="DMX944" s="5"/>
      <c r="DMY944" s="5"/>
      <c r="DMZ944" s="5"/>
      <c r="DNA944" s="5"/>
      <c r="DNB944" s="5"/>
      <c r="DNC944" s="5"/>
      <c r="DND944" s="5"/>
      <c r="DNE944" s="5"/>
      <c r="DNF944" s="5"/>
      <c r="DNG944" s="5"/>
      <c r="DNH944" s="5"/>
      <c r="DNI944" s="5"/>
      <c r="DNJ944" s="5"/>
      <c r="DNK944" s="5"/>
      <c r="DNL944" s="5"/>
      <c r="DNM944" s="5"/>
      <c r="DNN944" s="5"/>
      <c r="DNO944" s="5"/>
      <c r="DNP944" s="5"/>
      <c r="DNQ944" s="5"/>
      <c r="DNR944" s="5"/>
      <c r="DNS944" s="5"/>
      <c r="DNT944" s="5"/>
      <c r="DNU944" s="5"/>
      <c r="DNV944" s="5"/>
      <c r="DNW944" s="5"/>
      <c r="DNX944" s="5"/>
      <c r="DNY944" s="5"/>
      <c r="DNZ944" s="5"/>
      <c r="DOA944" s="5"/>
      <c r="DOB944" s="5"/>
      <c r="DOC944" s="5"/>
      <c r="DOD944" s="5"/>
      <c r="DOE944" s="5"/>
      <c r="DOF944" s="5"/>
      <c r="DOG944" s="5"/>
      <c r="DOH944" s="5"/>
      <c r="DOI944" s="5"/>
      <c r="DOJ944" s="5"/>
      <c r="DOK944" s="5"/>
      <c r="DOL944" s="5"/>
      <c r="DOM944" s="5"/>
      <c r="DON944" s="5"/>
      <c r="DOO944" s="5"/>
      <c r="DOP944" s="5"/>
      <c r="DOQ944" s="5"/>
      <c r="DOR944" s="5"/>
      <c r="DOS944" s="5"/>
      <c r="DOT944" s="5"/>
      <c r="DOU944" s="5"/>
      <c r="DOV944" s="5"/>
      <c r="DOW944" s="5"/>
      <c r="DOX944" s="5"/>
      <c r="DOY944" s="5"/>
      <c r="DOZ944" s="5"/>
      <c r="DPA944" s="5"/>
      <c r="DPB944" s="5"/>
      <c r="DPC944" s="5"/>
      <c r="DPD944" s="5"/>
      <c r="DPE944" s="5"/>
      <c r="DPF944" s="5"/>
      <c r="DPG944" s="5"/>
      <c r="DPH944" s="5"/>
      <c r="DPI944" s="5"/>
      <c r="DPJ944" s="5"/>
      <c r="DPK944" s="5"/>
      <c r="DPL944" s="5"/>
      <c r="DPM944" s="5"/>
      <c r="DPN944" s="5"/>
      <c r="DPO944" s="5"/>
      <c r="DPP944" s="5"/>
      <c r="DPQ944" s="5"/>
      <c r="DPR944" s="5"/>
      <c r="DPS944" s="5"/>
      <c r="DPT944" s="5"/>
      <c r="DPU944" s="5"/>
      <c r="DPV944" s="5"/>
      <c r="DPW944" s="5"/>
      <c r="DPX944" s="5"/>
      <c r="DPY944" s="5"/>
      <c r="DPZ944" s="5"/>
      <c r="DQA944" s="5"/>
      <c r="DQB944" s="5"/>
      <c r="DQC944" s="5"/>
      <c r="DQD944" s="5"/>
      <c r="DQE944" s="5"/>
      <c r="DQF944" s="5"/>
      <c r="DQG944" s="5"/>
      <c r="DQH944" s="5"/>
      <c r="DQI944" s="5"/>
      <c r="DQJ944" s="5"/>
      <c r="DQK944" s="5"/>
      <c r="DQL944" s="5"/>
      <c r="DQM944" s="5"/>
      <c r="DQN944" s="5"/>
      <c r="DQO944" s="5"/>
      <c r="DQP944" s="5"/>
      <c r="DQQ944" s="5"/>
      <c r="DQR944" s="5"/>
      <c r="DQS944" s="5"/>
      <c r="DQT944" s="5"/>
      <c r="DQU944" s="5"/>
      <c r="DQV944" s="5"/>
      <c r="DQW944" s="5"/>
      <c r="DQX944" s="5"/>
      <c r="DQY944" s="5"/>
      <c r="DQZ944" s="5"/>
      <c r="DRA944" s="5"/>
      <c r="DRB944" s="5"/>
      <c r="DRC944" s="5"/>
      <c r="DRD944" s="5"/>
      <c r="DRE944" s="5"/>
      <c r="DRF944" s="5"/>
      <c r="DRG944" s="5"/>
      <c r="DRH944" s="5"/>
      <c r="DRI944" s="5"/>
      <c r="DRJ944" s="5"/>
      <c r="DRK944" s="5"/>
      <c r="DRL944" s="5"/>
      <c r="DRM944" s="5"/>
      <c r="DRN944" s="5"/>
      <c r="DRO944" s="5"/>
      <c r="DRP944" s="5"/>
      <c r="DRQ944" s="5"/>
      <c r="DRR944" s="5"/>
      <c r="DRS944" s="5"/>
      <c r="DRT944" s="5"/>
      <c r="DRU944" s="5"/>
      <c r="DRV944" s="5"/>
      <c r="DRW944" s="5"/>
      <c r="DRX944" s="5"/>
      <c r="DRY944" s="5"/>
      <c r="DRZ944" s="5"/>
      <c r="DSA944" s="5"/>
      <c r="DSB944" s="5"/>
      <c r="DSC944" s="5"/>
      <c r="DSD944" s="5"/>
      <c r="DSE944" s="5"/>
      <c r="DSF944" s="5"/>
      <c r="DSG944" s="5"/>
      <c r="DSH944" s="5"/>
      <c r="DSI944" s="5"/>
      <c r="DSJ944" s="5"/>
      <c r="DSK944" s="5"/>
      <c r="DSL944" s="5"/>
      <c r="DSM944" s="5"/>
      <c r="DSN944" s="5"/>
      <c r="DSO944" s="5"/>
      <c r="DSP944" s="5"/>
      <c r="DSQ944" s="5"/>
      <c r="DSR944" s="5"/>
      <c r="DSS944" s="5"/>
      <c r="DST944" s="5"/>
      <c r="DSU944" s="5"/>
      <c r="DSV944" s="5"/>
      <c r="DSW944" s="5"/>
      <c r="DSX944" s="5"/>
      <c r="DSY944" s="5"/>
      <c r="DSZ944" s="5"/>
      <c r="DTA944" s="5"/>
      <c r="DTB944" s="5"/>
      <c r="DTC944" s="5"/>
      <c r="DTD944" s="5"/>
      <c r="DTE944" s="5"/>
      <c r="DTF944" s="5"/>
      <c r="DTG944" s="5"/>
      <c r="DTH944" s="5"/>
      <c r="DTI944" s="5"/>
      <c r="DTJ944" s="5"/>
      <c r="DTK944" s="5"/>
      <c r="DTL944" s="5"/>
      <c r="DTM944" s="5"/>
      <c r="DTN944" s="5"/>
      <c r="DTO944" s="5"/>
      <c r="DTP944" s="5"/>
      <c r="DTQ944" s="5"/>
      <c r="DTR944" s="5"/>
      <c r="DTS944" s="5"/>
      <c r="DTT944" s="5"/>
      <c r="DTU944" s="5"/>
      <c r="DTV944" s="5"/>
      <c r="DTW944" s="5"/>
      <c r="DTX944" s="5"/>
      <c r="DTY944" s="5"/>
      <c r="DTZ944" s="5"/>
      <c r="DUA944" s="5"/>
      <c r="DUB944" s="5"/>
      <c r="DUC944" s="5"/>
      <c r="DUD944" s="5"/>
      <c r="DUE944" s="5"/>
      <c r="DUF944" s="5"/>
      <c r="DUG944" s="5"/>
      <c r="DUH944" s="5"/>
      <c r="DUI944" s="5"/>
      <c r="DUJ944" s="5"/>
      <c r="DUK944" s="5"/>
      <c r="DUL944" s="5"/>
      <c r="DUM944" s="5"/>
      <c r="DUN944" s="5"/>
      <c r="DUO944" s="5"/>
      <c r="DUP944" s="5"/>
      <c r="DUQ944" s="5"/>
      <c r="DUR944" s="5"/>
      <c r="DUS944" s="5"/>
      <c r="DUT944" s="5"/>
      <c r="DUU944" s="5"/>
      <c r="DUV944" s="5"/>
      <c r="DUW944" s="5"/>
      <c r="DUX944" s="5"/>
      <c r="DUY944" s="5"/>
      <c r="DUZ944" s="5"/>
      <c r="DVA944" s="5"/>
      <c r="DVB944" s="5"/>
      <c r="DVC944" s="5"/>
      <c r="DVD944" s="5"/>
      <c r="DVE944" s="5"/>
      <c r="DVF944" s="5"/>
      <c r="DVG944" s="5"/>
      <c r="DVH944" s="5"/>
      <c r="DVI944" s="5"/>
      <c r="DVJ944" s="5"/>
      <c r="DVK944" s="5"/>
      <c r="DVL944" s="5"/>
      <c r="DVM944" s="5"/>
      <c r="DVN944" s="5"/>
      <c r="DVO944" s="5"/>
      <c r="DVP944" s="5"/>
      <c r="DVQ944" s="5"/>
      <c r="DVR944" s="5"/>
      <c r="DVS944" s="5"/>
      <c r="DVT944" s="5"/>
      <c r="DVU944" s="5"/>
      <c r="DVV944" s="5"/>
      <c r="DVW944" s="5"/>
      <c r="DVX944" s="5"/>
      <c r="DVY944" s="5"/>
      <c r="DVZ944" s="5"/>
      <c r="DWA944" s="5"/>
      <c r="DWB944" s="5"/>
      <c r="DWC944" s="5"/>
      <c r="DWD944" s="5"/>
      <c r="DWE944" s="5"/>
      <c r="DWF944" s="5"/>
      <c r="DWG944" s="5"/>
      <c r="DWH944" s="5"/>
      <c r="DWI944" s="5"/>
      <c r="DWJ944" s="5"/>
      <c r="DWK944" s="5"/>
      <c r="DWL944" s="5"/>
      <c r="DWM944" s="5"/>
      <c r="DWN944" s="5"/>
      <c r="DWO944" s="5"/>
      <c r="DWP944" s="5"/>
      <c r="DWQ944" s="5"/>
      <c r="DWR944" s="5"/>
      <c r="DWS944" s="5"/>
      <c r="DWT944" s="5"/>
      <c r="DWU944" s="5"/>
      <c r="DWV944" s="5"/>
      <c r="DWW944" s="5"/>
      <c r="DWX944" s="5"/>
      <c r="DWY944" s="5"/>
      <c r="DWZ944" s="5"/>
      <c r="DXA944" s="5"/>
      <c r="DXB944" s="5"/>
      <c r="DXC944" s="5"/>
      <c r="DXD944" s="5"/>
      <c r="DXE944" s="5"/>
      <c r="DXF944" s="5"/>
      <c r="DXG944" s="5"/>
      <c r="DXH944" s="5"/>
      <c r="DXI944" s="5"/>
      <c r="DXJ944" s="5"/>
      <c r="DXK944" s="5"/>
      <c r="DXL944" s="5"/>
      <c r="DXM944" s="5"/>
      <c r="DXN944" s="5"/>
      <c r="DXO944" s="5"/>
      <c r="DXP944" s="5"/>
      <c r="DXQ944" s="5"/>
      <c r="DXR944" s="5"/>
      <c r="DXS944" s="5"/>
      <c r="DXT944" s="5"/>
      <c r="DXU944" s="5"/>
      <c r="DXV944" s="5"/>
      <c r="DXW944" s="5"/>
      <c r="DXX944" s="5"/>
      <c r="DXY944" s="5"/>
      <c r="DXZ944" s="5"/>
      <c r="DYA944" s="5"/>
      <c r="DYB944" s="5"/>
      <c r="DYC944" s="5"/>
      <c r="DYD944" s="5"/>
      <c r="DYE944" s="5"/>
      <c r="DYF944" s="5"/>
      <c r="DYG944" s="5"/>
      <c r="DYH944" s="5"/>
      <c r="DYI944" s="5"/>
      <c r="DYJ944" s="5"/>
      <c r="DYK944" s="5"/>
      <c r="DYL944" s="5"/>
      <c r="DYM944" s="5"/>
      <c r="DYN944" s="5"/>
      <c r="DYO944" s="5"/>
      <c r="DYP944" s="5"/>
      <c r="DYQ944" s="5"/>
      <c r="DYR944" s="5"/>
      <c r="DYS944" s="5"/>
      <c r="DYT944" s="5"/>
      <c r="DYU944" s="5"/>
      <c r="DYV944" s="5"/>
      <c r="DYW944" s="5"/>
      <c r="DYX944" s="5"/>
      <c r="DYY944" s="5"/>
      <c r="DYZ944" s="5"/>
      <c r="DZA944" s="5"/>
      <c r="DZB944" s="5"/>
      <c r="DZC944" s="5"/>
      <c r="DZD944" s="5"/>
      <c r="DZE944" s="5"/>
      <c r="DZF944" s="5"/>
      <c r="DZG944" s="5"/>
      <c r="DZH944" s="5"/>
      <c r="DZI944" s="5"/>
      <c r="DZJ944" s="5"/>
      <c r="DZK944" s="5"/>
      <c r="DZL944" s="5"/>
      <c r="DZM944" s="5"/>
      <c r="DZN944" s="5"/>
      <c r="DZO944" s="5"/>
      <c r="DZP944" s="5"/>
      <c r="DZQ944" s="5"/>
      <c r="DZR944" s="5"/>
      <c r="DZS944" s="5"/>
      <c r="DZT944" s="5"/>
      <c r="DZU944" s="5"/>
      <c r="DZV944" s="5"/>
      <c r="DZW944" s="5"/>
      <c r="DZX944" s="5"/>
      <c r="DZY944" s="5"/>
      <c r="DZZ944" s="5"/>
      <c r="EAA944" s="5"/>
      <c r="EAB944" s="5"/>
      <c r="EAC944" s="5"/>
      <c r="EAD944" s="5"/>
      <c r="EAE944" s="5"/>
      <c r="EAF944" s="5"/>
      <c r="EAG944" s="5"/>
      <c r="EAH944" s="5"/>
      <c r="EAI944" s="5"/>
      <c r="EAJ944" s="5"/>
      <c r="EAK944" s="5"/>
      <c r="EAL944" s="5"/>
      <c r="EAM944" s="5"/>
      <c r="EAN944" s="5"/>
      <c r="EAO944" s="5"/>
      <c r="EAP944" s="5"/>
      <c r="EAQ944" s="5"/>
      <c r="EAR944" s="5"/>
      <c r="EAS944" s="5"/>
      <c r="EAT944" s="5"/>
      <c r="EAU944" s="5"/>
      <c r="EAV944" s="5"/>
      <c r="EAW944" s="5"/>
      <c r="EAX944" s="5"/>
      <c r="EAY944" s="5"/>
      <c r="EAZ944" s="5"/>
      <c r="EBA944" s="5"/>
      <c r="EBB944" s="5"/>
      <c r="EBC944" s="5"/>
      <c r="EBD944" s="5"/>
      <c r="EBE944" s="5"/>
      <c r="EBF944" s="5"/>
      <c r="EBG944" s="5"/>
      <c r="EBH944" s="5"/>
      <c r="EBI944" s="5"/>
      <c r="EBJ944" s="5"/>
      <c r="EBK944" s="5"/>
      <c r="EBL944" s="5"/>
      <c r="EBM944" s="5"/>
      <c r="EBN944" s="5"/>
      <c r="EBO944" s="5"/>
      <c r="EBP944" s="5"/>
      <c r="EBQ944" s="5"/>
      <c r="EBR944" s="5"/>
      <c r="EBS944" s="5"/>
      <c r="EBT944" s="5"/>
      <c r="EBU944" s="5"/>
      <c r="EBV944" s="5"/>
      <c r="EBW944" s="5"/>
      <c r="EBX944" s="5"/>
      <c r="EBY944" s="5"/>
      <c r="EBZ944" s="5"/>
      <c r="ECA944" s="5"/>
      <c r="ECB944" s="5"/>
      <c r="ECC944" s="5"/>
      <c r="ECD944" s="5"/>
      <c r="ECE944" s="5"/>
      <c r="ECF944" s="5"/>
      <c r="ECG944" s="5"/>
      <c r="ECH944" s="5"/>
      <c r="ECI944" s="5"/>
      <c r="ECJ944" s="5"/>
      <c r="ECK944" s="5"/>
      <c r="ECL944" s="5"/>
      <c r="ECM944" s="5"/>
      <c r="ECN944" s="5"/>
      <c r="ECO944" s="5"/>
      <c r="ECP944" s="5"/>
      <c r="ECQ944" s="5"/>
      <c r="ECR944" s="5"/>
      <c r="ECS944" s="5"/>
      <c r="ECT944" s="5"/>
      <c r="ECU944" s="5"/>
      <c r="ECV944" s="5"/>
      <c r="ECW944" s="5"/>
      <c r="ECX944" s="5"/>
      <c r="ECY944" s="5"/>
      <c r="ECZ944" s="5"/>
      <c r="EDA944" s="5"/>
      <c r="EDB944" s="5"/>
      <c r="EDC944" s="5"/>
      <c r="EDD944" s="5"/>
      <c r="EDE944" s="5"/>
      <c r="EDF944" s="5"/>
      <c r="EDG944" s="5"/>
      <c r="EDH944" s="5"/>
      <c r="EDI944" s="5"/>
      <c r="EDJ944" s="5"/>
      <c r="EDK944" s="5"/>
      <c r="EDL944" s="5"/>
      <c r="EDM944" s="5"/>
      <c r="EDN944" s="5"/>
      <c r="EDO944" s="5"/>
      <c r="EDP944" s="5"/>
      <c r="EDQ944" s="5"/>
      <c r="EDR944" s="5"/>
      <c r="EDS944" s="5"/>
      <c r="EDT944" s="5"/>
      <c r="EDU944" s="5"/>
      <c r="EDV944" s="5"/>
      <c r="EDW944" s="5"/>
      <c r="EDX944" s="5"/>
      <c r="EDY944" s="5"/>
      <c r="EDZ944" s="5"/>
      <c r="EEA944" s="5"/>
      <c r="EEB944" s="5"/>
      <c r="EEC944" s="5"/>
      <c r="EED944" s="5"/>
      <c r="EEE944" s="5"/>
      <c r="EEF944" s="5"/>
      <c r="EEG944" s="5"/>
      <c r="EEH944" s="5"/>
      <c r="EEI944" s="5"/>
      <c r="EEJ944" s="5"/>
      <c r="EEK944" s="5"/>
      <c r="EEL944" s="5"/>
      <c r="EEM944" s="5"/>
      <c r="EEN944" s="5"/>
      <c r="EEO944" s="5"/>
      <c r="EEP944" s="5"/>
      <c r="EEQ944" s="5"/>
      <c r="EER944" s="5"/>
      <c r="EES944" s="5"/>
      <c r="EET944" s="5"/>
      <c r="EEU944" s="5"/>
      <c r="EEV944" s="5"/>
      <c r="EEW944" s="5"/>
      <c r="EEX944" s="5"/>
      <c r="EEY944" s="5"/>
      <c r="EEZ944" s="5"/>
      <c r="EFA944" s="5"/>
      <c r="EFB944" s="5"/>
      <c r="EFC944" s="5"/>
      <c r="EFD944" s="5"/>
      <c r="EFE944" s="5"/>
      <c r="EFF944" s="5"/>
      <c r="EFG944" s="5"/>
      <c r="EFH944" s="5"/>
      <c r="EFI944" s="5"/>
      <c r="EFJ944" s="5"/>
      <c r="EFK944" s="5"/>
      <c r="EFL944" s="5"/>
      <c r="EFM944" s="5"/>
      <c r="EFN944" s="5"/>
      <c r="EFO944" s="5"/>
      <c r="EFP944" s="5"/>
      <c r="EFQ944" s="5"/>
      <c r="EFR944" s="5"/>
      <c r="EFS944" s="5"/>
      <c r="EFT944" s="5"/>
      <c r="EFU944" s="5"/>
      <c r="EFV944" s="5"/>
      <c r="EFW944" s="5"/>
      <c r="EFX944" s="5"/>
      <c r="EFY944" s="5"/>
      <c r="EFZ944" s="5"/>
      <c r="EGA944" s="5"/>
      <c r="EGB944" s="5"/>
      <c r="EGC944" s="5"/>
      <c r="EGD944" s="5"/>
      <c r="EGE944" s="5"/>
      <c r="EGF944" s="5"/>
      <c r="EGG944" s="5"/>
      <c r="EGH944" s="5"/>
      <c r="EGI944" s="5"/>
      <c r="EGJ944" s="5"/>
      <c r="EGK944" s="5"/>
      <c r="EGL944" s="5"/>
      <c r="EGM944" s="5"/>
      <c r="EGN944" s="5"/>
      <c r="EGO944" s="5"/>
      <c r="EGP944" s="5"/>
      <c r="EGQ944" s="5"/>
      <c r="EGR944" s="5"/>
      <c r="EGS944" s="5"/>
      <c r="EGT944" s="5"/>
      <c r="EGU944" s="5"/>
      <c r="EGV944" s="5"/>
      <c r="EGW944" s="5"/>
      <c r="EGX944" s="5"/>
      <c r="EGY944" s="5"/>
      <c r="EGZ944" s="5"/>
      <c r="EHA944" s="5"/>
      <c r="EHB944" s="5"/>
      <c r="EHC944" s="5"/>
      <c r="EHD944" s="5"/>
      <c r="EHE944" s="5"/>
      <c r="EHF944" s="5"/>
      <c r="EHG944" s="5"/>
      <c r="EHH944" s="5"/>
      <c r="EHI944" s="5"/>
      <c r="EHJ944" s="5"/>
      <c r="EHK944" s="5"/>
      <c r="EHL944" s="5"/>
      <c r="EHM944" s="5"/>
      <c r="EHN944" s="5"/>
      <c r="EHO944" s="5"/>
      <c r="EHP944" s="5"/>
      <c r="EHQ944" s="5"/>
      <c r="EHR944" s="5"/>
      <c r="EHS944" s="5"/>
      <c r="EHT944" s="5"/>
      <c r="EHU944" s="5"/>
      <c r="EHV944" s="5"/>
      <c r="EHW944" s="5"/>
      <c r="EHX944" s="5"/>
      <c r="EHY944" s="5"/>
      <c r="EHZ944" s="5"/>
      <c r="EIA944" s="5"/>
      <c r="EIB944" s="5"/>
      <c r="EIC944" s="5"/>
      <c r="EID944" s="5"/>
      <c r="EIE944" s="5"/>
      <c r="EIF944" s="5"/>
      <c r="EIG944" s="5"/>
      <c r="EIH944" s="5"/>
      <c r="EII944" s="5"/>
      <c r="EIJ944" s="5"/>
      <c r="EIK944" s="5"/>
      <c r="EIL944" s="5"/>
      <c r="EIM944" s="5"/>
      <c r="EIN944" s="5"/>
      <c r="EIO944" s="5"/>
      <c r="EIP944" s="5"/>
      <c r="EIQ944" s="5"/>
      <c r="EIR944" s="5"/>
      <c r="EIS944" s="5"/>
      <c r="EIT944" s="5"/>
      <c r="EIU944" s="5"/>
      <c r="EIV944" s="5"/>
      <c r="EIW944" s="5"/>
      <c r="EIX944" s="5"/>
      <c r="EIY944" s="5"/>
      <c r="EIZ944" s="5"/>
      <c r="EJA944" s="5"/>
      <c r="EJB944" s="5"/>
      <c r="EJC944" s="5"/>
      <c r="EJD944" s="5"/>
      <c r="EJE944" s="5"/>
      <c r="EJF944" s="5"/>
      <c r="EJG944" s="5"/>
      <c r="EJH944" s="5"/>
      <c r="EJI944" s="5"/>
      <c r="EJJ944" s="5"/>
      <c r="EJK944" s="5"/>
      <c r="EJL944" s="5"/>
      <c r="EJM944" s="5"/>
      <c r="EJN944" s="5"/>
      <c r="EJO944" s="5"/>
      <c r="EJP944" s="5"/>
      <c r="EJQ944" s="5"/>
      <c r="EJR944" s="5"/>
      <c r="EJS944" s="5"/>
      <c r="EJT944" s="5"/>
      <c r="EJU944" s="5"/>
      <c r="EJV944" s="5"/>
      <c r="EJW944" s="5"/>
      <c r="EJX944" s="5"/>
      <c r="EJY944" s="5"/>
      <c r="EJZ944" s="5"/>
      <c r="EKA944" s="5"/>
      <c r="EKB944" s="5"/>
      <c r="EKC944" s="5"/>
      <c r="EKD944" s="5"/>
      <c r="EKE944" s="5"/>
      <c r="EKF944" s="5"/>
      <c r="EKG944" s="5"/>
      <c r="EKH944" s="5"/>
      <c r="EKI944" s="5"/>
      <c r="EKJ944" s="5"/>
      <c r="EKK944" s="5"/>
      <c r="EKL944" s="5"/>
      <c r="EKM944" s="5"/>
      <c r="EKN944" s="5"/>
      <c r="EKO944" s="5"/>
      <c r="EKP944" s="5"/>
      <c r="EKQ944" s="5"/>
      <c r="EKR944" s="5"/>
      <c r="EKS944" s="5"/>
      <c r="EKT944" s="5"/>
      <c r="EKU944" s="5"/>
      <c r="EKV944" s="5"/>
      <c r="EKW944" s="5"/>
      <c r="EKX944" s="5"/>
      <c r="EKY944" s="5"/>
      <c r="EKZ944" s="5"/>
      <c r="ELA944" s="5"/>
      <c r="ELB944" s="5"/>
      <c r="ELC944" s="5"/>
      <c r="ELD944" s="5"/>
      <c r="ELE944" s="5"/>
      <c r="ELF944" s="5"/>
      <c r="ELG944" s="5"/>
      <c r="ELH944" s="5"/>
      <c r="ELI944" s="5"/>
      <c r="ELJ944" s="5"/>
      <c r="ELK944" s="5"/>
      <c r="ELL944" s="5"/>
      <c r="ELM944" s="5"/>
      <c r="ELN944" s="5"/>
      <c r="ELO944" s="5"/>
      <c r="ELP944" s="5"/>
      <c r="ELQ944" s="5"/>
      <c r="ELR944" s="5"/>
      <c r="ELS944" s="5"/>
      <c r="ELT944" s="5"/>
      <c r="ELU944" s="5"/>
      <c r="ELV944" s="5"/>
      <c r="ELW944" s="5"/>
      <c r="ELX944" s="5"/>
      <c r="ELY944" s="5"/>
      <c r="ELZ944" s="5"/>
      <c r="EMA944" s="5"/>
      <c r="EMB944" s="5"/>
      <c r="EMC944" s="5"/>
      <c r="EMD944" s="5"/>
      <c r="EME944" s="5"/>
      <c r="EMF944" s="5"/>
      <c r="EMG944" s="5"/>
      <c r="EMH944" s="5"/>
      <c r="EMI944" s="5"/>
      <c r="EMJ944" s="5"/>
      <c r="EMK944" s="5"/>
      <c r="EML944" s="5"/>
      <c r="EMM944" s="5"/>
      <c r="EMN944" s="5"/>
      <c r="EMO944" s="5"/>
      <c r="EMP944" s="5"/>
      <c r="EMQ944" s="5"/>
      <c r="EMR944" s="5"/>
      <c r="EMS944" s="5"/>
      <c r="EMT944" s="5"/>
      <c r="EMU944" s="5"/>
      <c r="EMV944" s="5"/>
      <c r="EMW944" s="5"/>
      <c r="EMX944" s="5"/>
      <c r="EMY944" s="5"/>
      <c r="EMZ944" s="5"/>
      <c r="ENA944" s="5"/>
      <c r="ENB944" s="5"/>
      <c r="ENC944" s="5"/>
      <c r="END944" s="5"/>
      <c r="ENE944" s="5"/>
      <c r="ENF944" s="5"/>
      <c r="ENG944" s="5"/>
      <c r="ENH944" s="5"/>
      <c r="ENI944" s="5"/>
      <c r="ENJ944" s="5"/>
      <c r="ENK944" s="5"/>
      <c r="ENL944" s="5"/>
      <c r="ENM944" s="5"/>
      <c r="ENN944" s="5"/>
      <c r="ENO944" s="5"/>
      <c r="ENP944" s="5"/>
      <c r="ENQ944" s="5"/>
      <c r="ENR944" s="5"/>
      <c r="ENS944" s="5"/>
      <c r="ENT944" s="5"/>
      <c r="ENU944" s="5"/>
      <c r="ENV944" s="5"/>
      <c r="ENW944" s="5"/>
      <c r="ENX944" s="5"/>
      <c r="ENY944" s="5"/>
      <c r="ENZ944" s="5"/>
      <c r="EOA944" s="5"/>
      <c r="EOB944" s="5"/>
      <c r="EOC944" s="5"/>
      <c r="EOD944" s="5"/>
      <c r="EOE944" s="5"/>
      <c r="EOF944" s="5"/>
      <c r="EOG944" s="5"/>
      <c r="EOH944" s="5"/>
      <c r="EOI944" s="5"/>
      <c r="EOJ944" s="5"/>
      <c r="EOK944" s="5"/>
      <c r="EOL944" s="5"/>
      <c r="EOM944" s="5"/>
      <c r="EON944" s="5"/>
      <c r="EOO944" s="5"/>
      <c r="EOP944" s="5"/>
      <c r="EOQ944" s="5"/>
      <c r="EOR944" s="5"/>
      <c r="EOS944" s="5"/>
      <c r="EOT944" s="5"/>
      <c r="EOU944" s="5"/>
      <c r="EOV944" s="5"/>
      <c r="EOW944" s="5"/>
      <c r="EOX944" s="5"/>
      <c r="EOY944" s="5"/>
      <c r="EOZ944" s="5"/>
      <c r="EPA944" s="5"/>
      <c r="EPB944" s="5"/>
      <c r="EPC944" s="5"/>
      <c r="EPD944" s="5"/>
      <c r="EPE944" s="5"/>
      <c r="EPF944" s="5"/>
      <c r="EPG944" s="5"/>
      <c r="EPH944" s="5"/>
      <c r="EPI944" s="5"/>
      <c r="EPJ944" s="5"/>
      <c r="EPK944" s="5"/>
      <c r="EPL944" s="5"/>
      <c r="EPM944" s="5"/>
      <c r="EPN944" s="5"/>
      <c r="EPO944" s="5"/>
      <c r="EPP944" s="5"/>
      <c r="EPQ944" s="5"/>
      <c r="EPR944" s="5"/>
      <c r="EPS944" s="5"/>
      <c r="EPT944" s="5"/>
      <c r="EPU944" s="5"/>
      <c r="EPV944" s="5"/>
      <c r="EPW944" s="5"/>
      <c r="EPX944" s="5"/>
      <c r="EPY944" s="5"/>
      <c r="EPZ944" s="5"/>
      <c r="EQA944" s="5"/>
      <c r="EQB944" s="5"/>
      <c r="EQC944" s="5"/>
      <c r="EQD944" s="5"/>
      <c r="EQE944" s="5"/>
      <c r="EQF944" s="5"/>
      <c r="EQG944" s="5"/>
      <c r="EQH944" s="5"/>
      <c r="EQI944" s="5"/>
      <c r="EQJ944" s="5"/>
      <c r="EQK944" s="5"/>
      <c r="EQL944" s="5"/>
      <c r="EQM944" s="5"/>
      <c r="EQN944" s="5"/>
      <c r="EQO944" s="5"/>
      <c r="EQP944" s="5"/>
      <c r="EQQ944" s="5"/>
      <c r="EQR944" s="5"/>
      <c r="EQS944" s="5"/>
      <c r="EQT944" s="5"/>
      <c r="EQU944" s="5"/>
      <c r="EQV944" s="5"/>
      <c r="EQW944" s="5"/>
      <c r="EQX944" s="5"/>
      <c r="EQY944" s="5"/>
      <c r="EQZ944" s="5"/>
      <c r="ERA944" s="5"/>
      <c r="ERB944" s="5"/>
      <c r="ERC944" s="5"/>
      <c r="ERD944" s="5"/>
      <c r="ERE944" s="5"/>
      <c r="ERF944" s="5"/>
      <c r="ERG944" s="5"/>
      <c r="ERH944" s="5"/>
      <c r="ERI944" s="5"/>
      <c r="ERJ944" s="5"/>
      <c r="ERK944" s="5"/>
      <c r="ERL944" s="5"/>
      <c r="ERM944" s="5"/>
      <c r="ERN944" s="5"/>
      <c r="ERO944" s="5"/>
      <c r="ERP944" s="5"/>
      <c r="ERQ944" s="5"/>
      <c r="ERR944" s="5"/>
      <c r="ERS944" s="5"/>
      <c r="ERT944" s="5"/>
      <c r="ERU944" s="5"/>
      <c r="ERV944" s="5"/>
      <c r="ERW944" s="5"/>
      <c r="ERX944" s="5"/>
      <c r="ERY944" s="5"/>
      <c r="ERZ944" s="5"/>
      <c r="ESA944" s="5"/>
      <c r="ESB944" s="5"/>
      <c r="ESC944" s="5"/>
      <c r="ESD944" s="5"/>
      <c r="ESE944" s="5"/>
      <c r="ESF944" s="5"/>
      <c r="ESG944" s="5"/>
      <c r="ESH944" s="5"/>
      <c r="ESI944" s="5"/>
      <c r="ESJ944" s="5"/>
      <c r="ESK944" s="5"/>
      <c r="ESL944" s="5"/>
      <c r="ESM944" s="5"/>
      <c r="ESN944" s="5"/>
      <c r="ESO944" s="5"/>
      <c r="ESP944" s="5"/>
      <c r="ESQ944" s="5"/>
      <c r="ESR944" s="5"/>
      <c r="ESS944" s="5"/>
      <c r="EST944" s="5"/>
      <c r="ESU944" s="5"/>
      <c r="ESV944" s="5"/>
      <c r="ESW944" s="5"/>
      <c r="ESX944" s="5"/>
      <c r="ESY944" s="5"/>
      <c r="ESZ944" s="5"/>
      <c r="ETA944" s="5"/>
      <c r="ETB944" s="5"/>
      <c r="ETC944" s="5"/>
      <c r="ETD944" s="5"/>
      <c r="ETE944" s="5"/>
      <c r="ETF944" s="5"/>
      <c r="ETG944" s="5"/>
      <c r="ETH944" s="5"/>
      <c r="ETI944" s="5"/>
      <c r="ETJ944" s="5"/>
      <c r="ETK944" s="5"/>
      <c r="ETL944" s="5"/>
      <c r="ETM944" s="5"/>
      <c r="ETN944" s="5"/>
      <c r="ETO944" s="5"/>
      <c r="ETP944" s="5"/>
      <c r="ETQ944" s="5"/>
      <c r="ETR944" s="5"/>
      <c r="ETS944" s="5"/>
      <c r="ETT944" s="5"/>
      <c r="ETU944" s="5"/>
      <c r="ETV944" s="5"/>
      <c r="ETW944" s="5"/>
      <c r="ETX944" s="5"/>
      <c r="ETY944" s="5"/>
      <c r="ETZ944" s="5"/>
      <c r="EUA944" s="5"/>
      <c r="EUB944" s="5"/>
      <c r="EUC944" s="5"/>
      <c r="EUD944" s="5"/>
      <c r="EUE944" s="5"/>
      <c r="EUF944" s="5"/>
      <c r="EUG944" s="5"/>
      <c r="EUH944" s="5"/>
      <c r="EUI944" s="5"/>
      <c r="EUJ944" s="5"/>
      <c r="EUK944" s="5"/>
      <c r="EUL944" s="5"/>
      <c r="EUM944" s="5"/>
      <c r="EUN944" s="5"/>
      <c r="EUO944" s="5"/>
      <c r="EUP944" s="5"/>
      <c r="EUQ944" s="5"/>
      <c r="EUR944" s="5"/>
      <c r="EUS944" s="5"/>
      <c r="EUT944" s="5"/>
      <c r="EUU944" s="5"/>
      <c r="EUV944" s="5"/>
      <c r="EUW944" s="5"/>
      <c r="EUX944" s="5"/>
      <c r="EUY944" s="5"/>
      <c r="EUZ944" s="5"/>
      <c r="EVA944" s="5"/>
      <c r="EVB944" s="5"/>
      <c r="EVC944" s="5"/>
      <c r="EVD944" s="5"/>
      <c r="EVE944" s="5"/>
      <c r="EVF944" s="5"/>
      <c r="EVG944" s="5"/>
      <c r="EVH944" s="5"/>
      <c r="EVI944" s="5"/>
      <c r="EVJ944" s="5"/>
      <c r="EVK944" s="5"/>
      <c r="EVL944" s="5"/>
      <c r="EVM944" s="5"/>
      <c r="EVN944" s="5"/>
      <c r="EVO944" s="5"/>
      <c r="EVP944" s="5"/>
      <c r="EVQ944" s="5"/>
      <c r="EVR944" s="5"/>
      <c r="EVS944" s="5"/>
      <c r="EVT944" s="5"/>
      <c r="EVU944" s="5"/>
      <c r="EVV944" s="5"/>
      <c r="EVW944" s="5"/>
      <c r="EVX944" s="5"/>
      <c r="EVY944" s="5"/>
      <c r="EVZ944" s="5"/>
      <c r="EWA944" s="5"/>
      <c r="EWB944" s="5"/>
      <c r="EWC944" s="5"/>
      <c r="EWD944" s="5"/>
      <c r="EWE944" s="5"/>
      <c r="EWF944" s="5"/>
      <c r="EWG944" s="5"/>
      <c r="EWH944" s="5"/>
      <c r="EWI944" s="5"/>
      <c r="EWJ944" s="5"/>
      <c r="EWK944" s="5"/>
      <c r="EWL944" s="5"/>
      <c r="EWM944" s="5"/>
      <c r="EWN944" s="5"/>
      <c r="EWO944" s="5"/>
      <c r="EWP944" s="5"/>
      <c r="EWQ944" s="5"/>
      <c r="EWR944" s="5"/>
      <c r="EWS944" s="5"/>
      <c r="EWT944" s="5"/>
      <c r="EWU944" s="5"/>
      <c r="EWV944" s="5"/>
      <c r="EWW944" s="5"/>
      <c r="EWX944" s="5"/>
      <c r="EWY944" s="5"/>
      <c r="EWZ944" s="5"/>
      <c r="EXA944" s="5"/>
      <c r="EXB944" s="5"/>
      <c r="EXC944" s="5"/>
      <c r="EXD944" s="5"/>
      <c r="EXE944" s="5"/>
      <c r="EXF944" s="5"/>
      <c r="EXG944" s="5"/>
      <c r="EXH944" s="5"/>
      <c r="EXI944" s="5"/>
      <c r="EXJ944" s="5"/>
      <c r="EXK944" s="5"/>
      <c r="EXL944" s="5"/>
      <c r="EXM944" s="5"/>
      <c r="EXN944" s="5"/>
      <c r="EXO944" s="5"/>
      <c r="EXP944" s="5"/>
      <c r="EXQ944" s="5"/>
      <c r="EXR944" s="5"/>
      <c r="EXS944" s="5"/>
      <c r="EXT944" s="5"/>
      <c r="EXU944" s="5"/>
      <c r="EXV944" s="5"/>
      <c r="EXW944" s="5"/>
      <c r="EXX944" s="5"/>
      <c r="EXY944" s="5"/>
      <c r="EXZ944" s="5"/>
      <c r="EYA944" s="5"/>
      <c r="EYB944" s="5"/>
      <c r="EYC944" s="5"/>
      <c r="EYD944" s="5"/>
      <c r="EYE944" s="5"/>
      <c r="EYF944" s="5"/>
      <c r="EYG944" s="5"/>
      <c r="EYH944" s="5"/>
      <c r="EYI944" s="5"/>
      <c r="EYJ944" s="5"/>
      <c r="EYK944" s="5"/>
      <c r="EYL944" s="5"/>
      <c r="EYM944" s="5"/>
      <c r="EYN944" s="5"/>
      <c r="EYO944" s="5"/>
      <c r="EYP944" s="5"/>
      <c r="EYQ944" s="5"/>
      <c r="EYR944" s="5"/>
      <c r="EYS944" s="5"/>
      <c r="EYT944" s="5"/>
      <c r="EYU944" s="5"/>
      <c r="EYV944" s="5"/>
      <c r="EYW944" s="5"/>
      <c r="EYX944" s="5"/>
      <c r="EYY944" s="5"/>
      <c r="EYZ944" s="5"/>
      <c r="EZA944" s="5"/>
      <c r="EZB944" s="5"/>
      <c r="EZC944" s="5"/>
      <c r="EZD944" s="5"/>
      <c r="EZE944" s="5"/>
      <c r="EZF944" s="5"/>
      <c r="EZG944" s="5"/>
      <c r="EZH944" s="5"/>
      <c r="EZI944" s="5"/>
      <c r="EZJ944" s="5"/>
      <c r="EZK944" s="5"/>
      <c r="EZL944" s="5"/>
      <c r="EZM944" s="5"/>
      <c r="EZN944" s="5"/>
      <c r="EZO944" s="5"/>
      <c r="EZP944" s="5"/>
      <c r="EZQ944" s="5"/>
      <c r="EZR944" s="5"/>
      <c r="EZS944" s="5"/>
      <c r="EZT944" s="5"/>
      <c r="EZU944" s="5"/>
      <c r="EZV944" s="5"/>
      <c r="EZW944" s="5"/>
      <c r="EZX944" s="5"/>
      <c r="EZY944" s="5"/>
      <c r="EZZ944" s="5"/>
      <c r="FAA944" s="5"/>
      <c r="FAB944" s="5"/>
      <c r="FAC944" s="5"/>
      <c r="FAD944" s="5"/>
      <c r="FAE944" s="5"/>
      <c r="FAF944" s="5"/>
      <c r="FAG944" s="5"/>
      <c r="FAH944" s="5"/>
      <c r="FAI944" s="5"/>
      <c r="FAJ944" s="5"/>
      <c r="FAK944" s="5"/>
      <c r="FAL944" s="5"/>
      <c r="FAM944" s="5"/>
      <c r="FAN944" s="5"/>
      <c r="FAO944" s="5"/>
      <c r="FAP944" s="5"/>
      <c r="FAQ944" s="5"/>
      <c r="FAR944" s="5"/>
      <c r="FAS944" s="5"/>
      <c r="FAT944" s="5"/>
      <c r="FAU944" s="5"/>
      <c r="FAV944" s="5"/>
      <c r="FAW944" s="5"/>
      <c r="FAX944" s="5"/>
      <c r="FAY944" s="5"/>
      <c r="FAZ944" s="5"/>
      <c r="FBA944" s="5"/>
      <c r="FBB944" s="5"/>
      <c r="FBC944" s="5"/>
      <c r="FBD944" s="5"/>
      <c r="FBE944" s="5"/>
      <c r="FBF944" s="5"/>
      <c r="FBG944" s="5"/>
      <c r="FBH944" s="5"/>
      <c r="FBI944" s="5"/>
      <c r="FBJ944" s="5"/>
      <c r="FBK944" s="5"/>
      <c r="FBL944" s="5"/>
      <c r="FBM944" s="5"/>
      <c r="FBN944" s="5"/>
      <c r="FBO944" s="5"/>
      <c r="FBP944" s="5"/>
      <c r="FBQ944" s="5"/>
      <c r="FBR944" s="5"/>
      <c r="FBS944" s="5"/>
      <c r="FBT944" s="5"/>
      <c r="FBU944" s="5"/>
      <c r="FBV944" s="5"/>
      <c r="FBW944" s="5"/>
      <c r="FBX944" s="5"/>
      <c r="FBY944" s="5"/>
      <c r="FBZ944" s="5"/>
      <c r="FCA944" s="5"/>
      <c r="FCB944" s="5"/>
      <c r="FCC944" s="5"/>
      <c r="FCD944" s="5"/>
      <c r="FCE944" s="5"/>
      <c r="FCF944" s="5"/>
      <c r="FCG944" s="5"/>
      <c r="FCH944" s="5"/>
      <c r="FCI944" s="5"/>
      <c r="FCJ944" s="5"/>
      <c r="FCK944" s="5"/>
      <c r="FCL944" s="5"/>
      <c r="FCM944" s="5"/>
      <c r="FCN944" s="5"/>
      <c r="FCO944" s="5"/>
      <c r="FCP944" s="5"/>
      <c r="FCQ944" s="5"/>
      <c r="FCR944" s="5"/>
      <c r="FCS944" s="5"/>
      <c r="FCT944" s="5"/>
      <c r="FCU944" s="5"/>
      <c r="FCV944" s="5"/>
      <c r="FCW944" s="5"/>
      <c r="FCX944" s="5"/>
      <c r="FCY944" s="5"/>
      <c r="FCZ944" s="5"/>
      <c r="FDA944" s="5"/>
      <c r="FDB944" s="5"/>
      <c r="FDC944" s="5"/>
      <c r="FDD944" s="5"/>
      <c r="FDE944" s="5"/>
      <c r="FDF944" s="5"/>
      <c r="FDG944" s="5"/>
      <c r="FDH944" s="5"/>
      <c r="FDI944" s="5"/>
      <c r="FDJ944" s="5"/>
      <c r="FDK944" s="5"/>
      <c r="FDL944" s="5"/>
      <c r="FDM944" s="5"/>
      <c r="FDN944" s="5"/>
      <c r="FDO944" s="5"/>
      <c r="FDP944" s="5"/>
      <c r="FDQ944" s="5"/>
      <c r="FDR944" s="5"/>
      <c r="FDS944" s="5"/>
      <c r="FDT944" s="5"/>
      <c r="FDU944" s="5"/>
      <c r="FDV944" s="5"/>
      <c r="FDW944" s="5"/>
      <c r="FDX944" s="5"/>
      <c r="FDY944" s="5"/>
      <c r="FDZ944" s="5"/>
      <c r="FEA944" s="5"/>
      <c r="FEB944" s="5"/>
      <c r="FEC944" s="5"/>
      <c r="FED944" s="5"/>
      <c r="FEE944" s="5"/>
      <c r="FEF944" s="5"/>
      <c r="FEG944" s="5"/>
      <c r="FEH944" s="5"/>
      <c r="FEI944" s="5"/>
      <c r="FEJ944" s="5"/>
      <c r="FEK944" s="5"/>
      <c r="FEL944" s="5"/>
      <c r="FEM944" s="5"/>
      <c r="FEN944" s="5"/>
      <c r="FEO944" s="5"/>
      <c r="FEP944" s="5"/>
      <c r="FEQ944" s="5"/>
      <c r="FER944" s="5"/>
      <c r="FES944" s="5"/>
      <c r="FET944" s="5"/>
      <c r="FEU944" s="5"/>
      <c r="FEV944" s="5"/>
      <c r="FEW944" s="5"/>
      <c r="FEX944" s="5"/>
      <c r="FEY944" s="5"/>
      <c r="FEZ944" s="5"/>
      <c r="FFA944" s="5"/>
      <c r="FFB944" s="5"/>
      <c r="FFC944" s="5"/>
      <c r="FFD944" s="5"/>
      <c r="FFE944" s="5"/>
      <c r="FFF944" s="5"/>
      <c r="FFG944" s="5"/>
      <c r="FFH944" s="5"/>
      <c r="FFI944" s="5"/>
      <c r="FFJ944" s="5"/>
      <c r="FFK944" s="5"/>
      <c r="FFL944" s="5"/>
      <c r="FFM944" s="5"/>
      <c r="FFN944" s="5"/>
      <c r="FFO944" s="5"/>
      <c r="FFP944" s="5"/>
      <c r="FFQ944" s="5"/>
      <c r="FFR944" s="5"/>
      <c r="FFS944" s="5"/>
      <c r="FFT944" s="5"/>
      <c r="FFU944" s="5"/>
      <c r="FFV944" s="5"/>
      <c r="FFW944" s="5"/>
      <c r="FFX944" s="5"/>
      <c r="FFY944" s="5"/>
      <c r="FFZ944" s="5"/>
      <c r="FGA944" s="5"/>
      <c r="FGB944" s="5"/>
      <c r="FGC944" s="5"/>
      <c r="FGD944" s="5"/>
      <c r="FGE944" s="5"/>
      <c r="FGF944" s="5"/>
      <c r="FGG944" s="5"/>
      <c r="FGH944" s="5"/>
      <c r="FGI944" s="5"/>
      <c r="FGJ944" s="5"/>
      <c r="FGK944" s="5"/>
      <c r="FGL944" s="5"/>
      <c r="FGM944" s="5"/>
      <c r="FGN944" s="5"/>
      <c r="FGO944" s="5"/>
      <c r="FGP944" s="5"/>
      <c r="FGQ944" s="5"/>
      <c r="FGR944" s="5"/>
      <c r="FGS944" s="5"/>
      <c r="FGT944" s="5"/>
      <c r="FGU944" s="5"/>
      <c r="FGV944" s="5"/>
      <c r="FGW944" s="5"/>
      <c r="FGX944" s="5"/>
      <c r="FGY944" s="5"/>
      <c r="FGZ944" s="5"/>
      <c r="FHA944" s="5"/>
      <c r="FHB944" s="5"/>
      <c r="FHC944" s="5"/>
      <c r="FHD944" s="5"/>
      <c r="FHE944" s="5"/>
      <c r="FHF944" s="5"/>
      <c r="FHG944" s="5"/>
      <c r="FHH944" s="5"/>
      <c r="FHI944" s="5"/>
      <c r="FHJ944" s="5"/>
      <c r="FHK944" s="5"/>
      <c r="FHL944" s="5"/>
      <c r="FHM944" s="5"/>
      <c r="FHN944" s="5"/>
      <c r="FHO944" s="5"/>
      <c r="FHP944" s="5"/>
      <c r="FHQ944" s="5"/>
      <c r="FHR944" s="5"/>
      <c r="FHS944" s="5"/>
      <c r="FHT944" s="5"/>
      <c r="FHU944" s="5"/>
      <c r="FHV944" s="5"/>
      <c r="FHW944" s="5"/>
      <c r="FHX944" s="5"/>
      <c r="FHY944" s="5"/>
      <c r="FHZ944" s="5"/>
      <c r="FIA944" s="5"/>
      <c r="FIB944" s="5"/>
      <c r="FIC944" s="5"/>
      <c r="FID944" s="5"/>
      <c r="FIE944" s="5"/>
      <c r="FIF944" s="5"/>
      <c r="FIG944" s="5"/>
      <c r="FIH944" s="5"/>
      <c r="FII944" s="5"/>
      <c r="FIJ944" s="5"/>
      <c r="FIK944" s="5"/>
      <c r="FIL944" s="5"/>
      <c r="FIM944" s="5"/>
      <c r="FIN944" s="5"/>
      <c r="FIO944" s="5"/>
      <c r="FIP944" s="5"/>
      <c r="FIQ944" s="5"/>
      <c r="FIR944" s="5"/>
      <c r="FIS944" s="5"/>
      <c r="FIT944" s="5"/>
      <c r="FIU944" s="5"/>
      <c r="FIV944" s="5"/>
      <c r="FIW944" s="5"/>
      <c r="FIX944" s="5"/>
      <c r="FIY944" s="5"/>
      <c r="FIZ944" s="5"/>
      <c r="FJA944" s="5"/>
      <c r="FJB944" s="5"/>
      <c r="FJC944" s="5"/>
      <c r="FJD944" s="5"/>
      <c r="FJE944" s="5"/>
      <c r="FJF944" s="5"/>
      <c r="FJG944" s="5"/>
      <c r="FJH944" s="5"/>
      <c r="FJI944" s="5"/>
      <c r="FJJ944" s="5"/>
      <c r="FJK944" s="5"/>
      <c r="FJL944" s="5"/>
      <c r="FJM944" s="5"/>
      <c r="FJN944" s="5"/>
      <c r="FJO944" s="5"/>
      <c r="FJP944" s="5"/>
      <c r="FJQ944" s="5"/>
      <c r="FJR944" s="5"/>
      <c r="FJS944" s="5"/>
      <c r="FJT944" s="5"/>
      <c r="FJU944" s="5"/>
      <c r="FJV944" s="5"/>
      <c r="FJW944" s="5"/>
      <c r="FJX944" s="5"/>
      <c r="FJY944" s="5"/>
      <c r="FJZ944" s="5"/>
      <c r="FKA944" s="5"/>
      <c r="FKB944" s="5"/>
      <c r="FKC944" s="5"/>
      <c r="FKD944" s="5"/>
      <c r="FKE944" s="5"/>
      <c r="FKF944" s="5"/>
      <c r="FKG944" s="5"/>
      <c r="FKH944" s="5"/>
      <c r="FKI944" s="5"/>
      <c r="FKJ944" s="5"/>
      <c r="FKK944" s="5"/>
      <c r="FKL944" s="5"/>
      <c r="FKM944" s="5"/>
      <c r="FKN944" s="5"/>
      <c r="FKO944" s="5"/>
      <c r="FKP944" s="5"/>
      <c r="FKQ944" s="5"/>
      <c r="FKR944" s="5"/>
      <c r="FKS944" s="5"/>
      <c r="FKT944" s="5"/>
      <c r="FKU944" s="5"/>
      <c r="FKV944" s="5"/>
      <c r="FKW944" s="5"/>
      <c r="FKX944" s="5"/>
      <c r="FKY944" s="5"/>
      <c r="FKZ944" s="5"/>
      <c r="FLA944" s="5"/>
      <c r="FLB944" s="5"/>
      <c r="FLC944" s="5"/>
      <c r="FLD944" s="5"/>
      <c r="FLE944" s="5"/>
      <c r="FLF944" s="5"/>
      <c r="FLG944" s="5"/>
      <c r="FLH944" s="5"/>
      <c r="FLI944" s="5"/>
      <c r="FLJ944" s="5"/>
      <c r="FLK944" s="5"/>
      <c r="FLL944" s="5"/>
      <c r="FLM944" s="5"/>
      <c r="FLN944" s="5"/>
      <c r="FLO944" s="5"/>
      <c r="FLP944" s="5"/>
      <c r="FLQ944" s="5"/>
      <c r="FLR944" s="5"/>
      <c r="FLS944" s="5"/>
      <c r="FLT944" s="5"/>
      <c r="FLU944" s="5"/>
      <c r="FLV944" s="5"/>
      <c r="FLW944" s="5"/>
      <c r="FLX944" s="5"/>
      <c r="FLY944" s="5"/>
      <c r="FLZ944" s="5"/>
      <c r="FMA944" s="5"/>
      <c r="FMB944" s="5"/>
      <c r="FMC944" s="5"/>
      <c r="FMD944" s="5"/>
      <c r="FME944" s="5"/>
      <c r="FMF944" s="5"/>
      <c r="FMG944" s="5"/>
      <c r="FMH944" s="5"/>
      <c r="FMI944" s="5"/>
      <c r="FMJ944" s="5"/>
      <c r="FMK944" s="5"/>
      <c r="FML944" s="5"/>
      <c r="FMM944" s="5"/>
      <c r="FMN944" s="5"/>
      <c r="FMO944" s="5"/>
      <c r="FMP944" s="5"/>
      <c r="FMQ944" s="5"/>
      <c r="FMR944" s="5"/>
      <c r="FMS944" s="5"/>
      <c r="FMT944" s="5"/>
      <c r="FMU944" s="5"/>
      <c r="FMV944" s="5"/>
      <c r="FMW944" s="5"/>
      <c r="FMX944" s="5"/>
      <c r="FMY944" s="5"/>
      <c r="FMZ944" s="5"/>
      <c r="FNA944" s="5"/>
      <c r="FNB944" s="5"/>
      <c r="FNC944" s="5"/>
      <c r="FND944" s="5"/>
      <c r="FNE944" s="5"/>
      <c r="FNF944" s="5"/>
      <c r="FNG944" s="5"/>
      <c r="FNH944" s="5"/>
      <c r="FNI944" s="5"/>
      <c r="FNJ944" s="5"/>
      <c r="FNK944" s="5"/>
      <c r="FNL944" s="5"/>
      <c r="FNM944" s="5"/>
      <c r="FNN944" s="5"/>
      <c r="FNO944" s="5"/>
      <c r="FNP944" s="5"/>
      <c r="FNQ944" s="5"/>
      <c r="FNR944" s="5"/>
      <c r="FNS944" s="5"/>
      <c r="FNT944" s="5"/>
      <c r="FNU944" s="5"/>
      <c r="FNV944" s="5"/>
      <c r="FNW944" s="5"/>
      <c r="FNX944" s="5"/>
      <c r="FNY944" s="5"/>
      <c r="FNZ944" s="5"/>
      <c r="FOA944" s="5"/>
      <c r="FOB944" s="5"/>
      <c r="FOC944" s="5"/>
      <c r="FOD944" s="5"/>
      <c r="FOE944" s="5"/>
      <c r="FOF944" s="5"/>
      <c r="FOG944" s="5"/>
      <c r="FOH944" s="5"/>
      <c r="FOI944" s="5"/>
      <c r="FOJ944" s="5"/>
      <c r="FOK944" s="5"/>
      <c r="FOL944" s="5"/>
      <c r="FOM944" s="5"/>
      <c r="FON944" s="5"/>
      <c r="FOO944" s="5"/>
      <c r="FOP944" s="5"/>
      <c r="FOQ944" s="5"/>
      <c r="FOR944" s="5"/>
      <c r="FOS944" s="5"/>
      <c r="FOT944" s="5"/>
      <c r="FOU944" s="5"/>
      <c r="FOV944" s="5"/>
      <c r="FOW944" s="5"/>
      <c r="FOX944" s="5"/>
      <c r="FOY944" s="5"/>
      <c r="FOZ944" s="5"/>
      <c r="FPA944" s="5"/>
      <c r="FPB944" s="5"/>
      <c r="FPC944" s="5"/>
      <c r="FPD944" s="5"/>
      <c r="FPE944" s="5"/>
      <c r="FPF944" s="5"/>
      <c r="FPG944" s="5"/>
      <c r="FPH944" s="5"/>
      <c r="FPI944" s="5"/>
      <c r="FPJ944" s="5"/>
      <c r="FPK944" s="5"/>
      <c r="FPL944" s="5"/>
      <c r="FPM944" s="5"/>
      <c r="FPN944" s="5"/>
      <c r="FPO944" s="5"/>
      <c r="FPP944" s="5"/>
      <c r="FPQ944" s="5"/>
      <c r="FPR944" s="5"/>
      <c r="FPS944" s="5"/>
      <c r="FPT944" s="5"/>
      <c r="FPU944" s="5"/>
      <c r="FPV944" s="5"/>
      <c r="FPW944" s="5"/>
      <c r="FPX944" s="5"/>
      <c r="FPY944" s="5"/>
      <c r="FPZ944" s="5"/>
      <c r="FQA944" s="5"/>
      <c r="FQB944" s="5"/>
      <c r="FQC944" s="5"/>
      <c r="FQD944" s="5"/>
      <c r="FQE944" s="5"/>
      <c r="FQF944" s="5"/>
      <c r="FQG944" s="5"/>
      <c r="FQH944" s="5"/>
      <c r="FQI944" s="5"/>
      <c r="FQJ944" s="5"/>
      <c r="FQK944" s="5"/>
      <c r="FQL944" s="5"/>
      <c r="FQM944" s="5"/>
      <c r="FQN944" s="5"/>
      <c r="FQO944" s="5"/>
      <c r="FQP944" s="5"/>
      <c r="FQQ944" s="5"/>
      <c r="FQR944" s="5"/>
      <c r="FQS944" s="5"/>
      <c r="FQT944" s="5"/>
      <c r="FQU944" s="5"/>
      <c r="FQV944" s="5"/>
      <c r="FQW944" s="5"/>
      <c r="FQX944" s="5"/>
      <c r="FQY944" s="5"/>
      <c r="FQZ944" s="5"/>
      <c r="FRA944" s="5"/>
      <c r="FRB944" s="5"/>
      <c r="FRC944" s="5"/>
      <c r="FRD944" s="5"/>
      <c r="FRE944" s="5"/>
      <c r="FRF944" s="5"/>
      <c r="FRG944" s="5"/>
      <c r="FRH944" s="5"/>
      <c r="FRI944" s="5"/>
      <c r="FRJ944" s="5"/>
      <c r="FRK944" s="5"/>
      <c r="FRL944" s="5"/>
      <c r="FRM944" s="5"/>
      <c r="FRN944" s="5"/>
      <c r="FRO944" s="5"/>
      <c r="FRP944" s="5"/>
      <c r="FRQ944" s="5"/>
      <c r="FRR944" s="5"/>
      <c r="FRS944" s="5"/>
      <c r="FRT944" s="5"/>
      <c r="FRU944" s="5"/>
      <c r="FRV944" s="5"/>
      <c r="FRW944" s="5"/>
      <c r="FRX944" s="5"/>
      <c r="FRY944" s="5"/>
      <c r="FRZ944" s="5"/>
      <c r="FSA944" s="5"/>
      <c r="FSB944" s="5"/>
      <c r="FSC944" s="5"/>
      <c r="FSD944" s="5"/>
      <c r="FSE944" s="5"/>
      <c r="FSF944" s="5"/>
      <c r="FSG944" s="5"/>
      <c r="FSH944" s="5"/>
      <c r="FSI944" s="5"/>
      <c r="FSJ944" s="5"/>
      <c r="FSK944" s="5"/>
      <c r="FSL944" s="5"/>
      <c r="FSM944" s="5"/>
      <c r="FSN944" s="5"/>
      <c r="FSO944" s="5"/>
      <c r="FSP944" s="5"/>
      <c r="FSQ944" s="5"/>
      <c r="FSR944" s="5"/>
      <c r="FSS944" s="5"/>
      <c r="FST944" s="5"/>
      <c r="FSU944" s="5"/>
      <c r="FSV944" s="5"/>
      <c r="FSW944" s="5"/>
      <c r="FSX944" s="5"/>
      <c r="FSY944" s="5"/>
      <c r="FSZ944" s="5"/>
      <c r="FTA944" s="5"/>
      <c r="FTB944" s="5"/>
      <c r="FTC944" s="5"/>
      <c r="FTD944" s="5"/>
      <c r="FTE944" s="5"/>
      <c r="FTF944" s="5"/>
      <c r="FTG944" s="5"/>
      <c r="FTH944" s="5"/>
      <c r="FTI944" s="5"/>
      <c r="FTJ944" s="5"/>
      <c r="FTK944" s="5"/>
      <c r="FTL944" s="5"/>
      <c r="FTM944" s="5"/>
      <c r="FTN944" s="5"/>
      <c r="FTO944" s="5"/>
      <c r="FTP944" s="5"/>
      <c r="FTQ944" s="5"/>
      <c r="FTR944" s="5"/>
      <c r="FTS944" s="5"/>
      <c r="FTT944" s="5"/>
      <c r="FTU944" s="5"/>
      <c r="FTV944" s="5"/>
      <c r="FTW944" s="5"/>
      <c r="FTX944" s="5"/>
      <c r="FTY944" s="5"/>
      <c r="FTZ944" s="5"/>
      <c r="FUA944" s="5"/>
      <c r="FUB944" s="5"/>
      <c r="FUC944" s="5"/>
      <c r="FUD944" s="5"/>
      <c r="FUE944" s="5"/>
      <c r="FUF944" s="5"/>
      <c r="FUG944" s="5"/>
      <c r="FUH944" s="5"/>
      <c r="FUI944" s="5"/>
      <c r="FUJ944" s="5"/>
      <c r="FUK944" s="5"/>
      <c r="FUL944" s="5"/>
      <c r="FUM944" s="5"/>
      <c r="FUN944" s="5"/>
      <c r="FUO944" s="5"/>
      <c r="FUP944" s="5"/>
      <c r="FUQ944" s="5"/>
      <c r="FUR944" s="5"/>
      <c r="FUS944" s="5"/>
      <c r="FUT944" s="5"/>
      <c r="FUU944" s="5"/>
      <c r="FUV944" s="5"/>
      <c r="FUW944" s="5"/>
      <c r="FUX944" s="5"/>
      <c r="FUY944" s="5"/>
      <c r="FUZ944" s="5"/>
      <c r="FVA944" s="5"/>
      <c r="FVB944" s="5"/>
      <c r="FVC944" s="5"/>
      <c r="FVD944" s="5"/>
      <c r="FVE944" s="5"/>
      <c r="FVF944" s="5"/>
      <c r="FVG944" s="5"/>
      <c r="FVH944" s="5"/>
      <c r="FVI944" s="5"/>
      <c r="FVJ944" s="5"/>
      <c r="FVK944" s="5"/>
      <c r="FVL944" s="5"/>
      <c r="FVM944" s="5"/>
      <c r="FVN944" s="5"/>
      <c r="FVO944" s="5"/>
      <c r="FVP944" s="5"/>
      <c r="FVQ944" s="5"/>
      <c r="FVR944" s="5"/>
      <c r="FVS944" s="5"/>
      <c r="FVT944" s="5"/>
      <c r="FVU944" s="5"/>
      <c r="FVV944" s="5"/>
      <c r="FVW944" s="5"/>
      <c r="FVX944" s="5"/>
      <c r="FVY944" s="5"/>
      <c r="FVZ944" s="5"/>
      <c r="FWA944" s="5"/>
      <c r="FWB944" s="5"/>
      <c r="FWC944" s="5"/>
      <c r="FWD944" s="5"/>
      <c r="FWE944" s="5"/>
      <c r="FWF944" s="5"/>
      <c r="FWG944" s="5"/>
      <c r="FWH944" s="5"/>
      <c r="FWI944" s="5"/>
      <c r="FWJ944" s="5"/>
      <c r="FWK944" s="5"/>
      <c r="FWL944" s="5"/>
      <c r="FWM944" s="5"/>
      <c r="FWN944" s="5"/>
      <c r="FWO944" s="5"/>
      <c r="FWP944" s="5"/>
      <c r="FWQ944" s="5"/>
      <c r="FWR944" s="5"/>
      <c r="FWS944" s="5"/>
      <c r="FWT944" s="5"/>
      <c r="FWU944" s="5"/>
      <c r="FWV944" s="5"/>
      <c r="FWW944" s="5"/>
      <c r="FWX944" s="5"/>
      <c r="FWY944" s="5"/>
      <c r="FWZ944" s="5"/>
      <c r="FXA944" s="5"/>
      <c r="FXB944" s="5"/>
      <c r="FXC944" s="5"/>
      <c r="FXD944" s="5"/>
      <c r="FXE944" s="5"/>
      <c r="FXF944" s="5"/>
      <c r="FXG944" s="5"/>
      <c r="FXH944" s="5"/>
      <c r="FXI944" s="5"/>
      <c r="FXJ944" s="5"/>
      <c r="FXK944" s="5"/>
      <c r="FXL944" s="5"/>
      <c r="FXM944" s="5"/>
      <c r="FXN944" s="5"/>
      <c r="FXO944" s="5"/>
      <c r="FXP944" s="5"/>
      <c r="FXQ944" s="5"/>
      <c r="FXR944" s="5"/>
      <c r="FXS944" s="5"/>
      <c r="FXT944" s="5"/>
      <c r="FXU944" s="5"/>
      <c r="FXV944" s="5"/>
      <c r="FXW944" s="5"/>
      <c r="FXX944" s="5"/>
      <c r="FXY944" s="5"/>
      <c r="FXZ944" s="5"/>
      <c r="FYA944" s="5"/>
      <c r="FYB944" s="5"/>
      <c r="FYC944" s="5"/>
      <c r="FYD944" s="5"/>
      <c r="FYE944" s="5"/>
      <c r="FYF944" s="5"/>
      <c r="FYG944" s="5"/>
      <c r="FYH944" s="5"/>
      <c r="FYI944" s="5"/>
      <c r="FYJ944" s="5"/>
      <c r="FYK944" s="5"/>
      <c r="FYL944" s="5"/>
      <c r="FYM944" s="5"/>
      <c r="FYN944" s="5"/>
      <c r="FYO944" s="5"/>
      <c r="FYP944" s="5"/>
      <c r="FYQ944" s="5"/>
      <c r="FYR944" s="5"/>
      <c r="FYS944" s="5"/>
      <c r="FYT944" s="5"/>
      <c r="FYU944" s="5"/>
      <c r="FYV944" s="5"/>
      <c r="FYW944" s="5"/>
      <c r="FYX944" s="5"/>
      <c r="FYY944" s="5"/>
      <c r="FYZ944" s="5"/>
      <c r="FZA944" s="5"/>
      <c r="FZB944" s="5"/>
      <c r="FZC944" s="5"/>
      <c r="FZD944" s="5"/>
      <c r="FZE944" s="5"/>
      <c r="FZF944" s="5"/>
      <c r="FZG944" s="5"/>
      <c r="FZH944" s="5"/>
      <c r="FZI944" s="5"/>
      <c r="FZJ944" s="5"/>
      <c r="FZK944" s="5"/>
      <c r="FZL944" s="5"/>
      <c r="FZM944" s="5"/>
      <c r="FZN944" s="5"/>
      <c r="FZO944" s="5"/>
      <c r="FZP944" s="5"/>
      <c r="FZQ944" s="5"/>
      <c r="FZR944" s="5"/>
      <c r="FZS944" s="5"/>
      <c r="FZT944" s="5"/>
      <c r="FZU944" s="5"/>
      <c r="FZV944" s="5"/>
      <c r="FZW944" s="5"/>
      <c r="FZX944" s="5"/>
      <c r="FZY944" s="5"/>
      <c r="FZZ944" s="5"/>
      <c r="GAA944" s="5"/>
      <c r="GAB944" s="5"/>
      <c r="GAC944" s="5"/>
      <c r="GAD944" s="5"/>
      <c r="GAE944" s="5"/>
      <c r="GAF944" s="5"/>
      <c r="GAG944" s="5"/>
      <c r="GAH944" s="5"/>
      <c r="GAI944" s="5"/>
      <c r="GAJ944" s="5"/>
      <c r="GAK944" s="5"/>
      <c r="GAL944" s="5"/>
      <c r="GAM944" s="5"/>
      <c r="GAN944" s="5"/>
      <c r="GAO944" s="5"/>
      <c r="GAP944" s="5"/>
      <c r="GAQ944" s="5"/>
      <c r="GAR944" s="5"/>
      <c r="GAS944" s="5"/>
      <c r="GAT944" s="5"/>
      <c r="GAU944" s="5"/>
      <c r="GAV944" s="5"/>
      <c r="GAW944" s="5"/>
      <c r="GAX944" s="5"/>
      <c r="GAY944" s="5"/>
      <c r="GAZ944" s="5"/>
      <c r="GBA944" s="5"/>
      <c r="GBB944" s="5"/>
      <c r="GBC944" s="5"/>
      <c r="GBD944" s="5"/>
      <c r="GBE944" s="5"/>
      <c r="GBF944" s="5"/>
      <c r="GBG944" s="5"/>
      <c r="GBH944" s="5"/>
      <c r="GBI944" s="5"/>
      <c r="GBJ944" s="5"/>
      <c r="GBK944" s="5"/>
      <c r="GBL944" s="5"/>
      <c r="GBM944" s="5"/>
      <c r="GBN944" s="5"/>
      <c r="GBO944" s="5"/>
      <c r="GBP944" s="5"/>
      <c r="GBQ944" s="5"/>
      <c r="GBR944" s="5"/>
      <c r="GBS944" s="5"/>
      <c r="GBT944" s="5"/>
      <c r="GBU944" s="5"/>
      <c r="GBV944" s="5"/>
      <c r="GBW944" s="5"/>
      <c r="GBX944" s="5"/>
      <c r="GBY944" s="5"/>
      <c r="GBZ944" s="5"/>
      <c r="GCA944" s="5"/>
      <c r="GCB944" s="5"/>
      <c r="GCC944" s="5"/>
      <c r="GCD944" s="5"/>
      <c r="GCE944" s="5"/>
      <c r="GCF944" s="5"/>
      <c r="GCG944" s="5"/>
      <c r="GCH944" s="5"/>
      <c r="GCI944" s="5"/>
      <c r="GCJ944" s="5"/>
      <c r="GCK944" s="5"/>
      <c r="GCL944" s="5"/>
      <c r="GCM944" s="5"/>
      <c r="GCN944" s="5"/>
      <c r="GCO944" s="5"/>
      <c r="GCP944" s="5"/>
      <c r="GCQ944" s="5"/>
      <c r="GCR944" s="5"/>
      <c r="GCS944" s="5"/>
      <c r="GCT944" s="5"/>
      <c r="GCU944" s="5"/>
      <c r="GCV944" s="5"/>
      <c r="GCW944" s="5"/>
      <c r="GCX944" s="5"/>
      <c r="GCY944" s="5"/>
      <c r="GCZ944" s="5"/>
      <c r="GDA944" s="5"/>
      <c r="GDB944" s="5"/>
      <c r="GDC944" s="5"/>
      <c r="GDD944" s="5"/>
      <c r="GDE944" s="5"/>
      <c r="GDF944" s="5"/>
      <c r="GDG944" s="5"/>
      <c r="GDH944" s="5"/>
      <c r="GDI944" s="5"/>
      <c r="GDJ944" s="5"/>
      <c r="GDK944" s="5"/>
      <c r="GDL944" s="5"/>
      <c r="GDM944" s="5"/>
      <c r="GDN944" s="5"/>
      <c r="GDO944" s="5"/>
      <c r="GDP944" s="5"/>
      <c r="GDQ944" s="5"/>
      <c r="GDR944" s="5"/>
      <c r="GDS944" s="5"/>
      <c r="GDT944" s="5"/>
      <c r="GDU944" s="5"/>
      <c r="GDV944" s="5"/>
      <c r="GDW944" s="5"/>
      <c r="GDX944" s="5"/>
      <c r="GDY944" s="5"/>
      <c r="GDZ944" s="5"/>
      <c r="GEA944" s="5"/>
      <c r="GEB944" s="5"/>
      <c r="GEC944" s="5"/>
      <c r="GED944" s="5"/>
      <c r="GEE944" s="5"/>
      <c r="GEF944" s="5"/>
      <c r="GEG944" s="5"/>
      <c r="GEH944" s="5"/>
      <c r="GEI944" s="5"/>
      <c r="GEJ944" s="5"/>
      <c r="GEK944" s="5"/>
      <c r="GEL944" s="5"/>
      <c r="GEM944" s="5"/>
      <c r="GEN944" s="5"/>
      <c r="GEO944" s="5"/>
      <c r="GEP944" s="5"/>
      <c r="GEQ944" s="5"/>
      <c r="GER944" s="5"/>
      <c r="GES944" s="5"/>
      <c r="GET944" s="5"/>
      <c r="GEU944" s="5"/>
      <c r="GEV944" s="5"/>
      <c r="GEW944" s="5"/>
      <c r="GEX944" s="5"/>
      <c r="GEY944" s="5"/>
      <c r="GEZ944" s="5"/>
      <c r="GFA944" s="5"/>
      <c r="GFB944" s="5"/>
      <c r="GFC944" s="5"/>
      <c r="GFD944" s="5"/>
      <c r="GFE944" s="5"/>
      <c r="GFF944" s="5"/>
      <c r="GFG944" s="5"/>
      <c r="GFH944" s="5"/>
      <c r="GFI944" s="5"/>
      <c r="GFJ944" s="5"/>
      <c r="GFK944" s="5"/>
      <c r="GFL944" s="5"/>
      <c r="GFM944" s="5"/>
      <c r="GFN944" s="5"/>
      <c r="GFO944" s="5"/>
      <c r="GFP944" s="5"/>
      <c r="GFQ944" s="5"/>
      <c r="GFR944" s="5"/>
      <c r="GFS944" s="5"/>
      <c r="GFT944" s="5"/>
      <c r="GFU944" s="5"/>
      <c r="GFV944" s="5"/>
      <c r="GFW944" s="5"/>
      <c r="GFX944" s="5"/>
      <c r="GFY944" s="5"/>
      <c r="GFZ944" s="5"/>
      <c r="GGA944" s="5"/>
      <c r="GGB944" s="5"/>
      <c r="GGC944" s="5"/>
      <c r="GGD944" s="5"/>
      <c r="GGE944" s="5"/>
      <c r="GGF944" s="5"/>
      <c r="GGG944" s="5"/>
      <c r="GGH944" s="5"/>
      <c r="GGI944" s="5"/>
      <c r="GGJ944" s="5"/>
      <c r="GGK944" s="5"/>
      <c r="GGL944" s="5"/>
      <c r="GGM944" s="5"/>
      <c r="GGN944" s="5"/>
      <c r="GGO944" s="5"/>
      <c r="GGP944" s="5"/>
      <c r="GGQ944" s="5"/>
      <c r="GGR944" s="5"/>
      <c r="GGS944" s="5"/>
      <c r="GGT944" s="5"/>
      <c r="GGU944" s="5"/>
      <c r="GGV944" s="5"/>
      <c r="GGW944" s="5"/>
      <c r="GGX944" s="5"/>
      <c r="GGY944" s="5"/>
      <c r="GGZ944" s="5"/>
      <c r="GHA944" s="5"/>
      <c r="GHB944" s="5"/>
      <c r="GHC944" s="5"/>
      <c r="GHD944" s="5"/>
      <c r="GHE944" s="5"/>
      <c r="GHF944" s="5"/>
      <c r="GHG944" s="5"/>
      <c r="GHH944" s="5"/>
      <c r="GHI944" s="5"/>
      <c r="GHJ944" s="5"/>
      <c r="GHK944" s="5"/>
      <c r="GHL944" s="5"/>
      <c r="GHM944" s="5"/>
      <c r="GHN944" s="5"/>
      <c r="GHO944" s="5"/>
      <c r="GHP944" s="5"/>
      <c r="GHQ944" s="5"/>
      <c r="GHR944" s="5"/>
      <c r="GHS944" s="5"/>
      <c r="GHT944" s="5"/>
      <c r="GHU944" s="5"/>
      <c r="GHV944" s="5"/>
      <c r="GHW944" s="5"/>
      <c r="GHX944" s="5"/>
      <c r="GHY944" s="5"/>
      <c r="GHZ944" s="5"/>
      <c r="GIA944" s="5"/>
      <c r="GIB944" s="5"/>
      <c r="GIC944" s="5"/>
      <c r="GID944" s="5"/>
      <c r="GIE944" s="5"/>
      <c r="GIF944" s="5"/>
      <c r="GIG944" s="5"/>
      <c r="GIH944" s="5"/>
      <c r="GII944" s="5"/>
      <c r="GIJ944" s="5"/>
      <c r="GIK944" s="5"/>
      <c r="GIL944" s="5"/>
      <c r="GIM944" s="5"/>
      <c r="GIN944" s="5"/>
      <c r="GIO944" s="5"/>
      <c r="GIP944" s="5"/>
      <c r="GIQ944" s="5"/>
      <c r="GIR944" s="5"/>
      <c r="GIS944" s="5"/>
      <c r="GIT944" s="5"/>
      <c r="GIU944" s="5"/>
      <c r="GIV944" s="5"/>
      <c r="GIW944" s="5"/>
      <c r="GIX944" s="5"/>
      <c r="GIY944" s="5"/>
      <c r="GIZ944" s="5"/>
      <c r="GJA944" s="5"/>
      <c r="GJB944" s="5"/>
      <c r="GJC944" s="5"/>
      <c r="GJD944" s="5"/>
      <c r="GJE944" s="5"/>
      <c r="GJF944" s="5"/>
      <c r="GJG944" s="5"/>
      <c r="GJH944" s="5"/>
      <c r="GJI944" s="5"/>
      <c r="GJJ944" s="5"/>
      <c r="GJK944" s="5"/>
      <c r="GJL944" s="5"/>
      <c r="GJM944" s="5"/>
      <c r="GJN944" s="5"/>
      <c r="GJO944" s="5"/>
      <c r="GJP944" s="5"/>
      <c r="GJQ944" s="5"/>
      <c r="GJR944" s="5"/>
      <c r="GJS944" s="5"/>
      <c r="GJT944" s="5"/>
      <c r="GJU944" s="5"/>
      <c r="GJV944" s="5"/>
      <c r="GJW944" s="5"/>
      <c r="GJX944" s="5"/>
      <c r="GJY944" s="5"/>
      <c r="GJZ944" s="5"/>
      <c r="GKA944" s="5"/>
      <c r="GKB944" s="5"/>
      <c r="GKC944" s="5"/>
      <c r="GKD944" s="5"/>
      <c r="GKE944" s="5"/>
      <c r="GKF944" s="5"/>
      <c r="GKG944" s="5"/>
      <c r="GKH944" s="5"/>
      <c r="GKI944" s="5"/>
      <c r="GKJ944" s="5"/>
      <c r="GKK944" s="5"/>
      <c r="GKL944" s="5"/>
      <c r="GKM944" s="5"/>
      <c r="GKN944" s="5"/>
      <c r="GKO944" s="5"/>
      <c r="GKP944" s="5"/>
      <c r="GKQ944" s="5"/>
      <c r="GKR944" s="5"/>
      <c r="GKS944" s="5"/>
      <c r="GKT944" s="5"/>
      <c r="GKU944" s="5"/>
      <c r="GKV944" s="5"/>
      <c r="GKW944" s="5"/>
      <c r="GKX944" s="5"/>
      <c r="GKY944" s="5"/>
      <c r="GKZ944" s="5"/>
      <c r="GLA944" s="5"/>
      <c r="GLB944" s="5"/>
      <c r="GLC944" s="5"/>
      <c r="GLD944" s="5"/>
      <c r="GLE944" s="5"/>
      <c r="GLF944" s="5"/>
      <c r="GLG944" s="5"/>
      <c r="GLH944" s="5"/>
      <c r="GLI944" s="5"/>
      <c r="GLJ944" s="5"/>
      <c r="GLK944" s="5"/>
      <c r="GLL944" s="5"/>
      <c r="GLM944" s="5"/>
      <c r="GLN944" s="5"/>
      <c r="GLO944" s="5"/>
      <c r="GLP944" s="5"/>
      <c r="GLQ944" s="5"/>
      <c r="GLR944" s="5"/>
      <c r="GLS944" s="5"/>
      <c r="GLT944" s="5"/>
      <c r="GLU944" s="5"/>
      <c r="GLV944" s="5"/>
      <c r="GLW944" s="5"/>
      <c r="GLX944" s="5"/>
      <c r="GLY944" s="5"/>
      <c r="GLZ944" s="5"/>
      <c r="GMA944" s="5"/>
      <c r="GMB944" s="5"/>
      <c r="GMC944" s="5"/>
      <c r="GMD944" s="5"/>
      <c r="GME944" s="5"/>
      <c r="GMF944" s="5"/>
      <c r="GMG944" s="5"/>
      <c r="GMH944" s="5"/>
      <c r="GMI944" s="5"/>
      <c r="GMJ944" s="5"/>
      <c r="GMK944" s="5"/>
      <c r="GML944" s="5"/>
      <c r="GMM944" s="5"/>
      <c r="GMN944" s="5"/>
      <c r="GMO944" s="5"/>
      <c r="GMP944" s="5"/>
      <c r="GMQ944" s="5"/>
      <c r="GMR944" s="5"/>
      <c r="GMS944" s="5"/>
      <c r="GMT944" s="5"/>
      <c r="GMU944" s="5"/>
      <c r="GMV944" s="5"/>
      <c r="GMW944" s="5"/>
      <c r="GMX944" s="5"/>
      <c r="GMY944" s="5"/>
      <c r="GMZ944" s="5"/>
      <c r="GNA944" s="5"/>
      <c r="GNB944" s="5"/>
      <c r="GNC944" s="5"/>
      <c r="GND944" s="5"/>
      <c r="GNE944" s="5"/>
      <c r="GNF944" s="5"/>
      <c r="GNG944" s="5"/>
      <c r="GNH944" s="5"/>
      <c r="GNI944" s="5"/>
      <c r="GNJ944" s="5"/>
      <c r="GNK944" s="5"/>
      <c r="GNL944" s="5"/>
      <c r="GNM944" s="5"/>
      <c r="GNN944" s="5"/>
      <c r="GNO944" s="5"/>
      <c r="GNP944" s="5"/>
      <c r="GNQ944" s="5"/>
      <c r="GNR944" s="5"/>
      <c r="GNS944" s="5"/>
      <c r="GNT944" s="5"/>
      <c r="GNU944" s="5"/>
      <c r="GNV944" s="5"/>
      <c r="GNW944" s="5"/>
      <c r="GNX944" s="5"/>
      <c r="GNY944" s="5"/>
      <c r="GNZ944" s="5"/>
      <c r="GOA944" s="5"/>
      <c r="GOB944" s="5"/>
      <c r="GOC944" s="5"/>
      <c r="GOD944" s="5"/>
      <c r="GOE944" s="5"/>
      <c r="GOF944" s="5"/>
      <c r="GOG944" s="5"/>
      <c r="GOH944" s="5"/>
      <c r="GOI944" s="5"/>
      <c r="GOJ944" s="5"/>
      <c r="GOK944" s="5"/>
      <c r="GOL944" s="5"/>
      <c r="GOM944" s="5"/>
      <c r="GON944" s="5"/>
      <c r="GOO944" s="5"/>
      <c r="GOP944" s="5"/>
      <c r="GOQ944" s="5"/>
      <c r="GOR944" s="5"/>
      <c r="GOS944" s="5"/>
      <c r="GOT944" s="5"/>
      <c r="GOU944" s="5"/>
      <c r="GOV944" s="5"/>
      <c r="GOW944" s="5"/>
      <c r="GOX944" s="5"/>
      <c r="GOY944" s="5"/>
      <c r="GOZ944" s="5"/>
      <c r="GPA944" s="5"/>
      <c r="GPB944" s="5"/>
      <c r="GPC944" s="5"/>
      <c r="GPD944" s="5"/>
      <c r="GPE944" s="5"/>
      <c r="GPF944" s="5"/>
      <c r="GPG944" s="5"/>
      <c r="GPH944" s="5"/>
      <c r="GPI944" s="5"/>
      <c r="GPJ944" s="5"/>
      <c r="GPK944" s="5"/>
      <c r="GPL944" s="5"/>
      <c r="GPM944" s="5"/>
      <c r="GPN944" s="5"/>
      <c r="GPO944" s="5"/>
      <c r="GPP944" s="5"/>
      <c r="GPQ944" s="5"/>
      <c r="GPR944" s="5"/>
      <c r="GPS944" s="5"/>
      <c r="GPT944" s="5"/>
      <c r="GPU944" s="5"/>
      <c r="GPV944" s="5"/>
      <c r="GPW944" s="5"/>
      <c r="GPX944" s="5"/>
      <c r="GPY944" s="5"/>
      <c r="GPZ944" s="5"/>
      <c r="GQA944" s="5"/>
      <c r="GQB944" s="5"/>
      <c r="GQC944" s="5"/>
      <c r="GQD944" s="5"/>
      <c r="GQE944" s="5"/>
      <c r="GQF944" s="5"/>
      <c r="GQG944" s="5"/>
      <c r="GQH944" s="5"/>
      <c r="GQI944" s="5"/>
      <c r="GQJ944" s="5"/>
      <c r="GQK944" s="5"/>
      <c r="GQL944" s="5"/>
      <c r="GQM944" s="5"/>
      <c r="GQN944" s="5"/>
      <c r="GQO944" s="5"/>
      <c r="GQP944" s="5"/>
      <c r="GQQ944" s="5"/>
      <c r="GQR944" s="5"/>
      <c r="GQS944" s="5"/>
      <c r="GQT944" s="5"/>
      <c r="GQU944" s="5"/>
      <c r="GQV944" s="5"/>
      <c r="GQW944" s="5"/>
      <c r="GQX944" s="5"/>
      <c r="GQY944" s="5"/>
      <c r="GQZ944" s="5"/>
      <c r="GRA944" s="5"/>
      <c r="GRB944" s="5"/>
      <c r="GRC944" s="5"/>
      <c r="GRD944" s="5"/>
      <c r="GRE944" s="5"/>
      <c r="GRF944" s="5"/>
      <c r="GRG944" s="5"/>
      <c r="GRH944" s="5"/>
      <c r="GRI944" s="5"/>
      <c r="GRJ944" s="5"/>
      <c r="GRK944" s="5"/>
      <c r="GRL944" s="5"/>
      <c r="GRM944" s="5"/>
      <c r="GRN944" s="5"/>
      <c r="GRO944" s="5"/>
      <c r="GRP944" s="5"/>
      <c r="GRQ944" s="5"/>
      <c r="GRR944" s="5"/>
      <c r="GRS944" s="5"/>
      <c r="GRT944" s="5"/>
      <c r="GRU944" s="5"/>
      <c r="GRV944" s="5"/>
      <c r="GRW944" s="5"/>
      <c r="GRX944" s="5"/>
      <c r="GRY944" s="5"/>
      <c r="GRZ944" s="5"/>
      <c r="GSA944" s="5"/>
      <c r="GSB944" s="5"/>
      <c r="GSC944" s="5"/>
      <c r="GSD944" s="5"/>
      <c r="GSE944" s="5"/>
      <c r="GSF944" s="5"/>
      <c r="GSG944" s="5"/>
      <c r="GSH944" s="5"/>
      <c r="GSI944" s="5"/>
      <c r="GSJ944" s="5"/>
      <c r="GSK944" s="5"/>
      <c r="GSL944" s="5"/>
      <c r="GSM944" s="5"/>
      <c r="GSN944" s="5"/>
      <c r="GSO944" s="5"/>
      <c r="GSP944" s="5"/>
      <c r="GSQ944" s="5"/>
      <c r="GSR944" s="5"/>
      <c r="GSS944" s="5"/>
      <c r="GST944" s="5"/>
      <c r="GSU944" s="5"/>
      <c r="GSV944" s="5"/>
      <c r="GSW944" s="5"/>
      <c r="GSX944" s="5"/>
      <c r="GSY944" s="5"/>
      <c r="GSZ944" s="5"/>
      <c r="GTA944" s="5"/>
      <c r="GTB944" s="5"/>
      <c r="GTC944" s="5"/>
      <c r="GTD944" s="5"/>
      <c r="GTE944" s="5"/>
      <c r="GTF944" s="5"/>
      <c r="GTG944" s="5"/>
      <c r="GTH944" s="5"/>
      <c r="GTI944" s="5"/>
      <c r="GTJ944" s="5"/>
      <c r="GTK944" s="5"/>
      <c r="GTL944" s="5"/>
      <c r="GTM944" s="5"/>
      <c r="GTN944" s="5"/>
      <c r="GTO944" s="5"/>
      <c r="GTP944" s="5"/>
      <c r="GTQ944" s="5"/>
      <c r="GTR944" s="5"/>
      <c r="GTS944" s="5"/>
      <c r="GTT944" s="5"/>
      <c r="GTU944" s="5"/>
      <c r="GTV944" s="5"/>
      <c r="GTW944" s="5"/>
      <c r="GTX944" s="5"/>
      <c r="GTY944" s="5"/>
      <c r="GTZ944" s="5"/>
      <c r="GUA944" s="5"/>
      <c r="GUB944" s="5"/>
      <c r="GUC944" s="5"/>
      <c r="GUD944" s="5"/>
      <c r="GUE944" s="5"/>
      <c r="GUF944" s="5"/>
      <c r="GUG944" s="5"/>
      <c r="GUH944" s="5"/>
      <c r="GUI944" s="5"/>
      <c r="GUJ944" s="5"/>
      <c r="GUK944" s="5"/>
      <c r="GUL944" s="5"/>
      <c r="GUM944" s="5"/>
      <c r="GUN944" s="5"/>
      <c r="GUO944" s="5"/>
      <c r="GUP944" s="5"/>
      <c r="GUQ944" s="5"/>
      <c r="GUR944" s="5"/>
      <c r="GUS944" s="5"/>
      <c r="GUT944" s="5"/>
      <c r="GUU944" s="5"/>
      <c r="GUV944" s="5"/>
      <c r="GUW944" s="5"/>
      <c r="GUX944" s="5"/>
      <c r="GUY944" s="5"/>
      <c r="GUZ944" s="5"/>
      <c r="GVA944" s="5"/>
      <c r="GVB944" s="5"/>
      <c r="GVC944" s="5"/>
      <c r="GVD944" s="5"/>
      <c r="GVE944" s="5"/>
      <c r="GVF944" s="5"/>
      <c r="GVG944" s="5"/>
      <c r="GVH944" s="5"/>
      <c r="GVI944" s="5"/>
      <c r="GVJ944" s="5"/>
      <c r="GVK944" s="5"/>
      <c r="GVL944" s="5"/>
      <c r="GVM944" s="5"/>
      <c r="GVN944" s="5"/>
      <c r="GVO944" s="5"/>
      <c r="GVP944" s="5"/>
      <c r="GVQ944" s="5"/>
      <c r="GVR944" s="5"/>
      <c r="GVS944" s="5"/>
      <c r="GVT944" s="5"/>
      <c r="GVU944" s="5"/>
      <c r="GVV944" s="5"/>
      <c r="GVW944" s="5"/>
      <c r="GVX944" s="5"/>
      <c r="GVY944" s="5"/>
      <c r="GVZ944" s="5"/>
      <c r="GWA944" s="5"/>
      <c r="GWB944" s="5"/>
      <c r="GWC944" s="5"/>
      <c r="GWD944" s="5"/>
      <c r="GWE944" s="5"/>
      <c r="GWF944" s="5"/>
      <c r="GWG944" s="5"/>
      <c r="GWH944" s="5"/>
      <c r="GWI944" s="5"/>
      <c r="GWJ944" s="5"/>
      <c r="GWK944" s="5"/>
      <c r="GWL944" s="5"/>
      <c r="GWM944" s="5"/>
      <c r="GWN944" s="5"/>
      <c r="GWO944" s="5"/>
      <c r="GWP944" s="5"/>
      <c r="GWQ944" s="5"/>
      <c r="GWR944" s="5"/>
      <c r="GWS944" s="5"/>
      <c r="GWT944" s="5"/>
      <c r="GWU944" s="5"/>
      <c r="GWV944" s="5"/>
      <c r="GWW944" s="5"/>
      <c r="GWX944" s="5"/>
      <c r="GWY944" s="5"/>
      <c r="GWZ944" s="5"/>
      <c r="GXA944" s="5"/>
      <c r="GXB944" s="5"/>
      <c r="GXC944" s="5"/>
      <c r="GXD944" s="5"/>
      <c r="GXE944" s="5"/>
      <c r="GXF944" s="5"/>
      <c r="GXG944" s="5"/>
      <c r="GXH944" s="5"/>
      <c r="GXI944" s="5"/>
      <c r="GXJ944" s="5"/>
      <c r="GXK944" s="5"/>
      <c r="GXL944" s="5"/>
      <c r="GXM944" s="5"/>
      <c r="GXN944" s="5"/>
      <c r="GXO944" s="5"/>
      <c r="GXP944" s="5"/>
      <c r="GXQ944" s="5"/>
      <c r="GXR944" s="5"/>
      <c r="GXS944" s="5"/>
      <c r="GXT944" s="5"/>
      <c r="GXU944" s="5"/>
      <c r="GXV944" s="5"/>
      <c r="GXW944" s="5"/>
      <c r="GXX944" s="5"/>
      <c r="GXY944" s="5"/>
      <c r="GXZ944" s="5"/>
      <c r="GYA944" s="5"/>
      <c r="GYB944" s="5"/>
      <c r="GYC944" s="5"/>
      <c r="GYD944" s="5"/>
      <c r="GYE944" s="5"/>
      <c r="GYF944" s="5"/>
      <c r="GYG944" s="5"/>
      <c r="GYH944" s="5"/>
      <c r="GYI944" s="5"/>
      <c r="GYJ944" s="5"/>
      <c r="GYK944" s="5"/>
      <c r="GYL944" s="5"/>
      <c r="GYM944" s="5"/>
      <c r="GYN944" s="5"/>
      <c r="GYO944" s="5"/>
      <c r="GYP944" s="5"/>
      <c r="GYQ944" s="5"/>
      <c r="GYR944" s="5"/>
      <c r="GYS944" s="5"/>
      <c r="GYT944" s="5"/>
      <c r="GYU944" s="5"/>
      <c r="GYV944" s="5"/>
      <c r="GYW944" s="5"/>
      <c r="GYX944" s="5"/>
      <c r="GYY944" s="5"/>
      <c r="GYZ944" s="5"/>
      <c r="GZA944" s="5"/>
      <c r="GZB944" s="5"/>
      <c r="GZC944" s="5"/>
      <c r="GZD944" s="5"/>
      <c r="GZE944" s="5"/>
      <c r="GZF944" s="5"/>
      <c r="GZG944" s="5"/>
      <c r="GZH944" s="5"/>
      <c r="GZI944" s="5"/>
      <c r="GZJ944" s="5"/>
      <c r="GZK944" s="5"/>
      <c r="GZL944" s="5"/>
      <c r="GZM944" s="5"/>
      <c r="GZN944" s="5"/>
      <c r="GZO944" s="5"/>
      <c r="GZP944" s="5"/>
      <c r="GZQ944" s="5"/>
      <c r="GZR944" s="5"/>
      <c r="GZS944" s="5"/>
      <c r="GZT944" s="5"/>
      <c r="GZU944" s="5"/>
      <c r="GZV944" s="5"/>
      <c r="GZW944" s="5"/>
      <c r="GZX944" s="5"/>
      <c r="GZY944" s="5"/>
      <c r="GZZ944" s="5"/>
      <c r="HAA944" s="5"/>
      <c r="HAB944" s="5"/>
      <c r="HAC944" s="5"/>
      <c r="HAD944" s="5"/>
      <c r="HAE944" s="5"/>
      <c r="HAF944" s="5"/>
      <c r="HAG944" s="5"/>
      <c r="HAH944" s="5"/>
      <c r="HAI944" s="5"/>
      <c r="HAJ944" s="5"/>
      <c r="HAK944" s="5"/>
      <c r="HAL944" s="5"/>
      <c r="HAM944" s="5"/>
      <c r="HAN944" s="5"/>
      <c r="HAO944" s="5"/>
      <c r="HAP944" s="5"/>
      <c r="HAQ944" s="5"/>
      <c r="HAR944" s="5"/>
      <c r="HAS944" s="5"/>
      <c r="HAT944" s="5"/>
      <c r="HAU944" s="5"/>
      <c r="HAV944" s="5"/>
      <c r="HAW944" s="5"/>
      <c r="HAX944" s="5"/>
      <c r="HAY944" s="5"/>
      <c r="HAZ944" s="5"/>
      <c r="HBA944" s="5"/>
      <c r="HBB944" s="5"/>
      <c r="HBC944" s="5"/>
      <c r="HBD944" s="5"/>
      <c r="HBE944" s="5"/>
      <c r="HBF944" s="5"/>
      <c r="HBG944" s="5"/>
      <c r="HBH944" s="5"/>
      <c r="HBI944" s="5"/>
      <c r="HBJ944" s="5"/>
      <c r="HBK944" s="5"/>
      <c r="HBL944" s="5"/>
      <c r="HBM944" s="5"/>
      <c r="HBN944" s="5"/>
      <c r="HBO944" s="5"/>
      <c r="HBP944" s="5"/>
      <c r="HBQ944" s="5"/>
      <c r="HBR944" s="5"/>
      <c r="HBS944" s="5"/>
      <c r="HBT944" s="5"/>
      <c r="HBU944" s="5"/>
      <c r="HBV944" s="5"/>
      <c r="HBW944" s="5"/>
      <c r="HBX944" s="5"/>
      <c r="HBY944" s="5"/>
      <c r="HBZ944" s="5"/>
      <c r="HCA944" s="5"/>
      <c r="HCB944" s="5"/>
      <c r="HCC944" s="5"/>
      <c r="HCD944" s="5"/>
      <c r="HCE944" s="5"/>
      <c r="HCF944" s="5"/>
      <c r="HCG944" s="5"/>
      <c r="HCH944" s="5"/>
      <c r="HCI944" s="5"/>
      <c r="HCJ944" s="5"/>
      <c r="HCK944" s="5"/>
      <c r="HCL944" s="5"/>
      <c r="HCM944" s="5"/>
      <c r="HCN944" s="5"/>
      <c r="HCO944" s="5"/>
      <c r="HCP944" s="5"/>
      <c r="HCQ944" s="5"/>
      <c r="HCR944" s="5"/>
      <c r="HCS944" s="5"/>
      <c r="HCT944" s="5"/>
      <c r="HCU944" s="5"/>
      <c r="HCV944" s="5"/>
      <c r="HCW944" s="5"/>
      <c r="HCX944" s="5"/>
      <c r="HCY944" s="5"/>
      <c r="HCZ944" s="5"/>
      <c r="HDA944" s="5"/>
      <c r="HDB944" s="5"/>
      <c r="HDC944" s="5"/>
      <c r="HDD944" s="5"/>
      <c r="HDE944" s="5"/>
      <c r="HDF944" s="5"/>
      <c r="HDG944" s="5"/>
      <c r="HDH944" s="5"/>
      <c r="HDI944" s="5"/>
      <c r="HDJ944" s="5"/>
      <c r="HDK944" s="5"/>
      <c r="HDL944" s="5"/>
      <c r="HDM944" s="5"/>
      <c r="HDN944" s="5"/>
      <c r="HDO944" s="5"/>
      <c r="HDP944" s="5"/>
      <c r="HDQ944" s="5"/>
      <c r="HDR944" s="5"/>
      <c r="HDS944" s="5"/>
      <c r="HDT944" s="5"/>
      <c r="HDU944" s="5"/>
      <c r="HDV944" s="5"/>
      <c r="HDW944" s="5"/>
      <c r="HDX944" s="5"/>
      <c r="HDY944" s="5"/>
      <c r="HDZ944" s="5"/>
      <c r="HEA944" s="5"/>
      <c r="HEB944" s="5"/>
      <c r="HEC944" s="5"/>
      <c r="HED944" s="5"/>
      <c r="HEE944" s="5"/>
      <c r="HEF944" s="5"/>
      <c r="HEG944" s="5"/>
      <c r="HEH944" s="5"/>
      <c r="HEI944" s="5"/>
      <c r="HEJ944" s="5"/>
      <c r="HEK944" s="5"/>
      <c r="HEL944" s="5"/>
      <c r="HEM944" s="5"/>
      <c r="HEN944" s="5"/>
      <c r="HEO944" s="5"/>
      <c r="HEP944" s="5"/>
      <c r="HEQ944" s="5"/>
      <c r="HER944" s="5"/>
      <c r="HES944" s="5"/>
      <c r="HET944" s="5"/>
      <c r="HEU944" s="5"/>
      <c r="HEV944" s="5"/>
      <c r="HEW944" s="5"/>
      <c r="HEX944" s="5"/>
      <c r="HEY944" s="5"/>
      <c r="HEZ944" s="5"/>
      <c r="HFA944" s="5"/>
      <c r="HFB944" s="5"/>
      <c r="HFC944" s="5"/>
      <c r="HFD944" s="5"/>
      <c r="HFE944" s="5"/>
      <c r="HFF944" s="5"/>
      <c r="HFG944" s="5"/>
      <c r="HFH944" s="5"/>
      <c r="HFI944" s="5"/>
      <c r="HFJ944" s="5"/>
      <c r="HFK944" s="5"/>
      <c r="HFL944" s="5"/>
      <c r="HFM944" s="5"/>
      <c r="HFN944" s="5"/>
      <c r="HFO944" s="5"/>
      <c r="HFP944" s="5"/>
      <c r="HFQ944" s="5"/>
      <c r="HFR944" s="5"/>
      <c r="HFS944" s="5"/>
      <c r="HFT944" s="5"/>
      <c r="HFU944" s="5"/>
      <c r="HFV944" s="5"/>
      <c r="HFW944" s="5"/>
      <c r="HFX944" s="5"/>
      <c r="HFY944" s="5"/>
      <c r="HFZ944" s="5"/>
      <c r="HGA944" s="5"/>
      <c r="HGB944" s="5"/>
      <c r="HGC944" s="5"/>
      <c r="HGD944" s="5"/>
      <c r="HGE944" s="5"/>
      <c r="HGF944" s="5"/>
      <c r="HGG944" s="5"/>
      <c r="HGH944" s="5"/>
      <c r="HGI944" s="5"/>
      <c r="HGJ944" s="5"/>
      <c r="HGK944" s="5"/>
      <c r="HGL944" s="5"/>
      <c r="HGM944" s="5"/>
      <c r="HGN944" s="5"/>
      <c r="HGO944" s="5"/>
      <c r="HGP944" s="5"/>
      <c r="HGQ944" s="5"/>
      <c r="HGR944" s="5"/>
      <c r="HGS944" s="5"/>
      <c r="HGT944" s="5"/>
      <c r="HGU944" s="5"/>
      <c r="HGV944" s="5"/>
      <c r="HGW944" s="5"/>
      <c r="HGX944" s="5"/>
      <c r="HGY944" s="5"/>
      <c r="HGZ944" s="5"/>
      <c r="HHA944" s="5"/>
      <c r="HHB944" s="5"/>
      <c r="HHC944" s="5"/>
      <c r="HHD944" s="5"/>
      <c r="HHE944" s="5"/>
      <c r="HHF944" s="5"/>
      <c r="HHG944" s="5"/>
      <c r="HHH944" s="5"/>
      <c r="HHI944" s="5"/>
      <c r="HHJ944" s="5"/>
      <c r="HHK944" s="5"/>
      <c r="HHL944" s="5"/>
      <c r="HHM944" s="5"/>
      <c r="HHN944" s="5"/>
      <c r="HHO944" s="5"/>
      <c r="HHP944" s="5"/>
      <c r="HHQ944" s="5"/>
      <c r="HHR944" s="5"/>
      <c r="HHS944" s="5"/>
      <c r="HHT944" s="5"/>
      <c r="HHU944" s="5"/>
      <c r="HHV944" s="5"/>
      <c r="HHW944" s="5"/>
      <c r="HHX944" s="5"/>
      <c r="HHY944" s="5"/>
      <c r="HHZ944" s="5"/>
      <c r="HIA944" s="5"/>
      <c r="HIB944" s="5"/>
      <c r="HIC944" s="5"/>
      <c r="HID944" s="5"/>
      <c r="HIE944" s="5"/>
      <c r="HIF944" s="5"/>
      <c r="HIG944" s="5"/>
      <c r="HIH944" s="5"/>
      <c r="HII944" s="5"/>
      <c r="HIJ944" s="5"/>
      <c r="HIK944" s="5"/>
      <c r="HIL944" s="5"/>
      <c r="HIM944" s="5"/>
      <c r="HIN944" s="5"/>
      <c r="HIO944" s="5"/>
      <c r="HIP944" s="5"/>
      <c r="HIQ944" s="5"/>
      <c r="HIR944" s="5"/>
      <c r="HIS944" s="5"/>
      <c r="HIT944" s="5"/>
      <c r="HIU944" s="5"/>
      <c r="HIV944" s="5"/>
      <c r="HIW944" s="5"/>
      <c r="HIX944" s="5"/>
      <c r="HIY944" s="5"/>
      <c r="HIZ944" s="5"/>
      <c r="HJA944" s="5"/>
      <c r="HJB944" s="5"/>
      <c r="HJC944" s="5"/>
      <c r="HJD944" s="5"/>
      <c r="HJE944" s="5"/>
      <c r="HJF944" s="5"/>
      <c r="HJG944" s="5"/>
      <c r="HJH944" s="5"/>
      <c r="HJI944" s="5"/>
      <c r="HJJ944" s="5"/>
      <c r="HJK944" s="5"/>
      <c r="HJL944" s="5"/>
      <c r="HJM944" s="5"/>
      <c r="HJN944" s="5"/>
      <c r="HJO944" s="5"/>
      <c r="HJP944" s="5"/>
      <c r="HJQ944" s="5"/>
      <c r="HJR944" s="5"/>
      <c r="HJS944" s="5"/>
      <c r="HJT944" s="5"/>
      <c r="HJU944" s="5"/>
      <c r="HJV944" s="5"/>
      <c r="HJW944" s="5"/>
      <c r="HJX944" s="5"/>
      <c r="HJY944" s="5"/>
      <c r="HJZ944" s="5"/>
      <c r="HKA944" s="5"/>
      <c r="HKB944" s="5"/>
      <c r="HKC944" s="5"/>
      <c r="HKD944" s="5"/>
      <c r="HKE944" s="5"/>
      <c r="HKF944" s="5"/>
      <c r="HKG944" s="5"/>
      <c r="HKH944" s="5"/>
      <c r="HKI944" s="5"/>
      <c r="HKJ944" s="5"/>
      <c r="HKK944" s="5"/>
      <c r="HKL944" s="5"/>
      <c r="HKM944" s="5"/>
      <c r="HKN944" s="5"/>
      <c r="HKO944" s="5"/>
      <c r="HKP944" s="5"/>
      <c r="HKQ944" s="5"/>
      <c r="HKR944" s="5"/>
      <c r="HKS944" s="5"/>
      <c r="HKT944" s="5"/>
      <c r="HKU944" s="5"/>
      <c r="HKV944" s="5"/>
      <c r="HKW944" s="5"/>
      <c r="HKX944" s="5"/>
      <c r="HKY944" s="5"/>
      <c r="HKZ944" s="5"/>
      <c r="HLA944" s="5"/>
      <c r="HLB944" s="5"/>
      <c r="HLC944" s="5"/>
      <c r="HLD944" s="5"/>
      <c r="HLE944" s="5"/>
      <c r="HLF944" s="5"/>
      <c r="HLG944" s="5"/>
      <c r="HLH944" s="5"/>
      <c r="HLI944" s="5"/>
      <c r="HLJ944" s="5"/>
      <c r="HLK944" s="5"/>
      <c r="HLL944" s="5"/>
      <c r="HLM944" s="5"/>
      <c r="HLN944" s="5"/>
      <c r="HLO944" s="5"/>
      <c r="HLP944" s="5"/>
      <c r="HLQ944" s="5"/>
      <c r="HLR944" s="5"/>
      <c r="HLS944" s="5"/>
      <c r="HLT944" s="5"/>
      <c r="HLU944" s="5"/>
      <c r="HLV944" s="5"/>
      <c r="HLW944" s="5"/>
      <c r="HLX944" s="5"/>
      <c r="HLY944" s="5"/>
      <c r="HLZ944" s="5"/>
      <c r="HMA944" s="5"/>
      <c r="HMB944" s="5"/>
      <c r="HMC944" s="5"/>
      <c r="HMD944" s="5"/>
      <c r="HME944" s="5"/>
      <c r="HMF944" s="5"/>
      <c r="HMG944" s="5"/>
      <c r="HMH944" s="5"/>
      <c r="HMI944" s="5"/>
      <c r="HMJ944" s="5"/>
      <c r="HMK944" s="5"/>
      <c r="HML944" s="5"/>
      <c r="HMM944" s="5"/>
      <c r="HMN944" s="5"/>
      <c r="HMO944" s="5"/>
      <c r="HMP944" s="5"/>
      <c r="HMQ944" s="5"/>
      <c r="HMR944" s="5"/>
      <c r="HMS944" s="5"/>
      <c r="HMT944" s="5"/>
      <c r="HMU944" s="5"/>
      <c r="HMV944" s="5"/>
      <c r="HMW944" s="5"/>
      <c r="HMX944" s="5"/>
      <c r="HMY944" s="5"/>
      <c r="HMZ944" s="5"/>
      <c r="HNA944" s="5"/>
      <c r="HNB944" s="5"/>
      <c r="HNC944" s="5"/>
      <c r="HND944" s="5"/>
      <c r="HNE944" s="5"/>
      <c r="HNF944" s="5"/>
      <c r="HNG944" s="5"/>
      <c r="HNH944" s="5"/>
      <c r="HNI944" s="5"/>
      <c r="HNJ944" s="5"/>
      <c r="HNK944" s="5"/>
      <c r="HNL944" s="5"/>
      <c r="HNM944" s="5"/>
      <c r="HNN944" s="5"/>
      <c r="HNO944" s="5"/>
      <c r="HNP944" s="5"/>
      <c r="HNQ944" s="5"/>
      <c r="HNR944" s="5"/>
      <c r="HNS944" s="5"/>
      <c r="HNT944" s="5"/>
      <c r="HNU944" s="5"/>
      <c r="HNV944" s="5"/>
      <c r="HNW944" s="5"/>
      <c r="HNX944" s="5"/>
      <c r="HNY944" s="5"/>
      <c r="HNZ944" s="5"/>
      <c r="HOA944" s="5"/>
      <c r="HOB944" s="5"/>
      <c r="HOC944" s="5"/>
      <c r="HOD944" s="5"/>
      <c r="HOE944" s="5"/>
      <c r="HOF944" s="5"/>
      <c r="HOG944" s="5"/>
      <c r="HOH944" s="5"/>
      <c r="HOI944" s="5"/>
      <c r="HOJ944" s="5"/>
      <c r="HOK944" s="5"/>
      <c r="HOL944" s="5"/>
      <c r="HOM944" s="5"/>
      <c r="HON944" s="5"/>
      <c r="HOO944" s="5"/>
      <c r="HOP944" s="5"/>
      <c r="HOQ944" s="5"/>
      <c r="HOR944" s="5"/>
      <c r="HOS944" s="5"/>
      <c r="HOT944" s="5"/>
      <c r="HOU944" s="5"/>
      <c r="HOV944" s="5"/>
      <c r="HOW944" s="5"/>
      <c r="HOX944" s="5"/>
      <c r="HOY944" s="5"/>
      <c r="HOZ944" s="5"/>
      <c r="HPA944" s="5"/>
      <c r="HPB944" s="5"/>
      <c r="HPC944" s="5"/>
      <c r="HPD944" s="5"/>
      <c r="HPE944" s="5"/>
      <c r="HPF944" s="5"/>
      <c r="HPG944" s="5"/>
      <c r="HPH944" s="5"/>
      <c r="HPI944" s="5"/>
      <c r="HPJ944" s="5"/>
      <c r="HPK944" s="5"/>
      <c r="HPL944" s="5"/>
      <c r="HPM944" s="5"/>
      <c r="HPN944" s="5"/>
      <c r="HPO944" s="5"/>
      <c r="HPP944" s="5"/>
      <c r="HPQ944" s="5"/>
      <c r="HPR944" s="5"/>
      <c r="HPS944" s="5"/>
      <c r="HPT944" s="5"/>
      <c r="HPU944" s="5"/>
      <c r="HPV944" s="5"/>
      <c r="HPW944" s="5"/>
      <c r="HPX944" s="5"/>
      <c r="HPY944" s="5"/>
      <c r="HPZ944" s="5"/>
      <c r="HQA944" s="5"/>
      <c r="HQB944" s="5"/>
      <c r="HQC944" s="5"/>
      <c r="HQD944" s="5"/>
      <c r="HQE944" s="5"/>
      <c r="HQF944" s="5"/>
      <c r="HQG944" s="5"/>
      <c r="HQH944" s="5"/>
      <c r="HQI944" s="5"/>
      <c r="HQJ944" s="5"/>
      <c r="HQK944" s="5"/>
      <c r="HQL944" s="5"/>
      <c r="HQM944" s="5"/>
      <c r="HQN944" s="5"/>
      <c r="HQO944" s="5"/>
      <c r="HQP944" s="5"/>
      <c r="HQQ944" s="5"/>
      <c r="HQR944" s="5"/>
      <c r="HQS944" s="5"/>
      <c r="HQT944" s="5"/>
      <c r="HQU944" s="5"/>
      <c r="HQV944" s="5"/>
      <c r="HQW944" s="5"/>
      <c r="HQX944" s="5"/>
      <c r="HQY944" s="5"/>
      <c r="HQZ944" s="5"/>
      <c r="HRA944" s="5"/>
      <c r="HRB944" s="5"/>
      <c r="HRC944" s="5"/>
      <c r="HRD944" s="5"/>
      <c r="HRE944" s="5"/>
      <c r="HRF944" s="5"/>
      <c r="HRG944" s="5"/>
      <c r="HRH944" s="5"/>
      <c r="HRI944" s="5"/>
      <c r="HRJ944" s="5"/>
      <c r="HRK944" s="5"/>
      <c r="HRL944" s="5"/>
      <c r="HRM944" s="5"/>
      <c r="HRN944" s="5"/>
      <c r="HRO944" s="5"/>
      <c r="HRP944" s="5"/>
      <c r="HRQ944" s="5"/>
      <c r="HRR944" s="5"/>
      <c r="HRS944" s="5"/>
      <c r="HRT944" s="5"/>
      <c r="HRU944" s="5"/>
      <c r="HRV944" s="5"/>
      <c r="HRW944" s="5"/>
      <c r="HRX944" s="5"/>
      <c r="HRY944" s="5"/>
      <c r="HRZ944" s="5"/>
      <c r="HSA944" s="5"/>
      <c r="HSB944" s="5"/>
      <c r="HSC944" s="5"/>
      <c r="HSD944" s="5"/>
      <c r="HSE944" s="5"/>
      <c r="HSF944" s="5"/>
      <c r="HSG944" s="5"/>
      <c r="HSH944" s="5"/>
      <c r="HSI944" s="5"/>
      <c r="HSJ944" s="5"/>
      <c r="HSK944" s="5"/>
      <c r="HSL944" s="5"/>
      <c r="HSM944" s="5"/>
      <c r="HSN944" s="5"/>
      <c r="HSO944" s="5"/>
      <c r="HSP944" s="5"/>
      <c r="HSQ944" s="5"/>
      <c r="HSR944" s="5"/>
      <c r="HSS944" s="5"/>
      <c r="HST944" s="5"/>
      <c r="HSU944" s="5"/>
      <c r="HSV944" s="5"/>
      <c r="HSW944" s="5"/>
      <c r="HSX944" s="5"/>
      <c r="HSY944" s="5"/>
      <c r="HSZ944" s="5"/>
      <c r="HTA944" s="5"/>
      <c r="HTB944" s="5"/>
      <c r="HTC944" s="5"/>
      <c r="HTD944" s="5"/>
      <c r="HTE944" s="5"/>
      <c r="HTF944" s="5"/>
      <c r="HTG944" s="5"/>
      <c r="HTH944" s="5"/>
      <c r="HTI944" s="5"/>
      <c r="HTJ944" s="5"/>
      <c r="HTK944" s="5"/>
      <c r="HTL944" s="5"/>
      <c r="HTM944" s="5"/>
      <c r="HTN944" s="5"/>
      <c r="HTO944" s="5"/>
      <c r="HTP944" s="5"/>
      <c r="HTQ944" s="5"/>
      <c r="HTR944" s="5"/>
      <c r="HTS944" s="5"/>
      <c r="HTT944" s="5"/>
      <c r="HTU944" s="5"/>
      <c r="HTV944" s="5"/>
      <c r="HTW944" s="5"/>
      <c r="HTX944" s="5"/>
      <c r="HTY944" s="5"/>
      <c r="HTZ944" s="5"/>
      <c r="HUA944" s="5"/>
      <c r="HUB944" s="5"/>
      <c r="HUC944" s="5"/>
      <c r="HUD944" s="5"/>
      <c r="HUE944" s="5"/>
      <c r="HUF944" s="5"/>
      <c r="HUG944" s="5"/>
      <c r="HUH944" s="5"/>
      <c r="HUI944" s="5"/>
      <c r="HUJ944" s="5"/>
      <c r="HUK944" s="5"/>
      <c r="HUL944" s="5"/>
      <c r="HUM944" s="5"/>
      <c r="HUN944" s="5"/>
      <c r="HUO944" s="5"/>
      <c r="HUP944" s="5"/>
      <c r="HUQ944" s="5"/>
      <c r="HUR944" s="5"/>
      <c r="HUS944" s="5"/>
      <c r="HUT944" s="5"/>
      <c r="HUU944" s="5"/>
      <c r="HUV944" s="5"/>
      <c r="HUW944" s="5"/>
      <c r="HUX944" s="5"/>
      <c r="HUY944" s="5"/>
      <c r="HUZ944" s="5"/>
      <c r="HVA944" s="5"/>
      <c r="HVB944" s="5"/>
      <c r="HVC944" s="5"/>
      <c r="HVD944" s="5"/>
      <c r="HVE944" s="5"/>
      <c r="HVF944" s="5"/>
      <c r="HVG944" s="5"/>
      <c r="HVH944" s="5"/>
      <c r="HVI944" s="5"/>
      <c r="HVJ944" s="5"/>
      <c r="HVK944" s="5"/>
      <c r="HVL944" s="5"/>
      <c r="HVM944" s="5"/>
      <c r="HVN944" s="5"/>
      <c r="HVO944" s="5"/>
      <c r="HVP944" s="5"/>
      <c r="HVQ944" s="5"/>
      <c r="HVR944" s="5"/>
      <c r="HVS944" s="5"/>
      <c r="HVT944" s="5"/>
      <c r="HVU944" s="5"/>
      <c r="HVV944" s="5"/>
      <c r="HVW944" s="5"/>
      <c r="HVX944" s="5"/>
      <c r="HVY944" s="5"/>
      <c r="HVZ944" s="5"/>
      <c r="HWA944" s="5"/>
      <c r="HWB944" s="5"/>
      <c r="HWC944" s="5"/>
      <c r="HWD944" s="5"/>
      <c r="HWE944" s="5"/>
      <c r="HWF944" s="5"/>
      <c r="HWG944" s="5"/>
      <c r="HWH944" s="5"/>
      <c r="HWI944" s="5"/>
      <c r="HWJ944" s="5"/>
      <c r="HWK944" s="5"/>
      <c r="HWL944" s="5"/>
      <c r="HWM944" s="5"/>
      <c r="HWN944" s="5"/>
      <c r="HWO944" s="5"/>
      <c r="HWP944" s="5"/>
      <c r="HWQ944" s="5"/>
      <c r="HWR944" s="5"/>
      <c r="HWS944" s="5"/>
      <c r="HWT944" s="5"/>
      <c r="HWU944" s="5"/>
      <c r="HWV944" s="5"/>
      <c r="HWW944" s="5"/>
      <c r="HWX944" s="5"/>
      <c r="HWY944" s="5"/>
      <c r="HWZ944" s="5"/>
      <c r="HXA944" s="5"/>
      <c r="HXB944" s="5"/>
      <c r="HXC944" s="5"/>
      <c r="HXD944" s="5"/>
      <c r="HXE944" s="5"/>
      <c r="HXF944" s="5"/>
      <c r="HXG944" s="5"/>
      <c r="HXH944" s="5"/>
      <c r="HXI944" s="5"/>
      <c r="HXJ944" s="5"/>
      <c r="HXK944" s="5"/>
      <c r="HXL944" s="5"/>
      <c r="HXM944" s="5"/>
      <c r="HXN944" s="5"/>
      <c r="HXO944" s="5"/>
      <c r="HXP944" s="5"/>
      <c r="HXQ944" s="5"/>
      <c r="HXR944" s="5"/>
      <c r="HXS944" s="5"/>
      <c r="HXT944" s="5"/>
      <c r="HXU944" s="5"/>
      <c r="HXV944" s="5"/>
      <c r="HXW944" s="5"/>
      <c r="HXX944" s="5"/>
      <c r="HXY944" s="5"/>
      <c r="HXZ944" s="5"/>
      <c r="HYA944" s="5"/>
      <c r="HYB944" s="5"/>
      <c r="HYC944" s="5"/>
      <c r="HYD944" s="5"/>
      <c r="HYE944" s="5"/>
      <c r="HYF944" s="5"/>
      <c r="HYG944" s="5"/>
      <c r="HYH944" s="5"/>
      <c r="HYI944" s="5"/>
      <c r="HYJ944" s="5"/>
      <c r="HYK944" s="5"/>
      <c r="HYL944" s="5"/>
      <c r="HYM944" s="5"/>
      <c r="HYN944" s="5"/>
      <c r="HYO944" s="5"/>
      <c r="HYP944" s="5"/>
      <c r="HYQ944" s="5"/>
      <c r="HYR944" s="5"/>
      <c r="HYS944" s="5"/>
      <c r="HYT944" s="5"/>
      <c r="HYU944" s="5"/>
      <c r="HYV944" s="5"/>
      <c r="HYW944" s="5"/>
      <c r="HYX944" s="5"/>
      <c r="HYY944" s="5"/>
      <c r="HYZ944" s="5"/>
      <c r="HZA944" s="5"/>
      <c r="HZB944" s="5"/>
      <c r="HZC944" s="5"/>
      <c r="HZD944" s="5"/>
      <c r="HZE944" s="5"/>
      <c r="HZF944" s="5"/>
      <c r="HZG944" s="5"/>
      <c r="HZH944" s="5"/>
      <c r="HZI944" s="5"/>
      <c r="HZJ944" s="5"/>
      <c r="HZK944" s="5"/>
      <c r="HZL944" s="5"/>
      <c r="HZM944" s="5"/>
      <c r="HZN944" s="5"/>
      <c r="HZO944" s="5"/>
      <c r="HZP944" s="5"/>
      <c r="HZQ944" s="5"/>
      <c r="HZR944" s="5"/>
      <c r="HZS944" s="5"/>
      <c r="HZT944" s="5"/>
      <c r="HZU944" s="5"/>
      <c r="HZV944" s="5"/>
      <c r="HZW944" s="5"/>
      <c r="HZX944" s="5"/>
      <c r="HZY944" s="5"/>
      <c r="HZZ944" s="5"/>
      <c r="IAA944" s="5"/>
      <c r="IAB944" s="5"/>
      <c r="IAC944" s="5"/>
      <c r="IAD944" s="5"/>
      <c r="IAE944" s="5"/>
      <c r="IAF944" s="5"/>
      <c r="IAG944" s="5"/>
      <c r="IAH944" s="5"/>
      <c r="IAI944" s="5"/>
      <c r="IAJ944" s="5"/>
      <c r="IAK944" s="5"/>
      <c r="IAL944" s="5"/>
      <c r="IAM944" s="5"/>
      <c r="IAN944" s="5"/>
      <c r="IAO944" s="5"/>
      <c r="IAP944" s="5"/>
      <c r="IAQ944" s="5"/>
      <c r="IAR944" s="5"/>
      <c r="IAS944" s="5"/>
      <c r="IAT944" s="5"/>
      <c r="IAU944" s="5"/>
      <c r="IAV944" s="5"/>
      <c r="IAW944" s="5"/>
      <c r="IAX944" s="5"/>
      <c r="IAY944" s="5"/>
      <c r="IAZ944" s="5"/>
      <c r="IBA944" s="5"/>
      <c r="IBB944" s="5"/>
      <c r="IBC944" s="5"/>
      <c r="IBD944" s="5"/>
      <c r="IBE944" s="5"/>
      <c r="IBF944" s="5"/>
      <c r="IBG944" s="5"/>
      <c r="IBH944" s="5"/>
      <c r="IBI944" s="5"/>
      <c r="IBJ944" s="5"/>
      <c r="IBK944" s="5"/>
      <c r="IBL944" s="5"/>
      <c r="IBM944" s="5"/>
      <c r="IBN944" s="5"/>
      <c r="IBO944" s="5"/>
      <c r="IBP944" s="5"/>
      <c r="IBQ944" s="5"/>
      <c r="IBR944" s="5"/>
      <c r="IBS944" s="5"/>
      <c r="IBT944" s="5"/>
      <c r="IBU944" s="5"/>
      <c r="IBV944" s="5"/>
      <c r="IBW944" s="5"/>
      <c r="IBX944" s="5"/>
      <c r="IBY944" s="5"/>
      <c r="IBZ944" s="5"/>
      <c r="ICA944" s="5"/>
      <c r="ICB944" s="5"/>
      <c r="ICC944" s="5"/>
      <c r="ICD944" s="5"/>
      <c r="ICE944" s="5"/>
      <c r="ICF944" s="5"/>
      <c r="ICG944" s="5"/>
      <c r="ICH944" s="5"/>
      <c r="ICI944" s="5"/>
      <c r="ICJ944" s="5"/>
      <c r="ICK944" s="5"/>
      <c r="ICL944" s="5"/>
      <c r="ICM944" s="5"/>
      <c r="ICN944" s="5"/>
      <c r="ICO944" s="5"/>
      <c r="ICP944" s="5"/>
      <c r="ICQ944" s="5"/>
      <c r="ICR944" s="5"/>
      <c r="ICS944" s="5"/>
      <c r="ICT944" s="5"/>
      <c r="ICU944" s="5"/>
      <c r="ICV944" s="5"/>
      <c r="ICW944" s="5"/>
      <c r="ICX944" s="5"/>
      <c r="ICY944" s="5"/>
      <c r="ICZ944" s="5"/>
      <c r="IDA944" s="5"/>
      <c r="IDB944" s="5"/>
      <c r="IDC944" s="5"/>
      <c r="IDD944" s="5"/>
      <c r="IDE944" s="5"/>
      <c r="IDF944" s="5"/>
      <c r="IDG944" s="5"/>
      <c r="IDH944" s="5"/>
      <c r="IDI944" s="5"/>
      <c r="IDJ944" s="5"/>
      <c r="IDK944" s="5"/>
      <c r="IDL944" s="5"/>
      <c r="IDM944" s="5"/>
      <c r="IDN944" s="5"/>
      <c r="IDO944" s="5"/>
      <c r="IDP944" s="5"/>
      <c r="IDQ944" s="5"/>
      <c r="IDR944" s="5"/>
      <c r="IDS944" s="5"/>
      <c r="IDT944" s="5"/>
      <c r="IDU944" s="5"/>
      <c r="IDV944" s="5"/>
      <c r="IDW944" s="5"/>
      <c r="IDX944" s="5"/>
      <c r="IDY944" s="5"/>
      <c r="IDZ944" s="5"/>
      <c r="IEA944" s="5"/>
      <c r="IEB944" s="5"/>
      <c r="IEC944" s="5"/>
      <c r="IED944" s="5"/>
      <c r="IEE944" s="5"/>
      <c r="IEF944" s="5"/>
      <c r="IEG944" s="5"/>
      <c r="IEH944" s="5"/>
      <c r="IEI944" s="5"/>
      <c r="IEJ944" s="5"/>
      <c r="IEK944" s="5"/>
      <c r="IEL944" s="5"/>
      <c r="IEM944" s="5"/>
      <c r="IEN944" s="5"/>
      <c r="IEO944" s="5"/>
      <c r="IEP944" s="5"/>
      <c r="IEQ944" s="5"/>
      <c r="IER944" s="5"/>
      <c r="IES944" s="5"/>
      <c r="IET944" s="5"/>
      <c r="IEU944" s="5"/>
      <c r="IEV944" s="5"/>
      <c r="IEW944" s="5"/>
      <c r="IEX944" s="5"/>
      <c r="IEY944" s="5"/>
      <c r="IEZ944" s="5"/>
      <c r="IFA944" s="5"/>
      <c r="IFB944" s="5"/>
      <c r="IFC944" s="5"/>
      <c r="IFD944" s="5"/>
      <c r="IFE944" s="5"/>
      <c r="IFF944" s="5"/>
      <c r="IFG944" s="5"/>
      <c r="IFH944" s="5"/>
      <c r="IFI944" s="5"/>
      <c r="IFJ944" s="5"/>
      <c r="IFK944" s="5"/>
      <c r="IFL944" s="5"/>
      <c r="IFM944" s="5"/>
      <c r="IFN944" s="5"/>
      <c r="IFO944" s="5"/>
      <c r="IFP944" s="5"/>
      <c r="IFQ944" s="5"/>
      <c r="IFR944" s="5"/>
      <c r="IFS944" s="5"/>
      <c r="IFT944" s="5"/>
      <c r="IFU944" s="5"/>
      <c r="IFV944" s="5"/>
      <c r="IFW944" s="5"/>
      <c r="IFX944" s="5"/>
      <c r="IFY944" s="5"/>
      <c r="IFZ944" s="5"/>
      <c r="IGA944" s="5"/>
      <c r="IGB944" s="5"/>
      <c r="IGC944" s="5"/>
      <c r="IGD944" s="5"/>
      <c r="IGE944" s="5"/>
      <c r="IGF944" s="5"/>
      <c r="IGG944" s="5"/>
      <c r="IGH944" s="5"/>
      <c r="IGI944" s="5"/>
      <c r="IGJ944" s="5"/>
      <c r="IGK944" s="5"/>
      <c r="IGL944" s="5"/>
      <c r="IGM944" s="5"/>
      <c r="IGN944" s="5"/>
      <c r="IGO944" s="5"/>
      <c r="IGP944" s="5"/>
      <c r="IGQ944" s="5"/>
      <c r="IGR944" s="5"/>
      <c r="IGS944" s="5"/>
      <c r="IGT944" s="5"/>
      <c r="IGU944" s="5"/>
      <c r="IGV944" s="5"/>
      <c r="IGW944" s="5"/>
      <c r="IGX944" s="5"/>
      <c r="IGY944" s="5"/>
      <c r="IGZ944" s="5"/>
      <c r="IHA944" s="5"/>
      <c r="IHB944" s="5"/>
      <c r="IHC944" s="5"/>
      <c r="IHD944" s="5"/>
      <c r="IHE944" s="5"/>
      <c r="IHF944" s="5"/>
      <c r="IHG944" s="5"/>
      <c r="IHH944" s="5"/>
      <c r="IHI944" s="5"/>
      <c r="IHJ944" s="5"/>
      <c r="IHK944" s="5"/>
      <c r="IHL944" s="5"/>
      <c r="IHM944" s="5"/>
      <c r="IHN944" s="5"/>
      <c r="IHO944" s="5"/>
      <c r="IHP944" s="5"/>
      <c r="IHQ944" s="5"/>
      <c r="IHR944" s="5"/>
      <c r="IHS944" s="5"/>
      <c r="IHT944" s="5"/>
      <c r="IHU944" s="5"/>
      <c r="IHV944" s="5"/>
      <c r="IHW944" s="5"/>
      <c r="IHX944" s="5"/>
      <c r="IHY944" s="5"/>
      <c r="IHZ944" s="5"/>
      <c r="IIA944" s="5"/>
      <c r="IIB944" s="5"/>
      <c r="IIC944" s="5"/>
      <c r="IID944" s="5"/>
      <c r="IIE944" s="5"/>
      <c r="IIF944" s="5"/>
      <c r="IIG944" s="5"/>
      <c r="IIH944" s="5"/>
      <c r="III944" s="5"/>
      <c r="IIJ944" s="5"/>
      <c r="IIK944" s="5"/>
      <c r="IIL944" s="5"/>
      <c r="IIM944" s="5"/>
      <c r="IIN944" s="5"/>
      <c r="IIO944" s="5"/>
      <c r="IIP944" s="5"/>
      <c r="IIQ944" s="5"/>
      <c r="IIR944" s="5"/>
      <c r="IIS944" s="5"/>
      <c r="IIT944" s="5"/>
      <c r="IIU944" s="5"/>
      <c r="IIV944" s="5"/>
      <c r="IIW944" s="5"/>
      <c r="IIX944" s="5"/>
      <c r="IIY944" s="5"/>
      <c r="IIZ944" s="5"/>
      <c r="IJA944" s="5"/>
      <c r="IJB944" s="5"/>
      <c r="IJC944" s="5"/>
      <c r="IJD944" s="5"/>
      <c r="IJE944" s="5"/>
      <c r="IJF944" s="5"/>
      <c r="IJG944" s="5"/>
      <c r="IJH944" s="5"/>
      <c r="IJI944" s="5"/>
      <c r="IJJ944" s="5"/>
      <c r="IJK944" s="5"/>
      <c r="IJL944" s="5"/>
      <c r="IJM944" s="5"/>
      <c r="IJN944" s="5"/>
      <c r="IJO944" s="5"/>
      <c r="IJP944" s="5"/>
      <c r="IJQ944" s="5"/>
      <c r="IJR944" s="5"/>
      <c r="IJS944" s="5"/>
      <c r="IJT944" s="5"/>
      <c r="IJU944" s="5"/>
      <c r="IJV944" s="5"/>
      <c r="IJW944" s="5"/>
      <c r="IJX944" s="5"/>
      <c r="IJY944" s="5"/>
      <c r="IJZ944" s="5"/>
      <c r="IKA944" s="5"/>
      <c r="IKB944" s="5"/>
      <c r="IKC944" s="5"/>
      <c r="IKD944" s="5"/>
      <c r="IKE944" s="5"/>
      <c r="IKF944" s="5"/>
      <c r="IKG944" s="5"/>
      <c r="IKH944" s="5"/>
      <c r="IKI944" s="5"/>
      <c r="IKJ944" s="5"/>
      <c r="IKK944" s="5"/>
      <c r="IKL944" s="5"/>
      <c r="IKM944" s="5"/>
      <c r="IKN944" s="5"/>
      <c r="IKO944" s="5"/>
      <c r="IKP944" s="5"/>
      <c r="IKQ944" s="5"/>
      <c r="IKR944" s="5"/>
      <c r="IKS944" s="5"/>
      <c r="IKT944" s="5"/>
      <c r="IKU944" s="5"/>
      <c r="IKV944" s="5"/>
      <c r="IKW944" s="5"/>
      <c r="IKX944" s="5"/>
      <c r="IKY944" s="5"/>
      <c r="IKZ944" s="5"/>
      <c r="ILA944" s="5"/>
      <c r="ILB944" s="5"/>
      <c r="ILC944" s="5"/>
      <c r="ILD944" s="5"/>
      <c r="ILE944" s="5"/>
      <c r="ILF944" s="5"/>
      <c r="ILG944" s="5"/>
      <c r="ILH944" s="5"/>
      <c r="ILI944" s="5"/>
      <c r="ILJ944" s="5"/>
      <c r="ILK944" s="5"/>
      <c r="ILL944" s="5"/>
      <c r="ILM944" s="5"/>
      <c r="ILN944" s="5"/>
      <c r="ILO944" s="5"/>
      <c r="ILP944" s="5"/>
      <c r="ILQ944" s="5"/>
      <c r="ILR944" s="5"/>
      <c r="ILS944" s="5"/>
      <c r="ILT944" s="5"/>
      <c r="ILU944" s="5"/>
      <c r="ILV944" s="5"/>
      <c r="ILW944" s="5"/>
      <c r="ILX944" s="5"/>
      <c r="ILY944" s="5"/>
      <c r="ILZ944" s="5"/>
      <c r="IMA944" s="5"/>
      <c r="IMB944" s="5"/>
      <c r="IMC944" s="5"/>
      <c r="IMD944" s="5"/>
      <c r="IME944" s="5"/>
      <c r="IMF944" s="5"/>
      <c r="IMG944" s="5"/>
      <c r="IMH944" s="5"/>
      <c r="IMI944" s="5"/>
      <c r="IMJ944" s="5"/>
      <c r="IMK944" s="5"/>
      <c r="IML944" s="5"/>
      <c r="IMM944" s="5"/>
      <c r="IMN944" s="5"/>
      <c r="IMO944" s="5"/>
      <c r="IMP944" s="5"/>
      <c r="IMQ944" s="5"/>
      <c r="IMR944" s="5"/>
      <c r="IMS944" s="5"/>
      <c r="IMT944" s="5"/>
      <c r="IMU944" s="5"/>
      <c r="IMV944" s="5"/>
      <c r="IMW944" s="5"/>
      <c r="IMX944" s="5"/>
      <c r="IMY944" s="5"/>
      <c r="IMZ944" s="5"/>
      <c r="INA944" s="5"/>
      <c r="INB944" s="5"/>
      <c r="INC944" s="5"/>
      <c r="IND944" s="5"/>
      <c r="INE944" s="5"/>
      <c r="INF944" s="5"/>
      <c r="ING944" s="5"/>
      <c r="INH944" s="5"/>
      <c r="INI944" s="5"/>
      <c r="INJ944" s="5"/>
      <c r="INK944" s="5"/>
      <c r="INL944" s="5"/>
      <c r="INM944" s="5"/>
      <c r="INN944" s="5"/>
      <c r="INO944" s="5"/>
      <c r="INP944" s="5"/>
      <c r="INQ944" s="5"/>
      <c r="INR944" s="5"/>
      <c r="INS944" s="5"/>
      <c r="INT944" s="5"/>
      <c r="INU944" s="5"/>
      <c r="INV944" s="5"/>
      <c r="INW944" s="5"/>
      <c r="INX944" s="5"/>
      <c r="INY944" s="5"/>
      <c r="INZ944" s="5"/>
      <c r="IOA944" s="5"/>
      <c r="IOB944" s="5"/>
      <c r="IOC944" s="5"/>
      <c r="IOD944" s="5"/>
      <c r="IOE944" s="5"/>
      <c r="IOF944" s="5"/>
      <c r="IOG944" s="5"/>
      <c r="IOH944" s="5"/>
      <c r="IOI944" s="5"/>
      <c r="IOJ944" s="5"/>
      <c r="IOK944" s="5"/>
      <c r="IOL944" s="5"/>
      <c r="IOM944" s="5"/>
      <c r="ION944" s="5"/>
      <c r="IOO944" s="5"/>
      <c r="IOP944" s="5"/>
      <c r="IOQ944" s="5"/>
      <c r="IOR944" s="5"/>
      <c r="IOS944" s="5"/>
      <c r="IOT944" s="5"/>
      <c r="IOU944" s="5"/>
      <c r="IOV944" s="5"/>
      <c r="IOW944" s="5"/>
      <c r="IOX944" s="5"/>
      <c r="IOY944" s="5"/>
      <c r="IOZ944" s="5"/>
      <c r="IPA944" s="5"/>
      <c r="IPB944" s="5"/>
      <c r="IPC944" s="5"/>
      <c r="IPD944" s="5"/>
      <c r="IPE944" s="5"/>
      <c r="IPF944" s="5"/>
      <c r="IPG944" s="5"/>
      <c r="IPH944" s="5"/>
      <c r="IPI944" s="5"/>
      <c r="IPJ944" s="5"/>
      <c r="IPK944" s="5"/>
      <c r="IPL944" s="5"/>
      <c r="IPM944" s="5"/>
      <c r="IPN944" s="5"/>
      <c r="IPO944" s="5"/>
      <c r="IPP944" s="5"/>
      <c r="IPQ944" s="5"/>
      <c r="IPR944" s="5"/>
      <c r="IPS944" s="5"/>
      <c r="IPT944" s="5"/>
      <c r="IPU944" s="5"/>
      <c r="IPV944" s="5"/>
      <c r="IPW944" s="5"/>
      <c r="IPX944" s="5"/>
      <c r="IPY944" s="5"/>
      <c r="IPZ944" s="5"/>
      <c r="IQA944" s="5"/>
      <c r="IQB944" s="5"/>
      <c r="IQC944" s="5"/>
      <c r="IQD944" s="5"/>
      <c r="IQE944" s="5"/>
      <c r="IQF944" s="5"/>
      <c r="IQG944" s="5"/>
      <c r="IQH944" s="5"/>
      <c r="IQI944" s="5"/>
      <c r="IQJ944" s="5"/>
      <c r="IQK944" s="5"/>
      <c r="IQL944" s="5"/>
      <c r="IQM944" s="5"/>
      <c r="IQN944" s="5"/>
      <c r="IQO944" s="5"/>
      <c r="IQP944" s="5"/>
      <c r="IQQ944" s="5"/>
      <c r="IQR944" s="5"/>
      <c r="IQS944" s="5"/>
      <c r="IQT944" s="5"/>
      <c r="IQU944" s="5"/>
      <c r="IQV944" s="5"/>
      <c r="IQW944" s="5"/>
      <c r="IQX944" s="5"/>
      <c r="IQY944" s="5"/>
      <c r="IQZ944" s="5"/>
      <c r="IRA944" s="5"/>
      <c r="IRB944" s="5"/>
      <c r="IRC944" s="5"/>
      <c r="IRD944" s="5"/>
      <c r="IRE944" s="5"/>
      <c r="IRF944" s="5"/>
      <c r="IRG944" s="5"/>
      <c r="IRH944" s="5"/>
      <c r="IRI944" s="5"/>
      <c r="IRJ944" s="5"/>
      <c r="IRK944" s="5"/>
      <c r="IRL944" s="5"/>
      <c r="IRM944" s="5"/>
      <c r="IRN944" s="5"/>
      <c r="IRO944" s="5"/>
      <c r="IRP944" s="5"/>
      <c r="IRQ944" s="5"/>
      <c r="IRR944" s="5"/>
      <c r="IRS944" s="5"/>
      <c r="IRT944" s="5"/>
      <c r="IRU944" s="5"/>
      <c r="IRV944" s="5"/>
      <c r="IRW944" s="5"/>
      <c r="IRX944" s="5"/>
      <c r="IRY944" s="5"/>
      <c r="IRZ944" s="5"/>
      <c r="ISA944" s="5"/>
      <c r="ISB944" s="5"/>
      <c r="ISC944" s="5"/>
      <c r="ISD944" s="5"/>
      <c r="ISE944" s="5"/>
      <c r="ISF944" s="5"/>
      <c r="ISG944" s="5"/>
      <c r="ISH944" s="5"/>
      <c r="ISI944" s="5"/>
      <c r="ISJ944" s="5"/>
      <c r="ISK944" s="5"/>
      <c r="ISL944" s="5"/>
      <c r="ISM944" s="5"/>
      <c r="ISN944" s="5"/>
      <c r="ISO944" s="5"/>
      <c r="ISP944" s="5"/>
      <c r="ISQ944" s="5"/>
      <c r="ISR944" s="5"/>
      <c r="ISS944" s="5"/>
      <c r="IST944" s="5"/>
      <c r="ISU944" s="5"/>
      <c r="ISV944" s="5"/>
      <c r="ISW944" s="5"/>
      <c r="ISX944" s="5"/>
      <c r="ISY944" s="5"/>
      <c r="ISZ944" s="5"/>
      <c r="ITA944" s="5"/>
      <c r="ITB944" s="5"/>
      <c r="ITC944" s="5"/>
      <c r="ITD944" s="5"/>
      <c r="ITE944" s="5"/>
      <c r="ITF944" s="5"/>
      <c r="ITG944" s="5"/>
      <c r="ITH944" s="5"/>
      <c r="ITI944" s="5"/>
      <c r="ITJ944" s="5"/>
      <c r="ITK944" s="5"/>
      <c r="ITL944" s="5"/>
      <c r="ITM944" s="5"/>
      <c r="ITN944" s="5"/>
      <c r="ITO944" s="5"/>
      <c r="ITP944" s="5"/>
      <c r="ITQ944" s="5"/>
      <c r="ITR944" s="5"/>
      <c r="ITS944" s="5"/>
      <c r="ITT944" s="5"/>
      <c r="ITU944" s="5"/>
      <c r="ITV944" s="5"/>
      <c r="ITW944" s="5"/>
      <c r="ITX944" s="5"/>
      <c r="ITY944" s="5"/>
      <c r="ITZ944" s="5"/>
      <c r="IUA944" s="5"/>
      <c r="IUB944" s="5"/>
      <c r="IUC944" s="5"/>
      <c r="IUD944" s="5"/>
      <c r="IUE944" s="5"/>
      <c r="IUF944" s="5"/>
      <c r="IUG944" s="5"/>
      <c r="IUH944" s="5"/>
      <c r="IUI944" s="5"/>
      <c r="IUJ944" s="5"/>
      <c r="IUK944" s="5"/>
      <c r="IUL944" s="5"/>
      <c r="IUM944" s="5"/>
      <c r="IUN944" s="5"/>
      <c r="IUO944" s="5"/>
      <c r="IUP944" s="5"/>
      <c r="IUQ944" s="5"/>
      <c r="IUR944" s="5"/>
      <c r="IUS944" s="5"/>
      <c r="IUT944" s="5"/>
      <c r="IUU944" s="5"/>
      <c r="IUV944" s="5"/>
      <c r="IUW944" s="5"/>
      <c r="IUX944" s="5"/>
      <c r="IUY944" s="5"/>
      <c r="IUZ944" s="5"/>
      <c r="IVA944" s="5"/>
      <c r="IVB944" s="5"/>
      <c r="IVC944" s="5"/>
      <c r="IVD944" s="5"/>
      <c r="IVE944" s="5"/>
      <c r="IVF944" s="5"/>
      <c r="IVG944" s="5"/>
      <c r="IVH944" s="5"/>
      <c r="IVI944" s="5"/>
      <c r="IVJ944" s="5"/>
      <c r="IVK944" s="5"/>
      <c r="IVL944" s="5"/>
      <c r="IVM944" s="5"/>
      <c r="IVN944" s="5"/>
      <c r="IVO944" s="5"/>
      <c r="IVP944" s="5"/>
      <c r="IVQ944" s="5"/>
      <c r="IVR944" s="5"/>
      <c r="IVS944" s="5"/>
      <c r="IVT944" s="5"/>
      <c r="IVU944" s="5"/>
      <c r="IVV944" s="5"/>
      <c r="IVW944" s="5"/>
      <c r="IVX944" s="5"/>
      <c r="IVY944" s="5"/>
      <c r="IVZ944" s="5"/>
      <c r="IWA944" s="5"/>
      <c r="IWB944" s="5"/>
      <c r="IWC944" s="5"/>
      <c r="IWD944" s="5"/>
      <c r="IWE944" s="5"/>
      <c r="IWF944" s="5"/>
      <c r="IWG944" s="5"/>
      <c r="IWH944" s="5"/>
      <c r="IWI944" s="5"/>
      <c r="IWJ944" s="5"/>
      <c r="IWK944" s="5"/>
      <c r="IWL944" s="5"/>
      <c r="IWM944" s="5"/>
      <c r="IWN944" s="5"/>
      <c r="IWO944" s="5"/>
      <c r="IWP944" s="5"/>
      <c r="IWQ944" s="5"/>
      <c r="IWR944" s="5"/>
      <c r="IWS944" s="5"/>
      <c r="IWT944" s="5"/>
      <c r="IWU944" s="5"/>
      <c r="IWV944" s="5"/>
      <c r="IWW944" s="5"/>
      <c r="IWX944" s="5"/>
      <c r="IWY944" s="5"/>
      <c r="IWZ944" s="5"/>
      <c r="IXA944" s="5"/>
      <c r="IXB944" s="5"/>
      <c r="IXC944" s="5"/>
      <c r="IXD944" s="5"/>
      <c r="IXE944" s="5"/>
      <c r="IXF944" s="5"/>
      <c r="IXG944" s="5"/>
      <c r="IXH944" s="5"/>
      <c r="IXI944" s="5"/>
      <c r="IXJ944" s="5"/>
      <c r="IXK944" s="5"/>
      <c r="IXL944" s="5"/>
      <c r="IXM944" s="5"/>
      <c r="IXN944" s="5"/>
      <c r="IXO944" s="5"/>
      <c r="IXP944" s="5"/>
      <c r="IXQ944" s="5"/>
      <c r="IXR944" s="5"/>
      <c r="IXS944" s="5"/>
      <c r="IXT944" s="5"/>
      <c r="IXU944" s="5"/>
      <c r="IXV944" s="5"/>
      <c r="IXW944" s="5"/>
      <c r="IXX944" s="5"/>
      <c r="IXY944" s="5"/>
      <c r="IXZ944" s="5"/>
      <c r="IYA944" s="5"/>
      <c r="IYB944" s="5"/>
      <c r="IYC944" s="5"/>
      <c r="IYD944" s="5"/>
      <c r="IYE944" s="5"/>
      <c r="IYF944" s="5"/>
      <c r="IYG944" s="5"/>
      <c r="IYH944" s="5"/>
      <c r="IYI944" s="5"/>
      <c r="IYJ944" s="5"/>
      <c r="IYK944" s="5"/>
      <c r="IYL944" s="5"/>
      <c r="IYM944" s="5"/>
      <c r="IYN944" s="5"/>
      <c r="IYO944" s="5"/>
      <c r="IYP944" s="5"/>
      <c r="IYQ944" s="5"/>
      <c r="IYR944" s="5"/>
      <c r="IYS944" s="5"/>
      <c r="IYT944" s="5"/>
      <c r="IYU944" s="5"/>
      <c r="IYV944" s="5"/>
      <c r="IYW944" s="5"/>
      <c r="IYX944" s="5"/>
      <c r="IYY944" s="5"/>
      <c r="IYZ944" s="5"/>
      <c r="IZA944" s="5"/>
      <c r="IZB944" s="5"/>
      <c r="IZC944" s="5"/>
      <c r="IZD944" s="5"/>
      <c r="IZE944" s="5"/>
      <c r="IZF944" s="5"/>
      <c r="IZG944" s="5"/>
      <c r="IZH944" s="5"/>
      <c r="IZI944" s="5"/>
      <c r="IZJ944" s="5"/>
      <c r="IZK944" s="5"/>
      <c r="IZL944" s="5"/>
      <c r="IZM944" s="5"/>
      <c r="IZN944" s="5"/>
      <c r="IZO944" s="5"/>
      <c r="IZP944" s="5"/>
      <c r="IZQ944" s="5"/>
      <c r="IZR944" s="5"/>
      <c r="IZS944" s="5"/>
      <c r="IZT944" s="5"/>
      <c r="IZU944" s="5"/>
      <c r="IZV944" s="5"/>
      <c r="IZW944" s="5"/>
      <c r="IZX944" s="5"/>
      <c r="IZY944" s="5"/>
      <c r="IZZ944" s="5"/>
      <c r="JAA944" s="5"/>
      <c r="JAB944" s="5"/>
      <c r="JAC944" s="5"/>
      <c r="JAD944" s="5"/>
      <c r="JAE944" s="5"/>
      <c r="JAF944" s="5"/>
      <c r="JAG944" s="5"/>
      <c r="JAH944" s="5"/>
      <c r="JAI944" s="5"/>
      <c r="JAJ944" s="5"/>
      <c r="JAK944" s="5"/>
      <c r="JAL944" s="5"/>
      <c r="JAM944" s="5"/>
      <c r="JAN944" s="5"/>
      <c r="JAO944" s="5"/>
      <c r="JAP944" s="5"/>
      <c r="JAQ944" s="5"/>
      <c r="JAR944" s="5"/>
      <c r="JAS944" s="5"/>
      <c r="JAT944" s="5"/>
      <c r="JAU944" s="5"/>
      <c r="JAV944" s="5"/>
      <c r="JAW944" s="5"/>
      <c r="JAX944" s="5"/>
      <c r="JAY944" s="5"/>
      <c r="JAZ944" s="5"/>
      <c r="JBA944" s="5"/>
      <c r="JBB944" s="5"/>
      <c r="JBC944" s="5"/>
      <c r="JBD944" s="5"/>
      <c r="JBE944" s="5"/>
      <c r="JBF944" s="5"/>
      <c r="JBG944" s="5"/>
      <c r="JBH944" s="5"/>
      <c r="JBI944" s="5"/>
      <c r="JBJ944" s="5"/>
      <c r="JBK944" s="5"/>
      <c r="JBL944" s="5"/>
      <c r="JBM944" s="5"/>
      <c r="JBN944" s="5"/>
      <c r="JBO944" s="5"/>
      <c r="JBP944" s="5"/>
      <c r="JBQ944" s="5"/>
      <c r="JBR944" s="5"/>
      <c r="JBS944" s="5"/>
      <c r="JBT944" s="5"/>
      <c r="JBU944" s="5"/>
      <c r="JBV944" s="5"/>
      <c r="JBW944" s="5"/>
      <c r="JBX944" s="5"/>
      <c r="JBY944" s="5"/>
      <c r="JBZ944" s="5"/>
      <c r="JCA944" s="5"/>
      <c r="JCB944" s="5"/>
      <c r="JCC944" s="5"/>
      <c r="JCD944" s="5"/>
      <c r="JCE944" s="5"/>
      <c r="JCF944" s="5"/>
      <c r="JCG944" s="5"/>
      <c r="JCH944" s="5"/>
      <c r="JCI944" s="5"/>
      <c r="JCJ944" s="5"/>
      <c r="JCK944" s="5"/>
      <c r="JCL944" s="5"/>
      <c r="JCM944" s="5"/>
      <c r="JCN944" s="5"/>
      <c r="JCO944" s="5"/>
      <c r="JCP944" s="5"/>
      <c r="JCQ944" s="5"/>
      <c r="JCR944" s="5"/>
      <c r="JCS944" s="5"/>
      <c r="JCT944" s="5"/>
      <c r="JCU944" s="5"/>
      <c r="JCV944" s="5"/>
      <c r="JCW944" s="5"/>
      <c r="JCX944" s="5"/>
      <c r="JCY944" s="5"/>
      <c r="JCZ944" s="5"/>
      <c r="JDA944" s="5"/>
      <c r="JDB944" s="5"/>
      <c r="JDC944" s="5"/>
      <c r="JDD944" s="5"/>
      <c r="JDE944" s="5"/>
      <c r="JDF944" s="5"/>
      <c r="JDG944" s="5"/>
      <c r="JDH944" s="5"/>
      <c r="JDI944" s="5"/>
      <c r="JDJ944" s="5"/>
      <c r="JDK944" s="5"/>
      <c r="JDL944" s="5"/>
      <c r="JDM944" s="5"/>
      <c r="JDN944" s="5"/>
      <c r="JDO944" s="5"/>
      <c r="JDP944" s="5"/>
      <c r="JDQ944" s="5"/>
      <c r="JDR944" s="5"/>
      <c r="JDS944" s="5"/>
      <c r="JDT944" s="5"/>
      <c r="JDU944" s="5"/>
      <c r="JDV944" s="5"/>
      <c r="JDW944" s="5"/>
      <c r="JDX944" s="5"/>
      <c r="JDY944" s="5"/>
      <c r="JDZ944" s="5"/>
      <c r="JEA944" s="5"/>
      <c r="JEB944" s="5"/>
      <c r="JEC944" s="5"/>
      <c r="JED944" s="5"/>
      <c r="JEE944" s="5"/>
      <c r="JEF944" s="5"/>
      <c r="JEG944" s="5"/>
      <c r="JEH944" s="5"/>
      <c r="JEI944" s="5"/>
      <c r="JEJ944" s="5"/>
      <c r="JEK944" s="5"/>
      <c r="JEL944" s="5"/>
      <c r="JEM944" s="5"/>
      <c r="JEN944" s="5"/>
      <c r="JEO944" s="5"/>
      <c r="JEP944" s="5"/>
      <c r="JEQ944" s="5"/>
      <c r="JER944" s="5"/>
      <c r="JES944" s="5"/>
      <c r="JET944" s="5"/>
      <c r="JEU944" s="5"/>
      <c r="JEV944" s="5"/>
      <c r="JEW944" s="5"/>
      <c r="JEX944" s="5"/>
      <c r="JEY944" s="5"/>
      <c r="JEZ944" s="5"/>
      <c r="JFA944" s="5"/>
      <c r="JFB944" s="5"/>
      <c r="JFC944" s="5"/>
      <c r="JFD944" s="5"/>
      <c r="JFE944" s="5"/>
      <c r="JFF944" s="5"/>
      <c r="JFG944" s="5"/>
      <c r="JFH944" s="5"/>
      <c r="JFI944" s="5"/>
      <c r="JFJ944" s="5"/>
      <c r="JFK944" s="5"/>
      <c r="JFL944" s="5"/>
      <c r="JFM944" s="5"/>
      <c r="JFN944" s="5"/>
      <c r="JFO944" s="5"/>
      <c r="JFP944" s="5"/>
      <c r="JFQ944" s="5"/>
      <c r="JFR944" s="5"/>
      <c r="JFS944" s="5"/>
      <c r="JFT944" s="5"/>
      <c r="JFU944" s="5"/>
      <c r="JFV944" s="5"/>
      <c r="JFW944" s="5"/>
      <c r="JFX944" s="5"/>
      <c r="JFY944" s="5"/>
      <c r="JFZ944" s="5"/>
      <c r="JGA944" s="5"/>
      <c r="JGB944" s="5"/>
      <c r="JGC944" s="5"/>
      <c r="JGD944" s="5"/>
      <c r="JGE944" s="5"/>
      <c r="JGF944" s="5"/>
      <c r="JGG944" s="5"/>
      <c r="JGH944" s="5"/>
      <c r="JGI944" s="5"/>
      <c r="JGJ944" s="5"/>
      <c r="JGK944" s="5"/>
      <c r="JGL944" s="5"/>
      <c r="JGM944" s="5"/>
      <c r="JGN944" s="5"/>
      <c r="JGO944" s="5"/>
      <c r="JGP944" s="5"/>
      <c r="JGQ944" s="5"/>
      <c r="JGR944" s="5"/>
      <c r="JGS944" s="5"/>
      <c r="JGT944" s="5"/>
      <c r="JGU944" s="5"/>
      <c r="JGV944" s="5"/>
      <c r="JGW944" s="5"/>
      <c r="JGX944" s="5"/>
      <c r="JGY944" s="5"/>
      <c r="JGZ944" s="5"/>
      <c r="JHA944" s="5"/>
      <c r="JHB944" s="5"/>
      <c r="JHC944" s="5"/>
      <c r="JHD944" s="5"/>
      <c r="JHE944" s="5"/>
      <c r="JHF944" s="5"/>
      <c r="JHG944" s="5"/>
      <c r="JHH944" s="5"/>
      <c r="JHI944" s="5"/>
      <c r="JHJ944" s="5"/>
      <c r="JHK944" s="5"/>
      <c r="JHL944" s="5"/>
      <c r="JHM944" s="5"/>
      <c r="JHN944" s="5"/>
      <c r="JHO944" s="5"/>
      <c r="JHP944" s="5"/>
      <c r="JHQ944" s="5"/>
      <c r="JHR944" s="5"/>
      <c r="JHS944" s="5"/>
      <c r="JHT944" s="5"/>
      <c r="JHU944" s="5"/>
      <c r="JHV944" s="5"/>
      <c r="JHW944" s="5"/>
      <c r="JHX944" s="5"/>
      <c r="JHY944" s="5"/>
      <c r="JHZ944" s="5"/>
      <c r="JIA944" s="5"/>
      <c r="JIB944" s="5"/>
      <c r="JIC944" s="5"/>
      <c r="JID944" s="5"/>
      <c r="JIE944" s="5"/>
      <c r="JIF944" s="5"/>
      <c r="JIG944" s="5"/>
      <c r="JIH944" s="5"/>
      <c r="JII944" s="5"/>
      <c r="JIJ944" s="5"/>
      <c r="JIK944" s="5"/>
      <c r="JIL944" s="5"/>
      <c r="JIM944" s="5"/>
      <c r="JIN944" s="5"/>
      <c r="JIO944" s="5"/>
      <c r="JIP944" s="5"/>
      <c r="JIQ944" s="5"/>
      <c r="JIR944" s="5"/>
      <c r="JIS944" s="5"/>
      <c r="JIT944" s="5"/>
      <c r="JIU944" s="5"/>
      <c r="JIV944" s="5"/>
      <c r="JIW944" s="5"/>
      <c r="JIX944" s="5"/>
      <c r="JIY944" s="5"/>
      <c r="JIZ944" s="5"/>
      <c r="JJA944" s="5"/>
      <c r="JJB944" s="5"/>
      <c r="JJC944" s="5"/>
      <c r="JJD944" s="5"/>
      <c r="JJE944" s="5"/>
      <c r="JJF944" s="5"/>
      <c r="JJG944" s="5"/>
      <c r="JJH944" s="5"/>
      <c r="JJI944" s="5"/>
      <c r="JJJ944" s="5"/>
      <c r="JJK944" s="5"/>
      <c r="JJL944" s="5"/>
      <c r="JJM944" s="5"/>
      <c r="JJN944" s="5"/>
      <c r="JJO944" s="5"/>
      <c r="JJP944" s="5"/>
      <c r="JJQ944" s="5"/>
      <c r="JJR944" s="5"/>
      <c r="JJS944" s="5"/>
      <c r="JJT944" s="5"/>
      <c r="JJU944" s="5"/>
      <c r="JJV944" s="5"/>
      <c r="JJW944" s="5"/>
      <c r="JJX944" s="5"/>
      <c r="JJY944" s="5"/>
      <c r="JJZ944" s="5"/>
      <c r="JKA944" s="5"/>
      <c r="JKB944" s="5"/>
      <c r="JKC944" s="5"/>
      <c r="JKD944" s="5"/>
      <c r="JKE944" s="5"/>
      <c r="JKF944" s="5"/>
      <c r="JKG944" s="5"/>
      <c r="JKH944" s="5"/>
      <c r="JKI944" s="5"/>
      <c r="JKJ944" s="5"/>
      <c r="JKK944" s="5"/>
      <c r="JKL944" s="5"/>
      <c r="JKM944" s="5"/>
      <c r="JKN944" s="5"/>
      <c r="JKO944" s="5"/>
      <c r="JKP944" s="5"/>
      <c r="JKQ944" s="5"/>
      <c r="JKR944" s="5"/>
      <c r="JKS944" s="5"/>
      <c r="JKT944" s="5"/>
      <c r="JKU944" s="5"/>
      <c r="JKV944" s="5"/>
      <c r="JKW944" s="5"/>
      <c r="JKX944" s="5"/>
      <c r="JKY944" s="5"/>
      <c r="JKZ944" s="5"/>
      <c r="JLA944" s="5"/>
      <c r="JLB944" s="5"/>
      <c r="JLC944" s="5"/>
      <c r="JLD944" s="5"/>
      <c r="JLE944" s="5"/>
      <c r="JLF944" s="5"/>
      <c r="JLG944" s="5"/>
      <c r="JLH944" s="5"/>
      <c r="JLI944" s="5"/>
      <c r="JLJ944" s="5"/>
      <c r="JLK944" s="5"/>
      <c r="JLL944" s="5"/>
      <c r="JLM944" s="5"/>
      <c r="JLN944" s="5"/>
      <c r="JLO944" s="5"/>
      <c r="JLP944" s="5"/>
      <c r="JLQ944" s="5"/>
      <c r="JLR944" s="5"/>
      <c r="JLS944" s="5"/>
      <c r="JLT944" s="5"/>
      <c r="JLU944" s="5"/>
      <c r="JLV944" s="5"/>
      <c r="JLW944" s="5"/>
      <c r="JLX944" s="5"/>
      <c r="JLY944" s="5"/>
      <c r="JLZ944" s="5"/>
      <c r="JMA944" s="5"/>
      <c r="JMB944" s="5"/>
      <c r="JMC944" s="5"/>
      <c r="JMD944" s="5"/>
      <c r="JME944" s="5"/>
      <c r="JMF944" s="5"/>
      <c r="JMG944" s="5"/>
      <c r="JMH944" s="5"/>
      <c r="JMI944" s="5"/>
      <c r="JMJ944" s="5"/>
      <c r="JMK944" s="5"/>
      <c r="JML944" s="5"/>
      <c r="JMM944" s="5"/>
      <c r="JMN944" s="5"/>
      <c r="JMO944" s="5"/>
      <c r="JMP944" s="5"/>
      <c r="JMQ944" s="5"/>
      <c r="JMR944" s="5"/>
      <c r="JMS944" s="5"/>
      <c r="JMT944" s="5"/>
      <c r="JMU944" s="5"/>
      <c r="JMV944" s="5"/>
      <c r="JMW944" s="5"/>
      <c r="JMX944" s="5"/>
      <c r="JMY944" s="5"/>
      <c r="JMZ944" s="5"/>
      <c r="JNA944" s="5"/>
      <c r="JNB944" s="5"/>
      <c r="JNC944" s="5"/>
      <c r="JND944" s="5"/>
      <c r="JNE944" s="5"/>
      <c r="JNF944" s="5"/>
      <c r="JNG944" s="5"/>
      <c r="JNH944" s="5"/>
      <c r="JNI944" s="5"/>
      <c r="JNJ944" s="5"/>
      <c r="JNK944" s="5"/>
      <c r="JNL944" s="5"/>
      <c r="JNM944" s="5"/>
      <c r="JNN944" s="5"/>
      <c r="JNO944" s="5"/>
      <c r="JNP944" s="5"/>
      <c r="JNQ944" s="5"/>
      <c r="JNR944" s="5"/>
      <c r="JNS944" s="5"/>
      <c r="JNT944" s="5"/>
      <c r="JNU944" s="5"/>
      <c r="JNV944" s="5"/>
      <c r="JNW944" s="5"/>
      <c r="JNX944" s="5"/>
      <c r="JNY944" s="5"/>
      <c r="JNZ944" s="5"/>
      <c r="JOA944" s="5"/>
      <c r="JOB944" s="5"/>
      <c r="JOC944" s="5"/>
      <c r="JOD944" s="5"/>
      <c r="JOE944" s="5"/>
      <c r="JOF944" s="5"/>
      <c r="JOG944" s="5"/>
      <c r="JOH944" s="5"/>
      <c r="JOI944" s="5"/>
      <c r="JOJ944" s="5"/>
      <c r="JOK944" s="5"/>
      <c r="JOL944" s="5"/>
      <c r="JOM944" s="5"/>
      <c r="JON944" s="5"/>
      <c r="JOO944" s="5"/>
      <c r="JOP944" s="5"/>
      <c r="JOQ944" s="5"/>
      <c r="JOR944" s="5"/>
      <c r="JOS944" s="5"/>
      <c r="JOT944" s="5"/>
      <c r="JOU944" s="5"/>
      <c r="JOV944" s="5"/>
      <c r="JOW944" s="5"/>
      <c r="JOX944" s="5"/>
      <c r="JOY944" s="5"/>
      <c r="JOZ944" s="5"/>
      <c r="JPA944" s="5"/>
      <c r="JPB944" s="5"/>
      <c r="JPC944" s="5"/>
      <c r="JPD944" s="5"/>
      <c r="JPE944" s="5"/>
      <c r="JPF944" s="5"/>
      <c r="JPG944" s="5"/>
      <c r="JPH944" s="5"/>
      <c r="JPI944" s="5"/>
      <c r="JPJ944" s="5"/>
      <c r="JPK944" s="5"/>
      <c r="JPL944" s="5"/>
      <c r="JPM944" s="5"/>
      <c r="JPN944" s="5"/>
      <c r="JPO944" s="5"/>
      <c r="JPP944" s="5"/>
      <c r="JPQ944" s="5"/>
      <c r="JPR944" s="5"/>
      <c r="JPS944" s="5"/>
      <c r="JPT944" s="5"/>
      <c r="JPU944" s="5"/>
      <c r="JPV944" s="5"/>
      <c r="JPW944" s="5"/>
      <c r="JPX944" s="5"/>
      <c r="JPY944" s="5"/>
      <c r="JPZ944" s="5"/>
      <c r="JQA944" s="5"/>
      <c r="JQB944" s="5"/>
      <c r="JQC944" s="5"/>
      <c r="JQD944" s="5"/>
      <c r="JQE944" s="5"/>
      <c r="JQF944" s="5"/>
      <c r="JQG944" s="5"/>
      <c r="JQH944" s="5"/>
      <c r="JQI944" s="5"/>
      <c r="JQJ944" s="5"/>
      <c r="JQK944" s="5"/>
      <c r="JQL944" s="5"/>
      <c r="JQM944" s="5"/>
      <c r="JQN944" s="5"/>
      <c r="JQO944" s="5"/>
      <c r="JQP944" s="5"/>
      <c r="JQQ944" s="5"/>
      <c r="JQR944" s="5"/>
      <c r="JQS944" s="5"/>
      <c r="JQT944" s="5"/>
      <c r="JQU944" s="5"/>
      <c r="JQV944" s="5"/>
      <c r="JQW944" s="5"/>
      <c r="JQX944" s="5"/>
      <c r="JQY944" s="5"/>
      <c r="JQZ944" s="5"/>
      <c r="JRA944" s="5"/>
      <c r="JRB944" s="5"/>
      <c r="JRC944" s="5"/>
      <c r="JRD944" s="5"/>
      <c r="JRE944" s="5"/>
      <c r="JRF944" s="5"/>
      <c r="JRG944" s="5"/>
      <c r="JRH944" s="5"/>
      <c r="JRI944" s="5"/>
      <c r="JRJ944" s="5"/>
      <c r="JRK944" s="5"/>
      <c r="JRL944" s="5"/>
      <c r="JRM944" s="5"/>
      <c r="JRN944" s="5"/>
      <c r="JRO944" s="5"/>
      <c r="JRP944" s="5"/>
      <c r="JRQ944" s="5"/>
      <c r="JRR944" s="5"/>
      <c r="JRS944" s="5"/>
      <c r="JRT944" s="5"/>
      <c r="JRU944" s="5"/>
      <c r="JRV944" s="5"/>
      <c r="JRW944" s="5"/>
      <c r="JRX944" s="5"/>
      <c r="JRY944" s="5"/>
      <c r="JRZ944" s="5"/>
      <c r="JSA944" s="5"/>
      <c r="JSB944" s="5"/>
      <c r="JSC944" s="5"/>
      <c r="JSD944" s="5"/>
      <c r="JSE944" s="5"/>
      <c r="JSF944" s="5"/>
      <c r="JSG944" s="5"/>
      <c r="JSH944" s="5"/>
      <c r="JSI944" s="5"/>
      <c r="JSJ944" s="5"/>
      <c r="JSK944" s="5"/>
      <c r="JSL944" s="5"/>
      <c r="JSM944" s="5"/>
      <c r="JSN944" s="5"/>
      <c r="JSO944" s="5"/>
      <c r="JSP944" s="5"/>
      <c r="JSQ944" s="5"/>
      <c r="JSR944" s="5"/>
      <c r="JSS944" s="5"/>
      <c r="JST944" s="5"/>
      <c r="JSU944" s="5"/>
      <c r="JSV944" s="5"/>
      <c r="JSW944" s="5"/>
      <c r="JSX944" s="5"/>
      <c r="JSY944" s="5"/>
      <c r="JSZ944" s="5"/>
      <c r="JTA944" s="5"/>
      <c r="JTB944" s="5"/>
      <c r="JTC944" s="5"/>
      <c r="JTD944" s="5"/>
      <c r="JTE944" s="5"/>
      <c r="JTF944" s="5"/>
      <c r="JTG944" s="5"/>
      <c r="JTH944" s="5"/>
      <c r="JTI944" s="5"/>
      <c r="JTJ944" s="5"/>
      <c r="JTK944" s="5"/>
      <c r="JTL944" s="5"/>
      <c r="JTM944" s="5"/>
      <c r="JTN944" s="5"/>
      <c r="JTO944" s="5"/>
      <c r="JTP944" s="5"/>
      <c r="JTQ944" s="5"/>
      <c r="JTR944" s="5"/>
      <c r="JTS944" s="5"/>
      <c r="JTT944" s="5"/>
      <c r="JTU944" s="5"/>
      <c r="JTV944" s="5"/>
      <c r="JTW944" s="5"/>
      <c r="JTX944" s="5"/>
      <c r="JTY944" s="5"/>
      <c r="JTZ944" s="5"/>
      <c r="JUA944" s="5"/>
      <c r="JUB944" s="5"/>
      <c r="JUC944" s="5"/>
      <c r="JUD944" s="5"/>
      <c r="JUE944" s="5"/>
      <c r="JUF944" s="5"/>
      <c r="JUG944" s="5"/>
      <c r="JUH944" s="5"/>
      <c r="JUI944" s="5"/>
      <c r="JUJ944" s="5"/>
      <c r="JUK944" s="5"/>
      <c r="JUL944" s="5"/>
      <c r="JUM944" s="5"/>
      <c r="JUN944" s="5"/>
      <c r="JUO944" s="5"/>
      <c r="JUP944" s="5"/>
      <c r="JUQ944" s="5"/>
      <c r="JUR944" s="5"/>
      <c r="JUS944" s="5"/>
      <c r="JUT944" s="5"/>
      <c r="JUU944" s="5"/>
      <c r="JUV944" s="5"/>
      <c r="JUW944" s="5"/>
      <c r="JUX944" s="5"/>
      <c r="JUY944" s="5"/>
      <c r="JUZ944" s="5"/>
      <c r="JVA944" s="5"/>
      <c r="JVB944" s="5"/>
      <c r="JVC944" s="5"/>
      <c r="JVD944" s="5"/>
      <c r="JVE944" s="5"/>
      <c r="JVF944" s="5"/>
      <c r="JVG944" s="5"/>
      <c r="JVH944" s="5"/>
      <c r="JVI944" s="5"/>
      <c r="JVJ944" s="5"/>
      <c r="JVK944" s="5"/>
      <c r="JVL944" s="5"/>
      <c r="JVM944" s="5"/>
      <c r="JVN944" s="5"/>
      <c r="JVO944" s="5"/>
      <c r="JVP944" s="5"/>
      <c r="JVQ944" s="5"/>
      <c r="JVR944" s="5"/>
      <c r="JVS944" s="5"/>
      <c r="JVT944" s="5"/>
      <c r="JVU944" s="5"/>
      <c r="JVV944" s="5"/>
      <c r="JVW944" s="5"/>
      <c r="JVX944" s="5"/>
      <c r="JVY944" s="5"/>
      <c r="JVZ944" s="5"/>
      <c r="JWA944" s="5"/>
      <c r="JWB944" s="5"/>
      <c r="JWC944" s="5"/>
      <c r="JWD944" s="5"/>
      <c r="JWE944" s="5"/>
      <c r="JWF944" s="5"/>
      <c r="JWG944" s="5"/>
      <c r="JWH944" s="5"/>
      <c r="JWI944" s="5"/>
      <c r="JWJ944" s="5"/>
      <c r="JWK944" s="5"/>
      <c r="JWL944" s="5"/>
      <c r="JWM944" s="5"/>
      <c r="JWN944" s="5"/>
      <c r="JWO944" s="5"/>
      <c r="JWP944" s="5"/>
      <c r="JWQ944" s="5"/>
      <c r="JWR944" s="5"/>
      <c r="JWS944" s="5"/>
      <c r="JWT944" s="5"/>
      <c r="JWU944" s="5"/>
      <c r="JWV944" s="5"/>
      <c r="JWW944" s="5"/>
      <c r="JWX944" s="5"/>
      <c r="JWY944" s="5"/>
      <c r="JWZ944" s="5"/>
      <c r="JXA944" s="5"/>
      <c r="JXB944" s="5"/>
      <c r="JXC944" s="5"/>
      <c r="JXD944" s="5"/>
      <c r="JXE944" s="5"/>
      <c r="JXF944" s="5"/>
      <c r="JXG944" s="5"/>
      <c r="JXH944" s="5"/>
      <c r="JXI944" s="5"/>
      <c r="JXJ944" s="5"/>
      <c r="JXK944" s="5"/>
      <c r="JXL944" s="5"/>
      <c r="JXM944" s="5"/>
      <c r="JXN944" s="5"/>
      <c r="JXO944" s="5"/>
      <c r="JXP944" s="5"/>
      <c r="JXQ944" s="5"/>
      <c r="JXR944" s="5"/>
      <c r="JXS944" s="5"/>
      <c r="JXT944" s="5"/>
      <c r="JXU944" s="5"/>
      <c r="JXV944" s="5"/>
      <c r="JXW944" s="5"/>
      <c r="JXX944" s="5"/>
      <c r="JXY944" s="5"/>
      <c r="JXZ944" s="5"/>
      <c r="JYA944" s="5"/>
      <c r="JYB944" s="5"/>
      <c r="JYC944" s="5"/>
      <c r="JYD944" s="5"/>
      <c r="JYE944" s="5"/>
      <c r="JYF944" s="5"/>
      <c r="JYG944" s="5"/>
      <c r="JYH944" s="5"/>
      <c r="JYI944" s="5"/>
      <c r="JYJ944" s="5"/>
      <c r="JYK944" s="5"/>
      <c r="JYL944" s="5"/>
      <c r="JYM944" s="5"/>
      <c r="JYN944" s="5"/>
      <c r="JYO944" s="5"/>
      <c r="JYP944" s="5"/>
      <c r="JYQ944" s="5"/>
      <c r="JYR944" s="5"/>
      <c r="JYS944" s="5"/>
      <c r="JYT944" s="5"/>
      <c r="JYU944" s="5"/>
      <c r="JYV944" s="5"/>
      <c r="JYW944" s="5"/>
      <c r="JYX944" s="5"/>
      <c r="JYY944" s="5"/>
      <c r="JYZ944" s="5"/>
      <c r="JZA944" s="5"/>
      <c r="JZB944" s="5"/>
      <c r="JZC944" s="5"/>
      <c r="JZD944" s="5"/>
      <c r="JZE944" s="5"/>
      <c r="JZF944" s="5"/>
      <c r="JZG944" s="5"/>
      <c r="JZH944" s="5"/>
      <c r="JZI944" s="5"/>
      <c r="JZJ944" s="5"/>
      <c r="JZK944" s="5"/>
      <c r="JZL944" s="5"/>
      <c r="JZM944" s="5"/>
      <c r="JZN944" s="5"/>
      <c r="JZO944" s="5"/>
      <c r="JZP944" s="5"/>
      <c r="JZQ944" s="5"/>
      <c r="JZR944" s="5"/>
      <c r="JZS944" s="5"/>
      <c r="JZT944" s="5"/>
      <c r="JZU944" s="5"/>
      <c r="JZV944" s="5"/>
      <c r="JZW944" s="5"/>
      <c r="JZX944" s="5"/>
      <c r="JZY944" s="5"/>
      <c r="JZZ944" s="5"/>
      <c r="KAA944" s="5"/>
      <c r="KAB944" s="5"/>
      <c r="KAC944" s="5"/>
      <c r="KAD944" s="5"/>
      <c r="KAE944" s="5"/>
      <c r="KAF944" s="5"/>
      <c r="KAG944" s="5"/>
      <c r="KAH944" s="5"/>
      <c r="KAI944" s="5"/>
      <c r="KAJ944" s="5"/>
      <c r="KAK944" s="5"/>
      <c r="KAL944" s="5"/>
      <c r="KAM944" s="5"/>
      <c r="KAN944" s="5"/>
      <c r="KAO944" s="5"/>
      <c r="KAP944" s="5"/>
      <c r="KAQ944" s="5"/>
      <c r="KAR944" s="5"/>
      <c r="KAS944" s="5"/>
      <c r="KAT944" s="5"/>
      <c r="KAU944" s="5"/>
      <c r="KAV944" s="5"/>
      <c r="KAW944" s="5"/>
      <c r="KAX944" s="5"/>
      <c r="KAY944" s="5"/>
      <c r="KAZ944" s="5"/>
      <c r="KBA944" s="5"/>
      <c r="KBB944" s="5"/>
      <c r="KBC944" s="5"/>
      <c r="KBD944" s="5"/>
      <c r="KBE944" s="5"/>
      <c r="KBF944" s="5"/>
      <c r="KBG944" s="5"/>
      <c r="KBH944" s="5"/>
      <c r="KBI944" s="5"/>
      <c r="KBJ944" s="5"/>
      <c r="KBK944" s="5"/>
      <c r="KBL944" s="5"/>
      <c r="KBM944" s="5"/>
      <c r="KBN944" s="5"/>
      <c r="KBO944" s="5"/>
      <c r="KBP944" s="5"/>
      <c r="KBQ944" s="5"/>
      <c r="KBR944" s="5"/>
      <c r="KBS944" s="5"/>
      <c r="KBT944" s="5"/>
      <c r="KBU944" s="5"/>
      <c r="KBV944" s="5"/>
      <c r="KBW944" s="5"/>
      <c r="KBX944" s="5"/>
      <c r="KBY944" s="5"/>
      <c r="KBZ944" s="5"/>
      <c r="KCA944" s="5"/>
      <c r="KCB944" s="5"/>
      <c r="KCC944" s="5"/>
      <c r="KCD944" s="5"/>
      <c r="KCE944" s="5"/>
      <c r="KCF944" s="5"/>
      <c r="KCG944" s="5"/>
      <c r="KCH944" s="5"/>
      <c r="KCI944" s="5"/>
      <c r="KCJ944" s="5"/>
      <c r="KCK944" s="5"/>
      <c r="KCL944" s="5"/>
      <c r="KCM944" s="5"/>
      <c r="KCN944" s="5"/>
      <c r="KCO944" s="5"/>
      <c r="KCP944" s="5"/>
      <c r="KCQ944" s="5"/>
      <c r="KCR944" s="5"/>
      <c r="KCS944" s="5"/>
      <c r="KCT944" s="5"/>
      <c r="KCU944" s="5"/>
      <c r="KCV944" s="5"/>
      <c r="KCW944" s="5"/>
      <c r="KCX944" s="5"/>
      <c r="KCY944" s="5"/>
      <c r="KCZ944" s="5"/>
      <c r="KDA944" s="5"/>
      <c r="KDB944" s="5"/>
      <c r="KDC944" s="5"/>
      <c r="KDD944" s="5"/>
      <c r="KDE944" s="5"/>
      <c r="KDF944" s="5"/>
      <c r="KDG944" s="5"/>
      <c r="KDH944" s="5"/>
      <c r="KDI944" s="5"/>
      <c r="KDJ944" s="5"/>
      <c r="KDK944" s="5"/>
      <c r="KDL944" s="5"/>
      <c r="KDM944" s="5"/>
      <c r="KDN944" s="5"/>
      <c r="KDO944" s="5"/>
      <c r="KDP944" s="5"/>
      <c r="KDQ944" s="5"/>
      <c r="KDR944" s="5"/>
      <c r="KDS944" s="5"/>
      <c r="KDT944" s="5"/>
      <c r="KDU944" s="5"/>
      <c r="KDV944" s="5"/>
      <c r="KDW944" s="5"/>
      <c r="KDX944" s="5"/>
      <c r="KDY944" s="5"/>
      <c r="KDZ944" s="5"/>
      <c r="KEA944" s="5"/>
      <c r="KEB944" s="5"/>
      <c r="KEC944" s="5"/>
      <c r="KED944" s="5"/>
      <c r="KEE944" s="5"/>
      <c r="KEF944" s="5"/>
      <c r="KEG944" s="5"/>
      <c r="KEH944" s="5"/>
      <c r="KEI944" s="5"/>
      <c r="KEJ944" s="5"/>
      <c r="KEK944" s="5"/>
      <c r="KEL944" s="5"/>
      <c r="KEM944" s="5"/>
      <c r="KEN944" s="5"/>
      <c r="KEO944" s="5"/>
      <c r="KEP944" s="5"/>
      <c r="KEQ944" s="5"/>
      <c r="KER944" s="5"/>
      <c r="KES944" s="5"/>
      <c r="KET944" s="5"/>
      <c r="KEU944" s="5"/>
      <c r="KEV944" s="5"/>
      <c r="KEW944" s="5"/>
      <c r="KEX944" s="5"/>
      <c r="KEY944" s="5"/>
      <c r="KEZ944" s="5"/>
      <c r="KFA944" s="5"/>
      <c r="KFB944" s="5"/>
      <c r="KFC944" s="5"/>
      <c r="KFD944" s="5"/>
      <c r="KFE944" s="5"/>
      <c r="KFF944" s="5"/>
      <c r="KFG944" s="5"/>
      <c r="KFH944" s="5"/>
      <c r="KFI944" s="5"/>
      <c r="KFJ944" s="5"/>
      <c r="KFK944" s="5"/>
      <c r="KFL944" s="5"/>
      <c r="KFM944" s="5"/>
      <c r="KFN944" s="5"/>
      <c r="KFO944" s="5"/>
      <c r="KFP944" s="5"/>
      <c r="KFQ944" s="5"/>
      <c r="KFR944" s="5"/>
      <c r="KFS944" s="5"/>
      <c r="KFT944" s="5"/>
      <c r="KFU944" s="5"/>
      <c r="KFV944" s="5"/>
      <c r="KFW944" s="5"/>
      <c r="KFX944" s="5"/>
      <c r="KFY944" s="5"/>
      <c r="KFZ944" s="5"/>
      <c r="KGA944" s="5"/>
      <c r="KGB944" s="5"/>
      <c r="KGC944" s="5"/>
      <c r="KGD944" s="5"/>
      <c r="KGE944" s="5"/>
      <c r="KGF944" s="5"/>
      <c r="KGG944" s="5"/>
      <c r="KGH944" s="5"/>
      <c r="KGI944" s="5"/>
      <c r="KGJ944" s="5"/>
      <c r="KGK944" s="5"/>
      <c r="KGL944" s="5"/>
      <c r="KGM944" s="5"/>
      <c r="KGN944" s="5"/>
      <c r="KGO944" s="5"/>
      <c r="KGP944" s="5"/>
      <c r="KGQ944" s="5"/>
      <c r="KGR944" s="5"/>
      <c r="KGS944" s="5"/>
      <c r="KGT944" s="5"/>
      <c r="KGU944" s="5"/>
      <c r="KGV944" s="5"/>
      <c r="KGW944" s="5"/>
      <c r="KGX944" s="5"/>
      <c r="KGY944" s="5"/>
      <c r="KGZ944" s="5"/>
      <c r="KHA944" s="5"/>
      <c r="KHB944" s="5"/>
      <c r="KHC944" s="5"/>
      <c r="KHD944" s="5"/>
      <c r="KHE944" s="5"/>
      <c r="KHF944" s="5"/>
      <c r="KHG944" s="5"/>
      <c r="KHH944" s="5"/>
      <c r="KHI944" s="5"/>
      <c r="KHJ944" s="5"/>
      <c r="KHK944" s="5"/>
      <c r="KHL944" s="5"/>
      <c r="KHM944" s="5"/>
      <c r="KHN944" s="5"/>
      <c r="KHO944" s="5"/>
      <c r="KHP944" s="5"/>
      <c r="KHQ944" s="5"/>
      <c r="KHR944" s="5"/>
      <c r="KHS944" s="5"/>
      <c r="KHT944" s="5"/>
      <c r="KHU944" s="5"/>
      <c r="KHV944" s="5"/>
      <c r="KHW944" s="5"/>
      <c r="KHX944" s="5"/>
      <c r="KHY944" s="5"/>
      <c r="KHZ944" s="5"/>
      <c r="KIA944" s="5"/>
      <c r="KIB944" s="5"/>
      <c r="KIC944" s="5"/>
      <c r="KID944" s="5"/>
      <c r="KIE944" s="5"/>
      <c r="KIF944" s="5"/>
      <c r="KIG944" s="5"/>
      <c r="KIH944" s="5"/>
      <c r="KII944" s="5"/>
      <c r="KIJ944" s="5"/>
      <c r="KIK944" s="5"/>
      <c r="KIL944" s="5"/>
      <c r="KIM944" s="5"/>
      <c r="KIN944" s="5"/>
      <c r="KIO944" s="5"/>
      <c r="KIP944" s="5"/>
      <c r="KIQ944" s="5"/>
      <c r="KIR944" s="5"/>
      <c r="KIS944" s="5"/>
      <c r="KIT944" s="5"/>
      <c r="KIU944" s="5"/>
      <c r="KIV944" s="5"/>
      <c r="KIW944" s="5"/>
      <c r="KIX944" s="5"/>
      <c r="KIY944" s="5"/>
      <c r="KIZ944" s="5"/>
      <c r="KJA944" s="5"/>
      <c r="KJB944" s="5"/>
      <c r="KJC944" s="5"/>
      <c r="KJD944" s="5"/>
      <c r="KJE944" s="5"/>
      <c r="KJF944" s="5"/>
      <c r="KJG944" s="5"/>
      <c r="KJH944" s="5"/>
      <c r="KJI944" s="5"/>
      <c r="KJJ944" s="5"/>
      <c r="KJK944" s="5"/>
      <c r="KJL944" s="5"/>
      <c r="KJM944" s="5"/>
      <c r="KJN944" s="5"/>
      <c r="KJO944" s="5"/>
      <c r="KJP944" s="5"/>
      <c r="KJQ944" s="5"/>
      <c r="KJR944" s="5"/>
      <c r="KJS944" s="5"/>
      <c r="KJT944" s="5"/>
      <c r="KJU944" s="5"/>
      <c r="KJV944" s="5"/>
      <c r="KJW944" s="5"/>
      <c r="KJX944" s="5"/>
      <c r="KJY944" s="5"/>
      <c r="KJZ944" s="5"/>
      <c r="KKA944" s="5"/>
      <c r="KKB944" s="5"/>
      <c r="KKC944" s="5"/>
      <c r="KKD944" s="5"/>
      <c r="KKE944" s="5"/>
      <c r="KKF944" s="5"/>
      <c r="KKG944" s="5"/>
      <c r="KKH944" s="5"/>
      <c r="KKI944" s="5"/>
      <c r="KKJ944" s="5"/>
      <c r="KKK944" s="5"/>
      <c r="KKL944" s="5"/>
      <c r="KKM944" s="5"/>
      <c r="KKN944" s="5"/>
      <c r="KKO944" s="5"/>
      <c r="KKP944" s="5"/>
      <c r="KKQ944" s="5"/>
      <c r="KKR944" s="5"/>
      <c r="KKS944" s="5"/>
      <c r="KKT944" s="5"/>
      <c r="KKU944" s="5"/>
      <c r="KKV944" s="5"/>
      <c r="KKW944" s="5"/>
      <c r="KKX944" s="5"/>
      <c r="KKY944" s="5"/>
      <c r="KKZ944" s="5"/>
      <c r="KLA944" s="5"/>
      <c r="KLB944" s="5"/>
      <c r="KLC944" s="5"/>
      <c r="KLD944" s="5"/>
      <c r="KLE944" s="5"/>
      <c r="KLF944" s="5"/>
      <c r="KLG944" s="5"/>
      <c r="KLH944" s="5"/>
      <c r="KLI944" s="5"/>
      <c r="KLJ944" s="5"/>
      <c r="KLK944" s="5"/>
      <c r="KLL944" s="5"/>
      <c r="KLM944" s="5"/>
      <c r="KLN944" s="5"/>
      <c r="KLO944" s="5"/>
      <c r="KLP944" s="5"/>
      <c r="KLQ944" s="5"/>
      <c r="KLR944" s="5"/>
      <c r="KLS944" s="5"/>
      <c r="KLT944" s="5"/>
      <c r="KLU944" s="5"/>
      <c r="KLV944" s="5"/>
      <c r="KLW944" s="5"/>
      <c r="KLX944" s="5"/>
      <c r="KLY944" s="5"/>
      <c r="KLZ944" s="5"/>
      <c r="KMA944" s="5"/>
      <c r="KMB944" s="5"/>
      <c r="KMC944" s="5"/>
      <c r="KMD944" s="5"/>
      <c r="KME944" s="5"/>
      <c r="KMF944" s="5"/>
      <c r="KMG944" s="5"/>
      <c r="KMH944" s="5"/>
      <c r="KMI944" s="5"/>
      <c r="KMJ944" s="5"/>
      <c r="KMK944" s="5"/>
      <c r="KML944" s="5"/>
      <c r="KMM944" s="5"/>
      <c r="KMN944" s="5"/>
      <c r="KMO944" s="5"/>
      <c r="KMP944" s="5"/>
      <c r="KMQ944" s="5"/>
      <c r="KMR944" s="5"/>
      <c r="KMS944" s="5"/>
      <c r="KMT944" s="5"/>
      <c r="KMU944" s="5"/>
      <c r="KMV944" s="5"/>
      <c r="KMW944" s="5"/>
      <c r="KMX944" s="5"/>
      <c r="KMY944" s="5"/>
      <c r="KMZ944" s="5"/>
      <c r="KNA944" s="5"/>
      <c r="KNB944" s="5"/>
      <c r="KNC944" s="5"/>
      <c r="KND944" s="5"/>
      <c r="KNE944" s="5"/>
      <c r="KNF944" s="5"/>
      <c r="KNG944" s="5"/>
      <c r="KNH944" s="5"/>
      <c r="KNI944" s="5"/>
      <c r="KNJ944" s="5"/>
      <c r="KNK944" s="5"/>
      <c r="KNL944" s="5"/>
      <c r="KNM944" s="5"/>
      <c r="KNN944" s="5"/>
      <c r="KNO944" s="5"/>
      <c r="KNP944" s="5"/>
      <c r="KNQ944" s="5"/>
      <c r="KNR944" s="5"/>
      <c r="KNS944" s="5"/>
      <c r="KNT944" s="5"/>
      <c r="KNU944" s="5"/>
      <c r="KNV944" s="5"/>
      <c r="KNW944" s="5"/>
      <c r="KNX944" s="5"/>
      <c r="KNY944" s="5"/>
      <c r="KNZ944" s="5"/>
      <c r="KOA944" s="5"/>
      <c r="KOB944" s="5"/>
      <c r="KOC944" s="5"/>
      <c r="KOD944" s="5"/>
      <c r="KOE944" s="5"/>
      <c r="KOF944" s="5"/>
      <c r="KOG944" s="5"/>
      <c r="KOH944" s="5"/>
      <c r="KOI944" s="5"/>
      <c r="KOJ944" s="5"/>
      <c r="KOK944" s="5"/>
      <c r="KOL944" s="5"/>
      <c r="KOM944" s="5"/>
      <c r="KON944" s="5"/>
      <c r="KOO944" s="5"/>
      <c r="KOP944" s="5"/>
      <c r="KOQ944" s="5"/>
      <c r="KOR944" s="5"/>
      <c r="KOS944" s="5"/>
      <c r="KOT944" s="5"/>
      <c r="KOU944" s="5"/>
      <c r="KOV944" s="5"/>
      <c r="KOW944" s="5"/>
      <c r="KOX944" s="5"/>
      <c r="KOY944" s="5"/>
      <c r="KOZ944" s="5"/>
      <c r="KPA944" s="5"/>
      <c r="KPB944" s="5"/>
      <c r="KPC944" s="5"/>
      <c r="KPD944" s="5"/>
      <c r="KPE944" s="5"/>
      <c r="KPF944" s="5"/>
      <c r="KPG944" s="5"/>
      <c r="KPH944" s="5"/>
      <c r="KPI944" s="5"/>
      <c r="KPJ944" s="5"/>
      <c r="KPK944" s="5"/>
      <c r="KPL944" s="5"/>
      <c r="KPM944" s="5"/>
      <c r="KPN944" s="5"/>
      <c r="KPO944" s="5"/>
      <c r="KPP944" s="5"/>
      <c r="KPQ944" s="5"/>
      <c r="KPR944" s="5"/>
      <c r="KPS944" s="5"/>
      <c r="KPT944" s="5"/>
      <c r="KPU944" s="5"/>
      <c r="KPV944" s="5"/>
      <c r="KPW944" s="5"/>
      <c r="KPX944" s="5"/>
      <c r="KPY944" s="5"/>
      <c r="KPZ944" s="5"/>
      <c r="KQA944" s="5"/>
      <c r="KQB944" s="5"/>
      <c r="KQC944" s="5"/>
      <c r="KQD944" s="5"/>
      <c r="KQE944" s="5"/>
      <c r="KQF944" s="5"/>
      <c r="KQG944" s="5"/>
      <c r="KQH944" s="5"/>
      <c r="KQI944" s="5"/>
      <c r="KQJ944" s="5"/>
      <c r="KQK944" s="5"/>
      <c r="KQL944" s="5"/>
      <c r="KQM944" s="5"/>
      <c r="KQN944" s="5"/>
      <c r="KQO944" s="5"/>
      <c r="KQP944" s="5"/>
      <c r="KQQ944" s="5"/>
      <c r="KQR944" s="5"/>
      <c r="KQS944" s="5"/>
      <c r="KQT944" s="5"/>
      <c r="KQU944" s="5"/>
      <c r="KQV944" s="5"/>
      <c r="KQW944" s="5"/>
      <c r="KQX944" s="5"/>
      <c r="KQY944" s="5"/>
      <c r="KQZ944" s="5"/>
      <c r="KRA944" s="5"/>
      <c r="KRB944" s="5"/>
      <c r="KRC944" s="5"/>
      <c r="KRD944" s="5"/>
      <c r="KRE944" s="5"/>
      <c r="KRF944" s="5"/>
      <c r="KRG944" s="5"/>
      <c r="KRH944" s="5"/>
      <c r="KRI944" s="5"/>
      <c r="KRJ944" s="5"/>
      <c r="KRK944" s="5"/>
      <c r="KRL944" s="5"/>
      <c r="KRM944" s="5"/>
      <c r="KRN944" s="5"/>
      <c r="KRO944" s="5"/>
      <c r="KRP944" s="5"/>
      <c r="KRQ944" s="5"/>
      <c r="KRR944" s="5"/>
      <c r="KRS944" s="5"/>
      <c r="KRT944" s="5"/>
      <c r="KRU944" s="5"/>
      <c r="KRV944" s="5"/>
      <c r="KRW944" s="5"/>
      <c r="KRX944" s="5"/>
      <c r="KRY944" s="5"/>
      <c r="KRZ944" s="5"/>
      <c r="KSA944" s="5"/>
      <c r="KSB944" s="5"/>
      <c r="KSC944" s="5"/>
      <c r="KSD944" s="5"/>
      <c r="KSE944" s="5"/>
      <c r="KSF944" s="5"/>
      <c r="KSG944" s="5"/>
      <c r="KSH944" s="5"/>
      <c r="KSI944" s="5"/>
      <c r="KSJ944" s="5"/>
      <c r="KSK944" s="5"/>
      <c r="KSL944" s="5"/>
      <c r="KSM944" s="5"/>
      <c r="KSN944" s="5"/>
      <c r="KSO944" s="5"/>
      <c r="KSP944" s="5"/>
      <c r="KSQ944" s="5"/>
      <c r="KSR944" s="5"/>
      <c r="KSS944" s="5"/>
      <c r="KST944" s="5"/>
      <c r="KSU944" s="5"/>
      <c r="KSV944" s="5"/>
      <c r="KSW944" s="5"/>
      <c r="KSX944" s="5"/>
      <c r="KSY944" s="5"/>
      <c r="KSZ944" s="5"/>
      <c r="KTA944" s="5"/>
      <c r="KTB944" s="5"/>
      <c r="KTC944" s="5"/>
      <c r="KTD944" s="5"/>
      <c r="KTE944" s="5"/>
      <c r="KTF944" s="5"/>
      <c r="KTG944" s="5"/>
      <c r="KTH944" s="5"/>
      <c r="KTI944" s="5"/>
      <c r="KTJ944" s="5"/>
      <c r="KTK944" s="5"/>
      <c r="KTL944" s="5"/>
      <c r="KTM944" s="5"/>
      <c r="KTN944" s="5"/>
      <c r="KTO944" s="5"/>
      <c r="KTP944" s="5"/>
      <c r="KTQ944" s="5"/>
      <c r="KTR944" s="5"/>
      <c r="KTS944" s="5"/>
      <c r="KTT944" s="5"/>
      <c r="KTU944" s="5"/>
      <c r="KTV944" s="5"/>
      <c r="KTW944" s="5"/>
      <c r="KTX944" s="5"/>
      <c r="KTY944" s="5"/>
      <c r="KTZ944" s="5"/>
      <c r="KUA944" s="5"/>
      <c r="KUB944" s="5"/>
      <c r="KUC944" s="5"/>
      <c r="KUD944" s="5"/>
      <c r="KUE944" s="5"/>
      <c r="KUF944" s="5"/>
      <c r="KUG944" s="5"/>
      <c r="KUH944" s="5"/>
      <c r="KUI944" s="5"/>
      <c r="KUJ944" s="5"/>
      <c r="KUK944" s="5"/>
      <c r="KUL944" s="5"/>
      <c r="KUM944" s="5"/>
      <c r="KUN944" s="5"/>
      <c r="KUO944" s="5"/>
      <c r="KUP944" s="5"/>
      <c r="KUQ944" s="5"/>
      <c r="KUR944" s="5"/>
      <c r="KUS944" s="5"/>
      <c r="KUT944" s="5"/>
      <c r="KUU944" s="5"/>
      <c r="KUV944" s="5"/>
      <c r="KUW944" s="5"/>
      <c r="KUX944" s="5"/>
      <c r="KUY944" s="5"/>
      <c r="KUZ944" s="5"/>
      <c r="KVA944" s="5"/>
      <c r="KVB944" s="5"/>
      <c r="KVC944" s="5"/>
      <c r="KVD944" s="5"/>
      <c r="KVE944" s="5"/>
      <c r="KVF944" s="5"/>
      <c r="KVG944" s="5"/>
      <c r="KVH944" s="5"/>
      <c r="KVI944" s="5"/>
      <c r="KVJ944" s="5"/>
      <c r="KVK944" s="5"/>
      <c r="KVL944" s="5"/>
      <c r="KVM944" s="5"/>
      <c r="KVN944" s="5"/>
      <c r="KVO944" s="5"/>
      <c r="KVP944" s="5"/>
      <c r="KVQ944" s="5"/>
      <c r="KVR944" s="5"/>
      <c r="KVS944" s="5"/>
      <c r="KVT944" s="5"/>
      <c r="KVU944" s="5"/>
      <c r="KVV944" s="5"/>
      <c r="KVW944" s="5"/>
      <c r="KVX944" s="5"/>
      <c r="KVY944" s="5"/>
      <c r="KVZ944" s="5"/>
      <c r="KWA944" s="5"/>
      <c r="KWB944" s="5"/>
      <c r="KWC944" s="5"/>
      <c r="KWD944" s="5"/>
      <c r="KWE944" s="5"/>
      <c r="KWF944" s="5"/>
      <c r="KWG944" s="5"/>
      <c r="KWH944" s="5"/>
      <c r="KWI944" s="5"/>
      <c r="KWJ944" s="5"/>
      <c r="KWK944" s="5"/>
      <c r="KWL944" s="5"/>
      <c r="KWM944" s="5"/>
      <c r="KWN944" s="5"/>
      <c r="KWO944" s="5"/>
      <c r="KWP944" s="5"/>
      <c r="KWQ944" s="5"/>
      <c r="KWR944" s="5"/>
      <c r="KWS944" s="5"/>
      <c r="KWT944" s="5"/>
      <c r="KWU944" s="5"/>
      <c r="KWV944" s="5"/>
      <c r="KWW944" s="5"/>
      <c r="KWX944" s="5"/>
      <c r="KWY944" s="5"/>
      <c r="KWZ944" s="5"/>
      <c r="KXA944" s="5"/>
      <c r="KXB944" s="5"/>
      <c r="KXC944" s="5"/>
      <c r="KXD944" s="5"/>
      <c r="KXE944" s="5"/>
      <c r="KXF944" s="5"/>
      <c r="KXG944" s="5"/>
      <c r="KXH944" s="5"/>
      <c r="KXI944" s="5"/>
      <c r="KXJ944" s="5"/>
      <c r="KXK944" s="5"/>
      <c r="KXL944" s="5"/>
      <c r="KXM944" s="5"/>
      <c r="KXN944" s="5"/>
      <c r="KXO944" s="5"/>
      <c r="KXP944" s="5"/>
      <c r="KXQ944" s="5"/>
      <c r="KXR944" s="5"/>
      <c r="KXS944" s="5"/>
      <c r="KXT944" s="5"/>
      <c r="KXU944" s="5"/>
      <c r="KXV944" s="5"/>
      <c r="KXW944" s="5"/>
      <c r="KXX944" s="5"/>
      <c r="KXY944" s="5"/>
      <c r="KXZ944" s="5"/>
      <c r="KYA944" s="5"/>
      <c r="KYB944" s="5"/>
      <c r="KYC944" s="5"/>
      <c r="KYD944" s="5"/>
      <c r="KYE944" s="5"/>
      <c r="KYF944" s="5"/>
      <c r="KYG944" s="5"/>
      <c r="KYH944" s="5"/>
      <c r="KYI944" s="5"/>
      <c r="KYJ944" s="5"/>
      <c r="KYK944" s="5"/>
      <c r="KYL944" s="5"/>
      <c r="KYM944" s="5"/>
      <c r="KYN944" s="5"/>
      <c r="KYO944" s="5"/>
      <c r="KYP944" s="5"/>
      <c r="KYQ944" s="5"/>
      <c r="KYR944" s="5"/>
      <c r="KYS944" s="5"/>
      <c r="KYT944" s="5"/>
      <c r="KYU944" s="5"/>
      <c r="KYV944" s="5"/>
      <c r="KYW944" s="5"/>
      <c r="KYX944" s="5"/>
      <c r="KYY944" s="5"/>
      <c r="KYZ944" s="5"/>
      <c r="KZA944" s="5"/>
      <c r="KZB944" s="5"/>
      <c r="KZC944" s="5"/>
      <c r="KZD944" s="5"/>
      <c r="KZE944" s="5"/>
      <c r="KZF944" s="5"/>
      <c r="KZG944" s="5"/>
      <c r="KZH944" s="5"/>
      <c r="KZI944" s="5"/>
      <c r="KZJ944" s="5"/>
      <c r="KZK944" s="5"/>
      <c r="KZL944" s="5"/>
      <c r="KZM944" s="5"/>
      <c r="KZN944" s="5"/>
      <c r="KZO944" s="5"/>
      <c r="KZP944" s="5"/>
      <c r="KZQ944" s="5"/>
      <c r="KZR944" s="5"/>
      <c r="KZS944" s="5"/>
      <c r="KZT944" s="5"/>
      <c r="KZU944" s="5"/>
      <c r="KZV944" s="5"/>
      <c r="KZW944" s="5"/>
      <c r="KZX944" s="5"/>
      <c r="KZY944" s="5"/>
      <c r="KZZ944" s="5"/>
      <c r="LAA944" s="5"/>
      <c r="LAB944" s="5"/>
      <c r="LAC944" s="5"/>
      <c r="LAD944" s="5"/>
      <c r="LAE944" s="5"/>
      <c r="LAF944" s="5"/>
      <c r="LAG944" s="5"/>
      <c r="LAH944" s="5"/>
      <c r="LAI944" s="5"/>
      <c r="LAJ944" s="5"/>
      <c r="LAK944" s="5"/>
      <c r="LAL944" s="5"/>
      <c r="LAM944" s="5"/>
      <c r="LAN944" s="5"/>
      <c r="LAO944" s="5"/>
      <c r="LAP944" s="5"/>
      <c r="LAQ944" s="5"/>
      <c r="LAR944" s="5"/>
      <c r="LAS944" s="5"/>
      <c r="LAT944" s="5"/>
      <c r="LAU944" s="5"/>
      <c r="LAV944" s="5"/>
      <c r="LAW944" s="5"/>
      <c r="LAX944" s="5"/>
      <c r="LAY944" s="5"/>
      <c r="LAZ944" s="5"/>
      <c r="LBA944" s="5"/>
      <c r="LBB944" s="5"/>
      <c r="LBC944" s="5"/>
      <c r="LBD944" s="5"/>
      <c r="LBE944" s="5"/>
      <c r="LBF944" s="5"/>
      <c r="LBG944" s="5"/>
      <c r="LBH944" s="5"/>
      <c r="LBI944" s="5"/>
      <c r="LBJ944" s="5"/>
      <c r="LBK944" s="5"/>
      <c r="LBL944" s="5"/>
      <c r="LBM944" s="5"/>
      <c r="LBN944" s="5"/>
      <c r="LBO944" s="5"/>
      <c r="LBP944" s="5"/>
      <c r="LBQ944" s="5"/>
      <c r="LBR944" s="5"/>
      <c r="LBS944" s="5"/>
      <c r="LBT944" s="5"/>
      <c r="LBU944" s="5"/>
      <c r="LBV944" s="5"/>
      <c r="LBW944" s="5"/>
      <c r="LBX944" s="5"/>
      <c r="LBY944" s="5"/>
      <c r="LBZ944" s="5"/>
      <c r="LCA944" s="5"/>
      <c r="LCB944" s="5"/>
      <c r="LCC944" s="5"/>
      <c r="LCD944" s="5"/>
      <c r="LCE944" s="5"/>
      <c r="LCF944" s="5"/>
      <c r="LCG944" s="5"/>
      <c r="LCH944" s="5"/>
      <c r="LCI944" s="5"/>
      <c r="LCJ944" s="5"/>
      <c r="LCK944" s="5"/>
      <c r="LCL944" s="5"/>
      <c r="LCM944" s="5"/>
      <c r="LCN944" s="5"/>
      <c r="LCO944" s="5"/>
      <c r="LCP944" s="5"/>
      <c r="LCQ944" s="5"/>
      <c r="LCR944" s="5"/>
      <c r="LCS944" s="5"/>
      <c r="LCT944" s="5"/>
      <c r="LCU944" s="5"/>
      <c r="LCV944" s="5"/>
      <c r="LCW944" s="5"/>
      <c r="LCX944" s="5"/>
      <c r="LCY944" s="5"/>
      <c r="LCZ944" s="5"/>
      <c r="LDA944" s="5"/>
      <c r="LDB944" s="5"/>
      <c r="LDC944" s="5"/>
      <c r="LDD944" s="5"/>
      <c r="LDE944" s="5"/>
      <c r="LDF944" s="5"/>
      <c r="LDG944" s="5"/>
      <c r="LDH944" s="5"/>
      <c r="LDI944" s="5"/>
      <c r="LDJ944" s="5"/>
      <c r="LDK944" s="5"/>
      <c r="LDL944" s="5"/>
      <c r="LDM944" s="5"/>
      <c r="LDN944" s="5"/>
      <c r="LDO944" s="5"/>
      <c r="LDP944" s="5"/>
      <c r="LDQ944" s="5"/>
      <c r="LDR944" s="5"/>
      <c r="LDS944" s="5"/>
      <c r="LDT944" s="5"/>
      <c r="LDU944" s="5"/>
      <c r="LDV944" s="5"/>
      <c r="LDW944" s="5"/>
      <c r="LDX944" s="5"/>
      <c r="LDY944" s="5"/>
      <c r="LDZ944" s="5"/>
      <c r="LEA944" s="5"/>
      <c r="LEB944" s="5"/>
      <c r="LEC944" s="5"/>
      <c r="LED944" s="5"/>
      <c r="LEE944" s="5"/>
      <c r="LEF944" s="5"/>
      <c r="LEG944" s="5"/>
      <c r="LEH944" s="5"/>
      <c r="LEI944" s="5"/>
      <c r="LEJ944" s="5"/>
      <c r="LEK944" s="5"/>
      <c r="LEL944" s="5"/>
      <c r="LEM944" s="5"/>
      <c r="LEN944" s="5"/>
      <c r="LEO944" s="5"/>
      <c r="LEP944" s="5"/>
      <c r="LEQ944" s="5"/>
      <c r="LER944" s="5"/>
      <c r="LES944" s="5"/>
      <c r="LET944" s="5"/>
      <c r="LEU944" s="5"/>
      <c r="LEV944" s="5"/>
      <c r="LEW944" s="5"/>
      <c r="LEX944" s="5"/>
      <c r="LEY944" s="5"/>
      <c r="LEZ944" s="5"/>
      <c r="LFA944" s="5"/>
      <c r="LFB944" s="5"/>
      <c r="LFC944" s="5"/>
      <c r="LFD944" s="5"/>
      <c r="LFE944" s="5"/>
      <c r="LFF944" s="5"/>
      <c r="LFG944" s="5"/>
      <c r="LFH944" s="5"/>
      <c r="LFI944" s="5"/>
      <c r="LFJ944" s="5"/>
      <c r="LFK944" s="5"/>
      <c r="LFL944" s="5"/>
      <c r="LFM944" s="5"/>
      <c r="LFN944" s="5"/>
      <c r="LFO944" s="5"/>
      <c r="LFP944" s="5"/>
      <c r="LFQ944" s="5"/>
      <c r="LFR944" s="5"/>
      <c r="LFS944" s="5"/>
      <c r="LFT944" s="5"/>
      <c r="LFU944" s="5"/>
      <c r="LFV944" s="5"/>
      <c r="LFW944" s="5"/>
      <c r="LFX944" s="5"/>
      <c r="LFY944" s="5"/>
      <c r="LFZ944" s="5"/>
      <c r="LGA944" s="5"/>
      <c r="LGB944" s="5"/>
      <c r="LGC944" s="5"/>
      <c r="LGD944" s="5"/>
      <c r="LGE944" s="5"/>
      <c r="LGF944" s="5"/>
      <c r="LGG944" s="5"/>
      <c r="LGH944" s="5"/>
      <c r="LGI944" s="5"/>
      <c r="LGJ944" s="5"/>
      <c r="LGK944" s="5"/>
      <c r="LGL944" s="5"/>
      <c r="LGM944" s="5"/>
      <c r="LGN944" s="5"/>
      <c r="LGO944" s="5"/>
      <c r="LGP944" s="5"/>
      <c r="LGQ944" s="5"/>
      <c r="LGR944" s="5"/>
      <c r="LGS944" s="5"/>
      <c r="LGT944" s="5"/>
      <c r="LGU944" s="5"/>
      <c r="LGV944" s="5"/>
      <c r="LGW944" s="5"/>
      <c r="LGX944" s="5"/>
      <c r="LGY944" s="5"/>
      <c r="LGZ944" s="5"/>
      <c r="LHA944" s="5"/>
      <c r="LHB944" s="5"/>
      <c r="LHC944" s="5"/>
      <c r="LHD944" s="5"/>
      <c r="LHE944" s="5"/>
      <c r="LHF944" s="5"/>
      <c r="LHG944" s="5"/>
      <c r="LHH944" s="5"/>
      <c r="LHI944" s="5"/>
      <c r="LHJ944" s="5"/>
      <c r="LHK944" s="5"/>
      <c r="LHL944" s="5"/>
      <c r="LHM944" s="5"/>
      <c r="LHN944" s="5"/>
      <c r="LHO944" s="5"/>
      <c r="LHP944" s="5"/>
      <c r="LHQ944" s="5"/>
      <c r="LHR944" s="5"/>
      <c r="LHS944" s="5"/>
      <c r="LHT944" s="5"/>
      <c r="LHU944" s="5"/>
      <c r="LHV944" s="5"/>
      <c r="LHW944" s="5"/>
      <c r="LHX944" s="5"/>
      <c r="LHY944" s="5"/>
      <c r="LHZ944" s="5"/>
      <c r="LIA944" s="5"/>
      <c r="LIB944" s="5"/>
      <c r="LIC944" s="5"/>
      <c r="LID944" s="5"/>
      <c r="LIE944" s="5"/>
      <c r="LIF944" s="5"/>
      <c r="LIG944" s="5"/>
      <c r="LIH944" s="5"/>
      <c r="LII944" s="5"/>
      <c r="LIJ944" s="5"/>
      <c r="LIK944" s="5"/>
      <c r="LIL944" s="5"/>
      <c r="LIM944" s="5"/>
      <c r="LIN944" s="5"/>
      <c r="LIO944" s="5"/>
      <c r="LIP944" s="5"/>
      <c r="LIQ944" s="5"/>
      <c r="LIR944" s="5"/>
      <c r="LIS944" s="5"/>
      <c r="LIT944" s="5"/>
      <c r="LIU944" s="5"/>
      <c r="LIV944" s="5"/>
      <c r="LIW944" s="5"/>
      <c r="LIX944" s="5"/>
      <c r="LIY944" s="5"/>
      <c r="LIZ944" s="5"/>
      <c r="LJA944" s="5"/>
      <c r="LJB944" s="5"/>
      <c r="LJC944" s="5"/>
      <c r="LJD944" s="5"/>
      <c r="LJE944" s="5"/>
      <c r="LJF944" s="5"/>
      <c r="LJG944" s="5"/>
      <c r="LJH944" s="5"/>
      <c r="LJI944" s="5"/>
      <c r="LJJ944" s="5"/>
      <c r="LJK944" s="5"/>
      <c r="LJL944" s="5"/>
      <c r="LJM944" s="5"/>
      <c r="LJN944" s="5"/>
      <c r="LJO944" s="5"/>
      <c r="LJP944" s="5"/>
      <c r="LJQ944" s="5"/>
      <c r="LJR944" s="5"/>
      <c r="LJS944" s="5"/>
      <c r="LJT944" s="5"/>
      <c r="LJU944" s="5"/>
      <c r="LJV944" s="5"/>
      <c r="LJW944" s="5"/>
      <c r="LJX944" s="5"/>
      <c r="LJY944" s="5"/>
      <c r="LJZ944" s="5"/>
      <c r="LKA944" s="5"/>
      <c r="LKB944" s="5"/>
      <c r="LKC944" s="5"/>
      <c r="LKD944" s="5"/>
      <c r="LKE944" s="5"/>
      <c r="LKF944" s="5"/>
      <c r="LKG944" s="5"/>
      <c r="LKH944" s="5"/>
      <c r="LKI944" s="5"/>
      <c r="LKJ944" s="5"/>
      <c r="LKK944" s="5"/>
      <c r="LKL944" s="5"/>
      <c r="LKM944" s="5"/>
      <c r="LKN944" s="5"/>
      <c r="LKO944" s="5"/>
      <c r="LKP944" s="5"/>
      <c r="LKQ944" s="5"/>
      <c r="LKR944" s="5"/>
      <c r="LKS944" s="5"/>
      <c r="LKT944" s="5"/>
      <c r="LKU944" s="5"/>
      <c r="LKV944" s="5"/>
      <c r="LKW944" s="5"/>
      <c r="LKX944" s="5"/>
      <c r="LKY944" s="5"/>
      <c r="LKZ944" s="5"/>
      <c r="LLA944" s="5"/>
      <c r="LLB944" s="5"/>
      <c r="LLC944" s="5"/>
      <c r="LLD944" s="5"/>
      <c r="LLE944" s="5"/>
      <c r="LLF944" s="5"/>
      <c r="LLG944" s="5"/>
      <c r="LLH944" s="5"/>
      <c r="LLI944" s="5"/>
      <c r="LLJ944" s="5"/>
      <c r="LLK944" s="5"/>
      <c r="LLL944" s="5"/>
      <c r="LLM944" s="5"/>
      <c r="LLN944" s="5"/>
      <c r="LLO944" s="5"/>
      <c r="LLP944" s="5"/>
      <c r="LLQ944" s="5"/>
      <c r="LLR944" s="5"/>
      <c r="LLS944" s="5"/>
      <c r="LLT944" s="5"/>
      <c r="LLU944" s="5"/>
      <c r="LLV944" s="5"/>
      <c r="LLW944" s="5"/>
      <c r="LLX944" s="5"/>
      <c r="LLY944" s="5"/>
      <c r="LLZ944" s="5"/>
      <c r="LMA944" s="5"/>
      <c r="LMB944" s="5"/>
      <c r="LMC944" s="5"/>
      <c r="LMD944" s="5"/>
      <c r="LME944" s="5"/>
      <c r="LMF944" s="5"/>
      <c r="LMG944" s="5"/>
      <c r="LMH944" s="5"/>
      <c r="LMI944" s="5"/>
      <c r="LMJ944" s="5"/>
      <c r="LMK944" s="5"/>
      <c r="LML944" s="5"/>
      <c r="LMM944" s="5"/>
      <c r="LMN944" s="5"/>
      <c r="LMO944" s="5"/>
      <c r="LMP944" s="5"/>
      <c r="LMQ944" s="5"/>
      <c r="LMR944" s="5"/>
      <c r="LMS944" s="5"/>
      <c r="LMT944" s="5"/>
      <c r="LMU944" s="5"/>
      <c r="LMV944" s="5"/>
      <c r="LMW944" s="5"/>
      <c r="LMX944" s="5"/>
      <c r="LMY944" s="5"/>
      <c r="LMZ944" s="5"/>
      <c r="LNA944" s="5"/>
      <c r="LNB944" s="5"/>
      <c r="LNC944" s="5"/>
      <c r="LND944" s="5"/>
      <c r="LNE944" s="5"/>
      <c r="LNF944" s="5"/>
      <c r="LNG944" s="5"/>
      <c r="LNH944" s="5"/>
      <c r="LNI944" s="5"/>
      <c r="LNJ944" s="5"/>
      <c r="LNK944" s="5"/>
      <c r="LNL944" s="5"/>
      <c r="LNM944" s="5"/>
      <c r="LNN944" s="5"/>
      <c r="LNO944" s="5"/>
      <c r="LNP944" s="5"/>
      <c r="LNQ944" s="5"/>
      <c r="LNR944" s="5"/>
      <c r="LNS944" s="5"/>
      <c r="LNT944" s="5"/>
      <c r="LNU944" s="5"/>
      <c r="LNV944" s="5"/>
      <c r="LNW944" s="5"/>
      <c r="LNX944" s="5"/>
      <c r="LNY944" s="5"/>
      <c r="LNZ944" s="5"/>
      <c r="LOA944" s="5"/>
      <c r="LOB944" s="5"/>
      <c r="LOC944" s="5"/>
      <c r="LOD944" s="5"/>
      <c r="LOE944" s="5"/>
      <c r="LOF944" s="5"/>
      <c r="LOG944" s="5"/>
      <c r="LOH944" s="5"/>
      <c r="LOI944" s="5"/>
      <c r="LOJ944" s="5"/>
      <c r="LOK944" s="5"/>
      <c r="LOL944" s="5"/>
      <c r="LOM944" s="5"/>
      <c r="LON944" s="5"/>
      <c r="LOO944" s="5"/>
      <c r="LOP944" s="5"/>
      <c r="LOQ944" s="5"/>
      <c r="LOR944" s="5"/>
      <c r="LOS944" s="5"/>
      <c r="LOT944" s="5"/>
      <c r="LOU944" s="5"/>
      <c r="LOV944" s="5"/>
      <c r="LOW944" s="5"/>
      <c r="LOX944" s="5"/>
      <c r="LOY944" s="5"/>
      <c r="LOZ944" s="5"/>
      <c r="LPA944" s="5"/>
      <c r="LPB944" s="5"/>
      <c r="LPC944" s="5"/>
      <c r="LPD944" s="5"/>
      <c r="LPE944" s="5"/>
      <c r="LPF944" s="5"/>
      <c r="LPG944" s="5"/>
      <c r="LPH944" s="5"/>
      <c r="LPI944" s="5"/>
      <c r="LPJ944" s="5"/>
      <c r="LPK944" s="5"/>
      <c r="LPL944" s="5"/>
      <c r="LPM944" s="5"/>
      <c r="LPN944" s="5"/>
      <c r="LPO944" s="5"/>
      <c r="LPP944" s="5"/>
      <c r="LPQ944" s="5"/>
      <c r="LPR944" s="5"/>
      <c r="LPS944" s="5"/>
      <c r="LPT944" s="5"/>
      <c r="LPU944" s="5"/>
      <c r="LPV944" s="5"/>
      <c r="LPW944" s="5"/>
      <c r="LPX944" s="5"/>
      <c r="LPY944" s="5"/>
      <c r="LPZ944" s="5"/>
      <c r="LQA944" s="5"/>
      <c r="LQB944" s="5"/>
      <c r="LQC944" s="5"/>
      <c r="LQD944" s="5"/>
      <c r="LQE944" s="5"/>
      <c r="LQF944" s="5"/>
      <c r="LQG944" s="5"/>
      <c r="LQH944" s="5"/>
      <c r="LQI944" s="5"/>
      <c r="LQJ944" s="5"/>
      <c r="LQK944" s="5"/>
      <c r="LQL944" s="5"/>
      <c r="LQM944" s="5"/>
      <c r="LQN944" s="5"/>
      <c r="LQO944" s="5"/>
      <c r="LQP944" s="5"/>
      <c r="LQQ944" s="5"/>
      <c r="LQR944" s="5"/>
      <c r="LQS944" s="5"/>
      <c r="LQT944" s="5"/>
      <c r="LQU944" s="5"/>
      <c r="LQV944" s="5"/>
      <c r="LQW944" s="5"/>
      <c r="LQX944" s="5"/>
      <c r="LQY944" s="5"/>
      <c r="LQZ944" s="5"/>
      <c r="LRA944" s="5"/>
      <c r="LRB944" s="5"/>
      <c r="LRC944" s="5"/>
      <c r="LRD944" s="5"/>
      <c r="LRE944" s="5"/>
      <c r="LRF944" s="5"/>
      <c r="LRG944" s="5"/>
      <c r="LRH944" s="5"/>
      <c r="LRI944" s="5"/>
      <c r="LRJ944" s="5"/>
      <c r="LRK944" s="5"/>
      <c r="LRL944" s="5"/>
      <c r="LRM944" s="5"/>
      <c r="LRN944" s="5"/>
      <c r="LRO944" s="5"/>
      <c r="LRP944" s="5"/>
      <c r="LRQ944" s="5"/>
      <c r="LRR944" s="5"/>
      <c r="LRS944" s="5"/>
      <c r="LRT944" s="5"/>
      <c r="LRU944" s="5"/>
      <c r="LRV944" s="5"/>
      <c r="LRW944" s="5"/>
      <c r="LRX944" s="5"/>
      <c r="LRY944" s="5"/>
      <c r="LRZ944" s="5"/>
      <c r="LSA944" s="5"/>
      <c r="LSB944" s="5"/>
      <c r="LSC944" s="5"/>
      <c r="LSD944" s="5"/>
      <c r="LSE944" s="5"/>
      <c r="LSF944" s="5"/>
      <c r="LSG944" s="5"/>
      <c r="LSH944" s="5"/>
      <c r="LSI944" s="5"/>
      <c r="LSJ944" s="5"/>
      <c r="LSK944" s="5"/>
      <c r="LSL944" s="5"/>
      <c r="LSM944" s="5"/>
      <c r="LSN944" s="5"/>
      <c r="LSO944" s="5"/>
      <c r="LSP944" s="5"/>
      <c r="LSQ944" s="5"/>
      <c r="LSR944" s="5"/>
      <c r="LSS944" s="5"/>
      <c r="LST944" s="5"/>
      <c r="LSU944" s="5"/>
      <c r="LSV944" s="5"/>
      <c r="LSW944" s="5"/>
      <c r="LSX944" s="5"/>
      <c r="LSY944" s="5"/>
      <c r="LSZ944" s="5"/>
      <c r="LTA944" s="5"/>
      <c r="LTB944" s="5"/>
      <c r="LTC944" s="5"/>
      <c r="LTD944" s="5"/>
      <c r="LTE944" s="5"/>
      <c r="LTF944" s="5"/>
      <c r="LTG944" s="5"/>
      <c r="LTH944" s="5"/>
      <c r="LTI944" s="5"/>
      <c r="LTJ944" s="5"/>
      <c r="LTK944" s="5"/>
      <c r="LTL944" s="5"/>
      <c r="LTM944" s="5"/>
      <c r="LTN944" s="5"/>
      <c r="LTO944" s="5"/>
      <c r="LTP944" s="5"/>
      <c r="LTQ944" s="5"/>
      <c r="LTR944" s="5"/>
      <c r="LTS944" s="5"/>
      <c r="LTT944" s="5"/>
      <c r="LTU944" s="5"/>
      <c r="LTV944" s="5"/>
      <c r="LTW944" s="5"/>
      <c r="LTX944" s="5"/>
      <c r="LTY944" s="5"/>
      <c r="LTZ944" s="5"/>
      <c r="LUA944" s="5"/>
      <c r="LUB944" s="5"/>
      <c r="LUC944" s="5"/>
      <c r="LUD944" s="5"/>
      <c r="LUE944" s="5"/>
      <c r="LUF944" s="5"/>
      <c r="LUG944" s="5"/>
      <c r="LUH944" s="5"/>
      <c r="LUI944" s="5"/>
      <c r="LUJ944" s="5"/>
      <c r="LUK944" s="5"/>
      <c r="LUL944" s="5"/>
      <c r="LUM944" s="5"/>
      <c r="LUN944" s="5"/>
      <c r="LUO944" s="5"/>
      <c r="LUP944" s="5"/>
      <c r="LUQ944" s="5"/>
      <c r="LUR944" s="5"/>
      <c r="LUS944" s="5"/>
      <c r="LUT944" s="5"/>
      <c r="LUU944" s="5"/>
      <c r="LUV944" s="5"/>
      <c r="LUW944" s="5"/>
      <c r="LUX944" s="5"/>
      <c r="LUY944" s="5"/>
      <c r="LUZ944" s="5"/>
      <c r="LVA944" s="5"/>
      <c r="LVB944" s="5"/>
      <c r="LVC944" s="5"/>
      <c r="LVD944" s="5"/>
      <c r="LVE944" s="5"/>
      <c r="LVF944" s="5"/>
      <c r="LVG944" s="5"/>
      <c r="LVH944" s="5"/>
      <c r="LVI944" s="5"/>
      <c r="LVJ944" s="5"/>
      <c r="LVK944" s="5"/>
      <c r="LVL944" s="5"/>
      <c r="LVM944" s="5"/>
      <c r="LVN944" s="5"/>
      <c r="LVO944" s="5"/>
      <c r="LVP944" s="5"/>
      <c r="LVQ944" s="5"/>
      <c r="LVR944" s="5"/>
      <c r="LVS944" s="5"/>
      <c r="LVT944" s="5"/>
      <c r="LVU944" s="5"/>
      <c r="LVV944" s="5"/>
      <c r="LVW944" s="5"/>
      <c r="LVX944" s="5"/>
      <c r="LVY944" s="5"/>
      <c r="LVZ944" s="5"/>
      <c r="LWA944" s="5"/>
      <c r="LWB944" s="5"/>
      <c r="LWC944" s="5"/>
      <c r="LWD944" s="5"/>
      <c r="LWE944" s="5"/>
      <c r="LWF944" s="5"/>
      <c r="LWG944" s="5"/>
      <c r="LWH944" s="5"/>
      <c r="LWI944" s="5"/>
      <c r="LWJ944" s="5"/>
      <c r="LWK944" s="5"/>
      <c r="LWL944" s="5"/>
      <c r="LWM944" s="5"/>
      <c r="LWN944" s="5"/>
      <c r="LWO944" s="5"/>
      <c r="LWP944" s="5"/>
      <c r="LWQ944" s="5"/>
      <c r="LWR944" s="5"/>
      <c r="LWS944" s="5"/>
      <c r="LWT944" s="5"/>
      <c r="LWU944" s="5"/>
      <c r="LWV944" s="5"/>
      <c r="LWW944" s="5"/>
      <c r="LWX944" s="5"/>
      <c r="LWY944" s="5"/>
      <c r="LWZ944" s="5"/>
      <c r="LXA944" s="5"/>
      <c r="LXB944" s="5"/>
      <c r="LXC944" s="5"/>
      <c r="LXD944" s="5"/>
      <c r="LXE944" s="5"/>
      <c r="LXF944" s="5"/>
      <c r="LXG944" s="5"/>
      <c r="LXH944" s="5"/>
      <c r="LXI944" s="5"/>
      <c r="LXJ944" s="5"/>
      <c r="LXK944" s="5"/>
      <c r="LXL944" s="5"/>
      <c r="LXM944" s="5"/>
      <c r="LXN944" s="5"/>
      <c r="LXO944" s="5"/>
      <c r="LXP944" s="5"/>
      <c r="LXQ944" s="5"/>
      <c r="LXR944" s="5"/>
      <c r="LXS944" s="5"/>
      <c r="LXT944" s="5"/>
      <c r="LXU944" s="5"/>
      <c r="LXV944" s="5"/>
      <c r="LXW944" s="5"/>
      <c r="LXX944" s="5"/>
      <c r="LXY944" s="5"/>
      <c r="LXZ944" s="5"/>
      <c r="LYA944" s="5"/>
      <c r="LYB944" s="5"/>
      <c r="LYC944" s="5"/>
      <c r="LYD944" s="5"/>
      <c r="LYE944" s="5"/>
      <c r="LYF944" s="5"/>
      <c r="LYG944" s="5"/>
      <c r="LYH944" s="5"/>
      <c r="LYI944" s="5"/>
      <c r="LYJ944" s="5"/>
      <c r="LYK944" s="5"/>
      <c r="LYL944" s="5"/>
      <c r="LYM944" s="5"/>
      <c r="LYN944" s="5"/>
      <c r="LYO944" s="5"/>
      <c r="LYP944" s="5"/>
      <c r="LYQ944" s="5"/>
      <c r="LYR944" s="5"/>
      <c r="LYS944" s="5"/>
      <c r="LYT944" s="5"/>
      <c r="LYU944" s="5"/>
      <c r="LYV944" s="5"/>
      <c r="LYW944" s="5"/>
      <c r="LYX944" s="5"/>
      <c r="LYY944" s="5"/>
      <c r="LYZ944" s="5"/>
      <c r="LZA944" s="5"/>
      <c r="LZB944" s="5"/>
      <c r="LZC944" s="5"/>
      <c r="LZD944" s="5"/>
      <c r="LZE944" s="5"/>
      <c r="LZF944" s="5"/>
      <c r="LZG944" s="5"/>
      <c r="LZH944" s="5"/>
      <c r="LZI944" s="5"/>
      <c r="LZJ944" s="5"/>
      <c r="LZK944" s="5"/>
      <c r="LZL944" s="5"/>
      <c r="LZM944" s="5"/>
      <c r="LZN944" s="5"/>
      <c r="LZO944" s="5"/>
      <c r="LZP944" s="5"/>
      <c r="LZQ944" s="5"/>
      <c r="LZR944" s="5"/>
      <c r="LZS944" s="5"/>
      <c r="LZT944" s="5"/>
      <c r="LZU944" s="5"/>
      <c r="LZV944" s="5"/>
      <c r="LZW944" s="5"/>
      <c r="LZX944" s="5"/>
      <c r="LZY944" s="5"/>
      <c r="LZZ944" s="5"/>
      <c r="MAA944" s="5"/>
      <c r="MAB944" s="5"/>
      <c r="MAC944" s="5"/>
      <c r="MAD944" s="5"/>
      <c r="MAE944" s="5"/>
      <c r="MAF944" s="5"/>
      <c r="MAG944" s="5"/>
      <c r="MAH944" s="5"/>
      <c r="MAI944" s="5"/>
      <c r="MAJ944" s="5"/>
      <c r="MAK944" s="5"/>
      <c r="MAL944" s="5"/>
      <c r="MAM944" s="5"/>
      <c r="MAN944" s="5"/>
      <c r="MAO944" s="5"/>
      <c r="MAP944" s="5"/>
      <c r="MAQ944" s="5"/>
      <c r="MAR944" s="5"/>
      <c r="MAS944" s="5"/>
      <c r="MAT944" s="5"/>
      <c r="MAU944" s="5"/>
      <c r="MAV944" s="5"/>
      <c r="MAW944" s="5"/>
      <c r="MAX944" s="5"/>
      <c r="MAY944" s="5"/>
      <c r="MAZ944" s="5"/>
      <c r="MBA944" s="5"/>
      <c r="MBB944" s="5"/>
      <c r="MBC944" s="5"/>
      <c r="MBD944" s="5"/>
      <c r="MBE944" s="5"/>
      <c r="MBF944" s="5"/>
      <c r="MBG944" s="5"/>
      <c r="MBH944" s="5"/>
      <c r="MBI944" s="5"/>
      <c r="MBJ944" s="5"/>
      <c r="MBK944" s="5"/>
      <c r="MBL944" s="5"/>
      <c r="MBM944" s="5"/>
      <c r="MBN944" s="5"/>
      <c r="MBO944" s="5"/>
      <c r="MBP944" s="5"/>
      <c r="MBQ944" s="5"/>
      <c r="MBR944" s="5"/>
      <c r="MBS944" s="5"/>
      <c r="MBT944" s="5"/>
      <c r="MBU944" s="5"/>
      <c r="MBV944" s="5"/>
      <c r="MBW944" s="5"/>
      <c r="MBX944" s="5"/>
      <c r="MBY944" s="5"/>
      <c r="MBZ944" s="5"/>
      <c r="MCA944" s="5"/>
      <c r="MCB944" s="5"/>
      <c r="MCC944" s="5"/>
      <c r="MCD944" s="5"/>
      <c r="MCE944" s="5"/>
      <c r="MCF944" s="5"/>
      <c r="MCG944" s="5"/>
      <c r="MCH944" s="5"/>
      <c r="MCI944" s="5"/>
      <c r="MCJ944" s="5"/>
      <c r="MCK944" s="5"/>
      <c r="MCL944" s="5"/>
      <c r="MCM944" s="5"/>
      <c r="MCN944" s="5"/>
      <c r="MCO944" s="5"/>
      <c r="MCP944" s="5"/>
      <c r="MCQ944" s="5"/>
      <c r="MCR944" s="5"/>
      <c r="MCS944" s="5"/>
      <c r="MCT944" s="5"/>
      <c r="MCU944" s="5"/>
      <c r="MCV944" s="5"/>
      <c r="MCW944" s="5"/>
      <c r="MCX944" s="5"/>
      <c r="MCY944" s="5"/>
      <c r="MCZ944" s="5"/>
      <c r="MDA944" s="5"/>
      <c r="MDB944" s="5"/>
      <c r="MDC944" s="5"/>
      <c r="MDD944" s="5"/>
      <c r="MDE944" s="5"/>
      <c r="MDF944" s="5"/>
      <c r="MDG944" s="5"/>
      <c r="MDH944" s="5"/>
      <c r="MDI944" s="5"/>
      <c r="MDJ944" s="5"/>
      <c r="MDK944" s="5"/>
      <c r="MDL944" s="5"/>
      <c r="MDM944" s="5"/>
      <c r="MDN944" s="5"/>
      <c r="MDO944" s="5"/>
      <c r="MDP944" s="5"/>
      <c r="MDQ944" s="5"/>
      <c r="MDR944" s="5"/>
      <c r="MDS944" s="5"/>
      <c r="MDT944" s="5"/>
      <c r="MDU944" s="5"/>
      <c r="MDV944" s="5"/>
      <c r="MDW944" s="5"/>
      <c r="MDX944" s="5"/>
      <c r="MDY944" s="5"/>
      <c r="MDZ944" s="5"/>
      <c r="MEA944" s="5"/>
      <c r="MEB944" s="5"/>
      <c r="MEC944" s="5"/>
      <c r="MED944" s="5"/>
      <c r="MEE944" s="5"/>
      <c r="MEF944" s="5"/>
      <c r="MEG944" s="5"/>
      <c r="MEH944" s="5"/>
      <c r="MEI944" s="5"/>
      <c r="MEJ944" s="5"/>
      <c r="MEK944" s="5"/>
      <c r="MEL944" s="5"/>
      <c r="MEM944" s="5"/>
      <c r="MEN944" s="5"/>
      <c r="MEO944" s="5"/>
      <c r="MEP944" s="5"/>
      <c r="MEQ944" s="5"/>
      <c r="MER944" s="5"/>
      <c r="MES944" s="5"/>
      <c r="MET944" s="5"/>
      <c r="MEU944" s="5"/>
      <c r="MEV944" s="5"/>
      <c r="MEW944" s="5"/>
      <c r="MEX944" s="5"/>
      <c r="MEY944" s="5"/>
      <c r="MEZ944" s="5"/>
      <c r="MFA944" s="5"/>
      <c r="MFB944" s="5"/>
      <c r="MFC944" s="5"/>
      <c r="MFD944" s="5"/>
      <c r="MFE944" s="5"/>
      <c r="MFF944" s="5"/>
      <c r="MFG944" s="5"/>
      <c r="MFH944" s="5"/>
      <c r="MFI944" s="5"/>
      <c r="MFJ944" s="5"/>
      <c r="MFK944" s="5"/>
      <c r="MFL944" s="5"/>
      <c r="MFM944" s="5"/>
      <c r="MFN944" s="5"/>
      <c r="MFO944" s="5"/>
      <c r="MFP944" s="5"/>
      <c r="MFQ944" s="5"/>
      <c r="MFR944" s="5"/>
      <c r="MFS944" s="5"/>
      <c r="MFT944" s="5"/>
      <c r="MFU944" s="5"/>
      <c r="MFV944" s="5"/>
      <c r="MFW944" s="5"/>
      <c r="MFX944" s="5"/>
      <c r="MFY944" s="5"/>
      <c r="MFZ944" s="5"/>
      <c r="MGA944" s="5"/>
      <c r="MGB944" s="5"/>
      <c r="MGC944" s="5"/>
      <c r="MGD944" s="5"/>
      <c r="MGE944" s="5"/>
      <c r="MGF944" s="5"/>
      <c r="MGG944" s="5"/>
      <c r="MGH944" s="5"/>
      <c r="MGI944" s="5"/>
      <c r="MGJ944" s="5"/>
      <c r="MGK944" s="5"/>
      <c r="MGL944" s="5"/>
      <c r="MGM944" s="5"/>
      <c r="MGN944" s="5"/>
      <c r="MGO944" s="5"/>
      <c r="MGP944" s="5"/>
      <c r="MGQ944" s="5"/>
      <c r="MGR944" s="5"/>
      <c r="MGS944" s="5"/>
      <c r="MGT944" s="5"/>
      <c r="MGU944" s="5"/>
      <c r="MGV944" s="5"/>
      <c r="MGW944" s="5"/>
      <c r="MGX944" s="5"/>
      <c r="MGY944" s="5"/>
      <c r="MGZ944" s="5"/>
      <c r="MHA944" s="5"/>
      <c r="MHB944" s="5"/>
      <c r="MHC944" s="5"/>
      <c r="MHD944" s="5"/>
      <c r="MHE944" s="5"/>
      <c r="MHF944" s="5"/>
      <c r="MHG944" s="5"/>
      <c r="MHH944" s="5"/>
      <c r="MHI944" s="5"/>
      <c r="MHJ944" s="5"/>
      <c r="MHK944" s="5"/>
      <c r="MHL944" s="5"/>
      <c r="MHM944" s="5"/>
      <c r="MHN944" s="5"/>
      <c r="MHO944" s="5"/>
      <c r="MHP944" s="5"/>
      <c r="MHQ944" s="5"/>
      <c r="MHR944" s="5"/>
      <c r="MHS944" s="5"/>
      <c r="MHT944" s="5"/>
      <c r="MHU944" s="5"/>
      <c r="MHV944" s="5"/>
      <c r="MHW944" s="5"/>
      <c r="MHX944" s="5"/>
      <c r="MHY944" s="5"/>
      <c r="MHZ944" s="5"/>
      <c r="MIA944" s="5"/>
      <c r="MIB944" s="5"/>
      <c r="MIC944" s="5"/>
      <c r="MID944" s="5"/>
      <c r="MIE944" s="5"/>
      <c r="MIF944" s="5"/>
      <c r="MIG944" s="5"/>
      <c r="MIH944" s="5"/>
      <c r="MII944" s="5"/>
      <c r="MIJ944" s="5"/>
      <c r="MIK944" s="5"/>
      <c r="MIL944" s="5"/>
      <c r="MIM944" s="5"/>
      <c r="MIN944" s="5"/>
      <c r="MIO944" s="5"/>
      <c r="MIP944" s="5"/>
      <c r="MIQ944" s="5"/>
      <c r="MIR944" s="5"/>
      <c r="MIS944" s="5"/>
      <c r="MIT944" s="5"/>
      <c r="MIU944" s="5"/>
      <c r="MIV944" s="5"/>
      <c r="MIW944" s="5"/>
      <c r="MIX944" s="5"/>
      <c r="MIY944" s="5"/>
      <c r="MIZ944" s="5"/>
      <c r="MJA944" s="5"/>
      <c r="MJB944" s="5"/>
      <c r="MJC944" s="5"/>
      <c r="MJD944" s="5"/>
      <c r="MJE944" s="5"/>
      <c r="MJF944" s="5"/>
      <c r="MJG944" s="5"/>
      <c r="MJH944" s="5"/>
      <c r="MJI944" s="5"/>
      <c r="MJJ944" s="5"/>
      <c r="MJK944" s="5"/>
      <c r="MJL944" s="5"/>
      <c r="MJM944" s="5"/>
      <c r="MJN944" s="5"/>
      <c r="MJO944" s="5"/>
      <c r="MJP944" s="5"/>
      <c r="MJQ944" s="5"/>
      <c r="MJR944" s="5"/>
      <c r="MJS944" s="5"/>
      <c r="MJT944" s="5"/>
      <c r="MJU944" s="5"/>
      <c r="MJV944" s="5"/>
      <c r="MJW944" s="5"/>
      <c r="MJX944" s="5"/>
      <c r="MJY944" s="5"/>
      <c r="MJZ944" s="5"/>
      <c r="MKA944" s="5"/>
      <c r="MKB944" s="5"/>
      <c r="MKC944" s="5"/>
      <c r="MKD944" s="5"/>
      <c r="MKE944" s="5"/>
      <c r="MKF944" s="5"/>
      <c r="MKG944" s="5"/>
      <c r="MKH944" s="5"/>
      <c r="MKI944" s="5"/>
      <c r="MKJ944" s="5"/>
      <c r="MKK944" s="5"/>
      <c r="MKL944" s="5"/>
      <c r="MKM944" s="5"/>
      <c r="MKN944" s="5"/>
      <c r="MKO944" s="5"/>
      <c r="MKP944" s="5"/>
      <c r="MKQ944" s="5"/>
      <c r="MKR944" s="5"/>
      <c r="MKS944" s="5"/>
      <c r="MKT944" s="5"/>
      <c r="MKU944" s="5"/>
      <c r="MKV944" s="5"/>
      <c r="MKW944" s="5"/>
      <c r="MKX944" s="5"/>
      <c r="MKY944" s="5"/>
      <c r="MKZ944" s="5"/>
      <c r="MLA944" s="5"/>
      <c r="MLB944" s="5"/>
      <c r="MLC944" s="5"/>
      <c r="MLD944" s="5"/>
      <c r="MLE944" s="5"/>
      <c r="MLF944" s="5"/>
      <c r="MLG944" s="5"/>
      <c r="MLH944" s="5"/>
      <c r="MLI944" s="5"/>
      <c r="MLJ944" s="5"/>
      <c r="MLK944" s="5"/>
      <c r="MLL944" s="5"/>
      <c r="MLM944" s="5"/>
      <c r="MLN944" s="5"/>
      <c r="MLO944" s="5"/>
      <c r="MLP944" s="5"/>
      <c r="MLQ944" s="5"/>
      <c r="MLR944" s="5"/>
      <c r="MLS944" s="5"/>
      <c r="MLT944" s="5"/>
      <c r="MLU944" s="5"/>
      <c r="MLV944" s="5"/>
      <c r="MLW944" s="5"/>
      <c r="MLX944" s="5"/>
      <c r="MLY944" s="5"/>
      <c r="MLZ944" s="5"/>
      <c r="MMA944" s="5"/>
      <c r="MMB944" s="5"/>
      <c r="MMC944" s="5"/>
      <c r="MMD944" s="5"/>
      <c r="MME944" s="5"/>
      <c r="MMF944" s="5"/>
      <c r="MMG944" s="5"/>
      <c r="MMH944" s="5"/>
      <c r="MMI944" s="5"/>
      <c r="MMJ944" s="5"/>
      <c r="MMK944" s="5"/>
      <c r="MML944" s="5"/>
      <c r="MMM944" s="5"/>
      <c r="MMN944" s="5"/>
      <c r="MMO944" s="5"/>
      <c r="MMP944" s="5"/>
      <c r="MMQ944" s="5"/>
      <c r="MMR944" s="5"/>
      <c r="MMS944" s="5"/>
      <c r="MMT944" s="5"/>
      <c r="MMU944" s="5"/>
      <c r="MMV944" s="5"/>
      <c r="MMW944" s="5"/>
      <c r="MMX944" s="5"/>
      <c r="MMY944" s="5"/>
      <c r="MMZ944" s="5"/>
      <c r="MNA944" s="5"/>
      <c r="MNB944" s="5"/>
      <c r="MNC944" s="5"/>
      <c r="MND944" s="5"/>
      <c r="MNE944" s="5"/>
      <c r="MNF944" s="5"/>
      <c r="MNG944" s="5"/>
      <c r="MNH944" s="5"/>
      <c r="MNI944" s="5"/>
      <c r="MNJ944" s="5"/>
      <c r="MNK944" s="5"/>
      <c r="MNL944" s="5"/>
      <c r="MNM944" s="5"/>
      <c r="MNN944" s="5"/>
      <c r="MNO944" s="5"/>
      <c r="MNP944" s="5"/>
      <c r="MNQ944" s="5"/>
      <c r="MNR944" s="5"/>
      <c r="MNS944" s="5"/>
      <c r="MNT944" s="5"/>
      <c r="MNU944" s="5"/>
      <c r="MNV944" s="5"/>
      <c r="MNW944" s="5"/>
      <c r="MNX944" s="5"/>
      <c r="MNY944" s="5"/>
      <c r="MNZ944" s="5"/>
      <c r="MOA944" s="5"/>
      <c r="MOB944" s="5"/>
      <c r="MOC944" s="5"/>
      <c r="MOD944" s="5"/>
      <c r="MOE944" s="5"/>
      <c r="MOF944" s="5"/>
      <c r="MOG944" s="5"/>
      <c r="MOH944" s="5"/>
      <c r="MOI944" s="5"/>
      <c r="MOJ944" s="5"/>
      <c r="MOK944" s="5"/>
      <c r="MOL944" s="5"/>
      <c r="MOM944" s="5"/>
      <c r="MON944" s="5"/>
      <c r="MOO944" s="5"/>
      <c r="MOP944" s="5"/>
      <c r="MOQ944" s="5"/>
      <c r="MOR944" s="5"/>
      <c r="MOS944" s="5"/>
      <c r="MOT944" s="5"/>
      <c r="MOU944" s="5"/>
      <c r="MOV944" s="5"/>
      <c r="MOW944" s="5"/>
      <c r="MOX944" s="5"/>
      <c r="MOY944" s="5"/>
      <c r="MOZ944" s="5"/>
      <c r="MPA944" s="5"/>
      <c r="MPB944" s="5"/>
      <c r="MPC944" s="5"/>
      <c r="MPD944" s="5"/>
      <c r="MPE944" s="5"/>
      <c r="MPF944" s="5"/>
      <c r="MPG944" s="5"/>
      <c r="MPH944" s="5"/>
      <c r="MPI944" s="5"/>
      <c r="MPJ944" s="5"/>
      <c r="MPK944" s="5"/>
      <c r="MPL944" s="5"/>
      <c r="MPM944" s="5"/>
      <c r="MPN944" s="5"/>
      <c r="MPO944" s="5"/>
      <c r="MPP944" s="5"/>
      <c r="MPQ944" s="5"/>
      <c r="MPR944" s="5"/>
      <c r="MPS944" s="5"/>
      <c r="MPT944" s="5"/>
      <c r="MPU944" s="5"/>
      <c r="MPV944" s="5"/>
      <c r="MPW944" s="5"/>
      <c r="MPX944" s="5"/>
      <c r="MPY944" s="5"/>
      <c r="MPZ944" s="5"/>
      <c r="MQA944" s="5"/>
      <c r="MQB944" s="5"/>
      <c r="MQC944" s="5"/>
      <c r="MQD944" s="5"/>
      <c r="MQE944" s="5"/>
      <c r="MQF944" s="5"/>
      <c r="MQG944" s="5"/>
      <c r="MQH944" s="5"/>
      <c r="MQI944" s="5"/>
      <c r="MQJ944" s="5"/>
      <c r="MQK944" s="5"/>
      <c r="MQL944" s="5"/>
      <c r="MQM944" s="5"/>
      <c r="MQN944" s="5"/>
      <c r="MQO944" s="5"/>
      <c r="MQP944" s="5"/>
      <c r="MQQ944" s="5"/>
      <c r="MQR944" s="5"/>
      <c r="MQS944" s="5"/>
      <c r="MQT944" s="5"/>
      <c r="MQU944" s="5"/>
      <c r="MQV944" s="5"/>
      <c r="MQW944" s="5"/>
      <c r="MQX944" s="5"/>
      <c r="MQY944" s="5"/>
      <c r="MQZ944" s="5"/>
      <c r="MRA944" s="5"/>
      <c r="MRB944" s="5"/>
      <c r="MRC944" s="5"/>
      <c r="MRD944" s="5"/>
      <c r="MRE944" s="5"/>
      <c r="MRF944" s="5"/>
      <c r="MRG944" s="5"/>
      <c r="MRH944" s="5"/>
      <c r="MRI944" s="5"/>
      <c r="MRJ944" s="5"/>
      <c r="MRK944" s="5"/>
      <c r="MRL944" s="5"/>
      <c r="MRM944" s="5"/>
      <c r="MRN944" s="5"/>
      <c r="MRO944" s="5"/>
      <c r="MRP944" s="5"/>
      <c r="MRQ944" s="5"/>
      <c r="MRR944" s="5"/>
      <c r="MRS944" s="5"/>
      <c r="MRT944" s="5"/>
      <c r="MRU944" s="5"/>
      <c r="MRV944" s="5"/>
      <c r="MRW944" s="5"/>
      <c r="MRX944" s="5"/>
      <c r="MRY944" s="5"/>
      <c r="MRZ944" s="5"/>
      <c r="MSA944" s="5"/>
      <c r="MSB944" s="5"/>
      <c r="MSC944" s="5"/>
      <c r="MSD944" s="5"/>
      <c r="MSE944" s="5"/>
      <c r="MSF944" s="5"/>
      <c r="MSG944" s="5"/>
      <c r="MSH944" s="5"/>
      <c r="MSI944" s="5"/>
      <c r="MSJ944" s="5"/>
      <c r="MSK944" s="5"/>
      <c r="MSL944" s="5"/>
      <c r="MSM944" s="5"/>
      <c r="MSN944" s="5"/>
      <c r="MSO944" s="5"/>
      <c r="MSP944" s="5"/>
      <c r="MSQ944" s="5"/>
      <c r="MSR944" s="5"/>
      <c r="MSS944" s="5"/>
      <c r="MST944" s="5"/>
      <c r="MSU944" s="5"/>
      <c r="MSV944" s="5"/>
      <c r="MSW944" s="5"/>
      <c r="MSX944" s="5"/>
      <c r="MSY944" s="5"/>
      <c r="MSZ944" s="5"/>
      <c r="MTA944" s="5"/>
      <c r="MTB944" s="5"/>
      <c r="MTC944" s="5"/>
      <c r="MTD944" s="5"/>
      <c r="MTE944" s="5"/>
      <c r="MTF944" s="5"/>
      <c r="MTG944" s="5"/>
      <c r="MTH944" s="5"/>
      <c r="MTI944" s="5"/>
      <c r="MTJ944" s="5"/>
      <c r="MTK944" s="5"/>
      <c r="MTL944" s="5"/>
      <c r="MTM944" s="5"/>
      <c r="MTN944" s="5"/>
      <c r="MTO944" s="5"/>
      <c r="MTP944" s="5"/>
      <c r="MTQ944" s="5"/>
      <c r="MTR944" s="5"/>
      <c r="MTS944" s="5"/>
      <c r="MTT944" s="5"/>
      <c r="MTU944" s="5"/>
      <c r="MTV944" s="5"/>
      <c r="MTW944" s="5"/>
      <c r="MTX944" s="5"/>
      <c r="MTY944" s="5"/>
      <c r="MTZ944" s="5"/>
      <c r="MUA944" s="5"/>
      <c r="MUB944" s="5"/>
      <c r="MUC944" s="5"/>
      <c r="MUD944" s="5"/>
      <c r="MUE944" s="5"/>
      <c r="MUF944" s="5"/>
      <c r="MUG944" s="5"/>
      <c r="MUH944" s="5"/>
      <c r="MUI944" s="5"/>
      <c r="MUJ944" s="5"/>
      <c r="MUK944" s="5"/>
      <c r="MUL944" s="5"/>
      <c r="MUM944" s="5"/>
      <c r="MUN944" s="5"/>
      <c r="MUO944" s="5"/>
      <c r="MUP944" s="5"/>
      <c r="MUQ944" s="5"/>
      <c r="MUR944" s="5"/>
      <c r="MUS944" s="5"/>
      <c r="MUT944" s="5"/>
      <c r="MUU944" s="5"/>
      <c r="MUV944" s="5"/>
      <c r="MUW944" s="5"/>
      <c r="MUX944" s="5"/>
      <c r="MUY944" s="5"/>
      <c r="MUZ944" s="5"/>
      <c r="MVA944" s="5"/>
      <c r="MVB944" s="5"/>
      <c r="MVC944" s="5"/>
      <c r="MVD944" s="5"/>
      <c r="MVE944" s="5"/>
      <c r="MVF944" s="5"/>
      <c r="MVG944" s="5"/>
      <c r="MVH944" s="5"/>
      <c r="MVI944" s="5"/>
      <c r="MVJ944" s="5"/>
      <c r="MVK944" s="5"/>
      <c r="MVL944" s="5"/>
      <c r="MVM944" s="5"/>
      <c r="MVN944" s="5"/>
      <c r="MVO944" s="5"/>
      <c r="MVP944" s="5"/>
      <c r="MVQ944" s="5"/>
      <c r="MVR944" s="5"/>
      <c r="MVS944" s="5"/>
      <c r="MVT944" s="5"/>
      <c r="MVU944" s="5"/>
      <c r="MVV944" s="5"/>
      <c r="MVW944" s="5"/>
      <c r="MVX944" s="5"/>
      <c r="MVY944" s="5"/>
      <c r="MVZ944" s="5"/>
      <c r="MWA944" s="5"/>
      <c r="MWB944" s="5"/>
      <c r="MWC944" s="5"/>
      <c r="MWD944" s="5"/>
      <c r="MWE944" s="5"/>
      <c r="MWF944" s="5"/>
      <c r="MWG944" s="5"/>
      <c r="MWH944" s="5"/>
      <c r="MWI944" s="5"/>
      <c r="MWJ944" s="5"/>
      <c r="MWK944" s="5"/>
      <c r="MWL944" s="5"/>
      <c r="MWM944" s="5"/>
      <c r="MWN944" s="5"/>
      <c r="MWO944" s="5"/>
      <c r="MWP944" s="5"/>
      <c r="MWQ944" s="5"/>
      <c r="MWR944" s="5"/>
      <c r="MWS944" s="5"/>
      <c r="MWT944" s="5"/>
      <c r="MWU944" s="5"/>
      <c r="MWV944" s="5"/>
      <c r="MWW944" s="5"/>
      <c r="MWX944" s="5"/>
      <c r="MWY944" s="5"/>
      <c r="MWZ944" s="5"/>
      <c r="MXA944" s="5"/>
      <c r="MXB944" s="5"/>
      <c r="MXC944" s="5"/>
      <c r="MXD944" s="5"/>
      <c r="MXE944" s="5"/>
      <c r="MXF944" s="5"/>
      <c r="MXG944" s="5"/>
      <c r="MXH944" s="5"/>
      <c r="MXI944" s="5"/>
      <c r="MXJ944" s="5"/>
      <c r="MXK944" s="5"/>
      <c r="MXL944" s="5"/>
      <c r="MXM944" s="5"/>
      <c r="MXN944" s="5"/>
      <c r="MXO944" s="5"/>
      <c r="MXP944" s="5"/>
      <c r="MXQ944" s="5"/>
      <c r="MXR944" s="5"/>
      <c r="MXS944" s="5"/>
      <c r="MXT944" s="5"/>
      <c r="MXU944" s="5"/>
      <c r="MXV944" s="5"/>
      <c r="MXW944" s="5"/>
      <c r="MXX944" s="5"/>
      <c r="MXY944" s="5"/>
      <c r="MXZ944" s="5"/>
      <c r="MYA944" s="5"/>
      <c r="MYB944" s="5"/>
      <c r="MYC944" s="5"/>
      <c r="MYD944" s="5"/>
      <c r="MYE944" s="5"/>
      <c r="MYF944" s="5"/>
      <c r="MYG944" s="5"/>
      <c r="MYH944" s="5"/>
      <c r="MYI944" s="5"/>
      <c r="MYJ944" s="5"/>
      <c r="MYK944" s="5"/>
      <c r="MYL944" s="5"/>
      <c r="MYM944" s="5"/>
      <c r="MYN944" s="5"/>
      <c r="MYO944" s="5"/>
      <c r="MYP944" s="5"/>
      <c r="MYQ944" s="5"/>
      <c r="MYR944" s="5"/>
      <c r="MYS944" s="5"/>
      <c r="MYT944" s="5"/>
      <c r="MYU944" s="5"/>
      <c r="MYV944" s="5"/>
      <c r="MYW944" s="5"/>
      <c r="MYX944" s="5"/>
      <c r="MYY944" s="5"/>
      <c r="MYZ944" s="5"/>
      <c r="MZA944" s="5"/>
      <c r="MZB944" s="5"/>
      <c r="MZC944" s="5"/>
      <c r="MZD944" s="5"/>
      <c r="MZE944" s="5"/>
      <c r="MZF944" s="5"/>
      <c r="MZG944" s="5"/>
      <c r="MZH944" s="5"/>
      <c r="MZI944" s="5"/>
      <c r="MZJ944" s="5"/>
      <c r="MZK944" s="5"/>
      <c r="MZL944" s="5"/>
      <c r="MZM944" s="5"/>
      <c r="MZN944" s="5"/>
      <c r="MZO944" s="5"/>
      <c r="MZP944" s="5"/>
      <c r="MZQ944" s="5"/>
      <c r="MZR944" s="5"/>
      <c r="MZS944" s="5"/>
      <c r="MZT944" s="5"/>
      <c r="MZU944" s="5"/>
      <c r="MZV944" s="5"/>
      <c r="MZW944" s="5"/>
      <c r="MZX944" s="5"/>
      <c r="MZY944" s="5"/>
      <c r="MZZ944" s="5"/>
      <c r="NAA944" s="5"/>
      <c r="NAB944" s="5"/>
      <c r="NAC944" s="5"/>
      <c r="NAD944" s="5"/>
      <c r="NAE944" s="5"/>
      <c r="NAF944" s="5"/>
      <c r="NAG944" s="5"/>
      <c r="NAH944" s="5"/>
      <c r="NAI944" s="5"/>
      <c r="NAJ944" s="5"/>
      <c r="NAK944" s="5"/>
      <c r="NAL944" s="5"/>
      <c r="NAM944" s="5"/>
      <c r="NAN944" s="5"/>
      <c r="NAO944" s="5"/>
      <c r="NAP944" s="5"/>
      <c r="NAQ944" s="5"/>
      <c r="NAR944" s="5"/>
      <c r="NAS944" s="5"/>
      <c r="NAT944" s="5"/>
      <c r="NAU944" s="5"/>
      <c r="NAV944" s="5"/>
      <c r="NAW944" s="5"/>
      <c r="NAX944" s="5"/>
      <c r="NAY944" s="5"/>
      <c r="NAZ944" s="5"/>
      <c r="NBA944" s="5"/>
      <c r="NBB944" s="5"/>
      <c r="NBC944" s="5"/>
      <c r="NBD944" s="5"/>
      <c r="NBE944" s="5"/>
      <c r="NBF944" s="5"/>
      <c r="NBG944" s="5"/>
      <c r="NBH944" s="5"/>
      <c r="NBI944" s="5"/>
      <c r="NBJ944" s="5"/>
      <c r="NBK944" s="5"/>
      <c r="NBL944" s="5"/>
      <c r="NBM944" s="5"/>
      <c r="NBN944" s="5"/>
      <c r="NBO944" s="5"/>
      <c r="NBP944" s="5"/>
      <c r="NBQ944" s="5"/>
      <c r="NBR944" s="5"/>
      <c r="NBS944" s="5"/>
      <c r="NBT944" s="5"/>
      <c r="NBU944" s="5"/>
      <c r="NBV944" s="5"/>
      <c r="NBW944" s="5"/>
      <c r="NBX944" s="5"/>
      <c r="NBY944" s="5"/>
      <c r="NBZ944" s="5"/>
      <c r="NCA944" s="5"/>
      <c r="NCB944" s="5"/>
      <c r="NCC944" s="5"/>
      <c r="NCD944" s="5"/>
      <c r="NCE944" s="5"/>
      <c r="NCF944" s="5"/>
      <c r="NCG944" s="5"/>
      <c r="NCH944" s="5"/>
      <c r="NCI944" s="5"/>
      <c r="NCJ944" s="5"/>
      <c r="NCK944" s="5"/>
      <c r="NCL944" s="5"/>
      <c r="NCM944" s="5"/>
      <c r="NCN944" s="5"/>
      <c r="NCO944" s="5"/>
      <c r="NCP944" s="5"/>
      <c r="NCQ944" s="5"/>
      <c r="NCR944" s="5"/>
      <c r="NCS944" s="5"/>
      <c r="NCT944" s="5"/>
      <c r="NCU944" s="5"/>
      <c r="NCV944" s="5"/>
      <c r="NCW944" s="5"/>
      <c r="NCX944" s="5"/>
      <c r="NCY944" s="5"/>
      <c r="NCZ944" s="5"/>
      <c r="NDA944" s="5"/>
      <c r="NDB944" s="5"/>
      <c r="NDC944" s="5"/>
      <c r="NDD944" s="5"/>
      <c r="NDE944" s="5"/>
      <c r="NDF944" s="5"/>
      <c r="NDG944" s="5"/>
      <c r="NDH944" s="5"/>
      <c r="NDI944" s="5"/>
      <c r="NDJ944" s="5"/>
      <c r="NDK944" s="5"/>
      <c r="NDL944" s="5"/>
      <c r="NDM944" s="5"/>
      <c r="NDN944" s="5"/>
      <c r="NDO944" s="5"/>
      <c r="NDP944" s="5"/>
      <c r="NDQ944" s="5"/>
      <c r="NDR944" s="5"/>
      <c r="NDS944" s="5"/>
      <c r="NDT944" s="5"/>
      <c r="NDU944" s="5"/>
      <c r="NDV944" s="5"/>
      <c r="NDW944" s="5"/>
      <c r="NDX944" s="5"/>
      <c r="NDY944" s="5"/>
      <c r="NDZ944" s="5"/>
      <c r="NEA944" s="5"/>
      <c r="NEB944" s="5"/>
      <c r="NEC944" s="5"/>
      <c r="NED944" s="5"/>
      <c r="NEE944" s="5"/>
      <c r="NEF944" s="5"/>
      <c r="NEG944" s="5"/>
      <c r="NEH944" s="5"/>
      <c r="NEI944" s="5"/>
      <c r="NEJ944" s="5"/>
      <c r="NEK944" s="5"/>
      <c r="NEL944" s="5"/>
      <c r="NEM944" s="5"/>
      <c r="NEN944" s="5"/>
      <c r="NEO944" s="5"/>
      <c r="NEP944" s="5"/>
      <c r="NEQ944" s="5"/>
      <c r="NER944" s="5"/>
      <c r="NES944" s="5"/>
      <c r="NET944" s="5"/>
      <c r="NEU944" s="5"/>
      <c r="NEV944" s="5"/>
      <c r="NEW944" s="5"/>
      <c r="NEX944" s="5"/>
      <c r="NEY944" s="5"/>
      <c r="NEZ944" s="5"/>
      <c r="NFA944" s="5"/>
      <c r="NFB944" s="5"/>
      <c r="NFC944" s="5"/>
      <c r="NFD944" s="5"/>
      <c r="NFE944" s="5"/>
      <c r="NFF944" s="5"/>
      <c r="NFG944" s="5"/>
      <c r="NFH944" s="5"/>
      <c r="NFI944" s="5"/>
      <c r="NFJ944" s="5"/>
      <c r="NFK944" s="5"/>
      <c r="NFL944" s="5"/>
      <c r="NFM944" s="5"/>
      <c r="NFN944" s="5"/>
      <c r="NFO944" s="5"/>
      <c r="NFP944" s="5"/>
      <c r="NFQ944" s="5"/>
      <c r="NFR944" s="5"/>
      <c r="NFS944" s="5"/>
      <c r="NFT944" s="5"/>
      <c r="NFU944" s="5"/>
      <c r="NFV944" s="5"/>
      <c r="NFW944" s="5"/>
      <c r="NFX944" s="5"/>
      <c r="NFY944" s="5"/>
      <c r="NFZ944" s="5"/>
      <c r="NGA944" s="5"/>
      <c r="NGB944" s="5"/>
      <c r="NGC944" s="5"/>
      <c r="NGD944" s="5"/>
      <c r="NGE944" s="5"/>
      <c r="NGF944" s="5"/>
      <c r="NGG944" s="5"/>
      <c r="NGH944" s="5"/>
      <c r="NGI944" s="5"/>
      <c r="NGJ944" s="5"/>
      <c r="NGK944" s="5"/>
      <c r="NGL944" s="5"/>
      <c r="NGM944" s="5"/>
      <c r="NGN944" s="5"/>
      <c r="NGO944" s="5"/>
      <c r="NGP944" s="5"/>
      <c r="NGQ944" s="5"/>
      <c r="NGR944" s="5"/>
      <c r="NGS944" s="5"/>
      <c r="NGT944" s="5"/>
      <c r="NGU944" s="5"/>
      <c r="NGV944" s="5"/>
      <c r="NGW944" s="5"/>
      <c r="NGX944" s="5"/>
      <c r="NGY944" s="5"/>
      <c r="NGZ944" s="5"/>
      <c r="NHA944" s="5"/>
      <c r="NHB944" s="5"/>
      <c r="NHC944" s="5"/>
      <c r="NHD944" s="5"/>
      <c r="NHE944" s="5"/>
      <c r="NHF944" s="5"/>
      <c r="NHG944" s="5"/>
      <c r="NHH944" s="5"/>
      <c r="NHI944" s="5"/>
      <c r="NHJ944" s="5"/>
      <c r="NHK944" s="5"/>
      <c r="NHL944" s="5"/>
      <c r="NHM944" s="5"/>
      <c r="NHN944" s="5"/>
      <c r="NHO944" s="5"/>
      <c r="NHP944" s="5"/>
      <c r="NHQ944" s="5"/>
      <c r="NHR944" s="5"/>
      <c r="NHS944" s="5"/>
      <c r="NHT944" s="5"/>
      <c r="NHU944" s="5"/>
      <c r="NHV944" s="5"/>
      <c r="NHW944" s="5"/>
      <c r="NHX944" s="5"/>
      <c r="NHY944" s="5"/>
      <c r="NHZ944" s="5"/>
      <c r="NIA944" s="5"/>
      <c r="NIB944" s="5"/>
      <c r="NIC944" s="5"/>
      <c r="NID944" s="5"/>
      <c r="NIE944" s="5"/>
      <c r="NIF944" s="5"/>
      <c r="NIG944" s="5"/>
      <c r="NIH944" s="5"/>
      <c r="NII944" s="5"/>
      <c r="NIJ944" s="5"/>
      <c r="NIK944" s="5"/>
      <c r="NIL944" s="5"/>
      <c r="NIM944" s="5"/>
      <c r="NIN944" s="5"/>
      <c r="NIO944" s="5"/>
      <c r="NIP944" s="5"/>
      <c r="NIQ944" s="5"/>
      <c r="NIR944" s="5"/>
      <c r="NIS944" s="5"/>
      <c r="NIT944" s="5"/>
      <c r="NIU944" s="5"/>
      <c r="NIV944" s="5"/>
      <c r="NIW944" s="5"/>
      <c r="NIX944" s="5"/>
      <c r="NIY944" s="5"/>
      <c r="NIZ944" s="5"/>
      <c r="NJA944" s="5"/>
      <c r="NJB944" s="5"/>
      <c r="NJC944" s="5"/>
      <c r="NJD944" s="5"/>
      <c r="NJE944" s="5"/>
      <c r="NJF944" s="5"/>
      <c r="NJG944" s="5"/>
      <c r="NJH944" s="5"/>
      <c r="NJI944" s="5"/>
      <c r="NJJ944" s="5"/>
      <c r="NJK944" s="5"/>
      <c r="NJL944" s="5"/>
      <c r="NJM944" s="5"/>
      <c r="NJN944" s="5"/>
      <c r="NJO944" s="5"/>
      <c r="NJP944" s="5"/>
      <c r="NJQ944" s="5"/>
      <c r="NJR944" s="5"/>
      <c r="NJS944" s="5"/>
      <c r="NJT944" s="5"/>
      <c r="NJU944" s="5"/>
      <c r="NJV944" s="5"/>
      <c r="NJW944" s="5"/>
      <c r="NJX944" s="5"/>
      <c r="NJY944" s="5"/>
      <c r="NJZ944" s="5"/>
      <c r="NKA944" s="5"/>
      <c r="NKB944" s="5"/>
      <c r="NKC944" s="5"/>
      <c r="NKD944" s="5"/>
      <c r="NKE944" s="5"/>
      <c r="NKF944" s="5"/>
      <c r="NKG944" s="5"/>
      <c r="NKH944" s="5"/>
      <c r="NKI944" s="5"/>
      <c r="NKJ944" s="5"/>
      <c r="NKK944" s="5"/>
      <c r="NKL944" s="5"/>
      <c r="NKM944" s="5"/>
      <c r="NKN944" s="5"/>
      <c r="NKO944" s="5"/>
      <c r="NKP944" s="5"/>
      <c r="NKQ944" s="5"/>
      <c r="NKR944" s="5"/>
      <c r="NKS944" s="5"/>
      <c r="NKT944" s="5"/>
      <c r="NKU944" s="5"/>
      <c r="NKV944" s="5"/>
      <c r="NKW944" s="5"/>
      <c r="NKX944" s="5"/>
      <c r="NKY944" s="5"/>
      <c r="NKZ944" s="5"/>
      <c r="NLA944" s="5"/>
      <c r="NLB944" s="5"/>
      <c r="NLC944" s="5"/>
      <c r="NLD944" s="5"/>
      <c r="NLE944" s="5"/>
      <c r="NLF944" s="5"/>
      <c r="NLG944" s="5"/>
      <c r="NLH944" s="5"/>
      <c r="NLI944" s="5"/>
      <c r="NLJ944" s="5"/>
      <c r="NLK944" s="5"/>
      <c r="NLL944" s="5"/>
      <c r="NLM944" s="5"/>
      <c r="NLN944" s="5"/>
      <c r="NLO944" s="5"/>
      <c r="NLP944" s="5"/>
      <c r="NLQ944" s="5"/>
      <c r="NLR944" s="5"/>
      <c r="NLS944" s="5"/>
      <c r="NLT944" s="5"/>
      <c r="NLU944" s="5"/>
      <c r="NLV944" s="5"/>
      <c r="NLW944" s="5"/>
      <c r="NLX944" s="5"/>
      <c r="NLY944" s="5"/>
      <c r="NLZ944" s="5"/>
      <c r="NMA944" s="5"/>
      <c r="NMB944" s="5"/>
      <c r="NMC944" s="5"/>
      <c r="NMD944" s="5"/>
      <c r="NME944" s="5"/>
      <c r="NMF944" s="5"/>
      <c r="NMG944" s="5"/>
      <c r="NMH944" s="5"/>
      <c r="NMI944" s="5"/>
      <c r="NMJ944" s="5"/>
      <c r="NMK944" s="5"/>
      <c r="NML944" s="5"/>
      <c r="NMM944" s="5"/>
      <c r="NMN944" s="5"/>
      <c r="NMO944" s="5"/>
      <c r="NMP944" s="5"/>
      <c r="NMQ944" s="5"/>
      <c r="NMR944" s="5"/>
      <c r="NMS944" s="5"/>
      <c r="NMT944" s="5"/>
      <c r="NMU944" s="5"/>
      <c r="NMV944" s="5"/>
      <c r="NMW944" s="5"/>
      <c r="NMX944" s="5"/>
      <c r="NMY944" s="5"/>
      <c r="NMZ944" s="5"/>
      <c r="NNA944" s="5"/>
      <c r="NNB944" s="5"/>
      <c r="NNC944" s="5"/>
      <c r="NND944" s="5"/>
      <c r="NNE944" s="5"/>
      <c r="NNF944" s="5"/>
      <c r="NNG944" s="5"/>
      <c r="NNH944" s="5"/>
      <c r="NNI944" s="5"/>
      <c r="NNJ944" s="5"/>
      <c r="NNK944" s="5"/>
      <c r="NNL944" s="5"/>
      <c r="NNM944" s="5"/>
      <c r="NNN944" s="5"/>
      <c r="NNO944" s="5"/>
      <c r="NNP944" s="5"/>
      <c r="NNQ944" s="5"/>
      <c r="NNR944" s="5"/>
      <c r="NNS944" s="5"/>
      <c r="NNT944" s="5"/>
      <c r="NNU944" s="5"/>
      <c r="NNV944" s="5"/>
      <c r="NNW944" s="5"/>
      <c r="NNX944" s="5"/>
      <c r="NNY944" s="5"/>
      <c r="NNZ944" s="5"/>
      <c r="NOA944" s="5"/>
      <c r="NOB944" s="5"/>
      <c r="NOC944" s="5"/>
      <c r="NOD944" s="5"/>
      <c r="NOE944" s="5"/>
      <c r="NOF944" s="5"/>
      <c r="NOG944" s="5"/>
      <c r="NOH944" s="5"/>
      <c r="NOI944" s="5"/>
      <c r="NOJ944" s="5"/>
      <c r="NOK944" s="5"/>
      <c r="NOL944" s="5"/>
      <c r="NOM944" s="5"/>
      <c r="NON944" s="5"/>
      <c r="NOO944" s="5"/>
      <c r="NOP944" s="5"/>
      <c r="NOQ944" s="5"/>
      <c r="NOR944" s="5"/>
      <c r="NOS944" s="5"/>
      <c r="NOT944" s="5"/>
      <c r="NOU944" s="5"/>
      <c r="NOV944" s="5"/>
      <c r="NOW944" s="5"/>
      <c r="NOX944" s="5"/>
      <c r="NOY944" s="5"/>
      <c r="NOZ944" s="5"/>
      <c r="NPA944" s="5"/>
      <c r="NPB944" s="5"/>
      <c r="NPC944" s="5"/>
      <c r="NPD944" s="5"/>
      <c r="NPE944" s="5"/>
      <c r="NPF944" s="5"/>
      <c r="NPG944" s="5"/>
      <c r="NPH944" s="5"/>
      <c r="NPI944" s="5"/>
      <c r="NPJ944" s="5"/>
      <c r="NPK944" s="5"/>
      <c r="NPL944" s="5"/>
      <c r="NPM944" s="5"/>
      <c r="NPN944" s="5"/>
      <c r="NPO944" s="5"/>
      <c r="NPP944" s="5"/>
      <c r="NPQ944" s="5"/>
      <c r="NPR944" s="5"/>
      <c r="NPS944" s="5"/>
      <c r="NPT944" s="5"/>
      <c r="NPU944" s="5"/>
      <c r="NPV944" s="5"/>
      <c r="NPW944" s="5"/>
      <c r="NPX944" s="5"/>
      <c r="NPY944" s="5"/>
      <c r="NPZ944" s="5"/>
      <c r="NQA944" s="5"/>
      <c r="NQB944" s="5"/>
      <c r="NQC944" s="5"/>
      <c r="NQD944" s="5"/>
      <c r="NQE944" s="5"/>
      <c r="NQF944" s="5"/>
      <c r="NQG944" s="5"/>
      <c r="NQH944" s="5"/>
      <c r="NQI944" s="5"/>
      <c r="NQJ944" s="5"/>
      <c r="NQK944" s="5"/>
      <c r="NQL944" s="5"/>
      <c r="NQM944" s="5"/>
      <c r="NQN944" s="5"/>
      <c r="NQO944" s="5"/>
      <c r="NQP944" s="5"/>
      <c r="NQQ944" s="5"/>
      <c r="NQR944" s="5"/>
      <c r="NQS944" s="5"/>
      <c r="NQT944" s="5"/>
      <c r="NQU944" s="5"/>
      <c r="NQV944" s="5"/>
      <c r="NQW944" s="5"/>
      <c r="NQX944" s="5"/>
      <c r="NQY944" s="5"/>
      <c r="NQZ944" s="5"/>
      <c r="NRA944" s="5"/>
      <c r="NRB944" s="5"/>
      <c r="NRC944" s="5"/>
      <c r="NRD944" s="5"/>
      <c r="NRE944" s="5"/>
      <c r="NRF944" s="5"/>
      <c r="NRG944" s="5"/>
      <c r="NRH944" s="5"/>
      <c r="NRI944" s="5"/>
      <c r="NRJ944" s="5"/>
      <c r="NRK944" s="5"/>
      <c r="NRL944" s="5"/>
      <c r="NRM944" s="5"/>
      <c r="NRN944" s="5"/>
      <c r="NRO944" s="5"/>
      <c r="NRP944" s="5"/>
      <c r="NRQ944" s="5"/>
      <c r="NRR944" s="5"/>
      <c r="NRS944" s="5"/>
      <c r="NRT944" s="5"/>
      <c r="NRU944" s="5"/>
      <c r="NRV944" s="5"/>
      <c r="NRW944" s="5"/>
      <c r="NRX944" s="5"/>
      <c r="NRY944" s="5"/>
      <c r="NRZ944" s="5"/>
      <c r="NSA944" s="5"/>
      <c r="NSB944" s="5"/>
      <c r="NSC944" s="5"/>
      <c r="NSD944" s="5"/>
      <c r="NSE944" s="5"/>
      <c r="NSF944" s="5"/>
      <c r="NSG944" s="5"/>
      <c r="NSH944" s="5"/>
      <c r="NSI944" s="5"/>
      <c r="NSJ944" s="5"/>
      <c r="NSK944" s="5"/>
      <c r="NSL944" s="5"/>
      <c r="NSM944" s="5"/>
      <c r="NSN944" s="5"/>
      <c r="NSO944" s="5"/>
      <c r="NSP944" s="5"/>
      <c r="NSQ944" s="5"/>
      <c r="NSR944" s="5"/>
      <c r="NSS944" s="5"/>
      <c r="NST944" s="5"/>
      <c r="NSU944" s="5"/>
      <c r="NSV944" s="5"/>
      <c r="NSW944" s="5"/>
      <c r="NSX944" s="5"/>
      <c r="NSY944" s="5"/>
      <c r="NSZ944" s="5"/>
      <c r="NTA944" s="5"/>
      <c r="NTB944" s="5"/>
      <c r="NTC944" s="5"/>
      <c r="NTD944" s="5"/>
      <c r="NTE944" s="5"/>
      <c r="NTF944" s="5"/>
      <c r="NTG944" s="5"/>
      <c r="NTH944" s="5"/>
      <c r="NTI944" s="5"/>
      <c r="NTJ944" s="5"/>
      <c r="NTK944" s="5"/>
      <c r="NTL944" s="5"/>
      <c r="NTM944" s="5"/>
      <c r="NTN944" s="5"/>
      <c r="NTO944" s="5"/>
      <c r="NTP944" s="5"/>
      <c r="NTQ944" s="5"/>
      <c r="NTR944" s="5"/>
      <c r="NTS944" s="5"/>
      <c r="NTT944" s="5"/>
      <c r="NTU944" s="5"/>
      <c r="NTV944" s="5"/>
      <c r="NTW944" s="5"/>
      <c r="NTX944" s="5"/>
      <c r="NTY944" s="5"/>
      <c r="NTZ944" s="5"/>
      <c r="NUA944" s="5"/>
      <c r="NUB944" s="5"/>
      <c r="NUC944" s="5"/>
      <c r="NUD944" s="5"/>
      <c r="NUE944" s="5"/>
      <c r="NUF944" s="5"/>
      <c r="NUG944" s="5"/>
      <c r="NUH944" s="5"/>
      <c r="NUI944" s="5"/>
      <c r="NUJ944" s="5"/>
      <c r="NUK944" s="5"/>
      <c r="NUL944" s="5"/>
      <c r="NUM944" s="5"/>
      <c r="NUN944" s="5"/>
      <c r="NUO944" s="5"/>
      <c r="NUP944" s="5"/>
      <c r="NUQ944" s="5"/>
      <c r="NUR944" s="5"/>
      <c r="NUS944" s="5"/>
      <c r="NUT944" s="5"/>
      <c r="NUU944" s="5"/>
      <c r="NUV944" s="5"/>
      <c r="NUW944" s="5"/>
      <c r="NUX944" s="5"/>
      <c r="NUY944" s="5"/>
      <c r="NUZ944" s="5"/>
      <c r="NVA944" s="5"/>
      <c r="NVB944" s="5"/>
      <c r="NVC944" s="5"/>
      <c r="NVD944" s="5"/>
      <c r="NVE944" s="5"/>
      <c r="NVF944" s="5"/>
      <c r="NVG944" s="5"/>
      <c r="NVH944" s="5"/>
      <c r="NVI944" s="5"/>
      <c r="NVJ944" s="5"/>
      <c r="NVK944" s="5"/>
      <c r="NVL944" s="5"/>
      <c r="NVM944" s="5"/>
      <c r="NVN944" s="5"/>
      <c r="NVO944" s="5"/>
      <c r="NVP944" s="5"/>
      <c r="NVQ944" s="5"/>
      <c r="NVR944" s="5"/>
      <c r="NVS944" s="5"/>
      <c r="NVT944" s="5"/>
      <c r="NVU944" s="5"/>
      <c r="NVV944" s="5"/>
      <c r="NVW944" s="5"/>
      <c r="NVX944" s="5"/>
      <c r="NVY944" s="5"/>
      <c r="NVZ944" s="5"/>
      <c r="NWA944" s="5"/>
      <c r="NWB944" s="5"/>
      <c r="NWC944" s="5"/>
      <c r="NWD944" s="5"/>
      <c r="NWE944" s="5"/>
      <c r="NWF944" s="5"/>
      <c r="NWG944" s="5"/>
      <c r="NWH944" s="5"/>
      <c r="NWI944" s="5"/>
      <c r="NWJ944" s="5"/>
      <c r="NWK944" s="5"/>
      <c r="NWL944" s="5"/>
      <c r="NWM944" s="5"/>
      <c r="NWN944" s="5"/>
      <c r="NWO944" s="5"/>
      <c r="NWP944" s="5"/>
      <c r="NWQ944" s="5"/>
      <c r="NWR944" s="5"/>
      <c r="NWS944" s="5"/>
      <c r="NWT944" s="5"/>
      <c r="NWU944" s="5"/>
      <c r="NWV944" s="5"/>
      <c r="NWW944" s="5"/>
      <c r="NWX944" s="5"/>
      <c r="NWY944" s="5"/>
      <c r="NWZ944" s="5"/>
      <c r="NXA944" s="5"/>
      <c r="NXB944" s="5"/>
      <c r="NXC944" s="5"/>
      <c r="NXD944" s="5"/>
      <c r="NXE944" s="5"/>
      <c r="NXF944" s="5"/>
      <c r="NXG944" s="5"/>
      <c r="NXH944" s="5"/>
      <c r="NXI944" s="5"/>
      <c r="NXJ944" s="5"/>
      <c r="NXK944" s="5"/>
      <c r="NXL944" s="5"/>
      <c r="NXM944" s="5"/>
      <c r="NXN944" s="5"/>
      <c r="NXO944" s="5"/>
      <c r="NXP944" s="5"/>
      <c r="NXQ944" s="5"/>
      <c r="NXR944" s="5"/>
      <c r="NXS944" s="5"/>
      <c r="NXT944" s="5"/>
      <c r="NXU944" s="5"/>
      <c r="NXV944" s="5"/>
      <c r="NXW944" s="5"/>
      <c r="NXX944" s="5"/>
      <c r="NXY944" s="5"/>
      <c r="NXZ944" s="5"/>
      <c r="NYA944" s="5"/>
      <c r="NYB944" s="5"/>
      <c r="NYC944" s="5"/>
      <c r="NYD944" s="5"/>
      <c r="NYE944" s="5"/>
      <c r="NYF944" s="5"/>
      <c r="NYG944" s="5"/>
      <c r="NYH944" s="5"/>
      <c r="NYI944" s="5"/>
      <c r="NYJ944" s="5"/>
      <c r="NYK944" s="5"/>
      <c r="NYL944" s="5"/>
      <c r="NYM944" s="5"/>
      <c r="NYN944" s="5"/>
      <c r="NYO944" s="5"/>
      <c r="NYP944" s="5"/>
      <c r="NYQ944" s="5"/>
      <c r="NYR944" s="5"/>
      <c r="NYS944" s="5"/>
      <c r="NYT944" s="5"/>
      <c r="NYU944" s="5"/>
      <c r="NYV944" s="5"/>
      <c r="NYW944" s="5"/>
      <c r="NYX944" s="5"/>
      <c r="NYY944" s="5"/>
      <c r="NYZ944" s="5"/>
      <c r="NZA944" s="5"/>
      <c r="NZB944" s="5"/>
      <c r="NZC944" s="5"/>
      <c r="NZD944" s="5"/>
      <c r="NZE944" s="5"/>
      <c r="NZF944" s="5"/>
      <c r="NZG944" s="5"/>
      <c r="NZH944" s="5"/>
      <c r="NZI944" s="5"/>
      <c r="NZJ944" s="5"/>
      <c r="NZK944" s="5"/>
      <c r="NZL944" s="5"/>
      <c r="NZM944" s="5"/>
      <c r="NZN944" s="5"/>
      <c r="NZO944" s="5"/>
      <c r="NZP944" s="5"/>
      <c r="NZQ944" s="5"/>
      <c r="NZR944" s="5"/>
      <c r="NZS944" s="5"/>
      <c r="NZT944" s="5"/>
      <c r="NZU944" s="5"/>
      <c r="NZV944" s="5"/>
      <c r="NZW944" s="5"/>
      <c r="NZX944" s="5"/>
      <c r="NZY944" s="5"/>
      <c r="NZZ944" s="5"/>
      <c r="OAA944" s="5"/>
      <c r="OAB944" s="5"/>
      <c r="OAC944" s="5"/>
      <c r="OAD944" s="5"/>
      <c r="OAE944" s="5"/>
      <c r="OAF944" s="5"/>
      <c r="OAG944" s="5"/>
      <c r="OAH944" s="5"/>
      <c r="OAI944" s="5"/>
      <c r="OAJ944" s="5"/>
      <c r="OAK944" s="5"/>
      <c r="OAL944" s="5"/>
      <c r="OAM944" s="5"/>
      <c r="OAN944" s="5"/>
      <c r="OAO944" s="5"/>
      <c r="OAP944" s="5"/>
      <c r="OAQ944" s="5"/>
      <c r="OAR944" s="5"/>
      <c r="OAS944" s="5"/>
      <c r="OAT944" s="5"/>
      <c r="OAU944" s="5"/>
      <c r="OAV944" s="5"/>
      <c r="OAW944" s="5"/>
      <c r="OAX944" s="5"/>
      <c r="OAY944" s="5"/>
      <c r="OAZ944" s="5"/>
      <c r="OBA944" s="5"/>
      <c r="OBB944" s="5"/>
      <c r="OBC944" s="5"/>
      <c r="OBD944" s="5"/>
      <c r="OBE944" s="5"/>
      <c r="OBF944" s="5"/>
      <c r="OBG944" s="5"/>
      <c r="OBH944" s="5"/>
      <c r="OBI944" s="5"/>
      <c r="OBJ944" s="5"/>
      <c r="OBK944" s="5"/>
      <c r="OBL944" s="5"/>
      <c r="OBM944" s="5"/>
      <c r="OBN944" s="5"/>
      <c r="OBO944" s="5"/>
      <c r="OBP944" s="5"/>
      <c r="OBQ944" s="5"/>
      <c r="OBR944" s="5"/>
      <c r="OBS944" s="5"/>
      <c r="OBT944" s="5"/>
      <c r="OBU944" s="5"/>
      <c r="OBV944" s="5"/>
      <c r="OBW944" s="5"/>
      <c r="OBX944" s="5"/>
      <c r="OBY944" s="5"/>
      <c r="OBZ944" s="5"/>
      <c r="OCA944" s="5"/>
      <c r="OCB944" s="5"/>
      <c r="OCC944" s="5"/>
      <c r="OCD944" s="5"/>
      <c r="OCE944" s="5"/>
      <c r="OCF944" s="5"/>
      <c r="OCG944" s="5"/>
      <c r="OCH944" s="5"/>
      <c r="OCI944" s="5"/>
      <c r="OCJ944" s="5"/>
      <c r="OCK944" s="5"/>
      <c r="OCL944" s="5"/>
      <c r="OCM944" s="5"/>
      <c r="OCN944" s="5"/>
      <c r="OCO944" s="5"/>
      <c r="OCP944" s="5"/>
      <c r="OCQ944" s="5"/>
      <c r="OCR944" s="5"/>
      <c r="OCS944" s="5"/>
      <c r="OCT944" s="5"/>
      <c r="OCU944" s="5"/>
      <c r="OCV944" s="5"/>
      <c r="OCW944" s="5"/>
      <c r="OCX944" s="5"/>
      <c r="OCY944" s="5"/>
      <c r="OCZ944" s="5"/>
      <c r="ODA944" s="5"/>
      <c r="ODB944" s="5"/>
      <c r="ODC944" s="5"/>
      <c r="ODD944" s="5"/>
      <c r="ODE944" s="5"/>
      <c r="ODF944" s="5"/>
      <c r="ODG944" s="5"/>
      <c r="ODH944" s="5"/>
      <c r="ODI944" s="5"/>
      <c r="ODJ944" s="5"/>
      <c r="ODK944" s="5"/>
      <c r="ODL944" s="5"/>
      <c r="ODM944" s="5"/>
      <c r="ODN944" s="5"/>
      <c r="ODO944" s="5"/>
      <c r="ODP944" s="5"/>
      <c r="ODQ944" s="5"/>
      <c r="ODR944" s="5"/>
      <c r="ODS944" s="5"/>
      <c r="ODT944" s="5"/>
      <c r="ODU944" s="5"/>
      <c r="ODV944" s="5"/>
      <c r="ODW944" s="5"/>
      <c r="ODX944" s="5"/>
      <c r="ODY944" s="5"/>
      <c r="ODZ944" s="5"/>
      <c r="OEA944" s="5"/>
      <c r="OEB944" s="5"/>
      <c r="OEC944" s="5"/>
      <c r="OED944" s="5"/>
      <c r="OEE944" s="5"/>
      <c r="OEF944" s="5"/>
      <c r="OEG944" s="5"/>
      <c r="OEH944" s="5"/>
      <c r="OEI944" s="5"/>
      <c r="OEJ944" s="5"/>
      <c r="OEK944" s="5"/>
      <c r="OEL944" s="5"/>
      <c r="OEM944" s="5"/>
      <c r="OEN944" s="5"/>
      <c r="OEO944" s="5"/>
      <c r="OEP944" s="5"/>
      <c r="OEQ944" s="5"/>
      <c r="OER944" s="5"/>
      <c r="OES944" s="5"/>
      <c r="OET944" s="5"/>
      <c r="OEU944" s="5"/>
      <c r="OEV944" s="5"/>
      <c r="OEW944" s="5"/>
      <c r="OEX944" s="5"/>
      <c r="OEY944" s="5"/>
      <c r="OEZ944" s="5"/>
      <c r="OFA944" s="5"/>
      <c r="OFB944" s="5"/>
      <c r="OFC944" s="5"/>
      <c r="OFD944" s="5"/>
      <c r="OFE944" s="5"/>
      <c r="OFF944" s="5"/>
      <c r="OFG944" s="5"/>
      <c r="OFH944" s="5"/>
      <c r="OFI944" s="5"/>
      <c r="OFJ944" s="5"/>
      <c r="OFK944" s="5"/>
      <c r="OFL944" s="5"/>
      <c r="OFM944" s="5"/>
      <c r="OFN944" s="5"/>
      <c r="OFO944" s="5"/>
      <c r="OFP944" s="5"/>
      <c r="OFQ944" s="5"/>
      <c r="OFR944" s="5"/>
      <c r="OFS944" s="5"/>
      <c r="OFT944" s="5"/>
      <c r="OFU944" s="5"/>
      <c r="OFV944" s="5"/>
      <c r="OFW944" s="5"/>
      <c r="OFX944" s="5"/>
      <c r="OFY944" s="5"/>
      <c r="OFZ944" s="5"/>
      <c r="OGA944" s="5"/>
      <c r="OGB944" s="5"/>
      <c r="OGC944" s="5"/>
      <c r="OGD944" s="5"/>
      <c r="OGE944" s="5"/>
      <c r="OGF944" s="5"/>
      <c r="OGG944" s="5"/>
      <c r="OGH944" s="5"/>
      <c r="OGI944" s="5"/>
      <c r="OGJ944" s="5"/>
      <c r="OGK944" s="5"/>
      <c r="OGL944" s="5"/>
      <c r="OGM944" s="5"/>
      <c r="OGN944" s="5"/>
      <c r="OGO944" s="5"/>
      <c r="OGP944" s="5"/>
      <c r="OGQ944" s="5"/>
      <c r="OGR944" s="5"/>
      <c r="OGS944" s="5"/>
      <c r="OGT944" s="5"/>
      <c r="OGU944" s="5"/>
      <c r="OGV944" s="5"/>
      <c r="OGW944" s="5"/>
      <c r="OGX944" s="5"/>
      <c r="OGY944" s="5"/>
      <c r="OGZ944" s="5"/>
      <c r="OHA944" s="5"/>
      <c r="OHB944" s="5"/>
      <c r="OHC944" s="5"/>
      <c r="OHD944" s="5"/>
      <c r="OHE944" s="5"/>
      <c r="OHF944" s="5"/>
      <c r="OHG944" s="5"/>
      <c r="OHH944" s="5"/>
      <c r="OHI944" s="5"/>
      <c r="OHJ944" s="5"/>
      <c r="OHK944" s="5"/>
      <c r="OHL944" s="5"/>
      <c r="OHM944" s="5"/>
      <c r="OHN944" s="5"/>
      <c r="OHO944" s="5"/>
      <c r="OHP944" s="5"/>
      <c r="OHQ944" s="5"/>
      <c r="OHR944" s="5"/>
      <c r="OHS944" s="5"/>
      <c r="OHT944" s="5"/>
      <c r="OHU944" s="5"/>
      <c r="OHV944" s="5"/>
      <c r="OHW944" s="5"/>
      <c r="OHX944" s="5"/>
      <c r="OHY944" s="5"/>
      <c r="OHZ944" s="5"/>
      <c r="OIA944" s="5"/>
      <c r="OIB944" s="5"/>
      <c r="OIC944" s="5"/>
      <c r="OID944" s="5"/>
      <c r="OIE944" s="5"/>
      <c r="OIF944" s="5"/>
      <c r="OIG944" s="5"/>
      <c r="OIH944" s="5"/>
      <c r="OII944" s="5"/>
      <c r="OIJ944" s="5"/>
      <c r="OIK944" s="5"/>
      <c r="OIL944" s="5"/>
      <c r="OIM944" s="5"/>
      <c r="OIN944" s="5"/>
      <c r="OIO944" s="5"/>
      <c r="OIP944" s="5"/>
      <c r="OIQ944" s="5"/>
      <c r="OIR944" s="5"/>
      <c r="OIS944" s="5"/>
      <c r="OIT944" s="5"/>
      <c r="OIU944" s="5"/>
      <c r="OIV944" s="5"/>
      <c r="OIW944" s="5"/>
      <c r="OIX944" s="5"/>
      <c r="OIY944" s="5"/>
      <c r="OIZ944" s="5"/>
      <c r="OJA944" s="5"/>
      <c r="OJB944" s="5"/>
      <c r="OJC944" s="5"/>
      <c r="OJD944" s="5"/>
      <c r="OJE944" s="5"/>
      <c r="OJF944" s="5"/>
      <c r="OJG944" s="5"/>
      <c r="OJH944" s="5"/>
      <c r="OJI944" s="5"/>
      <c r="OJJ944" s="5"/>
      <c r="OJK944" s="5"/>
      <c r="OJL944" s="5"/>
      <c r="OJM944" s="5"/>
      <c r="OJN944" s="5"/>
      <c r="OJO944" s="5"/>
      <c r="OJP944" s="5"/>
      <c r="OJQ944" s="5"/>
      <c r="OJR944" s="5"/>
      <c r="OJS944" s="5"/>
      <c r="OJT944" s="5"/>
      <c r="OJU944" s="5"/>
      <c r="OJV944" s="5"/>
      <c r="OJW944" s="5"/>
      <c r="OJX944" s="5"/>
      <c r="OJY944" s="5"/>
      <c r="OJZ944" s="5"/>
      <c r="OKA944" s="5"/>
      <c r="OKB944" s="5"/>
      <c r="OKC944" s="5"/>
      <c r="OKD944" s="5"/>
      <c r="OKE944" s="5"/>
      <c r="OKF944" s="5"/>
      <c r="OKG944" s="5"/>
      <c r="OKH944" s="5"/>
      <c r="OKI944" s="5"/>
      <c r="OKJ944" s="5"/>
      <c r="OKK944" s="5"/>
      <c r="OKL944" s="5"/>
      <c r="OKM944" s="5"/>
      <c r="OKN944" s="5"/>
      <c r="OKO944" s="5"/>
      <c r="OKP944" s="5"/>
      <c r="OKQ944" s="5"/>
      <c r="OKR944" s="5"/>
      <c r="OKS944" s="5"/>
      <c r="OKT944" s="5"/>
      <c r="OKU944" s="5"/>
      <c r="OKV944" s="5"/>
      <c r="OKW944" s="5"/>
      <c r="OKX944" s="5"/>
      <c r="OKY944" s="5"/>
      <c r="OKZ944" s="5"/>
      <c r="OLA944" s="5"/>
      <c r="OLB944" s="5"/>
      <c r="OLC944" s="5"/>
      <c r="OLD944" s="5"/>
      <c r="OLE944" s="5"/>
      <c r="OLF944" s="5"/>
      <c r="OLG944" s="5"/>
      <c r="OLH944" s="5"/>
      <c r="OLI944" s="5"/>
      <c r="OLJ944" s="5"/>
      <c r="OLK944" s="5"/>
      <c r="OLL944" s="5"/>
      <c r="OLM944" s="5"/>
      <c r="OLN944" s="5"/>
      <c r="OLO944" s="5"/>
      <c r="OLP944" s="5"/>
      <c r="OLQ944" s="5"/>
      <c r="OLR944" s="5"/>
      <c r="OLS944" s="5"/>
      <c r="OLT944" s="5"/>
      <c r="OLU944" s="5"/>
      <c r="OLV944" s="5"/>
      <c r="OLW944" s="5"/>
      <c r="OLX944" s="5"/>
      <c r="OLY944" s="5"/>
      <c r="OLZ944" s="5"/>
      <c r="OMA944" s="5"/>
      <c r="OMB944" s="5"/>
      <c r="OMC944" s="5"/>
      <c r="OMD944" s="5"/>
      <c r="OME944" s="5"/>
      <c r="OMF944" s="5"/>
      <c r="OMG944" s="5"/>
      <c r="OMH944" s="5"/>
      <c r="OMI944" s="5"/>
      <c r="OMJ944" s="5"/>
      <c r="OMK944" s="5"/>
      <c r="OML944" s="5"/>
      <c r="OMM944" s="5"/>
      <c r="OMN944" s="5"/>
      <c r="OMO944" s="5"/>
      <c r="OMP944" s="5"/>
      <c r="OMQ944" s="5"/>
      <c r="OMR944" s="5"/>
      <c r="OMS944" s="5"/>
      <c r="OMT944" s="5"/>
      <c r="OMU944" s="5"/>
      <c r="OMV944" s="5"/>
      <c r="OMW944" s="5"/>
      <c r="OMX944" s="5"/>
      <c r="OMY944" s="5"/>
      <c r="OMZ944" s="5"/>
      <c r="ONA944" s="5"/>
      <c r="ONB944" s="5"/>
      <c r="ONC944" s="5"/>
      <c r="OND944" s="5"/>
      <c r="ONE944" s="5"/>
      <c r="ONF944" s="5"/>
      <c r="ONG944" s="5"/>
      <c r="ONH944" s="5"/>
      <c r="ONI944" s="5"/>
      <c r="ONJ944" s="5"/>
      <c r="ONK944" s="5"/>
      <c r="ONL944" s="5"/>
      <c r="ONM944" s="5"/>
      <c r="ONN944" s="5"/>
      <c r="ONO944" s="5"/>
      <c r="ONP944" s="5"/>
      <c r="ONQ944" s="5"/>
      <c r="ONR944" s="5"/>
      <c r="ONS944" s="5"/>
      <c r="ONT944" s="5"/>
      <c r="ONU944" s="5"/>
      <c r="ONV944" s="5"/>
      <c r="ONW944" s="5"/>
      <c r="ONX944" s="5"/>
      <c r="ONY944" s="5"/>
      <c r="ONZ944" s="5"/>
      <c r="OOA944" s="5"/>
      <c r="OOB944" s="5"/>
      <c r="OOC944" s="5"/>
      <c r="OOD944" s="5"/>
      <c r="OOE944" s="5"/>
      <c r="OOF944" s="5"/>
      <c r="OOG944" s="5"/>
      <c r="OOH944" s="5"/>
      <c r="OOI944" s="5"/>
      <c r="OOJ944" s="5"/>
      <c r="OOK944" s="5"/>
      <c r="OOL944" s="5"/>
      <c r="OOM944" s="5"/>
      <c r="OON944" s="5"/>
      <c r="OOO944" s="5"/>
      <c r="OOP944" s="5"/>
      <c r="OOQ944" s="5"/>
      <c r="OOR944" s="5"/>
      <c r="OOS944" s="5"/>
      <c r="OOT944" s="5"/>
      <c r="OOU944" s="5"/>
      <c r="OOV944" s="5"/>
      <c r="OOW944" s="5"/>
      <c r="OOX944" s="5"/>
      <c r="OOY944" s="5"/>
      <c r="OOZ944" s="5"/>
      <c r="OPA944" s="5"/>
      <c r="OPB944" s="5"/>
      <c r="OPC944" s="5"/>
      <c r="OPD944" s="5"/>
      <c r="OPE944" s="5"/>
      <c r="OPF944" s="5"/>
      <c r="OPG944" s="5"/>
      <c r="OPH944" s="5"/>
      <c r="OPI944" s="5"/>
      <c r="OPJ944" s="5"/>
      <c r="OPK944" s="5"/>
      <c r="OPL944" s="5"/>
      <c r="OPM944" s="5"/>
      <c r="OPN944" s="5"/>
      <c r="OPO944" s="5"/>
      <c r="OPP944" s="5"/>
      <c r="OPQ944" s="5"/>
      <c r="OPR944" s="5"/>
      <c r="OPS944" s="5"/>
      <c r="OPT944" s="5"/>
      <c r="OPU944" s="5"/>
      <c r="OPV944" s="5"/>
      <c r="OPW944" s="5"/>
      <c r="OPX944" s="5"/>
      <c r="OPY944" s="5"/>
      <c r="OPZ944" s="5"/>
      <c r="OQA944" s="5"/>
      <c r="OQB944" s="5"/>
      <c r="OQC944" s="5"/>
      <c r="OQD944" s="5"/>
      <c r="OQE944" s="5"/>
      <c r="OQF944" s="5"/>
      <c r="OQG944" s="5"/>
      <c r="OQH944" s="5"/>
      <c r="OQI944" s="5"/>
      <c r="OQJ944" s="5"/>
      <c r="OQK944" s="5"/>
      <c r="OQL944" s="5"/>
      <c r="OQM944" s="5"/>
      <c r="OQN944" s="5"/>
      <c r="OQO944" s="5"/>
      <c r="OQP944" s="5"/>
      <c r="OQQ944" s="5"/>
      <c r="OQR944" s="5"/>
      <c r="OQS944" s="5"/>
      <c r="OQT944" s="5"/>
      <c r="OQU944" s="5"/>
      <c r="OQV944" s="5"/>
      <c r="OQW944" s="5"/>
      <c r="OQX944" s="5"/>
      <c r="OQY944" s="5"/>
      <c r="OQZ944" s="5"/>
      <c r="ORA944" s="5"/>
      <c r="ORB944" s="5"/>
      <c r="ORC944" s="5"/>
      <c r="ORD944" s="5"/>
      <c r="ORE944" s="5"/>
      <c r="ORF944" s="5"/>
      <c r="ORG944" s="5"/>
      <c r="ORH944" s="5"/>
      <c r="ORI944" s="5"/>
      <c r="ORJ944" s="5"/>
      <c r="ORK944" s="5"/>
      <c r="ORL944" s="5"/>
      <c r="ORM944" s="5"/>
      <c r="ORN944" s="5"/>
      <c r="ORO944" s="5"/>
      <c r="ORP944" s="5"/>
      <c r="ORQ944" s="5"/>
      <c r="ORR944" s="5"/>
      <c r="ORS944" s="5"/>
      <c r="ORT944" s="5"/>
      <c r="ORU944" s="5"/>
      <c r="ORV944" s="5"/>
      <c r="ORW944" s="5"/>
      <c r="ORX944" s="5"/>
      <c r="ORY944" s="5"/>
      <c r="ORZ944" s="5"/>
      <c r="OSA944" s="5"/>
      <c r="OSB944" s="5"/>
      <c r="OSC944" s="5"/>
      <c r="OSD944" s="5"/>
      <c r="OSE944" s="5"/>
      <c r="OSF944" s="5"/>
      <c r="OSG944" s="5"/>
      <c r="OSH944" s="5"/>
      <c r="OSI944" s="5"/>
      <c r="OSJ944" s="5"/>
      <c r="OSK944" s="5"/>
      <c r="OSL944" s="5"/>
      <c r="OSM944" s="5"/>
      <c r="OSN944" s="5"/>
      <c r="OSO944" s="5"/>
      <c r="OSP944" s="5"/>
      <c r="OSQ944" s="5"/>
      <c r="OSR944" s="5"/>
      <c r="OSS944" s="5"/>
      <c r="OST944" s="5"/>
      <c r="OSU944" s="5"/>
      <c r="OSV944" s="5"/>
      <c r="OSW944" s="5"/>
      <c r="OSX944" s="5"/>
      <c r="OSY944" s="5"/>
      <c r="OSZ944" s="5"/>
      <c r="OTA944" s="5"/>
      <c r="OTB944" s="5"/>
      <c r="OTC944" s="5"/>
      <c r="OTD944" s="5"/>
      <c r="OTE944" s="5"/>
      <c r="OTF944" s="5"/>
      <c r="OTG944" s="5"/>
      <c r="OTH944" s="5"/>
      <c r="OTI944" s="5"/>
      <c r="OTJ944" s="5"/>
      <c r="OTK944" s="5"/>
      <c r="OTL944" s="5"/>
      <c r="OTM944" s="5"/>
      <c r="OTN944" s="5"/>
      <c r="OTO944" s="5"/>
      <c r="OTP944" s="5"/>
      <c r="OTQ944" s="5"/>
      <c r="OTR944" s="5"/>
      <c r="OTS944" s="5"/>
      <c r="OTT944" s="5"/>
      <c r="OTU944" s="5"/>
      <c r="OTV944" s="5"/>
      <c r="OTW944" s="5"/>
      <c r="OTX944" s="5"/>
      <c r="OTY944" s="5"/>
      <c r="OTZ944" s="5"/>
      <c r="OUA944" s="5"/>
      <c r="OUB944" s="5"/>
      <c r="OUC944" s="5"/>
      <c r="OUD944" s="5"/>
      <c r="OUE944" s="5"/>
      <c r="OUF944" s="5"/>
      <c r="OUG944" s="5"/>
      <c r="OUH944" s="5"/>
      <c r="OUI944" s="5"/>
      <c r="OUJ944" s="5"/>
      <c r="OUK944" s="5"/>
      <c r="OUL944" s="5"/>
      <c r="OUM944" s="5"/>
      <c r="OUN944" s="5"/>
      <c r="OUO944" s="5"/>
      <c r="OUP944" s="5"/>
      <c r="OUQ944" s="5"/>
      <c r="OUR944" s="5"/>
      <c r="OUS944" s="5"/>
      <c r="OUT944" s="5"/>
      <c r="OUU944" s="5"/>
      <c r="OUV944" s="5"/>
      <c r="OUW944" s="5"/>
      <c r="OUX944" s="5"/>
      <c r="OUY944" s="5"/>
      <c r="OUZ944" s="5"/>
      <c r="OVA944" s="5"/>
      <c r="OVB944" s="5"/>
      <c r="OVC944" s="5"/>
      <c r="OVD944" s="5"/>
      <c r="OVE944" s="5"/>
      <c r="OVF944" s="5"/>
      <c r="OVG944" s="5"/>
      <c r="OVH944" s="5"/>
      <c r="OVI944" s="5"/>
      <c r="OVJ944" s="5"/>
      <c r="OVK944" s="5"/>
      <c r="OVL944" s="5"/>
      <c r="OVM944" s="5"/>
      <c r="OVN944" s="5"/>
      <c r="OVO944" s="5"/>
      <c r="OVP944" s="5"/>
      <c r="OVQ944" s="5"/>
      <c r="OVR944" s="5"/>
      <c r="OVS944" s="5"/>
      <c r="OVT944" s="5"/>
      <c r="OVU944" s="5"/>
      <c r="OVV944" s="5"/>
      <c r="OVW944" s="5"/>
      <c r="OVX944" s="5"/>
      <c r="OVY944" s="5"/>
      <c r="OVZ944" s="5"/>
      <c r="OWA944" s="5"/>
      <c r="OWB944" s="5"/>
      <c r="OWC944" s="5"/>
      <c r="OWD944" s="5"/>
      <c r="OWE944" s="5"/>
      <c r="OWF944" s="5"/>
      <c r="OWG944" s="5"/>
      <c r="OWH944" s="5"/>
      <c r="OWI944" s="5"/>
      <c r="OWJ944" s="5"/>
      <c r="OWK944" s="5"/>
      <c r="OWL944" s="5"/>
      <c r="OWM944" s="5"/>
      <c r="OWN944" s="5"/>
      <c r="OWO944" s="5"/>
      <c r="OWP944" s="5"/>
      <c r="OWQ944" s="5"/>
      <c r="OWR944" s="5"/>
      <c r="OWS944" s="5"/>
      <c r="OWT944" s="5"/>
      <c r="OWU944" s="5"/>
      <c r="OWV944" s="5"/>
      <c r="OWW944" s="5"/>
      <c r="OWX944" s="5"/>
      <c r="OWY944" s="5"/>
      <c r="OWZ944" s="5"/>
      <c r="OXA944" s="5"/>
      <c r="OXB944" s="5"/>
      <c r="OXC944" s="5"/>
      <c r="OXD944" s="5"/>
      <c r="OXE944" s="5"/>
      <c r="OXF944" s="5"/>
      <c r="OXG944" s="5"/>
      <c r="OXH944" s="5"/>
      <c r="OXI944" s="5"/>
      <c r="OXJ944" s="5"/>
      <c r="OXK944" s="5"/>
      <c r="OXL944" s="5"/>
      <c r="OXM944" s="5"/>
      <c r="OXN944" s="5"/>
      <c r="OXO944" s="5"/>
      <c r="OXP944" s="5"/>
      <c r="OXQ944" s="5"/>
      <c r="OXR944" s="5"/>
      <c r="OXS944" s="5"/>
      <c r="OXT944" s="5"/>
      <c r="OXU944" s="5"/>
      <c r="OXV944" s="5"/>
      <c r="OXW944" s="5"/>
      <c r="OXX944" s="5"/>
      <c r="OXY944" s="5"/>
      <c r="OXZ944" s="5"/>
      <c r="OYA944" s="5"/>
      <c r="OYB944" s="5"/>
      <c r="OYC944" s="5"/>
      <c r="OYD944" s="5"/>
      <c r="OYE944" s="5"/>
      <c r="OYF944" s="5"/>
      <c r="OYG944" s="5"/>
      <c r="OYH944" s="5"/>
      <c r="OYI944" s="5"/>
      <c r="OYJ944" s="5"/>
      <c r="OYK944" s="5"/>
      <c r="OYL944" s="5"/>
      <c r="OYM944" s="5"/>
      <c r="OYN944" s="5"/>
      <c r="OYO944" s="5"/>
      <c r="OYP944" s="5"/>
      <c r="OYQ944" s="5"/>
      <c r="OYR944" s="5"/>
      <c r="OYS944" s="5"/>
      <c r="OYT944" s="5"/>
      <c r="OYU944" s="5"/>
      <c r="OYV944" s="5"/>
      <c r="OYW944" s="5"/>
      <c r="OYX944" s="5"/>
      <c r="OYY944" s="5"/>
      <c r="OYZ944" s="5"/>
      <c r="OZA944" s="5"/>
      <c r="OZB944" s="5"/>
      <c r="OZC944" s="5"/>
      <c r="OZD944" s="5"/>
      <c r="OZE944" s="5"/>
      <c r="OZF944" s="5"/>
      <c r="OZG944" s="5"/>
      <c r="OZH944" s="5"/>
      <c r="OZI944" s="5"/>
      <c r="OZJ944" s="5"/>
      <c r="OZK944" s="5"/>
      <c r="OZL944" s="5"/>
      <c r="OZM944" s="5"/>
      <c r="OZN944" s="5"/>
      <c r="OZO944" s="5"/>
      <c r="OZP944" s="5"/>
      <c r="OZQ944" s="5"/>
      <c r="OZR944" s="5"/>
      <c r="OZS944" s="5"/>
      <c r="OZT944" s="5"/>
      <c r="OZU944" s="5"/>
      <c r="OZV944" s="5"/>
      <c r="OZW944" s="5"/>
      <c r="OZX944" s="5"/>
      <c r="OZY944" s="5"/>
      <c r="OZZ944" s="5"/>
      <c r="PAA944" s="5"/>
      <c r="PAB944" s="5"/>
      <c r="PAC944" s="5"/>
      <c r="PAD944" s="5"/>
      <c r="PAE944" s="5"/>
      <c r="PAF944" s="5"/>
      <c r="PAG944" s="5"/>
      <c r="PAH944" s="5"/>
      <c r="PAI944" s="5"/>
      <c r="PAJ944" s="5"/>
      <c r="PAK944" s="5"/>
      <c r="PAL944" s="5"/>
      <c r="PAM944" s="5"/>
      <c r="PAN944" s="5"/>
      <c r="PAO944" s="5"/>
      <c r="PAP944" s="5"/>
      <c r="PAQ944" s="5"/>
      <c r="PAR944" s="5"/>
      <c r="PAS944" s="5"/>
      <c r="PAT944" s="5"/>
      <c r="PAU944" s="5"/>
      <c r="PAV944" s="5"/>
      <c r="PAW944" s="5"/>
      <c r="PAX944" s="5"/>
      <c r="PAY944" s="5"/>
      <c r="PAZ944" s="5"/>
      <c r="PBA944" s="5"/>
      <c r="PBB944" s="5"/>
      <c r="PBC944" s="5"/>
      <c r="PBD944" s="5"/>
      <c r="PBE944" s="5"/>
      <c r="PBF944" s="5"/>
      <c r="PBG944" s="5"/>
      <c r="PBH944" s="5"/>
      <c r="PBI944" s="5"/>
      <c r="PBJ944" s="5"/>
      <c r="PBK944" s="5"/>
      <c r="PBL944" s="5"/>
      <c r="PBM944" s="5"/>
      <c r="PBN944" s="5"/>
      <c r="PBO944" s="5"/>
      <c r="PBP944" s="5"/>
      <c r="PBQ944" s="5"/>
      <c r="PBR944" s="5"/>
      <c r="PBS944" s="5"/>
      <c r="PBT944" s="5"/>
      <c r="PBU944" s="5"/>
      <c r="PBV944" s="5"/>
      <c r="PBW944" s="5"/>
      <c r="PBX944" s="5"/>
      <c r="PBY944" s="5"/>
      <c r="PBZ944" s="5"/>
      <c r="PCA944" s="5"/>
      <c r="PCB944" s="5"/>
      <c r="PCC944" s="5"/>
      <c r="PCD944" s="5"/>
      <c r="PCE944" s="5"/>
      <c r="PCF944" s="5"/>
      <c r="PCG944" s="5"/>
      <c r="PCH944" s="5"/>
      <c r="PCI944" s="5"/>
      <c r="PCJ944" s="5"/>
      <c r="PCK944" s="5"/>
      <c r="PCL944" s="5"/>
      <c r="PCM944" s="5"/>
      <c r="PCN944" s="5"/>
      <c r="PCO944" s="5"/>
      <c r="PCP944" s="5"/>
      <c r="PCQ944" s="5"/>
      <c r="PCR944" s="5"/>
      <c r="PCS944" s="5"/>
      <c r="PCT944" s="5"/>
      <c r="PCU944" s="5"/>
      <c r="PCV944" s="5"/>
      <c r="PCW944" s="5"/>
      <c r="PCX944" s="5"/>
      <c r="PCY944" s="5"/>
      <c r="PCZ944" s="5"/>
      <c r="PDA944" s="5"/>
      <c r="PDB944" s="5"/>
      <c r="PDC944" s="5"/>
      <c r="PDD944" s="5"/>
      <c r="PDE944" s="5"/>
      <c r="PDF944" s="5"/>
      <c r="PDG944" s="5"/>
      <c r="PDH944" s="5"/>
      <c r="PDI944" s="5"/>
      <c r="PDJ944" s="5"/>
      <c r="PDK944" s="5"/>
      <c r="PDL944" s="5"/>
      <c r="PDM944" s="5"/>
      <c r="PDN944" s="5"/>
      <c r="PDO944" s="5"/>
      <c r="PDP944" s="5"/>
      <c r="PDQ944" s="5"/>
      <c r="PDR944" s="5"/>
      <c r="PDS944" s="5"/>
      <c r="PDT944" s="5"/>
      <c r="PDU944" s="5"/>
      <c r="PDV944" s="5"/>
      <c r="PDW944" s="5"/>
      <c r="PDX944" s="5"/>
      <c r="PDY944" s="5"/>
      <c r="PDZ944" s="5"/>
      <c r="PEA944" s="5"/>
      <c r="PEB944" s="5"/>
      <c r="PEC944" s="5"/>
      <c r="PED944" s="5"/>
      <c r="PEE944" s="5"/>
      <c r="PEF944" s="5"/>
      <c r="PEG944" s="5"/>
      <c r="PEH944" s="5"/>
      <c r="PEI944" s="5"/>
      <c r="PEJ944" s="5"/>
      <c r="PEK944" s="5"/>
      <c r="PEL944" s="5"/>
      <c r="PEM944" s="5"/>
      <c r="PEN944" s="5"/>
      <c r="PEO944" s="5"/>
      <c r="PEP944" s="5"/>
      <c r="PEQ944" s="5"/>
      <c r="PER944" s="5"/>
      <c r="PES944" s="5"/>
      <c r="PET944" s="5"/>
      <c r="PEU944" s="5"/>
      <c r="PEV944" s="5"/>
      <c r="PEW944" s="5"/>
      <c r="PEX944" s="5"/>
      <c r="PEY944" s="5"/>
      <c r="PEZ944" s="5"/>
      <c r="PFA944" s="5"/>
      <c r="PFB944" s="5"/>
      <c r="PFC944" s="5"/>
      <c r="PFD944" s="5"/>
      <c r="PFE944" s="5"/>
      <c r="PFF944" s="5"/>
      <c r="PFG944" s="5"/>
      <c r="PFH944" s="5"/>
      <c r="PFI944" s="5"/>
      <c r="PFJ944" s="5"/>
      <c r="PFK944" s="5"/>
      <c r="PFL944" s="5"/>
      <c r="PFM944" s="5"/>
      <c r="PFN944" s="5"/>
      <c r="PFO944" s="5"/>
      <c r="PFP944" s="5"/>
      <c r="PFQ944" s="5"/>
      <c r="PFR944" s="5"/>
      <c r="PFS944" s="5"/>
      <c r="PFT944" s="5"/>
      <c r="PFU944" s="5"/>
      <c r="PFV944" s="5"/>
      <c r="PFW944" s="5"/>
      <c r="PFX944" s="5"/>
      <c r="PFY944" s="5"/>
      <c r="PFZ944" s="5"/>
      <c r="PGA944" s="5"/>
      <c r="PGB944" s="5"/>
      <c r="PGC944" s="5"/>
      <c r="PGD944" s="5"/>
      <c r="PGE944" s="5"/>
      <c r="PGF944" s="5"/>
      <c r="PGG944" s="5"/>
      <c r="PGH944" s="5"/>
      <c r="PGI944" s="5"/>
      <c r="PGJ944" s="5"/>
      <c r="PGK944" s="5"/>
      <c r="PGL944" s="5"/>
      <c r="PGM944" s="5"/>
      <c r="PGN944" s="5"/>
      <c r="PGO944" s="5"/>
      <c r="PGP944" s="5"/>
      <c r="PGQ944" s="5"/>
      <c r="PGR944" s="5"/>
      <c r="PGS944" s="5"/>
      <c r="PGT944" s="5"/>
      <c r="PGU944" s="5"/>
      <c r="PGV944" s="5"/>
      <c r="PGW944" s="5"/>
      <c r="PGX944" s="5"/>
      <c r="PGY944" s="5"/>
      <c r="PGZ944" s="5"/>
      <c r="PHA944" s="5"/>
      <c r="PHB944" s="5"/>
      <c r="PHC944" s="5"/>
      <c r="PHD944" s="5"/>
      <c r="PHE944" s="5"/>
      <c r="PHF944" s="5"/>
      <c r="PHG944" s="5"/>
      <c r="PHH944" s="5"/>
      <c r="PHI944" s="5"/>
      <c r="PHJ944" s="5"/>
      <c r="PHK944" s="5"/>
      <c r="PHL944" s="5"/>
      <c r="PHM944" s="5"/>
      <c r="PHN944" s="5"/>
      <c r="PHO944" s="5"/>
      <c r="PHP944" s="5"/>
      <c r="PHQ944" s="5"/>
      <c r="PHR944" s="5"/>
      <c r="PHS944" s="5"/>
      <c r="PHT944" s="5"/>
      <c r="PHU944" s="5"/>
      <c r="PHV944" s="5"/>
      <c r="PHW944" s="5"/>
      <c r="PHX944" s="5"/>
      <c r="PHY944" s="5"/>
      <c r="PHZ944" s="5"/>
      <c r="PIA944" s="5"/>
      <c r="PIB944" s="5"/>
      <c r="PIC944" s="5"/>
      <c r="PID944" s="5"/>
      <c r="PIE944" s="5"/>
      <c r="PIF944" s="5"/>
      <c r="PIG944" s="5"/>
      <c r="PIH944" s="5"/>
      <c r="PII944" s="5"/>
      <c r="PIJ944" s="5"/>
      <c r="PIK944" s="5"/>
      <c r="PIL944" s="5"/>
      <c r="PIM944" s="5"/>
      <c r="PIN944" s="5"/>
      <c r="PIO944" s="5"/>
      <c r="PIP944" s="5"/>
      <c r="PIQ944" s="5"/>
      <c r="PIR944" s="5"/>
      <c r="PIS944" s="5"/>
      <c r="PIT944" s="5"/>
      <c r="PIU944" s="5"/>
      <c r="PIV944" s="5"/>
      <c r="PIW944" s="5"/>
      <c r="PIX944" s="5"/>
      <c r="PIY944" s="5"/>
      <c r="PIZ944" s="5"/>
      <c r="PJA944" s="5"/>
      <c r="PJB944" s="5"/>
      <c r="PJC944" s="5"/>
      <c r="PJD944" s="5"/>
      <c r="PJE944" s="5"/>
      <c r="PJF944" s="5"/>
      <c r="PJG944" s="5"/>
      <c r="PJH944" s="5"/>
      <c r="PJI944" s="5"/>
      <c r="PJJ944" s="5"/>
      <c r="PJK944" s="5"/>
      <c r="PJL944" s="5"/>
      <c r="PJM944" s="5"/>
      <c r="PJN944" s="5"/>
      <c r="PJO944" s="5"/>
      <c r="PJP944" s="5"/>
      <c r="PJQ944" s="5"/>
      <c r="PJR944" s="5"/>
      <c r="PJS944" s="5"/>
      <c r="PJT944" s="5"/>
      <c r="PJU944" s="5"/>
      <c r="PJV944" s="5"/>
      <c r="PJW944" s="5"/>
      <c r="PJX944" s="5"/>
      <c r="PJY944" s="5"/>
      <c r="PJZ944" s="5"/>
      <c r="PKA944" s="5"/>
      <c r="PKB944" s="5"/>
      <c r="PKC944" s="5"/>
      <c r="PKD944" s="5"/>
      <c r="PKE944" s="5"/>
      <c r="PKF944" s="5"/>
      <c r="PKG944" s="5"/>
      <c r="PKH944" s="5"/>
      <c r="PKI944" s="5"/>
      <c r="PKJ944" s="5"/>
      <c r="PKK944" s="5"/>
      <c r="PKL944" s="5"/>
      <c r="PKM944" s="5"/>
      <c r="PKN944" s="5"/>
      <c r="PKO944" s="5"/>
      <c r="PKP944" s="5"/>
      <c r="PKQ944" s="5"/>
      <c r="PKR944" s="5"/>
      <c r="PKS944" s="5"/>
      <c r="PKT944" s="5"/>
      <c r="PKU944" s="5"/>
      <c r="PKV944" s="5"/>
      <c r="PKW944" s="5"/>
      <c r="PKX944" s="5"/>
      <c r="PKY944" s="5"/>
      <c r="PKZ944" s="5"/>
      <c r="PLA944" s="5"/>
      <c r="PLB944" s="5"/>
      <c r="PLC944" s="5"/>
      <c r="PLD944" s="5"/>
      <c r="PLE944" s="5"/>
      <c r="PLF944" s="5"/>
      <c r="PLG944" s="5"/>
      <c r="PLH944" s="5"/>
      <c r="PLI944" s="5"/>
      <c r="PLJ944" s="5"/>
      <c r="PLK944" s="5"/>
      <c r="PLL944" s="5"/>
      <c r="PLM944" s="5"/>
      <c r="PLN944" s="5"/>
      <c r="PLO944" s="5"/>
      <c r="PLP944" s="5"/>
      <c r="PLQ944" s="5"/>
      <c r="PLR944" s="5"/>
      <c r="PLS944" s="5"/>
      <c r="PLT944" s="5"/>
      <c r="PLU944" s="5"/>
      <c r="PLV944" s="5"/>
      <c r="PLW944" s="5"/>
      <c r="PLX944" s="5"/>
      <c r="PLY944" s="5"/>
      <c r="PLZ944" s="5"/>
      <c r="PMA944" s="5"/>
      <c r="PMB944" s="5"/>
      <c r="PMC944" s="5"/>
      <c r="PMD944" s="5"/>
      <c r="PME944" s="5"/>
      <c r="PMF944" s="5"/>
      <c r="PMG944" s="5"/>
      <c r="PMH944" s="5"/>
      <c r="PMI944" s="5"/>
      <c r="PMJ944" s="5"/>
      <c r="PMK944" s="5"/>
      <c r="PML944" s="5"/>
      <c r="PMM944" s="5"/>
      <c r="PMN944" s="5"/>
      <c r="PMO944" s="5"/>
      <c r="PMP944" s="5"/>
      <c r="PMQ944" s="5"/>
      <c r="PMR944" s="5"/>
      <c r="PMS944" s="5"/>
      <c r="PMT944" s="5"/>
      <c r="PMU944" s="5"/>
      <c r="PMV944" s="5"/>
      <c r="PMW944" s="5"/>
      <c r="PMX944" s="5"/>
      <c r="PMY944" s="5"/>
      <c r="PMZ944" s="5"/>
      <c r="PNA944" s="5"/>
      <c r="PNB944" s="5"/>
      <c r="PNC944" s="5"/>
      <c r="PND944" s="5"/>
      <c r="PNE944" s="5"/>
      <c r="PNF944" s="5"/>
      <c r="PNG944" s="5"/>
      <c r="PNH944" s="5"/>
      <c r="PNI944" s="5"/>
      <c r="PNJ944" s="5"/>
      <c r="PNK944" s="5"/>
      <c r="PNL944" s="5"/>
      <c r="PNM944" s="5"/>
      <c r="PNN944" s="5"/>
      <c r="PNO944" s="5"/>
      <c r="PNP944" s="5"/>
      <c r="PNQ944" s="5"/>
      <c r="PNR944" s="5"/>
      <c r="PNS944" s="5"/>
      <c r="PNT944" s="5"/>
      <c r="PNU944" s="5"/>
      <c r="PNV944" s="5"/>
      <c r="PNW944" s="5"/>
      <c r="PNX944" s="5"/>
      <c r="PNY944" s="5"/>
      <c r="PNZ944" s="5"/>
      <c r="POA944" s="5"/>
      <c r="POB944" s="5"/>
      <c r="POC944" s="5"/>
      <c r="POD944" s="5"/>
      <c r="POE944" s="5"/>
      <c r="POF944" s="5"/>
      <c r="POG944" s="5"/>
      <c r="POH944" s="5"/>
      <c r="POI944" s="5"/>
      <c r="POJ944" s="5"/>
      <c r="POK944" s="5"/>
      <c r="POL944" s="5"/>
      <c r="POM944" s="5"/>
      <c r="PON944" s="5"/>
      <c r="POO944" s="5"/>
      <c r="POP944" s="5"/>
      <c r="POQ944" s="5"/>
      <c r="POR944" s="5"/>
      <c r="POS944" s="5"/>
      <c r="POT944" s="5"/>
      <c r="POU944" s="5"/>
      <c r="POV944" s="5"/>
      <c r="POW944" s="5"/>
      <c r="POX944" s="5"/>
      <c r="POY944" s="5"/>
      <c r="POZ944" s="5"/>
      <c r="PPA944" s="5"/>
      <c r="PPB944" s="5"/>
      <c r="PPC944" s="5"/>
      <c r="PPD944" s="5"/>
      <c r="PPE944" s="5"/>
      <c r="PPF944" s="5"/>
      <c r="PPG944" s="5"/>
      <c r="PPH944" s="5"/>
      <c r="PPI944" s="5"/>
      <c r="PPJ944" s="5"/>
      <c r="PPK944" s="5"/>
      <c r="PPL944" s="5"/>
      <c r="PPM944" s="5"/>
      <c r="PPN944" s="5"/>
      <c r="PPO944" s="5"/>
      <c r="PPP944" s="5"/>
      <c r="PPQ944" s="5"/>
      <c r="PPR944" s="5"/>
      <c r="PPS944" s="5"/>
      <c r="PPT944" s="5"/>
      <c r="PPU944" s="5"/>
      <c r="PPV944" s="5"/>
      <c r="PPW944" s="5"/>
      <c r="PPX944" s="5"/>
      <c r="PPY944" s="5"/>
      <c r="PPZ944" s="5"/>
      <c r="PQA944" s="5"/>
      <c r="PQB944" s="5"/>
      <c r="PQC944" s="5"/>
      <c r="PQD944" s="5"/>
      <c r="PQE944" s="5"/>
      <c r="PQF944" s="5"/>
      <c r="PQG944" s="5"/>
      <c r="PQH944" s="5"/>
      <c r="PQI944" s="5"/>
      <c r="PQJ944" s="5"/>
      <c r="PQK944" s="5"/>
      <c r="PQL944" s="5"/>
      <c r="PQM944" s="5"/>
      <c r="PQN944" s="5"/>
      <c r="PQO944" s="5"/>
      <c r="PQP944" s="5"/>
      <c r="PQQ944" s="5"/>
      <c r="PQR944" s="5"/>
      <c r="PQS944" s="5"/>
      <c r="PQT944" s="5"/>
      <c r="PQU944" s="5"/>
      <c r="PQV944" s="5"/>
      <c r="PQW944" s="5"/>
      <c r="PQX944" s="5"/>
      <c r="PQY944" s="5"/>
      <c r="PQZ944" s="5"/>
      <c r="PRA944" s="5"/>
      <c r="PRB944" s="5"/>
      <c r="PRC944" s="5"/>
      <c r="PRD944" s="5"/>
      <c r="PRE944" s="5"/>
      <c r="PRF944" s="5"/>
      <c r="PRG944" s="5"/>
      <c r="PRH944" s="5"/>
      <c r="PRI944" s="5"/>
      <c r="PRJ944" s="5"/>
      <c r="PRK944" s="5"/>
      <c r="PRL944" s="5"/>
      <c r="PRM944" s="5"/>
      <c r="PRN944" s="5"/>
      <c r="PRO944" s="5"/>
      <c r="PRP944" s="5"/>
      <c r="PRQ944" s="5"/>
      <c r="PRR944" s="5"/>
      <c r="PRS944" s="5"/>
      <c r="PRT944" s="5"/>
      <c r="PRU944" s="5"/>
      <c r="PRV944" s="5"/>
      <c r="PRW944" s="5"/>
      <c r="PRX944" s="5"/>
      <c r="PRY944" s="5"/>
      <c r="PRZ944" s="5"/>
      <c r="PSA944" s="5"/>
      <c r="PSB944" s="5"/>
      <c r="PSC944" s="5"/>
      <c r="PSD944" s="5"/>
      <c r="PSE944" s="5"/>
      <c r="PSF944" s="5"/>
      <c r="PSG944" s="5"/>
      <c r="PSH944" s="5"/>
      <c r="PSI944" s="5"/>
      <c r="PSJ944" s="5"/>
      <c r="PSK944" s="5"/>
      <c r="PSL944" s="5"/>
      <c r="PSM944" s="5"/>
      <c r="PSN944" s="5"/>
      <c r="PSO944" s="5"/>
      <c r="PSP944" s="5"/>
      <c r="PSQ944" s="5"/>
      <c r="PSR944" s="5"/>
      <c r="PSS944" s="5"/>
      <c r="PST944" s="5"/>
      <c r="PSU944" s="5"/>
      <c r="PSV944" s="5"/>
      <c r="PSW944" s="5"/>
      <c r="PSX944" s="5"/>
      <c r="PSY944" s="5"/>
      <c r="PSZ944" s="5"/>
      <c r="PTA944" s="5"/>
      <c r="PTB944" s="5"/>
      <c r="PTC944" s="5"/>
      <c r="PTD944" s="5"/>
      <c r="PTE944" s="5"/>
      <c r="PTF944" s="5"/>
      <c r="PTG944" s="5"/>
      <c r="PTH944" s="5"/>
      <c r="PTI944" s="5"/>
      <c r="PTJ944" s="5"/>
      <c r="PTK944" s="5"/>
      <c r="PTL944" s="5"/>
      <c r="PTM944" s="5"/>
      <c r="PTN944" s="5"/>
      <c r="PTO944" s="5"/>
      <c r="PTP944" s="5"/>
      <c r="PTQ944" s="5"/>
      <c r="PTR944" s="5"/>
      <c r="PTS944" s="5"/>
      <c r="PTT944" s="5"/>
      <c r="PTU944" s="5"/>
      <c r="PTV944" s="5"/>
      <c r="PTW944" s="5"/>
      <c r="PTX944" s="5"/>
      <c r="PTY944" s="5"/>
      <c r="PTZ944" s="5"/>
      <c r="PUA944" s="5"/>
      <c r="PUB944" s="5"/>
      <c r="PUC944" s="5"/>
      <c r="PUD944" s="5"/>
      <c r="PUE944" s="5"/>
      <c r="PUF944" s="5"/>
      <c r="PUG944" s="5"/>
      <c r="PUH944" s="5"/>
      <c r="PUI944" s="5"/>
      <c r="PUJ944" s="5"/>
      <c r="PUK944" s="5"/>
      <c r="PUL944" s="5"/>
      <c r="PUM944" s="5"/>
      <c r="PUN944" s="5"/>
      <c r="PUO944" s="5"/>
      <c r="PUP944" s="5"/>
      <c r="PUQ944" s="5"/>
      <c r="PUR944" s="5"/>
      <c r="PUS944" s="5"/>
      <c r="PUT944" s="5"/>
      <c r="PUU944" s="5"/>
      <c r="PUV944" s="5"/>
      <c r="PUW944" s="5"/>
      <c r="PUX944" s="5"/>
      <c r="PUY944" s="5"/>
      <c r="PUZ944" s="5"/>
      <c r="PVA944" s="5"/>
      <c r="PVB944" s="5"/>
      <c r="PVC944" s="5"/>
      <c r="PVD944" s="5"/>
      <c r="PVE944" s="5"/>
      <c r="PVF944" s="5"/>
      <c r="PVG944" s="5"/>
      <c r="PVH944" s="5"/>
      <c r="PVI944" s="5"/>
      <c r="PVJ944" s="5"/>
      <c r="PVK944" s="5"/>
      <c r="PVL944" s="5"/>
      <c r="PVM944" s="5"/>
      <c r="PVN944" s="5"/>
      <c r="PVO944" s="5"/>
      <c r="PVP944" s="5"/>
      <c r="PVQ944" s="5"/>
      <c r="PVR944" s="5"/>
      <c r="PVS944" s="5"/>
      <c r="PVT944" s="5"/>
      <c r="PVU944" s="5"/>
      <c r="PVV944" s="5"/>
      <c r="PVW944" s="5"/>
      <c r="PVX944" s="5"/>
      <c r="PVY944" s="5"/>
      <c r="PVZ944" s="5"/>
      <c r="PWA944" s="5"/>
      <c r="PWB944" s="5"/>
      <c r="PWC944" s="5"/>
      <c r="PWD944" s="5"/>
      <c r="PWE944" s="5"/>
      <c r="PWF944" s="5"/>
      <c r="PWG944" s="5"/>
      <c r="PWH944" s="5"/>
      <c r="PWI944" s="5"/>
      <c r="PWJ944" s="5"/>
      <c r="PWK944" s="5"/>
      <c r="PWL944" s="5"/>
      <c r="PWM944" s="5"/>
      <c r="PWN944" s="5"/>
      <c r="PWO944" s="5"/>
      <c r="PWP944" s="5"/>
      <c r="PWQ944" s="5"/>
      <c r="PWR944" s="5"/>
      <c r="PWS944" s="5"/>
      <c r="PWT944" s="5"/>
      <c r="PWU944" s="5"/>
      <c r="PWV944" s="5"/>
      <c r="PWW944" s="5"/>
      <c r="PWX944" s="5"/>
      <c r="PWY944" s="5"/>
      <c r="PWZ944" s="5"/>
      <c r="PXA944" s="5"/>
      <c r="PXB944" s="5"/>
      <c r="PXC944" s="5"/>
      <c r="PXD944" s="5"/>
      <c r="PXE944" s="5"/>
      <c r="PXF944" s="5"/>
      <c r="PXG944" s="5"/>
      <c r="PXH944" s="5"/>
      <c r="PXI944" s="5"/>
      <c r="PXJ944" s="5"/>
      <c r="PXK944" s="5"/>
      <c r="PXL944" s="5"/>
      <c r="PXM944" s="5"/>
      <c r="PXN944" s="5"/>
      <c r="PXO944" s="5"/>
      <c r="PXP944" s="5"/>
      <c r="PXQ944" s="5"/>
      <c r="PXR944" s="5"/>
      <c r="PXS944" s="5"/>
      <c r="PXT944" s="5"/>
      <c r="PXU944" s="5"/>
      <c r="PXV944" s="5"/>
      <c r="PXW944" s="5"/>
      <c r="PXX944" s="5"/>
      <c r="PXY944" s="5"/>
      <c r="PXZ944" s="5"/>
      <c r="PYA944" s="5"/>
      <c r="PYB944" s="5"/>
      <c r="PYC944" s="5"/>
      <c r="PYD944" s="5"/>
      <c r="PYE944" s="5"/>
      <c r="PYF944" s="5"/>
      <c r="PYG944" s="5"/>
      <c r="PYH944" s="5"/>
      <c r="PYI944" s="5"/>
      <c r="PYJ944" s="5"/>
      <c r="PYK944" s="5"/>
      <c r="PYL944" s="5"/>
      <c r="PYM944" s="5"/>
      <c r="PYN944" s="5"/>
      <c r="PYO944" s="5"/>
      <c r="PYP944" s="5"/>
      <c r="PYQ944" s="5"/>
      <c r="PYR944" s="5"/>
      <c r="PYS944" s="5"/>
      <c r="PYT944" s="5"/>
      <c r="PYU944" s="5"/>
      <c r="PYV944" s="5"/>
      <c r="PYW944" s="5"/>
      <c r="PYX944" s="5"/>
      <c r="PYY944" s="5"/>
      <c r="PYZ944" s="5"/>
      <c r="PZA944" s="5"/>
      <c r="PZB944" s="5"/>
      <c r="PZC944" s="5"/>
      <c r="PZD944" s="5"/>
      <c r="PZE944" s="5"/>
      <c r="PZF944" s="5"/>
      <c r="PZG944" s="5"/>
      <c r="PZH944" s="5"/>
      <c r="PZI944" s="5"/>
      <c r="PZJ944" s="5"/>
      <c r="PZK944" s="5"/>
      <c r="PZL944" s="5"/>
      <c r="PZM944" s="5"/>
      <c r="PZN944" s="5"/>
      <c r="PZO944" s="5"/>
      <c r="PZP944" s="5"/>
      <c r="PZQ944" s="5"/>
      <c r="PZR944" s="5"/>
      <c r="PZS944" s="5"/>
      <c r="PZT944" s="5"/>
      <c r="PZU944" s="5"/>
      <c r="PZV944" s="5"/>
      <c r="PZW944" s="5"/>
      <c r="PZX944" s="5"/>
      <c r="PZY944" s="5"/>
      <c r="PZZ944" s="5"/>
      <c r="QAA944" s="5"/>
      <c r="QAB944" s="5"/>
      <c r="QAC944" s="5"/>
      <c r="QAD944" s="5"/>
      <c r="QAE944" s="5"/>
      <c r="QAF944" s="5"/>
      <c r="QAG944" s="5"/>
      <c r="QAH944" s="5"/>
      <c r="QAI944" s="5"/>
      <c r="QAJ944" s="5"/>
      <c r="QAK944" s="5"/>
      <c r="QAL944" s="5"/>
      <c r="QAM944" s="5"/>
      <c r="QAN944" s="5"/>
      <c r="QAO944" s="5"/>
      <c r="QAP944" s="5"/>
      <c r="QAQ944" s="5"/>
      <c r="QAR944" s="5"/>
      <c r="QAS944" s="5"/>
      <c r="QAT944" s="5"/>
      <c r="QAU944" s="5"/>
      <c r="QAV944" s="5"/>
      <c r="QAW944" s="5"/>
      <c r="QAX944" s="5"/>
      <c r="QAY944" s="5"/>
      <c r="QAZ944" s="5"/>
      <c r="QBA944" s="5"/>
      <c r="QBB944" s="5"/>
      <c r="QBC944" s="5"/>
      <c r="QBD944" s="5"/>
      <c r="QBE944" s="5"/>
      <c r="QBF944" s="5"/>
      <c r="QBG944" s="5"/>
      <c r="QBH944" s="5"/>
      <c r="QBI944" s="5"/>
      <c r="QBJ944" s="5"/>
      <c r="QBK944" s="5"/>
      <c r="QBL944" s="5"/>
      <c r="QBM944" s="5"/>
      <c r="QBN944" s="5"/>
      <c r="QBO944" s="5"/>
      <c r="QBP944" s="5"/>
      <c r="QBQ944" s="5"/>
      <c r="QBR944" s="5"/>
      <c r="QBS944" s="5"/>
      <c r="QBT944" s="5"/>
      <c r="QBU944" s="5"/>
      <c r="QBV944" s="5"/>
      <c r="QBW944" s="5"/>
      <c r="QBX944" s="5"/>
      <c r="QBY944" s="5"/>
      <c r="QBZ944" s="5"/>
      <c r="QCA944" s="5"/>
      <c r="QCB944" s="5"/>
      <c r="QCC944" s="5"/>
      <c r="QCD944" s="5"/>
      <c r="QCE944" s="5"/>
      <c r="QCF944" s="5"/>
      <c r="QCG944" s="5"/>
      <c r="QCH944" s="5"/>
      <c r="QCI944" s="5"/>
      <c r="QCJ944" s="5"/>
      <c r="QCK944" s="5"/>
      <c r="QCL944" s="5"/>
      <c r="QCM944" s="5"/>
      <c r="QCN944" s="5"/>
      <c r="QCO944" s="5"/>
      <c r="QCP944" s="5"/>
      <c r="QCQ944" s="5"/>
      <c r="QCR944" s="5"/>
      <c r="QCS944" s="5"/>
      <c r="QCT944" s="5"/>
      <c r="QCU944" s="5"/>
      <c r="QCV944" s="5"/>
      <c r="QCW944" s="5"/>
      <c r="QCX944" s="5"/>
      <c r="QCY944" s="5"/>
      <c r="QCZ944" s="5"/>
      <c r="QDA944" s="5"/>
      <c r="QDB944" s="5"/>
      <c r="QDC944" s="5"/>
      <c r="QDD944" s="5"/>
      <c r="QDE944" s="5"/>
      <c r="QDF944" s="5"/>
      <c r="QDG944" s="5"/>
      <c r="QDH944" s="5"/>
      <c r="QDI944" s="5"/>
      <c r="QDJ944" s="5"/>
      <c r="QDK944" s="5"/>
      <c r="QDL944" s="5"/>
      <c r="QDM944" s="5"/>
      <c r="QDN944" s="5"/>
      <c r="QDO944" s="5"/>
      <c r="QDP944" s="5"/>
      <c r="QDQ944" s="5"/>
      <c r="QDR944" s="5"/>
      <c r="QDS944" s="5"/>
      <c r="QDT944" s="5"/>
      <c r="QDU944" s="5"/>
      <c r="QDV944" s="5"/>
      <c r="QDW944" s="5"/>
      <c r="QDX944" s="5"/>
      <c r="QDY944" s="5"/>
      <c r="QDZ944" s="5"/>
      <c r="QEA944" s="5"/>
      <c r="QEB944" s="5"/>
      <c r="QEC944" s="5"/>
      <c r="QED944" s="5"/>
      <c r="QEE944" s="5"/>
      <c r="QEF944" s="5"/>
      <c r="QEG944" s="5"/>
      <c r="QEH944" s="5"/>
      <c r="QEI944" s="5"/>
      <c r="QEJ944" s="5"/>
      <c r="QEK944" s="5"/>
      <c r="QEL944" s="5"/>
      <c r="QEM944" s="5"/>
      <c r="QEN944" s="5"/>
      <c r="QEO944" s="5"/>
      <c r="QEP944" s="5"/>
      <c r="QEQ944" s="5"/>
      <c r="QER944" s="5"/>
      <c r="QES944" s="5"/>
      <c r="QET944" s="5"/>
      <c r="QEU944" s="5"/>
      <c r="QEV944" s="5"/>
      <c r="QEW944" s="5"/>
      <c r="QEX944" s="5"/>
      <c r="QEY944" s="5"/>
      <c r="QEZ944" s="5"/>
      <c r="QFA944" s="5"/>
      <c r="QFB944" s="5"/>
      <c r="QFC944" s="5"/>
      <c r="QFD944" s="5"/>
      <c r="QFE944" s="5"/>
      <c r="QFF944" s="5"/>
      <c r="QFG944" s="5"/>
      <c r="QFH944" s="5"/>
      <c r="QFI944" s="5"/>
      <c r="QFJ944" s="5"/>
      <c r="QFK944" s="5"/>
      <c r="QFL944" s="5"/>
      <c r="QFM944" s="5"/>
      <c r="QFN944" s="5"/>
      <c r="QFO944" s="5"/>
      <c r="QFP944" s="5"/>
      <c r="QFQ944" s="5"/>
      <c r="QFR944" s="5"/>
      <c r="QFS944" s="5"/>
      <c r="QFT944" s="5"/>
      <c r="QFU944" s="5"/>
      <c r="QFV944" s="5"/>
      <c r="QFW944" s="5"/>
      <c r="QFX944" s="5"/>
      <c r="QFY944" s="5"/>
      <c r="QFZ944" s="5"/>
      <c r="QGA944" s="5"/>
      <c r="QGB944" s="5"/>
      <c r="QGC944" s="5"/>
      <c r="QGD944" s="5"/>
      <c r="QGE944" s="5"/>
      <c r="QGF944" s="5"/>
      <c r="QGG944" s="5"/>
      <c r="QGH944" s="5"/>
      <c r="QGI944" s="5"/>
      <c r="QGJ944" s="5"/>
      <c r="QGK944" s="5"/>
      <c r="QGL944" s="5"/>
      <c r="QGM944" s="5"/>
      <c r="QGN944" s="5"/>
      <c r="QGO944" s="5"/>
      <c r="QGP944" s="5"/>
      <c r="QGQ944" s="5"/>
      <c r="QGR944" s="5"/>
      <c r="QGS944" s="5"/>
      <c r="QGT944" s="5"/>
      <c r="QGU944" s="5"/>
      <c r="QGV944" s="5"/>
      <c r="QGW944" s="5"/>
      <c r="QGX944" s="5"/>
      <c r="QGY944" s="5"/>
      <c r="QGZ944" s="5"/>
      <c r="QHA944" s="5"/>
      <c r="QHB944" s="5"/>
      <c r="QHC944" s="5"/>
      <c r="QHD944" s="5"/>
      <c r="QHE944" s="5"/>
      <c r="QHF944" s="5"/>
      <c r="QHG944" s="5"/>
      <c r="QHH944" s="5"/>
      <c r="QHI944" s="5"/>
      <c r="QHJ944" s="5"/>
      <c r="QHK944" s="5"/>
      <c r="QHL944" s="5"/>
      <c r="QHM944" s="5"/>
      <c r="QHN944" s="5"/>
      <c r="QHO944" s="5"/>
      <c r="QHP944" s="5"/>
      <c r="QHQ944" s="5"/>
      <c r="QHR944" s="5"/>
      <c r="QHS944" s="5"/>
      <c r="QHT944" s="5"/>
      <c r="QHU944" s="5"/>
      <c r="QHV944" s="5"/>
      <c r="QHW944" s="5"/>
      <c r="QHX944" s="5"/>
      <c r="QHY944" s="5"/>
      <c r="QHZ944" s="5"/>
      <c r="QIA944" s="5"/>
      <c r="QIB944" s="5"/>
      <c r="QIC944" s="5"/>
      <c r="QID944" s="5"/>
      <c r="QIE944" s="5"/>
      <c r="QIF944" s="5"/>
      <c r="QIG944" s="5"/>
      <c r="QIH944" s="5"/>
      <c r="QII944" s="5"/>
      <c r="QIJ944" s="5"/>
      <c r="QIK944" s="5"/>
      <c r="QIL944" s="5"/>
      <c r="QIM944" s="5"/>
      <c r="QIN944" s="5"/>
      <c r="QIO944" s="5"/>
      <c r="QIP944" s="5"/>
      <c r="QIQ944" s="5"/>
      <c r="QIR944" s="5"/>
      <c r="QIS944" s="5"/>
      <c r="QIT944" s="5"/>
      <c r="QIU944" s="5"/>
      <c r="QIV944" s="5"/>
      <c r="QIW944" s="5"/>
      <c r="QIX944" s="5"/>
      <c r="QIY944" s="5"/>
      <c r="QIZ944" s="5"/>
      <c r="QJA944" s="5"/>
      <c r="QJB944" s="5"/>
      <c r="QJC944" s="5"/>
      <c r="QJD944" s="5"/>
      <c r="QJE944" s="5"/>
      <c r="QJF944" s="5"/>
      <c r="QJG944" s="5"/>
      <c r="QJH944" s="5"/>
      <c r="QJI944" s="5"/>
      <c r="QJJ944" s="5"/>
      <c r="QJK944" s="5"/>
      <c r="QJL944" s="5"/>
      <c r="QJM944" s="5"/>
      <c r="QJN944" s="5"/>
      <c r="QJO944" s="5"/>
      <c r="QJP944" s="5"/>
      <c r="QJQ944" s="5"/>
      <c r="QJR944" s="5"/>
      <c r="QJS944" s="5"/>
      <c r="QJT944" s="5"/>
      <c r="QJU944" s="5"/>
      <c r="QJV944" s="5"/>
      <c r="QJW944" s="5"/>
      <c r="QJX944" s="5"/>
      <c r="QJY944" s="5"/>
      <c r="QJZ944" s="5"/>
      <c r="QKA944" s="5"/>
      <c r="QKB944" s="5"/>
      <c r="QKC944" s="5"/>
      <c r="QKD944" s="5"/>
      <c r="QKE944" s="5"/>
      <c r="QKF944" s="5"/>
      <c r="QKG944" s="5"/>
      <c r="QKH944" s="5"/>
      <c r="QKI944" s="5"/>
      <c r="QKJ944" s="5"/>
      <c r="QKK944" s="5"/>
      <c r="QKL944" s="5"/>
      <c r="QKM944" s="5"/>
      <c r="QKN944" s="5"/>
      <c r="QKO944" s="5"/>
      <c r="QKP944" s="5"/>
      <c r="QKQ944" s="5"/>
      <c r="QKR944" s="5"/>
      <c r="QKS944" s="5"/>
      <c r="QKT944" s="5"/>
      <c r="QKU944" s="5"/>
      <c r="QKV944" s="5"/>
      <c r="QKW944" s="5"/>
      <c r="QKX944" s="5"/>
      <c r="QKY944" s="5"/>
      <c r="QKZ944" s="5"/>
      <c r="QLA944" s="5"/>
      <c r="QLB944" s="5"/>
      <c r="QLC944" s="5"/>
      <c r="QLD944" s="5"/>
      <c r="QLE944" s="5"/>
      <c r="QLF944" s="5"/>
      <c r="QLG944" s="5"/>
      <c r="QLH944" s="5"/>
      <c r="QLI944" s="5"/>
      <c r="QLJ944" s="5"/>
      <c r="QLK944" s="5"/>
      <c r="QLL944" s="5"/>
      <c r="QLM944" s="5"/>
      <c r="QLN944" s="5"/>
      <c r="QLO944" s="5"/>
      <c r="QLP944" s="5"/>
      <c r="QLQ944" s="5"/>
      <c r="QLR944" s="5"/>
      <c r="QLS944" s="5"/>
      <c r="QLT944" s="5"/>
      <c r="QLU944" s="5"/>
      <c r="QLV944" s="5"/>
      <c r="QLW944" s="5"/>
      <c r="QLX944" s="5"/>
      <c r="QLY944" s="5"/>
      <c r="QLZ944" s="5"/>
      <c r="QMA944" s="5"/>
      <c r="QMB944" s="5"/>
      <c r="QMC944" s="5"/>
      <c r="QMD944" s="5"/>
      <c r="QME944" s="5"/>
      <c r="QMF944" s="5"/>
      <c r="QMG944" s="5"/>
      <c r="QMH944" s="5"/>
      <c r="QMI944" s="5"/>
      <c r="QMJ944" s="5"/>
      <c r="QMK944" s="5"/>
      <c r="QML944" s="5"/>
      <c r="QMM944" s="5"/>
      <c r="QMN944" s="5"/>
      <c r="QMO944" s="5"/>
      <c r="QMP944" s="5"/>
      <c r="QMQ944" s="5"/>
      <c r="QMR944" s="5"/>
      <c r="QMS944" s="5"/>
      <c r="QMT944" s="5"/>
      <c r="QMU944" s="5"/>
      <c r="QMV944" s="5"/>
      <c r="QMW944" s="5"/>
      <c r="QMX944" s="5"/>
      <c r="QMY944" s="5"/>
      <c r="QMZ944" s="5"/>
      <c r="QNA944" s="5"/>
      <c r="QNB944" s="5"/>
      <c r="QNC944" s="5"/>
      <c r="QND944" s="5"/>
      <c r="QNE944" s="5"/>
      <c r="QNF944" s="5"/>
      <c r="QNG944" s="5"/>
      <c r="QNH944" s="5"/>
      <c r="QNI944" s="5"/>
      <c r="QNJ944" s="5"/>
      <c r="QNK944" s="5"/>
      <c r="QNL944" s="5"/>
      <c r="QNM944" s="5"/>
      <c r="QNN944" s="5"/>
      <c r="QNO944" s="5"/>
      <c r="QNP944" s="5"/>
      <c r="QNQ944" s="5"/>
      <c r="QNR944" s="5"/>
      <c r="QNS944" s="5"/>
      <c r="QNT944" s="5"/>
      <c r="QNU944" s="5"/>
      <c r="QNV944" s="5"/>
      <c r="QNW944" s="5"/>
      <c r="QNX944" s="5"/>
      <c r="QNY944" s="5"/>
      <c r="QNZ944" s="5"/>
      <c r="QOA944" s="5"/>
      <c r="QOB944" s="5"/>
      <c r="QOC944" s="5"/>
      <c r="QOD944" s="5"/>
      <c r="QOE944" s="5"/>
      <c r="QOF944" s="5"/>
      <c r="QOG944" s="5"/>
      <c r="QOH944" s="5"/>
      <c r="QOI944" s="5"/>
      <c r="QOJ944" s="5"/>
      <c r="QOK944" s="5"/>
      <c r="QOL944" s="5"/>
      <c r="QOM944" s="5"/>
      <c r="QON944" s="5"/>
      <c r="QOO944" s="5"/>
      <c r="QOP944" s="5"/>
      <c r="QOQ944" s="5"/>
      <c r="QOR944" s="5"/>
      <c r="QOS944" s="5"/>
      <c r="QOT944" s="5"/>
      <c r="QOU944" s="5"/>
      <c r="QOV944" s="5"/>
      <c r="QOW944" s="5"/>
      <c r="QOX944" s="5"/>
      <c r="QOY944" s="5"/>
      <c r="QOZ944" s="5"/>
      <c r="QPA944" s="5"/>
      <c r="QPB944" s="5"/>
      <c r="QPC944" s="5"/>
      <c r="QPD944" s="5"/>
      <c r="QPE944" s="5"/>
      <c r="QPF944" s="5"/>
      <c r="QPG944" s="5"/>
      <c r="QPH944" s="5"/>
      <c r="QPI944" s="5"/>
      <c r="QPJ944" s="5"/>
      <c r="QPK944" s="5"/>
      <c r="QPL944" s="5"/>
      <c r="QPM944" s="5"/>
      <c r="QPN944" s="5"/>
      <c r="QPO944" s="5"/>
      <c r="QPP944" s="5"/>
      <c r="QPQ944" s="5"/>
      <c r="QPR944" s="5"/>
      <c r="QPS944" s="5"/>
      <c r="QPT944" s="5"/>
      <c r="QPU944" s="5"/>
      <c r="QPV944" s="5"/>
      <c r="QPW944" s="5"/>
      <c r="QPX944" s="5"/>
      <c r="QPY944" s="5"/>
      <c r="QPZ944" s="5"/>
      <c r="QQA944" s="5"/>
      <c r="QQB944" s="5"/>
      <c r="QQC944" s="5"/>
      <c r="QQD944" s="5"/>
      <c r="QQE944" s="5"/>
      <c r="QQF944" s="5"/>
      <c r="QQG944" s="5"/>
      <c r="QQH944" s="5"/>
      <c r="QQI944" s="5"/>
      <c r="QQJ944" s="5"/>
      <c r="QQK944" s="5"/>
      <c r="QQL944" s="5"/>
      <c r="QQM944" s="5"/>
      <c r="QQN944" s="5"/>
      <c r="QQO944" s="5"/>
      <c r="QQP944" s="5"/>
      <c r="QQQ944" s="5"/>
      <c r="QQR944" s="5"/>
      <c r="QQS944" s="5"/>
      <c r="QQT944" s="5"/>
      <c r="QQU944" s="5"/>
      <c r="QQV944" s="5"/>
      <c r="QQW944" s="5"/>
      <c r="QQX944" s="5"/>
      <c r="QQY944" s="5"/>
      <c r="QQZ944" s="5"/>
      <c r="QRA944" s="5"/>
      <c r="QRB944" s="5"/>
      <c r="QRC944" s="5"/>
      <c r="QRD944" s="5"/>
      <c r="QRE944" s="5"/>
      <c r="QRF944" s="5"/>
      <c r="QRG944" s="5"/>
      <c r="QRH944" s="5"/>
      <c r="QRI944" s="5"/>
      <c r="QRJ944" s="5"/>
      <c r="QRK944" s="5"/>
      <c r="QRL944" s="5"/>
      <c r="QRM944" s="5"/>
      <c r="QRN944" s="5"/>
      <c r="QRO944" s="5"/>
      <c r="QRP944" s="5"/>
      <c r="QRQ944" s="5"/>
      <c r="QRR944" s="5"/>
      <c r="QRS944" s="5"/>
      <c r="QRT944" s="5"/>
      <c r="QRU944" s="5"/>
      <c r="QRV944" s="5"/>
      <c r="QRW944" s="5"/>
      <c r="QRX944" s="5"/>
      <c r="QRY944" s="5"/>
      <c r="QRZ944" s="5"/>
      <c r="QSA944" s="5"/>
      <c r="QSB944" s="5"/>
      <c r="QSC944" s="5"/>
      <c r="QSD944" s="5"/>
      <c r="QSE944" s="5"/>
      <c r="QSF944" s="5"/>
      <c r="QSG944" s="5"/>
      <c r="QSH944" s="5"/>
      <c r="QSI944" s="5"/>
      <c r="QSJ944" s="5"/>
      <c r="QSK944" s="5"/>
      <c r="QSL944" s="5"/>
      <c r="QSM944" s="5"/>
      <c r="QSN944" s="5"/>
      <c r="QSO944" s="5"/>
      <c r="QSP944" s="5"/>
      <c r="QSQ944" s="5"/>
      <c r="QSR944" s="5"/>
      <c r="QSS944" s="5"/>
      <c r="QST944" s="5"/>
      <c r="QSU944" s="5"/>
      <c r="QSV944" s="5"/>
      <c r="QSW944" s="5"/>
      <c r="QSX944" s="5"/>
      <c r="QSY944" s="5"/>
      <c r="QSZ944" s="5"/>
      <c r="QTA944" s="5"/>
      <c r="QTB944" s="5"/>
      <c r="QTC944" s="5"/>
      <c r="QTD944" s="5"/>
      <c r="QTE944" s="5"/>
      <c r="QTF944" s="5"/>
      <c r="QTG944" s="5"/>
      <c r="QTH944" s="5"/>
      <c r="QTI944" s="5"/>
      <c r="QTJ944" s="5"/>
      <c r="QTK944" s="5"/>
      <c r="QTL944" s="5"/>
      <c r="QTM944" s="5"/>
      <c r="QTN944" s="5"/>
      <c r="QTO944" s="5"/>
      <c r="QTP944" s="5"/>
      <c r="QTQ944" s="5"/>
      <c r="QTR944" s="5"/>
      <c r="QTS944" s="5"/>
      <c r="QTT944" s="5"/>
      <c r="QTU944" s="5"/>
      <c r="QTV944" s="5"/>
      <c r="QTW944" s="5"/>
      <c r="QTX944" s="5"/>
      <c r="QTY944" s="5"/>
      <c r="QTZ944" s="5"/>
      <c r="QUA944" s="5"/>
      <c r="QUB944" s="5"/>
      <c r="QUC944" s="5"/>
      <c r="QUD944" s="5"/>
      <c r="QUE944" s="5"/>
      <c r="QUF944" s="5"/>
      <c r="QUG944" s="5"/>
      <c r="QUH944" s="5"/>
      <c r="QUI944" s="5"/>
      <c r="QUJ944" s="5"/>
      <c r="QUK944" s="5"/>
      <c r="QUL944" s="5"/>
      <c r="QUM944" s="5"/>
      <c r="QUN944" s="5"/>
      <c r="QUO944" s="5"/>
      <c r="QUP944" s="5"/>
      <c r="QUQ944" s="5"/>
      <c r="QUR944" s="5"/>
      <c r="QUS944" s="5"/>
      <c r="QUT944" s="5"/>
      <c r="QUU944" s="5"/>
      <c r="QUV944" s="5"/>
      <c r="QUW944" s="5"/>
      <c r="QUX944" s="5"/>
      <c r="QUY944" s="5"/>
      <c r="QUZ944" s="5"/>
      <c r="QVA944" s="5"/>
      <c r="QVB944" s="5"/>
      <c r="QVC944" s="5"/>
      <c r="QVD944" s="5"/>
      <c r="QVE944" s="5"/>
      <c r="QVF944" s="5"/>
      <c r="QVG944" s="5"/>
      <c r="QVH944" s="5"/>
      <c r="QVI944" s="5"/>
      <c r="QVJ944" s="5"/>
      <c r="QVK944" s="5"/>
      <c r="QVL944" s="5"/>
      <c r="QVM944" s="5"/>
      <c r="QVN944" s="5"/>
      <c r="QVO944" s="5"/>
      <c r="QVP944" s="5"/>
      <c r="QVQ944" s="5"/>
      <c r="QVR944" s="5"/>
      <c r="QVS944" s="5"/>
      <c r="QVT944" s="5"/>
      <c r="QVU944" s="5"/>
      <c r="QVV944" s="5"/>
      <c r="QVW944" s="5"/>
      <c r="QVX944" s="5"/>
      <c r="QVY944" s="5"/>
      <c r="QVZ944" s="5"/>
      <c r="QWA944" s="5"/>
      <c r="QWB944" s="5"/>
      <c r="QWC944" s="5"/>
      <c r="QWD944" s="5"/>
      <c r="QWE944" s="5"/>
      <c r="QWF944" s="5"/>
      <c r="QWG944" s="5"/>
      <c r="QWH944" s="5"/>
      <c r="QWI944" s="5"/>
      <c r="QWJ944" s="5"/>
      <c r="QWK944" s="5"/>
      <c r="QWL944" s="5"/>
      <c r="QWM944" s="5"/>
      <c r="QWN944" s="5"/>
      <c r="QWO944" s="5"/>
      <c r="QWP944" s="5"/>
      <c r="QWQ944" s="5"/>
      <c r="QWR944" s="5"/>
      <c r="QWS944" s="5"/>
      <c r="QWT944" s="5"/>
      <c r="QWU944" s="5"/>
      <c r="QWV944" s="5"/>
      <c r="QWW944" s="5"/>
      <c r="QWX944" s="5"/>
      <c r="QWY944" s="5"/>
      <c r="QWZ944" s="5"/>
      <c r="QXA944" s="5"/>
      <c r="QXB944" s="5"/>
      <c r="QXC944" s="5"/>
      <c r="QXD944" s="5"/>
      <c r="QXE944" s="5"/>
      <c r="QXF944" s="5"/>
      <c r="QXG944" s="5"/>
      <c r="QXH944" s="5"/>
      <c r="QXI944" s="5"/>
      <c r="QXJ944" s="5"/>
      <c r="QXK944" s="5"/>
      <c r="QXL944" s="5"/>
      <c r="QXM944" s="5"/>
      <c r="QXN944" s="5"/>
      <c r="QXO944" s="5"/>
      <c r="QXP944" s="5"/>
      <c r="QXQ944" s="5"/>
      <c r="QXR944" s="5"/>
      <c r="QXS944" s="5"/>
      <c r="QXT944" s="5"/>
      <c r="QXU944" s="5"/>
      <c r="QXV944" s="5"/>
      <c r="QXW944" s="5"/>
      <c r="QXX944" s="5"/>
      <c r="QXY944" s="5"/>
      <c r="QXZ944" s="5"/>
      <c r="QYA944" s="5"/>
      <c r="QYB944" s="5"/>
      <c r="QYC944" s="5"/>
      <c r="QYD944" s="5"/>
      <c r="QYE944" s="5"/>
      <c r="QYF944" s="5"/>
      <c r="QYG944" s="5"/>
      <c r="QYH944" s="5"/>
      <c r="QYI944" s="5"/>
      <c r="QYJ944" s="5"/>
      <c r="QYK944" s="5"/>
      <c r="QYL944" s="5"/>
      <c r="QYM944" s="5"/>
      <c r="QYN944" s="5"/>
      <c r="QYO944" s="5"/>
      <c r="QYP944" s="5"/>
      <c r="QYQ944" s="5"/>
      <c r="QYR944" s="5"/>
      <c r="QYS944" s="5"/>
      <c r="QYT944" s="5"/>
      <c r="QYU944" s="5"/>
      <c r="QYV944" s="5"/>
      <c r="QYW944" s="5"/>
      <c r="QYX944" s="5"/>
      <c r="QYY944" s="5"/>
      <c r="QYZ944" s="5"/>
      <c r="QZA944" s="5"/>
      <c r="QZB944" s="5"/>
      <c r="QZC944" s="5"/>
      <c r="QZD944" s="5"/>
      <c r="QZE944" s="5"/>
      <c r="QZF944" s="5"/>
      <c r="QZG944" s="5"/>
      <c r="QZH944" s="5"/>
      <c r="QZI944" s="5"/>
      <c r="QZJ944" s="5"/>
      <c r="QZK944" s="5"/>
      <c r="QZL944" s="5"/>
      <c r="QZM944" s="5"/>
      <c r="QZN944" s="5"/>
      <c r="QZO944" s="5"/>
      <c r="QZP944" s="5"/>
      <c r="QZQ944" s="5"/>
      <c r="QZR944" s="5"/>
      <c r="QZS944" s="5"/>
      <c r="QZT944" s="5"/>
      <c r="QZU944" s="5"/>
      <c r="QZV944" s="5"/>
      <c r="QZW944" s="5"/>
      <c r="QZX944" s="5"/>
      <c r="QZY944" s="5"/>
      <c r="QZZ944" s="5"/>
      <c r="RAA944" s="5"/>
      <c r="RAB944" s="5"/>
      <c r="RAC944" s="5"/>
      <c r="RAD944" s="5"/>
      <c r="RAE944" s="5"/>
      <c r="RAF944" s="5"/>
      <c r="RAG944" s="5"/>
      <c r="RAH944" s="5"/>
      <c r="RAI944" s="5"/>
      <c r="RAJ944" s="5"/>
      <c r="RAK944" s="5"/>
      <c r="RAL944" s="5"/>
      <c r="RAM944" s="5"/>
      <c r="RAN944" s="5"/>
      <c r="RAO944" s="5"/>
      <c r="RAP944" s="5"/>
      <c r="RAQ944" s="5"/>
      <c r="RAR944" s="5"/>
      <c r="RAS944" s="5"/>
      <c r="RAT944" s="5"/>
      <c r="RAU944" s="5"/>
      <c r="RAV944" s="5"/>
      <c r="RAW944" s="5"/>
      <c r="RAX944" s="5"/>
      <c r="RAY944" s="5"/>
      <c r="RAZ944" s="5"/>
      <c r="RBA944" s="5"/>
      <c r="RBB944" s="5"/>
      <c r="RBC944" s="5"/>
      <c r="RBD944" s="5"/>
      <c r="RBE944" s="5"/>
      <c r="RBF944" s="5"/>
      <c r="RBG944" s="5"/>
      <c r="RBH944" s="5"/>
      <c r="RBI944" s="5"/>
      <c r="RBJ944" s="5"/>
      <c r="RBK944" s="5"/>
      <c r="RBL944" s="5"/>
      <c r="RBM944" s="5"/>
      <c r="RBN944" s="5"/>
      <c r="RBO944" s="5"/>
      <c r="RBP944" s="5"/>
      <c r="RBQ944" s="5"/>
      <c r="RBR944" s="5"/>
      <c r="RBS944" s="5"/>
      <c r="RBT944" s="5"/>
      <c r="RBU944" s="5"/>
      <c r="RBV944" s="5"/>
      <c r="RBW944" s="5"/>
      <c r="RBX944" s="5"/>
      <c r="RBY944" s="5"/>
      <c r="RBZ944" s="5"/>
      <c r="RCA944" s="5"/>
      <c r="RCB944" s="5"/>
      <c r="RCC944" s="5"/>
      <c r="RCD944" s="5"/>
      <c r="RCE944" s="5"/>
      <c r="RCF944" s="5"/>
      <c r="RCG944" s="5"/>
      <c r="RCH944" s="5"/>
      <c r="RCI944" s="5"/>
      <c r="RCJ944" s="5"/>
      <c r="RCK944" s="5"/>
      <c r="RCL944" s="5"/>
      <c r="RCM944" s="5"/>
      <c r="RCN944" s="5"/>
      <c r="RCO944" s="5"/>
      <c r="RCP944" s="5"/>
      <c r="RCQ944" s="5"/>
      <c r="RCR944" s="5"/>
      <c r="RCS944" s="5"/>
      <c r="RCT944" s="5"/>
      <c r="RCU944" s="5"/>
      <c r="RCV944" s="5"/>
      <c r="RCW944" s="5"/>
      <c r="RCX944" s="5"/>
      <c r="RCY944" s="5"/>
      <c r="RCZ944" s="5"/>
      <c r="RDA944" s="5"/>
      <c r="RDB944" s="5"/>
      <c r="RDC944" s="5"/>
      <c r="RDD944" s="5"/>
      <c r="RDE944" s="5"/>
      <c r="RDF944" s="5"/>
      <c r="RDG944" s="5"/>
      <c r="RDH944" s="5"/>
      <c r="RDI944" s="5"/>
      <c r="RDJ944" s="5"/>
      <c r="RDK944" s="5"/>
      <c r="RDL944" s="5"/>
      <c r="RDM944" s="5"/>
      <c r="RDN944" s="5"/>
      <c r="RDO944" s="5"/>
      <c r="RDP944" s="5"/>
      <c r="RDQ944" s="5"/>
      <c r="RDR944" s="5"/>
      <c r="RDS944" s="5"/>
      <c r="RDT944" s="5"/>
      <c r="RDU944" s="5"/>
      <c r="RDV944" s="5"/>
      <c r="RDW944" s="5"/>
      <c r="RDX944" s="5"/>
      <c r="RDY944" s="5"/>
      <c r="RDZ944" s="5"/>
      <c r="REA944" s="5"/>
      <c r="REB944" s="5"/>
      <c r="REC944" s="5"/>
      <c r="RED944" s="5"/>
      <c r="REE944" s="5"/>
      <c r="REF944" s="5"/>
      <c r="REG944" s="5"/>
      <c r="REH944" s="5"/>
      <c r="REI944" s="5"/>
      <c r="REJ944" s="5"/>
      <c r="REK944" s="5"/>
      <c r="REL944" s="5"/>
      <c r="REM944" s="5"/>
      <c r="REN944" s="5"/>
      <c r="REO944" s="5"/>
      <c r="REP944" s="5"/>
      <c r="REQ944" s="5"/>
      <c r="RER944" s="5"/>
      <c r="RES944" s="5"/>
      <c r="RET944" s="5"/>
      <c r="REU944" s="5"/>
      <c r="REV944" s="5"/>
      <c r="REW944" s="5"/>
      <c r="REX944" s="5"/>
      <c r="REY944" s="5"/>
      <c r="REZ944" s="5"/>
      <c r="RFA944" s="5"/>
      <c r="RFB944" s="5"/>
      <c r="RFC944" s="5"/>
      <c r="RFD944" s="5"/>
      <c r="RFE944" s="5"/>
      <c r="RFF944" s="5"/>
      <c r="RFG944" s="5"/>
      <c r="RFH944" s="5"/>
      <c r="RFI944" s="5"/>
      <c r="RFJ944" s="5"/>
      <c r="RFK944" s="5"/>
      <c r="RFL944" s="5"/>
      <c r="RFM944" s="5"/>
      <c r="RFN944" s="5"/>
      <c r="RFO944" s="5"/>
      <c r="RFP944" s="5"/>
      <c r="RFQ944" s="5"/>
      <c r="RFR944" s="5"/>
      <c r="RFS944" s="5"/>
      <c r="RFT944" s="5"/>
      <c r="RFU944" s="5"/>
      <c r="RFV944" s="5"/>
      <c r="RFW944" s="5"/>
      <c r="RFX944" s="5"/>
      <c r="RFY944" s="5"/>
      <c r="RFZ944" s="5"/>
      <c r="RGA944" s="5"/>
      <c r="RGB944" s="5"/>
      <c r="RGC944" s="5"/>
      <c r="RGD944" s="5"/>
      <c r="RGE944" s="5"/>
      <c r="RGF944" s="5"/>
      <c r="RGG944" s="5"/>
      <c r="RGH944" s="5"/>
      <c r="RGI944" s="5"/>
      <c r="RGJ944" s="5"/>
      <c r="RGK944" s="5"/>
      <c r="RGL944" s="5"/>
      <c r="RGM944" s="5"/>
      <c r="RGN944" s="5"/>
      <c r="RGO944" s="5"/>
      <c r="RGP944" s="5"/>
      <c r="RGQ944" s="5"/>
      <c r="RGR944" s="5"/>
      <c r="RGS944" s="5"/>
      <c r="RGT944" s="5"/>
      <c r="RGU944" s="5"/>
      <c r="RGV944" s="5"/>
      <c r="RGW944" s="5"/>
      <c r="RGX944" s="5"/>
      <c r="RGY944" s="5"/>
      <c r="RGZ944" s="5"/>
      <c r="RHA944" s="5"/>
      <c r="RHB944" s="5"/>
      <c r="RHC944" s="5"/>
      <c r="RHD944" s="5"/>
      <c r="RHE944" s="5"/>
      <c r="RHF944" s="5"/>
      <c r="RHG944" s="5"/>
      <c r="RHH944" s="5"/>
      <c r="RHI944" s="5"/>
      <c r="RHJ944" s="5"/>
      <c r="RHK944" s="5"/>
      <c r="RHL944" s="5"/>
      <c r="RHM944" s="5"/>
      <c r="RHN944" s="5"/>
      <c r="RHO944" s="5"/>
      <c r="RHP944" s="5"/>
      <c r="RHQ944" s="5"/>
      <c r="RHR944" s="5"/>
      <c r="RHS944" s="5"/>
      <c r="RHT944" s="5"/>
      <c r="RHU944" s="5"/>
      <c r="RHV944" s="5"/>
      <c r="RHW944" s="5"/>
      <c r="RHX944" s="5"/>
      <c r="RHY944" s="5"/>
      <c r="RHZ944" s="5"/>
      <c r="RIA944" s="5"/>
      <c r="RIB944" s="5"/>
      <c r="RIC944" s="5"/>
      <c r="RID944" s="5"/>
      <c r="RIE944" s="5"/>
      <c r="RIF944" s="5"/>
      <c r="RIG944" s="5"/>
      <c r="RIH944" s="5"/>
      <c r="RII944" s="5"/>
      <c r="RIJ944" s="5"/>
      <c r="RIK944" s="5"/>
      <c r="RIL944" s="5"/>
      <c r="RIM944" s="5"/>
      <c r="RIN944" s="5"/>
      <c r="RIO944" s="5"/>
      <c r="RIP944" s="5"/>
      <c r="RIQ944" s="5"/>
      <c r="RIR944" s="5"/>
      <c r="RIS944" s="5"/>
      <c r="RIT944" s="5"/>
      <c r="RIU944" s="5"/>
      <c r="RIV944" s="5"/>
      <c r="RIW944" s="5"/>
      <c r="RIX944" s="5"/>
      <c r="RIY944" s="5"/>
      <c r="RIZ944" s="5"/>
      <c r="RJA944" s="5"/>
      <c r="RJB944" s="5"/>
      <c r="RJC944" s="5"/>
      <c r="RJD944" s="5"/>
      <c r="RJE944" s="5"/>
      <c r="RJF944" s="5"/>
      <c r="RJG944" s="5"/>
      <c r="RJH944" s="5"/>
      <c r="RJI944" s="5"/>
      <c r="RJJ944" s="5"/>
      <c r="RJK944" s="5"/>
      <c r="RJL944" s="5"/>
      <c r="RJM944" s="5"/>
      <c r="RJN944" s="5"/>
      <c r="RJO944" s="5"/>
      <c r="RJP944" s="5"/>
      <c r="RJQ944" s="5"/>
      <c r="RJR944" s="5"/>
      <c r="RJS944" s="5"/>
      <c r="RJT944" s="5"/>
      <c r="RJU944" s="5"/>
      <c r="RJV944" s="5"/>
      <c r="RJW944" s="5"/>
      <c r="RJX944" s="5"/>
      <c r="RJY944" s="5"/>
      <c r="RJZ944" s="5"/>
      <c r="RKA944" s="5"/>
      <c r="RKB944" s="5"/>
      <c r="RKC944" s="5"/>
      <c r="RKD944" s="5"/>
      <c r="RKE944" s="5"/>
      <c r="RKF944" s="5"/>
      <c r="RKG944" s="5"/>
      <c r="RKH944" s="5"/>
      <c r="RKI944" s="5"/>
      <c r="RKJ944" s="5"/>
      <c r="RKK944" s="5"/>
      <c r="RKL944" s="5"/>
      <c r="RKM944" s="5"/>
      <c r="RKN944" s="5"/>
      <c r="RKO944" s="5"/>
      <c r="RKP944" s="5"/>
      <c r="RKQ944" s="5"/>
      <c r="RKR944" s="5"/>
      <c r="RKS944" s="5"/>
      <c r="RKT944" s="5"/>
      <c r="RKU944" s="5"/>
      <c r="RKV944" s="5"/>
      <c r="RKW944" s="5"/>
      <c r="RKX944" s="5"/>
      <c r="RKY944" s="5"/>
      <c r="RKZ944" s="5"/>
      <c r="RLA944" s="5"/>
      <c r="RLB944" s="5"/>
      <c r="RLC944" s="5"/>
      <c r="RLD944" s="5"/>
      <c r="RLE944" s="5"/>
      <c r="RLF944" s="5"/>
      <c r="RLG944" s="5"/>
      <c r="RLH944" s="5"/>
      <c r="RLI944" s="5"/>
      <c r="RLJ944" s="5"/>
      <c r="RLK944" s="5"/>
      <c r="RLL944" s="5"/>
      <c r="RLM944" s="5"/>
      <c r="RLN944" s="5"/>
      <c r="RLO944" s="5"/>
      <c r="RLP944" s="5"/>
      <c r="RLQ944" s="5"/>
      <c r="RLR944" s="5"/>
      <c r="RLS944" s="5"/>
      <c r="RLT944" s="5"/>
      <c r="RLU944" s="5"/>
      <c r="RLV944" s="5"/>
      <c r="RLW944" s="5"/>
      <c r="RLX944" s="5"/>
      <c r="RLY944" s="5"/>
      <c r="RLZ944" s="5"/>
      <c r="RMA944" s="5"/>
      <c r="RMB944" s="5"/>
      <c r="RMC944" s="5"/>
      <c r="RMD944" s="5"/>
      <c r="RME944" s="5"/>
      <c r="RMF944" s="5"/>
      <c r="RMG944" s="5"/>
      <c r="RMH944" s="5"/>
      <c r="RMI944" s="5"/>
      <c r="RMJ944" s="5"/>
      <c r="RMK944" s="5"/>
      <c r="RML944" s="5"/>
      <c r="RMM944" s="5"/>
      <c r="RMN944" s="5"/>
      <c r="RMO944" s="5"/>
      <c r="RMP944" s="5"/>
      <c r="RMQ944" s="5"/>
      <c r="RMR944" s="5"/>
      <c r="RMS944" s="5"/>
      <c r="RMT944" s="5"/>
      <c r="RMU944" s="5"/>
      <c r="RMV944" s="5"/>
      <c r="RMW944" s="5"/>
      <c r="RMX944" s="5"/>
      <c r="RMY944" s="5"/>
      <c r="RMZ944" s="5"/>
      <c r="RNA944" s="5"/>
      <c r="RNB944" s="5"/>
      <c r="RNC944" s="5"/>
      <c r="RND944" s="5"/>
      <c r="RNE944" s="5"/>
      <c r="RNF944" s="5"/>
      <c r="RNG944" s="5"/>
      <c r="RNH944" s="5"/>
      <c r="RNI944" s="5"/>
      <c r="RNJ944" s="5"/>
      <c r="RNK944" s="5"/>
      <c r="RNL944" s="5"/>
      <c r="RNM944" s="5"/>
      <c r="RNN944" s="5"/>
      <c r="RNO944" s="5"/>
      <c r="RNP944" s="5"/>
      <c r="RNQ944" s="5"/>
      <c r="RNR944" s="5"/>
      <c r="RNS944" s="5"/>
      <c r="RNT944" s="5"/>
      <c r="RNU944" s="5"/>
      <c r="RNV944" s="5"/>
      <c r="RNW944" s="5"/>
      <c r="RNX944" s="5"/>
      <c r="RNY944" s="5"/>
      <c r="RNZ944" s="5"/>
      <c r="ROA944" s="5"/>
      <c r="ROB944" s="5"/>
      <c r="ROC944" s="5"/>
      <c r="ROD944" s="5"/>
      <c r="ROE944" s="5"/>
      <c r="ROF944" s="5"/>
      <c r="ROG944" s="5"/>
      <c r="ROH944" s="5"/>
      <c r="ROI944" s="5"/>
      <c r="ROJ944" s="5"/>
      <c r="ROK944" s="5"/>
      <c r="ROL944" s="5"/>
      <c r="ROM944" s="5"/>
      <c r="RON944" s="5"/>
      <c r="ROO944" s="5"/>
      <c r="ROP944" s="5"/>
      <c r="ROQ944" s="5"/>
      <c r="ROR944" s="5"/>
      <c r="ROS944" s="5"/>
      <c r="ROT944" s="5"/>
      <c r="ROU944" s="5"/>
      <c r="ROV944" s="5"/>
      <c r="ROW944" s="5"/>
      <c r="ROX944" s="5"/>
      <c r="ROY944" s="5"/>
      <c r="ROZ944" s="5"/>
      <c r="RPA944" s="5"/>
      <c r="RPB944" s="5"/>
      <c r="RPC944" s="5"/>
      <c r="RPD944" s="5"/>
      <c r="RPE944" s="5"/>
      <c r="RPF944" s="5"/>
      <c r="RPG944" s="5"/>
      <c r="RPH944" s="5"/>
      <c r="RPI944" s="5"/>
      <c r="RPJ944" s="5"/>
      <c r="RPK944" s="5"/>
      <c r="RPL944" s="5"/>
      <c r="RPM944" s="5"/>
      <c r="RPN944" s="5"/>
      <c r="RPO944" s="5"/>
      <c r="RPP944" s="5"/>
      <c r="RPQ944" s="5"/>
      <c r="RPR944" s="5"/>
      <c r="RPS944" s="5"/>
      <c r="RPT944" s="5"/>
      <c r="RPU944" s="5"/>
      <c r="RPV944" s="5"/>
      <c r="RPW944" s="5"/>
      <c r="RPX944" s="5"/>
      <c r="RPY944" s="5"/>
      <c r="RPZ944" s="5"/>
      <c r="RQA944" s="5"/>
      <c r="RQB944" s="5"/>
      <c r="RQC944" s="5"/>
      <c r="RQD944" s="5"/>
      <c r="RQE944" s="5"/>
      <c r="RQF944" s="5"/>
      <c r="RQG944" s="5"/>
      <c r="RQH944" s="5"/>
      <c r="RQI944" s="5"/>
      <c r="RQJ944" s="5"/>
      <c r="RQK944" s="5"/>
      <c r="RQL944" s="5"/>
      <c r="RQM944" s="5"/>
      <c r="RQN944" s="5"/>
      <c r="RQO944" s="5"/>
      <c r="RQP944" s="5"/>
      <c r="RQQ944" s="5"/>
      <c r="RQR944" s="5"/>
      <c r="RQS944" s="5"/>
      <c r="RQT944" s="5"/>
      <c r="RQU944" s="5"/>
      <c r="RQV944" s="5"/>
      <c r="RQW944" s="5"/>
      <c r="RQX944" s="5"/>
      <c r="RQY944" s="5"/>
      <c r="RQZ944" s="5"/>
      <c r="RRA944" s="5"/>
      <c r="RRB944" s="5"/>
      <c r="RRC944" s="5"/>
      <c r="RRD944" s="5"/>
      <c r="RRE944" s="5"/>
      <c r="RRF944" s="5"/>
      <c r="RRG944" s="5"/>
      <c r="RRH944" s="5"/>
      <c r="RRI944" s="5"/>
      <c r="RRJ944" s="5"/>
      <c r="RRK944" s="5"/>
      <c r="RRL944" s="5"/>
      <c r="RRM944" s="5"/>
      <c r="RRN944" s="5"/>
      <c r="RRO944" s="5"/>
      <c r="RRP944" s="5"/>
      <c r="RRQ944" s="5"/>
      <c r="RRR944" s="5"/>
      <c r="RRS944" s="5"/>
      <c r="RRT944" s="5"/>
      <c r="RRU944" s="5"/>
      <c r="RRV944" s="5"/>
      <c r="RRW944" s="5"/>
      <c r="RRX944" s="5"/>
      <c r="RRY944" s="5"/>
      <c r="RRZ944" s="5"/>
      <c r="RSA944" s="5"/>
      <c r="RSB944" s="5"/>
      <c r="RSC944" s="5"/>
      <c r="RSD944" s="5"/>
      <c r="RSE944" s="5"/>
      <c r="RSF944" s="5"/>
      <c r="RSG944" s="5"/>
      <c r="RSH944" s="5"/>
      <c r="RSI944" s="5"/>
      <c r="RSJ944" s="5"/>
      <c r="RSK944" s="5"/>
      <c r="RSL944" s="5"/>
      <c r="RSM944" s="5"/>
      <c r="RSN944" s="5"/>
      <c r="RSO944" s="5"/>
      <c r="RSP944" s="5"/>
      <c r="RSQ944" s="5"/>
      <c r="RSR944" s="5"/>
      <c r="RSS944" s="5"/>
      <c r="RST944" s="5"/>
      <c r="RSU944" s="5"/>
      <c r="RSV944" s="5"/>
      <c r="RSW944" s="5"/>
      <c r="RSX944" s="5"/>
      <c r="RSY944" s="5"/>
      <c r="RSZ944" s="5"/>
      <c r="RTA944" s="5"/>
      <c r="RTB944" s="5"/>
      <c r="RTC944" s="5"/>
      <c r="RTD944" s="5"/>
      <c r="RTE944" s="5"/>
      <c r="RTF944" s="5"/>
      <c r="RTG944" s="5"/>
      <c r="RTH944" s="5"/>
      <c r="RTI944" s="5"/>
      <c r="RTJ944" s="5"/>
      <c r="RTK944" s="5"/>
      <c r="RTL944" s="5"/>
      <c r="RTM944" s="5"/>
      <c r="RTN944" s="5"/>
      <c r="RTO944" s="5"/>
      <c r="RTP944" s="5"/>
      <c r="RTQ944" s="5"/>
      <c r="RTR944" s="5"/>
      <c r="RTS944" s="5"/>
      <c r="RTT944" s="5"/>
      <c r="RTU944" s="5"/>
      <c r="RTV944" s="5"/>
      <c r="RTW944" s="5"/>
      <c r="RTX944" s="5"/>
      <c r="RTY944" s="5"/>
      <c r="RTZ944" s="5"/>
      <c r="RUA944" s="5"/>
      <c r="RUB944" s="5"/>
      <c r="RUC944" s="5"/>
      <c r="RUD944" s="5"/>
      <c r="RUE944" s="5"/>
      <c r="RUF944" s="5"/>
      <c r="RUG944" s="5"/>
      <c r="RUH944" s="5"/>
      <c r="RUI944" s="5"/>
      <c r="RUJ944" s="5"/>
      <c r="RUK944" s="5"/>
      <c r="RUL944" s="5"/>
      <c r="RUM944" s="5"/>
      <c r="RUN944" s="5"/>
      <c r="RUO944" s="5"/>
      <c r="RUP944" s="5"/>
      <c r="RUQ944" s="5"/>
      <c r="RUR944" s="5"/>
      <c r="RUS944" s="5"/>
      <c r="RUT944" s="5"/>
      <c r="RUU944" s="5"/>
      <c r="RUV944" s="5"/>
      <c r="RUW944" s="5"/>
      <c r="RUX944" s="5"/>
      <c r="RUY944" s="5"/>
      <c r="RUZ944" s="5"/>
      <c r="RVA944" s="5"/>
      <c r="RVB944" s="5"/>
      <c r="RVC944" s="5"/>
      <c r="RVD944" s="5"/>
      <c r="RVE944" s="5"/>
      <c r="RVF944" s="5"/>
      <c r="RVG944" s="5"/>
      <c r="RVH944" s="5"/>
      <c r="RVI944" s="5"/>
      <c r="RVJ944" s="5"/>
      <c r="RVK944" s="5"/>
      <c r="RVL944" s="5"/>
      <c r="RVM944" s="5"/>
      <c r="RVN944" s="5"/>
      <c r="RVO944" s="5"/>
      <c r="RVP944" s="5"/>
      <c r="RVQ944" s="5"/>
      <c r="RVR944" s="5"/>
      <c r="RVS944" s="5"/>
      <c r="RVT944" s="5"/>
      <c r="RVU944" s="5"/>
      <c r="RVV944" s="5"/>
      <c r="RVW944" s="5"/>
      <c r="RVX944" s="5"/>
      <c r="RVY944" s="5"/>
      <c r="RVZ944" s="5"/>
      <c r="RWA944" s="5"/>
      <c r="RWB944" s="5"/>
      <c r="RWC944" s="5"/>
      <c r="RWD944" s="5"/>
      <c r="RWE944" s="5"/>
      <c r="RWF944" s="5"/>
      <c r="RWG944" s="5"/>
      <c r="RWH944" s="5"/>
      <c r="RWI944" s="5"/>
      <c r="RWJ944" s="5"/>
      <c r="RWK944" s="5"/>
      <c r="RWL944" s="5"/>
      <c r="RWM944" s="5"/>
      <c r="RWN944" s="5"/>
      <c r="RWO944" s="5"/>
      <c r="RWP944" s="5"/>
      <c r="RWQ944" s="5"/>
      <c r="RWR944" s="5"/>
      <c r="RWS944" s="5"/>
      <c r="RWT944" s="5"/>
      <c r="RWU944" s="5"/>
      <c r="RWV944" s="5"/>
      <c r="RWW944" s="5"/>
      <c r="RWX944" s="5"/>
      <c r="RWY944" s="5"/>
      <c r="RWZ944" s="5"/>
      <c r="RXA944" s="5"/>
      <c r="RXB944" s="5"/>
      <c r="RXC944" s="5"/>
      <c r="RXD944" s="5"/>
      <c r="RXE944" s="5"/>
      <c r="RXF944" s="5"/>
      <c r="RXG944" s="5"/>
      <c r="RXH944" s="5"/>
      <c r="RXI944" s="5"/>
      <c r="RXJ944" s="5"/>
      <c r="RXK944" s="5"/>
      <c r="RXL944" s="5"/>
      <c r="RXM944" s="5"/>
      <c r="RXN944" s="5"/>
      <c r="RXO944" s="5"/>
      <c r="RXP944" s="5"/>
      <c r="RXQ944" s="5"/>
      <c r="RXR944" s="5"/>
      <c r="RXS944" s="5"/>
      <c r="RXT944" s="5"/>
      <c r="RXU944" s="5"/>
      <c r="RXV944" s="5"/>
      <c r="RXW944" s="5"/>
      <c r="RXX944" s="5"/>
      <c r="RXY944" s="5"/>
      <c r="RXZ944" s="5"/>
      <c r="RYA944" s="5"/>
      <c r="RYB944" s="5"/>
      <c r="RYC944" s="5"/>
      <c r="RYD944" s="5"/>
      <c r="RYE944" s="5"/>
      <c r="RYF944" s="5"/>
      <c r="RYG944" s="5"/>
      <c r="RYH944" s="5"/>
      <c r="RYI944" s="5"/>
      <c r="RYJ944" s="5"/>
      <c r="RYK944" s="5"/>
      <c r="RYL944" s="5"/>
      <c r="RYM944" s="5"/>
      <c r="RYN944" s="5"/>
      <c r="RYO944" s="5"/>
      <c r="RYP944" s="5"/>
      <c r="RYQ944" s="5"/>
      <c r="RYR944" s="5"/>
      <c r="RYS944" s="5"/>
      <c r="RYT944" s="5"/>
      <c r="RYU944" s="5"/>
      <c r="RYV944" s="5"/>
      <c r="RYW944" s="5"/>
      <c r="RYX944" s="5"/>
      <c r="RYY944" s="5"/>
      <c r="RYZ944" s="5"/>
      <c r="RZA944" s="5"/>
      <c r="RZB944" s="5"/>
      <c r="RZC944" s="5"/>
      <c r="RZD944" s="5"/>
      <c r="RZE944" s="5"/>
      <c r="RZF944" s="5"/>
      <c r="RZG944" s="5"/>
      <c r="RZH944" s="5"/>
      <c r="RZI944" s="5"/>
      <c r="RZJ944" s="5"/>
      <c r="RZK944" s="5"/>
      <c r="RZL944" s="5"/>
      <c r="RZM944" s="5"/>
      <c r="RZN944" s="5"/>
      <c r="RZO944" s="5"/>
      <c r="RZP944" s="5"/>
      <c r="RZQ944" s="5"/>
      <c r="RZR944" s="5"/>
      <c r="RZS944" s="5"/>
      <c r="RZT944" s="5"/>
      <c r="RZU944" s="5"/>
      <c r="RZV944" s="5"/>
      <c r="RZW944" s="5"/>
      <c r="RZX944" s="5"/>
      <c r="RZY944" s="5"/>
      <c r="RZZ944" s="5"/>
      <c r="SAA944" s="5"/>
      <c r="SAB944" s="5"/>
      <c r="SAC944" s="5"/>
      <c r="SAD944" s="5"/>
      <c r="SAE944" s="5"/>
      <c r="SAF944" s="5"/>
      <c r="SAG944" s="5"/>
      <c r="SAH944" s="5"/>
      <c r="SAI944" s="5"/>
      <c r="SAJ944" s="5"/>
      <c r="SAK944" s="5"/>
      <c r="SAL944" s="5"/>
      <c r="SAM944" s="5"/>
      <c r="SAN944" s="5"/>
      <c r="SAO944" s="5"/>
      <c r="SAP944" s="5"/>
      <c r="SAQ944" s="5"/>
      <c r="SAR944" s="5"/>
      <c r="SAS944" s="5"/>
      <c r="SAT944" s="5"/>
      <c r="SAU944" s="5"/>
      <c r="SAV944" s="5"/>
      <c r="SAW944" s="5"/>
      <c r="SAX944" s="5"/>
      <c r="SAY944" s="5"/>
      <c r="SAZ944" s="5"/>
      <c r="SBA944" s="5"/>
      <c r="SBB944" s="5"/>
      <c r="SBC944" s="5"/>
      <c r="SBD944" s="5"/>
      <c r="SBE944" s="5"/>
      <c r="SBF944" s="5"/>
      <c r="SBG944" s="5"/>
      <c r="SBH944" s="5"/>
      <c r="SBI944" s="5"/>
      <c r="SBJ944" s="5"/>
      <c r="SBK944" s="5"/>
      <c r="SBL944" s="5"/>
      <c r="SBM944" s="5"/>
      <c r="SBN944" s="5"/>
      <c r="SBO944" s="5"/>
      <c r="SBP944" s="5"/>
      <c r="SBQ944" s="5"/>
      <c r="SBR944" s="5"/>
      <c r="SBS944" s="5"/>
      <c r="SBT944" s="5"/>
      <c r="SBU944" s="5"/>
      <c r="SBV944" s="5"/>
      <c r="SBW944" s="5"/>
      <c r="SBX944" s="5"/>
      <c r="SBY944" s="5"/>
      <c r="SBZ944" s="5"/>
      <c r="SCA944" s="5"/>
      <c r="SCB944" s="5"/>
      <c r="SCC944" s="5"/>
      <c r="SCD944" s="5"/>
      <c r="SCE944" s="5"/>
      <c r="SCF944" s="5"/>
      <c r="SCG944" s="5"/>
      <c r="SCH944" s="5"/>
      <c r="SCI944" s="5"/>
      <c r="SCJ944" s="5"/>
      <c r="SCK944" s="5"/>
      <c r="SCL944" s="5"/>
      <c r="SCM944" s="5"/>
      <c r="SCN944" s="5"/>
      <c r="SCO944" s="5"/>
      <c r="SCP944" s="5"/>
      <c r="SCQ944" s="5"/>
      <c r="SCR944" s="5"/>
      <c r="SCS944" s="5"/>
      <c r="SCT944" s="5"/>
      <c r="SCU944" s="5"/>
      <c r="SCV944" s="5"/>
      <c r="SCW944" s="5"/>
      <c r="SCX944" s="5"/>
      <c r="SCY944" s="5"/>
      <c r="SCZ944" s="5"/>
      <c r="SDA944" s="5"/>
      <c r="SDB944" s="5"/>
      <c r="SDC944" s="5"/>
      <c r="SDD944" s="5"/>
      <c r="SDE944" s="5"/>
      <c r="SDF944" s="5"/>
      <c r="SDG944" s="5"/>
      <c r="SDH944" s="5"/>
      <c r="SDI944" s="5"/>
      <c r="SDJ944" s="5"/>
      <c r="SDK944" s="5"/>
      <c r="SDL944" s="5"/>
      <c r="SDM944" s="5"/>
      <c r="SDN944" s="5"/>
      <c r="SDO944" s="5"/>
      <c r="SDP944" s="5"/>
      <c r="SDQ944" s="5"/>
      <c r="SDR944" s="5"/>
      <c r="SDS944" s="5"/>
      <c r="SDT944" s="5"/>
      <c r="SDU944" s="5"/>
      <c r="SDV944" s="5"/>
      <c r="SDW944" s="5"/>
      <c r="SDX944" s="5"/>
      <c r="SDY944" s="5"/>
      <c r="SDZ944" s="5"/>
      <c r="SEA944" s="5"/>
      <c r="SEB944" s="5"/>
      <c r="SEC944" s="5"/>
      <c r="SED944" s="5"/>
      <c r="SEE944" s="5"/>
      <c r="SEF944" s="5"/>
      <c r="SEG944" s="5"/>
      <c r="SEH944" s="5"/>
      <c r="SEI944" s="5"/>
      <c r="SEJ944" s="5"/>
      <c r="SEK944" s="5"/>
      <c r="SEL944" s="5"/>
      <c r="SEM944" s="5"/>
      <c r="SEN944" s="5"/>
      <c r="SEO944" s="5"/>
      <c r="SEP944" s="5"/>
      <c r="SEQ944" s="5"/>
      <c r="SER944" s="5"/>
      <c r="SES944" s="5"/>
      <c r="SET944" s="5"/>
      <c r="SEU944" s="5"/>
      <c r="SEV944" s="5"/>
      <c r="SEW944" s="5"/>
      <c r="SEX944" s="5"/>
      <c r="SEY944" s="5"/>
      <c r="SEZ944" s="5"/>
      <c r="SFA944" s="5"/>
      <c r="SFB944" s="5"/>
      <c r="SFC944" s="5"/>
      <c r="SFD944" s="5"/>
      <c r="SFE944" s="5"/>
      <c r="SFF944" s="5"/>
      <c r="SFG944" s="5"/>
      <c r="SFH944" s="5"/>
      <c r="SFI944" s="5"/>
      <c r="SFJ944" s="5"/>
      <c r="SFK944" s="5"/>
      <c r="SFL944" s="5"/>
      <c r="SFM944" s="5"/>
      <c r="SFN944" s="5"/>
      <c r="SFO944" s="5"/>
      <c r="SFP944" s="5"/>
      <c r="SFQ944" s="5"/>
      <c r="SFR944" s="5"/>
      <c r="SFS944" s="5"/>
      <c r="SFT944" s="5"/>
      <c r="SFU944" s="5"/>
      <c r="SFV944" s="5"/>
      <c r="SFW944" s="5"/>
      <c r="SFX944" s="5"/>
      <c r="SFY944" s="5"/>
      <c r="SFZ944" s="5"/>
      <c r="SGA944" s="5"/>
      <c r="SGB944" s="5"/>
      <c r="SGC944" s="5"/>
      <c r="SGD944" s="5"/>
      <c r="SGE944" s="5"/>
      <c r="SGF944" s="5"/>
      <c r="SGG944" s="5"/>
      <c r="SGH944" s="5"/>
      <c r="SGI944" s="5"/>
      <c r="SGJ944" s="5"/>
      <c r="SGK944" s="5"/>
      <c r="SGL944" s="5"/>
      <c r="SGM944" s="5"/>
      <c r="SGN944" s="5"/>
      <c r="SGO944" s="5"/>
      <c r="SGP944" s="5"/>
      <c r="SGQ944" s="5"/>
      <c r="SGR944" s="5"/>
      <c r="SGS944" s="5"/>
      <c r="SGT944" s="5"/>
      <c r="SGU944" s="5"/>
      <c r="SGV944" s="5"/>
      <c r="SGW944" s="5"/>
      <c r="SGX944" s="5"/>
      <c r="SGY944" s="5"/>
      <c r="SGZ944" s="5"/>
      <c r="SHA944" s="5"/>
      <c r="SHB944" s="5"/>
      <c r="SHC944" s="5"/>
      <c r="SHD944" s="5"/>
      <c r="SHE944" s="5"/>
      <c r="SHF944" s="5"/>
      <c r="SHG944" s="5"/>
      <c r="SHH944" s="5"/>
      <c r="SHI944" s="5"/>
      <c r="SHJ944" s="5"/>
      <c r="SHK944" s="5"/>
      <c r="SHL944" s="5"/>
      <c r="SHM944" s="5"/>
      <c r="SHN944" s="5"/>
      <c r="SHO944" s="5"/>
      <c r="SHP944" s="5"/>
      <c r="SHQ944" s="5"/>
      <c r="SHR944" s="5"/>
      <c r="SHS944" s="5"/>
      <c r="SHT944" s="5"/>
      <c r="SHU944" s="5"/>
      <c r="SHV944" s="5"/>
      <c r="SHW944" s="5"/>
      <c r="SHX944" s="5"/>
      <c r="SHY944" s="5"/>
      <c r="SHZ944" s="5"/>
      <c r="SIA944" s="5"/>
      <c r="SIB944" s="5"/>
      <c r="SIC944" s="5"/>
      <c r="SID944" s="5"/>
      <c r="SIE944" s="5"/>
      <c r="SIF944" s="5"/>
      <c r="SIG944" s="5"/>
      <c r="SIH944" s="5"/>
      <c r="SII944" s="5"/>
      <c r="SIJ944" s="5"/>
      <c r="SIK944" s="5"/>
      <c r="SIL944" s="5"/>
      <c r="SIM944" s="5"/>
      <c r="SIN944" s="5"/>
      <c r="SIO944" s="5"/>
      <c r="SIP944" s="5"/>
      <c r="SIQ944" s="5"/>
      <c r="SIR944" s="5"/>
      <c r="SIS944" s="5"/>
      <c r="SIT944" s="5"/>
      <c r="SIU944" s="5"/>
      <c r="SIV944" s="5"/>
      <c r="SIW944" s="5"/>
      <c r="SIX944" s="5"/>
      <c r="SIY944" s="5"/>
      <c r="SIZ944" s="5"/>
      <c r="SJA944" s="5"/>
      <c r="SJB944" s="5"/>
      <c r="SJC944" s="5"/>
      <c r="SJD944" s="5"/>
      <c r="SJE944" s="5"/>
      <c r="SJF944" s="5"/>
      <c r="SJG944" s="5"/>
      <c r="SJH944" s="5"/>
      <c r="SJI944" s="5"/>
      <c r="SJJ944" s="5"/>
      <c r="SJK944" s="5"/>
      <c r="SJL944" s="5"/>
      <c r="SJM944" s="5"/>
      <c r="SJN944" s="5"/>
      <c r="SJO944" s="5"/>
      <c r="SJP944" s="5"/>
      <c r="SJQ944" s="5"/>
      <c r="SJR944" s="5"/>
      <c r="SJS944" s="5"/>
      <c r="SJT944" s="5"/>
      <c r="SJU944" s="5"/>
      <c r="SJV944" s="5"/>
      <c r="SJW944" s="5"/>
      <c r="SJX944" s="5"/>
      <c r="SJY944" s="5"/>
      <c r="SJZ944" s="5"/>
      <c r="SKA944" s="5"/>
      <c r="SKB944" s="5"/>
      <c r="SKC944" s="5"/>
      <c r="SKD944" s="5"/>
      <c r="SKE944" s="5"/>
      <c r="SKF944" s="5"/>
      <c r="SKG944" s="5"/>
      <c r="SKH944" s="5"/>
      <c r="SKI944" s="5"/>
      <c r="SKJ944" s="5"/>
      <c r="SKK944" s="5"/>
      <c r="SKL944" s="5"/>
      <c r="SKM944" s="5"/>
      <c r="SKN944" s="5"/>
      <c r="SKO944" s="5"/>
      <c r="SKP944" s="5"/>
      <c r="SKQ944" s="5"/>
      <c r="SKR944" s="5"/>
      <c r="SKS944" s="5"/>
      <c r="SKT944" s="5"/>
      <c r="SKU944" s="5"/>
      <c r="SKV944" s="5"/>
      <c r="SKW944" s="5"/>
      <c r="SKX944" s="5"/>
      <c r="SKY944" s="5"/>
      <c r="SKZ944" s="5"/>
      <c r="SLA944" s="5"/>
      <c r="SLB944" s="5"/>
      <c r="SLC944" s="5"/>
      <c r="SLD944" s="5"/>
      <c r="SLE944" s="5"/>
      <c r="SLF944" s="5"/>
      <c r="SLG944" s="5"/>
      <c r="SLH944" s="5"/>
      <c r="SLI944" s="5"/>
      <c r="SLJ944" s="5"/>
      <c r="SLK944" s="5"/>
      <c r="SLL944" s="5"/>
      <c r="SLM944" s="5"/>
      <c r="SLN944" s="5"/>
      <c r="SLO944" s="5"/>
      <c r="SLP944" s="5"/>
      <c r="SLQ944" s="5"/>
      <c r="SLR944" s="5"/>
      <c r="SLS944" s="5"/>
      <c r="SLT944" s="5"/>
      <c r="SLU944" s="5"/>
      <c r="SLV944" s="5"/>
      <c r="SLW944" s="5"/>
      <c r="SLX944" s="5"/>
      <c r="SLY944" s="5"/>
      <c r="SLZ944" s="5"/>
      <c r="SMA944" s="5"/>
      <c r="SMB944" s="5"/>
      <c r="SMC944" s="5"/>
      <c r="SMD944" s="5"/>
      <c r="SME944" s="5"/>
      <c r="SMF944" s="5"/>
      <c r="SMG944" s="5"/>
      <c r="SMH944" s="5"/>
      <c r="SMI944" s="5"/>
      <c r="SMJ944" s="5"/>
      <c r="SMK944" s="5"/>
      <c r="SML944" s="5"/>
      <c r="SMM944" s="5"/>
      <c r="SMN944" s="5"/>
      <c r="SMO944" s="5"/>
      <c r="SMP944" s="5"/>
      <c r="SMQ944" s="5"/>
      <c r="SMR944" s="5"/>
      <c r="SMS944" s="5"/>
      <c r="SMT944" s="5"/>
      <c r="SMU944" s="5"/>
      <c r="SMV944" s="5"/>
      <c r="SMW944" s="5"/>
      <c r="SMX944" s="5"/>
      <c r="SMY944" s="5"/>
      <c r="SMZ944" s="5"/>
      <c r="SNA944" s="5"/>
      <c r="SNB944" s="5"/>
      <c r="SNC944" s="5"/>
      <c r="SND944" s="5"/>
      <c r="SNE944" s="5"/>
      <c r="SNF944" s="5"/>
      <c r="SNG944" s="5"/>
      <c r="SNH944" s="5"/>
      <c r="SNI944" s="5"/>
      <c r="SNJ944" s="5"/>
      <c r="SNK944" s="5"/>
      <c r="SNL944" s="5"/>
      <c r="SNM944" s="5"/>
      <c r="SNN944" s="5"/>
      <c r="SNO944" s="5"/>
      <c r="SNP944" s="5"/>
      <c r="SNQ944" s="5"/>
      <c r="SNR944" s="5"/>
      <c r="SNS944" s="5"/>
      <c r="SNT944" s="5"/>
      <c r="SNU944" s="5"/>
      <c r="SNV944" s="5"/>
      <c r="SNW944" s="5"/>
      <c r="SNX944" s="5"/>
      <c r="SNY944" s="5"/>
      <c r="SNZ944" s="5"/>
      <c r="SOA944" s="5"/>
      <c r="SOB944" s="5"/>
      <c r="SOC944" s="5"/>
      <c r="SOD944" s="5"/>
      <c r="SOE944" s="5"/>
      <c r="SOF944" s="5"/>
      <c r="SOG944" s="5"/>
      <c r="SOH944" s="5"/>
      <c r="SOI944" s="5"/>
      <c r="SOJ944" s="5"/>
      <c r="SOK944" s="5"/>
      <c r="SOL944" s="5"/>
      <c r="SOM944" s="5"/>
      <c r="SON944" s="5"/>
      <c r="SOO944" s="5"/>
      <c r="SOP944" s="5"/>
      <c r="SOQ944" s="5"/>
      <c r="SOR944" s="5"/>
      <c r="SOS944" s="5"/>
      <c r="SOT944" s="5"/>
      <c r="SOU944" s="5"/>
      <c r="SOV944" s="5"/>
      <c r="SOW944" s="5"/>
      <c r="SOX944" s="5"/>
      <c r="SOY944" s="5"/>
      <c r="SOZ944" s="5"/>
      <c r="SPA944" s="5"/>
      <c r="SPB944" s="5"/>
      <c r="SPC944" s="5"/>
      <c r="SPD944" s="5"/>
      <c r="SPE944" s="5"/>
      <c r="SPF944" s="5"/>
      <c r="SPG944" s="5"/>
      <c r="SPH944" s="5"/>
      <c r="SPI944" s="5"/>
      <c r="SPJ944" s="5"/>
      <c r="SPK944" s="5"/>
      <c r="SPL944" s="5"/>
      <c r="SPM944" s="5"/>
      <c r="SPN944" s="5"/>
      <c r="SPO944" s="5"/>
      <c r="SPP944" s="5"/>
      <c r="SPQ944" s="5"/>
      <c r="SPR944" s="5"/>
      <c r="SPS944" s="5"/>
      <c r="SPT944" s="5"/>
      <c r="SPU944" s="5"/>
      <c r="SPV944" s="5"/>
      <c r="SPW944" s="5"/>
      <c r="SPX944" s="5"/>
      <c r="SPY944" s="5"/>
      <c r="SPZ944" s="5"/>
      <c r="SQA944" s="5"/>
      <c r="SQB944" s="5"/>
      <c r="SQC944" s="5"/>
      <c r="SQD944" s="5"/>
      <c r="SQE944" s="5"/>
      <c r="SQF944" s="5"/>
      <c r="SQG944" s="5"/>
      <c r="SQH944" s="5"/>
      <c r="SQI944" s="5"/>
      <c r="SQJ944" s="5"/>
      <c r="SQK944" s="5"/>
      <c r="SQL944" s="5"/>
      <c r="SQM944" s="5"/>
      <c r="SQN944" s="5"/>
      <c r="SQO944" s="5"/>
      <c r="SQP944" s="5"/>
      <c r="SQQ944" s="5"/>
      <c r="SQR944" s="5"/>
      <c r="SQS944" s="5"/>
      <c r="SQT944" s="5"/>
      <c r="SQU944" s="5"/>
      <c r="SQV944" s="5"/>
      <c r="SQW944" s="5"/>
      <c r="SQX944" s="5"/>
      <c r="SQY944" s="5"/>
      <c r="SQZ944" s="5"/>
      <c r="SRA944" s="5"/>
      <c r="SRB944" s="5"/>
      <c r="SRC944" s="5"/>
      <c r="SRD944" s="5"/>
      <c r="SRE944" s="5"/>
      <c r="SRF944" s="5"/>
      <c r="SRG944" s="5"/>
      <c r="SRH944" s="5"/>
      <c r="SRI944" s="5"/>
      <c r="SRJ944" s="5"/>
      <c r="SRK944" s="5"/>
      <c r="SRL944" s="5"/>
      <c r="SRM944" s="5"/>
      <c r="SRN944" s="5"/>
      <c r="SRO944" s="5"/>
      <c r="SRP944" s="5"/>
      <c r="SRQ944" s="5"/>
      <c r="SRR944" s="5"/>
      <c r="SRS944" s="5"/>
      <c r="SRT944" s="5"/>
      <c r="SRU944" s="5"/>
      <c r="SRV944" s="5"/>
      <c r="SRW944" s="5"/>
      <c r="SRX944" s="5"/>
      <c r="SRY944" s="5"/>
      <c r="SRZ944" s="5"/>
      <c r="SSA944" s="5"/>
      <c r="SSB944" s="5"/>
      <c r="SSC944" s="5"/>
      <c r="SSD944" s="5"/>
      <c r="SSE944" s="5"/>
      <c r="SSF944" s="5"/>
      <c r="SSG944" s="5"/>
      <c r="SSH944" s="5"/>
      <c r="SSI944" s="5"/>
      <c r="SSJ944" s="5"/>
      <c r="SSK944" s="5"/>
      <c r="SSL944" s="5"/>
      <c r="SSM944" s="5"/>
      <c r="SSN944" s="5"/>
      <c r="SSO944" s="5"/>
      <c r="SSP944" s="5"/>
      <c r="SSQ944" s="5"/>
      <c r="SSR944" s="5"/>
      <c r="SSS944" s="5"/>
      <c r="SST944" s="5"/>
      <c r="SSU944" s="5"/>
      <c r="SSV944" s="5"/>
      <c r="SSW944" s="5"/>
      <c r="SSX944" s="5"/>
      <c r="SSY944" s="5"/>
      <c r="SSZ944" s="5"/>
      <c r="STA944" s="5"/>
      <c r="STB944" s="5"/>
      <c r="STC944" s="5"/>
      <c r="STD944" s="5"/>
      <c r="STE944" s="5"/>
      <c r="STF944" s="5"/>
      <c r="STG944" s="5"/>
      <c r="STH944" s="5"/>
      <c r="STI944" s="5"/>
      <c r="STJ944" s="5"/>
      <c r="STK944" s="5"/>
      <c r="STL944" s="5"/>
      <c r="STM944" s="5"/>
      <c r="STN944" s="5"/>
      <c r="STO944" s="5"/>
      <c r="STP944" s="5"/>
      <c r="STQ944" s="5"/>
      <c r="STR944" s="5"/>
      <c r="STS944" s="5"/>
      <c r="STT944" s="5"/>
      <c r="STU944" s="5"/>
      <c r="STV944" s="5"/>
      <c r="STW944" s="5"/>
      <c r="STX944" s="5"/>
      <c r="STY944" s="5"/>
      <c r="STZ944" s="5"/>
      <c r="SUA944" s="5"/>
      <c r="SUB944" s="5"/>
      <c r="SUC944" s="5"/>
      <c r="SUD944" s="5"/>
      <c r="SUE944" s="5"/>
      <c r="SUF944" s="5"/>
      <c r="SUG944" s="5"/>
      <c r="SUH944" s="5"/>
      <c r="SUI944" s="5"/>
      <c r="SUJ944" s="5"/>
      <c r="SUK944" s="5"/>
      <c r="SUL944" s="5"/>
      <c r="SUM944" s="5"/>
      <c r="SUN944" s="5"/>
      <c r="SUO944" s="5"/>
      <c r="SUP944" s="5"/>
      <c r="SUQ944" s="5"/>
      <c r="SUR944" s="5"/>
      <c r="SUS944" s="5"/>
      <c r="SUT944" s="5"/>
      <c r="SUU944" s="5"/>
      <c r="SUV944" s="5"/>
      <c r="SUW944" s="5"/>
      <c r="SUX944" s="5"/>
      <c r="SUY944" s="5"/>
      <c r="SUZ944" s="5"/>
      <c r="SVA944" s="5"/>
      <c r="SVB944" s="5"/>
      <c r="SVC944" s="5"/>
      <c r="SVD944" s="5"/>
      <c r="SVE944" s="5"/>
      <c r="SVF944" s="5"/>
      <c r="SVG944" s="5"/>
      <c r="SVH944" s="5"/>
      <c r="SVI944" s="5"/>
      <c r="SVJ944" s="5"/>
      <c r="SVK944" s="5"/>
      <c r="SVL944" s="5"/>
      <c r="SVM944" s="5"/>
      <c r="SVN944" s="5"/>
      <c r="SVO944" s="5"/>
      <c r="SVP944" s="5"/>
      <c r="SVQ944" s="5"/>
      <c r="SVR944" s="5"/>
      <c r="SVS944" s="5"/>
      <c r="SVT944" s="5"/>
      <c r="SVU944" s="5"/>
      <c r="SVV944" s="5"/>
      <c r="SVW944" s="5"/>
      <c r="SVX944" s="5"/>
      <c r="SVY944" s="5"/>
      <c r="SVZ944" s="5"/>
      <c r="SWA944" s="5"/>
      <c r="SWB944" s="5"/>
      <c r="SWC944" s="5"/>
      <c r="SWD944" s="5"/>
      <c r="SWE944" s="5"/>
      <c r="SWF944" s="5"/>
      <c r="SWG944" s="5"/>
      <c r="SWH944" s="5"/>
      <c r="SWI944" s="5"/>
      <c r="SWJ944" s="5"/>
      <c r="SWK944" s="5"/>
      <c r="SWL944" s="5"/>
      <c r="SWM944" s="5"/>
      <c r="SWN944" s="5"/>
      <c r="SWO944" s="5"/>
      <c r="SWP944" s="5"/>
      <c r="SWQ944" s="5"/>
      <c r="SWR944" s="5"/>
      <c r="SWS944" s="5"/>
      <c r="SWT944" s="5"/>
      <c r="SWU944" s="5"/>
      <c r="SWV944" s="5"/>
      <c r="SWW944" s="5"/>
      <c r="SWX944" s="5"/>
      <c r="SWY944" s="5"/>
      <c r="SWZ944" s="5"/>
      <c r="SXA944" s="5"/>
      <c r="SXB944" s="5"/>
      <c r="SXC944" s="5"/>
      <c r="SXD944" s="5"/>
      <c r="SXE944" s="5"/>
      <c r="SXF944" s="5"/>
      <c r="SXG944" s="5"/>
      <c r="SXH944" s="5"/>
      <c r="SXI944" s="5"/>
      <c r="SXJ944" s="5"/>
      <c r="SXK944" s="5"/>
      <c r="SXL944" s="5"/>
      <c r="SXM944" s="5"/>
      <c r="SXN944" s="5"/>
      <c r="SXO944" s="5"/>
      <c r="SXP944" s="5"/>
      <c r="SXQ944" s="5"/>
      <c r="SXR944" s="5"/>
      <c r="SXS944" s="5"/>
      <c r="SXT944" s="5"/>
      <c r="SXU944" s="5"/>
      <c r="SXV944" s="5"/>
      <c r="SXW944" s="5"/>
      <c r="SXX944" s="5"/>
      <c r="SXY944" s="5"/>
      <c r="SXZ944" s="5"/>
      <c r="SYA944" s="5"/>
      <c r="SYB944" s="5"/>
      <c r="SYC944" s="5"/>
      <c r="SYD944" s="5"/>
      <c r="SYE944" s="5"/>
      <c r="SYF944" s="5"/>
      <c r="SYG944" s="5"/>
      <c r="SYH944" s="5"/>
      <c r="SYI944" s="5"/>
      <c r="SYJ944" s="5"/>
      <c r="SYK944" s="5"/>
      <c r="SYL944" s="5"/>
      <c r="SYM944" s="5"/>
      <c r="SYN944" s="5"/>
      <c r="SYO944" s="5"/>
      <c r="SYP944" s="5"/>
      <c r="SYQ944" s="5"/>
      <c r="SYR944" s="5"/>
      <c r="SYS944" s="5"/>
      <c r="SYT944" s="5"/>
      <c r="SYU944" s="5"/>
      <c r="SYV944" s="5"/>
      <c r="SYW944" s="5"/>
      <c r="SYX944" s="5"/>
      <c r="SYY944" s="5"/>
      <c r="SYZ944" s="5"/>
      <c r="SZA944" s="5"/>
      <c r="SZB944" s="5"/>
      <c r="SZC944" s="5"/>
      <c r="SZD944" s="5"/>
      <c r="SZE944" s="5"/>
      <c r="SZF944" s="5"/>
      <c r="SZG944" s="5"/>
      <c r="SZH944" s="5"/>
      <c r="SZI944" s="5"/>
      <c r="SZJ944" s="5"/>
      <c r="SZK944" s="5"/>
      <c r="SZL944" s="5"/>
      <c r="SZM944" s="5"/>
      <c r="SZN944" s="5"/>
      <c r="SZO944" s="5"/>
      <c r="SZP944" s="5"/>
      <c r="SZQ944" s="5"/>
      <c r="SZR944" s="5"/>
      <c r="SZS944" s="5"/>
      <c r="SZT944" s="5"/>
      <c r="SZU944" s="5"/>
      <c r="SZV944" s="5"/>
      <c r="SZW944" s="5"/>
      <c r="SZX944" s="5"/>
      <c r="SZY944" s="5"/>
      <c r="SZZ944" s="5"/>
      <c r="TAA944" s="5"/>
      <c r="TAB944" s="5"/>
      <c r="TAC944" s="5"/>
      <c r="TAD944" s="5"/>
      <c r="TAE944" s="5"/>
      <c r="TAF944" s="5"/>
      <c r="TAG944" s="5"/>
      <c r="TAH944" s="5"/>
      <c r="TAI944" s="5"/>
      <c r="TAJ944" s="5"/>
      <c r="TAK944" s="5"/>
      <c r="TAL944" s="5"/>
      <c r="TAM944" s="5"/>
      <c r="TAN944" s="5"/>
      <c r="TAO944" s="5"/>
      <c r="TAP944" s="5"/>
      <c r="TAQ944" s="5"/>
      <c r="TAR944" s="5"/>
      <c r="TAS944" s="5"/>
      <c r="TAT944" s="5"/>
      <c r="TAU944" s="5"/>
      <c r="TAV944" s="5"/>
      <c r="TAW944" s="5"/>
      <c r="TAX944" s="5"/>
      <c r="TAY944" s="5"/>
      <c r="TAZ944" s="5"/>
      <c r="TBA944" s="5"/>
      <c r="TBB944" s="5"/>
      <c r="TBC944" s="5"/>
      <c r="TBD944" s="5"/>
      <c r="TBE944" s="5"/>
      <c r="TBF944" s="5"/>
      <c r="TBG944" s="5"/>
      <c r="TBH944" s="5"/>
      <c r="TBI944" s="5"/>
      <c r="TBJ944" s="5"/>
      <c r="TBK944" s="5"/>
      <c r="TBL944" s="5"/>
      <c r="TBM944" s="5"/>
      <c r="TBN944" s="5"/>
      <c r="TBO944" s="5"/>
      <c r="TBP944" s="5"/>
      <c r="TBQ944" s="5"/>
      <c r="TBR944" s="5"/>
      <c r="TBS944" s="5"/>
      <c r="TBT944" s="5"/>
      <c r="TBU944" s="5"/>
      <c r="TBV944" s="5"/>
      <c r="TBW944" s="5"/>
      <c r="TBX944" s="5"/>
      <c r="TBY944" s="5"/>
      <c r="TBZ944" s="5"/>
      <c r="TCA944" s="5"/>
      <c r="TCB944" s="5"/>
      <c r="TCC944" s="5"/>
      <c r="TCD944" s="5"/>
      <c r="TCE944" s="5"/>
      <c r="TCF944" s="5"/>
      <c r="TCG944" s="5"/>
      <c r="TCH944" s="5"/>
      <c r="TCI944" s="5"/>
      <c r="TCJ944" s="5"/>
      <c r="TCK944" s="5"/>
      <c r="TCL944" s="5"/>
      <c r="TCM944" s="5"/>
      <c r="TCN944" s="5"/>
      <c r="TCO944" s="5"/>
      <c r="TCP944" s="5"/>
      <c r="TCQ944" s="5"/>
      <c r="TCR944" s="5"/>
      <c r="TCS944" s="5"/>
      <c r="TCT944" s="5"/>
      <c r="TCU944" s="5"/>
      <c r="TCV944" s="5"/>
      <c r="TCW944" s="5"/>
      <c r="TCX944" s="5"/>
      <c r="TCY944" s="5"/>
      <c r="TCZ944" s="5"/>
      <c r="TDA944" s="5"/>
      <c r="TDB944" s="5"/>
      <c r="TDC944" s="5"/>
      <c r="TDD944" s="5"/>
      <c r="TDE944" s="5"/>
      <c r="TDF944" s="5"/>
      <c r="TDG944" s="5"/>
      <c r="TDH944" s="5"/>
      <c r="TDI944" s="5"/>
      <c r="TDJ944" s="5"/>
      <c r="TDK944" s="5"/>
      <c r="TDL944" s="5"/>
      <c r="TDM944" s="5"/>
      <c r="TDN944" s="5"/>
      <c r="TDO944" s="5"/>
      <c r="TDP944" s="5"/>
      <c r="TDQ944" s="5"/>
      <c r="TDR944" s="5"/>
      <c r="TDS944" s="5"/>
      <c r="TDT944" s="5"/>
      <c r="TDU944" s="5"/>
      <c r="TDV944" s="5"/>
      <c r="TDW944" s="5"/>
      <c r="TDX944" s="5"/>
      <c r="TDY944" s="5"/>
      <c r="TDZ944" s="5"/>
      <c r="TEA944" s="5"/>
      <c r="TEB944" s="5"/>
      <c r="TEC944" s="5"/>
      <c r="TED944" s="5"/>
      <c r="TEE944" s="5"/>
      <c r="TEF944" s="5"/>
      <c r="TEG944" s="5"/>
      <c r="TEH944" s="5"/>
      <c r="TEI944" s="5"/>
      <c r="TEJ944" s="5"/>
      <c r="TEK944" s="5"/>
      <c r="TEL944" s="5"/>
      <c r="TEM944" s="5"/>
      <c r="TEN944" s="5"/>
      <c r="TEO944" s="5"/>
      <c r="TEP944" s="5"/>
      <c r="TEQ944" s="5"/>
      <c r="TER944" s="5"/>
      <c r="TES944" s="5"/>
      <c r="TET944" s="5"/>
      <c r="TEU944" s="5"/>
      <c r="TEV944" s="5"/>
      <c r="TEW944" s="5"/>
      <c r="TEX944" s="5"/>
      <c r="TEY944" s="5"/>
      <c r="TEZ944" s="5"/>
      <c r="TFA944" s="5"/>
      <c r="TFB944" s="5"/>
      <c r="TFC944" s="5"/>
      <c r="TFD944" s="5"/>
      <c r="TFE944" s="5"/>
      <c r="TFF944" s="5"/>
      <c r="TFG944" s="5"/>
      <c r="TFH944" s="5"/>
      <c r="TFI944" s="5"/>
      <c r="TFJ944" s="5"/>
      <c r="TFK944" s="5"/>
      <c r="TFL944" s="5"/>
      <c r="TFM944" s="5"/>
      <c r="TFN944" s="5"/>
      <c r="TFO944" s="5"/>
      <c r="TFP944" s="5"/>
      <c r="TFQ944" s="5"/>
      <c r="TFR944" s="5"/>
      <c r="TFS944" s="5"/>
      <c r="TFT944" s="5"/>
      <c r="TFU944" s="5"/>
      <c r="TFV944" s="5"/>
      <c r="TFW944" s="5"/>
      <c r="TFX944" s="5"/>
      <c r="TFY944" s="5"/>
      <c r="TFZ944" s="5"/>
      <c r="TGA944" s="5"/>
      <c r="TGB944" s="5"/>
      <c r="TGC944" s="5"/>
      <c r="TGD944" s="5"/>
      <c r="TGE944" s="5"/>
      <c r="TGF944" s="5"/>
      <c r="TGG944" s="5"/>
      <c r="TGH944" s="5"/>
      <c r="TGI944" s="5"/>
      <c r="TGJ944" s="5"/>
      <c r="TGK944" s="5"/>
      <c r="TGL944" s="5"/>
      <c r="TGM944" s="5"/>
      <c r="TGN944" s="5"/>
      <c r="TGO944" s="5"/>
      <c r="TGP944" s="5"/>
      <c r="TGQ944" s="5"/>
      <c r="TGR944" s="5"/>
      <c r="TGS944" s="5"/>
      <c r="TGT944" s="5"/>
      <c r="TGU944" s="5"/>
      <c r="TGV944" s="5"/>
      <c r="TGW944" s="5"/>
      <c r="TGX944" s="5"/>
      <c r="TGY944" s="5"/>
      <c r="TGZ944" s="5"/>
      <c r="THA944" s="5"/>
      <c r="THB944" s="5"/>
      <c r="THC944" s="5"/>
      <c r="THD944" s="5"/>
      <c r="THE944" s="5"/>
      <c r="THF944" s="5"/>
      <c r="THG944" s="5"/>
      <c r="THH944" s="5"/>
      <c r="THI944" s="5"/>
      <c r="THJ944" s="5"/>
      <c r="THK944" s="5"/>
      <c r="THL944" s="5"/>
      <c r="THM944" s="5"/>
      <c r="THN944" s="5"/>
      <c r="THO944" s="5"/>
      <c r="THP944" s="5"/>
      <c r="THQ944" s="5"/>
      <c r="THR944" s="5"/>
      <c r="THS944" s="5"/>
      <c r="THT944" s="5"/>
      <c r="THU944" s="5"/>
      <c r="THV944" s="5"/>
      <c r="THW944" s="5"/>
      <c r="THX944" s="5"/>
      <c r="THY944" s="5"/>
      <c r="THZ944" s="5"/>
      <c r="TIA944" s="5"/>
      <c r="TIB944" s="5"/>
      <c r="TIC944" s="5"/>
      <c r="TID944" s="5"/>
      <c r="TIE944" s="5"/>
      <c r="TIF944" s="5"/>
      <c r="TIG944" s="5"/>
      <c r="TIH944" s="5"/>
      <c r="TII944" s="5"/>
      <c r="TIJ944" s="5"/>
      <c r="TIK944" s="5"/>
      <c r="TIL944" s="5"/>
      <c r="TIM944" s="5"/>
      <c r="TIN944" s="5"/>
      <c r="TIO944" s="5"/>
      <c r="TIP944" s="5"/>
      <c r="TIQ944" s="5"/>
      <c r="TIR944" s="5"/>
      <c r="TIS944" s="5"/>
      <c r="TIT944" s="5"/>
      <c r="TIU944" s="5"/>
      <c r="TIV944" s="5"/>
      <c r="TIW944" s="5"/>
      <c r="TIX944" s="5"/>
      <c r="TIY944" s="5"/>
      <c r="TIZ944" s="5"/>
      <c r="TJA944" s="5"/>
      <c r="TJB944" s="5"/>
      <c r="TJC944" s="5"/>
      <c r="TJD944" s="5"/>
      <c r="TJE944" s="5"/>
      <c r="TJF944" s="5"/>
      <c r="TJG944" s="5"/>
      <c r="TJH944" s="5"/>
      <c r="TJI944" s="5"/>
      <c r="TJJ944" s="5"/>
      <c r="TJK944" s="5"/>
      <c r="TJL944" s="5"/>
      <c r="TJM944" s="5"/>
      <c r="TJN944" s="5"/>
      <c r="TJO944" s="5"/>
      <c r="TJP944" s="5"/>
      <c r="TJQ944" s="5"/>
      <c r="TJR944" s="5"/>
      <c r="TJS944" s="5"/>
      <c r="TJT944" s="5"/>
      <c r="TJU944" s="5"/>
      <c r="TJV944" s="5"/>
      <c r="TJW944" s="5"/>
      <c r="TJX944" s="5"/>
      <c r="TJY944" s="5"/>
      <c r="TJZ944" s="5"/>
      <c r="TKA944" s="5"/>
      <c r="TKB944" s="5"/>
      <c r="TKC944" s="5"/>
      <c r="TKD944" s="5"/>
      <c r="TKE944" s="5"/>
      <c r="TKF944" s="5"/>
      <c r="TKG944" s="5"/>
      <c r="TKH944" s="5"/>
      <c r="TKI944" s="5"/>
      <c r="TKJ944" s="5"/>
      <c r="TKK944" s="5"/>
      <c r="TKL944" s="5"/>
      <c r="TKM944" s="5"/>
      <c r="TKN944" s="5"/>
      <c r="TKO944" s="5"/>
      <c r="TKP944" s="5"/>
      <c r="TKQ944" s="5"/>
      <c r="TKR944" s="5"/>
      <c r="TKS944" s="5"/>
      <c r="TKT944" s="5"/>
      <c r="TKU944" s="5"/>
      <c r="TKV944" s="5"/>
      <c r="TKW944" s="5"/>
      <c r="TKX944" s="5"/>
      <c r="TKY944" s="5"/>
      <c r="TKZ944" s="5"/>
      <c r="TLA944" s="5"/>
      <c r="TLB944" s="5"/>
      <c r="TLC944" s="5"/>
      <c r="TLD944" s="5"/>
      <c r="TLE944" s="5"/>
      <c r="TLF944" s="5"/>
      <c r="TLG944" s="5"/>
      <c r="TLH944" s="5"/>
      <c r="TLI944" s="5"/>
      <c r="TLJ944" s="5"/>
      <c r="TLK944" s="5"/>
      <c r="TLL944" s="5"/>
      <c r="TLM944" s="5"/>
      <c r="TLN944" s="5"/>
      <c r="TLO944" s="5"/>
      <c r="TLP944" s="5"/>
      <c r="TLQ944" s="5"/>
      <c r="TLR944" s="5"/>
      <c r="TLS944" s="5"/>
      <c r="TLT944" s="5"/>
      <c r="TLU944" s="5"/>
      <c r="TLV944" s="5"/>
      <c r="TLW944" s="5"/>
      <c r="TLX944" s="5"/>
      <c r="TLY944" s="5"/>
      <c r="TLZ944" s="5"/>
      <c r="TMA944" s="5"/>
      <c r="TMB944" s="5"/>
      <c r="TMC944" s="5"/>
      <c r="TMD944" s="5"/>
      <c r="TME944" s="5"/>
      <c r="TMF944" s="5"/>
      <c r="TMG944" s="5"/>
      <c r="TMH944" s="5"/>
      <c r="TMI944" s="5"/>
      <c r="TMJ944" s="5"/>
      <c r="TMK944" s="5"/>
      <c r="TML944" s="5"/>
      <c r="TMM944" s="5"/>
      <c r="TMN944" s="5"/>
      <c r="TMO944" s="5"/>
      <c r="TMP944" s="5"/>
      <c r="TMQ944" s="5"/>
      <c r="TMR944" s="5"/>
      <c r="TMS944" s="5"/>
      <c r="TMT944" s="5"/>
      <c r="TMU944" s="5"/>
      <c r="TMV944" s="5"/>
      <c r="TMW944" s="5"/>
      <c r="TMX944" s="5"/>
      <c r="TMY944" s="5"/>
      <c r="TMZ944" s="5"/>
      <c r="TNA944" s="5"/>
      <c r="TNB944" s="5"/>
      <c r="TNC944" s="5"/>
      <c r="TND944" s="5"/>
      <c r="TNE944" s="5"/>
      <c r="TNF944" s="5"/>
      <c r="TNG944" s="5"/>
      <c r="TNH944" s="5"/>
      <c r="TNI944" s="5"/>
      <c r="TNJ944" s="5"/>
      <c r="TNK944" s="5"/>
      <c r="TNL944" s="5"/>
      <c r="TNM944" s="5"/>
      <c r="TNN944" s="5"/>
      <c r="TNO944" s="5"/>
      <c r="TNP944" s="5"/>
      <c r="TNQ944" s="5"/>
      <c r="TNR944" s="5"/>
      <c r="TNS944" s="5"/>
      <c r="TNT944" s="5"/>
      <c r="TNU944" s="5"/>
      <c r="TNV944" s="5"/>
      <c r="TNW944" s="5"/>
      <c r="TNX944" s="5"/>
      <c r="TNY944" s="5"/>
      <c r="TNZ944" s="5"/>
      <c r="TOA944" s="5"/>
      <c r="TOB944" s="5"/>
      <c r="TOC944" s="5"/>
      <c r="TOD944" s="5"/>
      <c r="TOE944" s="5"/>
      <c r="TOF944" s="5"/>
      <c r="TOG944" s="5"/>
      <c r="TOH944" s="5"/>
      <c r="TOI944" s="5"/>
      <c r="TOJ944" s="5"/>
      <c r="TOK944" s="5"/>
      <c r="TOL944" s="5"/>
      <c r="TOM944" s="5"/>
      <c r="TON944" s="5"/>
      <c r="TOO944" s="5"/>
      <c r="TOP944" s="5"/>
      <c r="TOQ944" s="5"/>
      <c r="TOR944" s="5"/>
      <c r="TOS944" s="5"/>
      <c r="TOT944" s="5"/>
      <c r="TOU944" s="5"/>
      <c r="TOV944" s="5"/>
      <c r="TOW944" s="5"/>
      <c r="TOX944" s="5"/>
      <c r="TOY944" s="5"/>
      <c r="TOZ944" s="5"/>
      <c r="TPA944" s="5"/>
      <c r="TPB944" s="5"/>
      <c r="TPC944" s="5"/>
      <c r="TPD944" s="5"/>
      <c r="TPE944" s="5"/>
      <c r="TPF944" s="5"/>
      <c r="TPG944" s="5"/>
      <c r="TPH944" s="5"/>
      <c r="TPI944" s="5"/>
      <c r="TPJ944" s="5"/>
      <c r="TPK944" s="5"/>
      <c r="TPL944" s="5"/>
      <c r="TPM944" s="5"/>
      <c r="TPN944" s="5"/>
      <c r="TPO944" s="5"/>
      <c r="TPP944" s="5"/>
      <c r="TPQ944" s="5"/>
      <c r="TPR944" s="5"/>
      <c r="TPS944" s="5"/>
      <c r="TPT944" s="5"/>
      <c r="TPU944" s="5"/>
      <c r="TPV944" s="5"/>
      <c r="TPW944" s="5"/>
      <c r="TPX944" s="5"/>
      <c r="TPY944" s="5"/>
      <c r="TPZ944" s="5"/>
      <c r="TQA944" s="5"/>
      <c r="TQB944" s="5"/>
      <c r="TQC944" s="5"/>
      <c r="TQD944" s="5"/>
      <c r="TQE944" s="5"/>
      <c r="TQF944" s="5"/>
      <c r="TQG944" s="5"/>
      <c r="TQH944" s="5"/>
      <c r="TQI944" s="5"/>
      <c r="TQJ944" s="5"/>
      <c r="TQK944" s="5"/>
      <c r="TQL944" s="5"/>
      <c r="TQM944" s="5"/>
      <c r="TQN944" s="5"/>
      <c r="TQO944" s="5"/>
      <c r="TQP944" s="5"/>
      <c r="TQQ944" s="5"/>
      <c r="TQR944" s="5"/>
      <c r="TQS944" s="5"/>
      <c r="TQT944" s="5"/>
      <c r="TQU944" s="5"/>
      <c r="TQV944" s="5"/>
      <c r="TQW944" s="5"/>
      <c r="TQX944" s="5"/>
      <c r="TQY944" s="5"/>
      <c r="TQZ944" s="5"/>
      <c r="TRA944" s="5"/>
      <c r="TRB944" s="5"/>
      <c r="TRC944" s="5"/>
      <c r="TRD944" s="5"/>
      <c r="TRE944" s="5"/>
      <c r="TRF944" s="5"/>
      <c r="TRG944" s="5"/>
      <c r="TRH944" s="5"/>
      <c r="TRI944" s="5"/>
      <c r="TRJ944" s="5"/>
      <c r="TRK944" s="5"/>
      <c r="TRL944" s="5"/>
      <c r="TRM944" s="5"/>
      <c r="TRN944" s="5"/>
      <c r="TRO944" s="5"/>
      <c r="TRP944" s="5"/>
      <c r="TRQ944" s="5"/>
      <c r="TRR944" s="5"/>
      <c r="TRS944" s="5"/>
      <c r="TRT944" s="5"/>
      <c r="TRU944" s="5"/>
      <c r="TRV944" s="5"/>
      <c r="TRW944" s="5"/>
      <c r="TRX944" s="5"/>
      <c r="TRY944" s="5"/>
      <c r="TRZ944" s="5"/>
      <c r="TSA944" s="5"/>
      <c r="TSB944" s="5"/>
      <c r="TSC944" s="5"/>
      <c r="TSD944" s="5"/>
      <c r="TSE944" s="5"/>
      <c r="TSF944" s="5"/>
      <c r="TSG944" s="5"/>
      <c r="TSH944" s="5"/>
      <c r="TSI944" s="5"/>
      <c r="TSJ944" s="5"/>
      <c r="TSK944" s="5"/>
      <c r="TSL944" s="5"/>
      <c r="TSM944" s="5"/>
      <c r="TSN944" s="5"/>
      <c r="TSO944" s="5"/>
      <c r="TSP944" s="5"/>
      <c r="TSQ944" s="5"/>
      <c r="TSR944" s="5"/>
      <c r="TSS944" s="5"/>
      <c r="TST944" s="5"/>
      <c r="TSU944" s="5"/>
      <c r="TSV944" s="5"/>
      <c r="TSW944" s="5"/>
      <c r="TSX944" s="5"/>
      <c r="TSY944" s="5"/>
      <c r="TSZ944" s="5"/>
      <c r="TTA944" s="5"/>
      <c r="TTB944" s="5"/>
      <c r="TTC944" s="5"/>
      <c r="TTD944" s="5"/>
      <c r="TTE944" s="5"/>
      <c r="TTF944" s="5"/>
      <c r="TTG944" s="5"/>
      <c r="TTH944" s="5"/>
      <c r="TTI944" s="5"/>
      <c r="TTJ944" s="5"/>
      <c r="TTK944" s="5"/>
      <c r="TTL944" s="5"/>
      <c r="TTM944" s="5"/>
      <c r="TTN944" s="5"/>
      <c r="TTO944" s="5"/>
      <c r="TTP944" s="5"/>
      <c r="TTQ944" s="5"/>
      <c r="TTR944" s="5"/>
      <c r="TTS944" s="5"/>
      <c r="TTT944" s="5"/>
      <c r="TTU944" s="5"/>
      <c r="TTV944" s="5"/>
      <c r="TTW944" s="5"/>
      <c r="TTX944" s="5"/>
      <c r="TTY944" s="5"/>
      <c r="TTZ944" s="5"/>
      <c r="TUA944" s="5"/>
      <c r="TUB944" s="5"/>
      <c r="TUC944" s="5"/>
      <c r="TUD944" s="5"/>
      <c r="TUE944" s="5"/>
      <c r="TUF944" s="5"/>
      <c r="TUG944" s="5"/>
      <c r="TUH944" s="5"/>
      <c r="TUI944" s="5"/>
      <c r="TUJ944" s="5"/>
      <c r="TUK944" s="5"/>
      <c r="TUL944" s="5"/>
      <c r="TUM944" s="5"/>
      <c r="TUN944" s="5"/>
      <c r="TUO944" s="5"/>
      <c r="TUP944" s="5"/>
      <c r="TUQ944" s="5"/>
      <c r="TUR944" s="5"/>
      <c r="TUS944" s="5"/>
      <c r="TUT944" s="5"/>
      <c r="TUU944" s="5"/>
      <c r="TUV944" s="5"/>
      <c r="TUW944" s="5"/>
      <c r="TUX944" s="5"/>
      <c r="TUY944" s="5"/>
      <c r="TUZ944" s="5"/>
      <c r="TVA944" s="5"/>
      <c r="TVB944" s="5"/>
      <c r="TVC944" s="5"/>
      <c r="TVD944" s="5"/>
      <c r="TVE944" s="5"/>
      <c r="TVF944" s="5"/>
      <c r="TVG944" s="5"/>
      <c r="TVH944" s="5"/>
      <c r="TVI944" s="5"/>
      <c r="TVJ944" s="5"/>
      <c r="TVK944" s="5"/>
      <c r="TVL944" s="5"/>
      <c r="TVM944" s="5"/>
      <c r="TVN944" s="5"/>
      <c r="TVO944" s="5"/>
      <c r="TVP944" s="5"/>
      <c r="TVQ944" s="5"/>
      <c r="TVR944" s="5"/>
      <c r="TVS944" s="5"/>
      <c r="TVT944" s="5"/>
      <c r="TVU944" s="5"/>
      <c r="TVV944" s="5"/>
      <c r="TVW944" s="5"/>
      <c r="TVX944" s="5"/>
      <c r="TVY944" s="5"/>
      <c r="TVZ944" s="5"/>
      <c r="TWA944" s="5"/>
      <c r="TWB944" s="5"/>
      <c r="TWC944" s="5"/>
      <c r="TWD944" s="5"/>
      <c r="TWE944" s="5"/>
      <c r="TWF944" s="5"/>
      <c r="TWG944" s="5"/>
      <c r="TWH944" s="5"/>
      <c r="TWI944" s="5"/>
      <c r="TWJ944" s="5"/>
      <c r="TWK944" s="5"/>
      <c r="TWL944" s="5"/>
      <c r="TWM944" s="5"/>
      <c r="TWN944" s="5"/>
      <c r="TWO944" s="5"/>
      <c r="TWP944" s="5"/>
      <c r="TWQ944" s="5"/>
      <c r="TWR944" s="5"/>
      <c r="TWS944" s="5"/>
      <c r="TWT944" s="5"/>
      <c r="TWU944" s="5"/>
      <c r="TWV944" s="5"/>
      <c r="TWW944" s="5"/>
      <c r="TWX944" s="5"/>
      <c r="TWY944" s="5"/>
      <c r="TWZ944" s="5"/>
      <c r="TXA944" s="5"/>
      <c r="TXB944" s="5"/>
      <c r="TXC944" s="5"/>
      <c r="TXD944" s="5"/>
      <c r="TXE944" s="5"/>
      <c r="TXF944" s="5"/>
      <c r="TXG944" s="5"/>
      <c r="TXH944" s="5"/>
      <c r="TXI944" s="5"/>
      <c r="TXJ944" s="5"/>
      <c r="TXK944" s="5"/>
      <c r="TXL944" s="5"/>
      <c r="TXM944" s="5"/>
      <c r="TXN944" s="5"/>
      <c r="TXO944" s="5"/>
      <c r="TXP944" s="5"/>
      <c r="TXQ944" s="5"/>
      <c r="TXR944" s="5"/>
      <c r="TXS944" s="5"/>
      <c r="TXT944" s="5"/>
      <c r="TXU944" s="5"/>
      <c r="TXV944" s="5"/>
      <c r="TXW944" s="5"/>
      <c r="TXX944" s="5"/>
      <c r="TXY944" s="5"/>
      <c r="TXZ944" s="5"/>
      <c r="TYA944" s="5"/>
      <c r="TYB944" s="5"/>
      <c r="TYC944" s="5"/>
      <c r="TYD944" s="5"/>
      <c r="TYE944" s="5"/>
      <c r="TYF944" s="5"/>
      <c r="TYG944" s="5"/>
      <c r="TYH944" s="5"/>
      <c r="TYI944" s="5"/>
      <c r="TYJ944" s="5"/>
      <c r="TYK944" s="5"/>
      <c r="TYL944" s="5"/>
      <c r="TYM944" s="5"/>
      <c r="TYN944" s="5"/>
      <c r="TYO944" s="5"/>
      <c r="TYP944" s="5"/>
      <c r="TYQ944" s="5"/>
      <c r="TYR944" s="5"/>
      <c r="TYS944" s="5"/>
      <c r="TYT944" s="5"/>
      <c r="TYU944" s="5"/>
      <c r="TYV944" s="5"/>
      <c r="TYW944" s="5"/>
      <c r="TYX944" s="5"/>
      <c r="TYY944" s="5"/>
      <c r="TYZ944" s="5"/>
      <c r="TZA944" s="5"/>
      <c r="TZB944" s="5"/>
      <c r="TZC944" s="5"/>
      <c r="TZD944" s="5"/>
      <c r="TZE944" s="5"/>
      <c r="TZF944" s="5"/>
      <c r="TZG944" s="5"/>
      <c r="TZH944" s="5"/>
      <c r="TZI944" s="5"/>
      <c r="TZJ944" s="5"/>
      <c r="TZK944" s="5"/>
      <c r="TZL944" s="5"/>
      <c r="TZM944" s="5"/>
      <c r="TZN944" s="5"/>
      <c r="TZO944" s="5"/>
      <c r="TZP944" s="5"/>
      <c r="TZQ944" s="5"/>
      <c r="TZR944" s="5"/>
      <c r="TZS944" s="5"/>
      <c r="TZT944" s="5"/>
      <c r="TZU944" s="5"/>
      <c r="TZV944" s="5"/>
      <c r="TZW944" s="5"/>
      <c r="TZX944" s="5"/>
      <c r="TZY944" s="5"/>
      <c r="TZZ944" s="5"/>
      <c r="UAA944" s="5"/>
      <c r="UAB944" s="5"/>
      <c r="UAC944" s="5"/>
      <c r="UAD944" s="5"/>
      <c r="UAE944" s="5"/>
      <c r="UAF944" s="5"/>
      <c r="UAG944" s="5"/>
      <c r="UAH944" s="5"/>
      <c r="UAI944" s="5"/>
      <c r="UAJ944" s="5"/>
      <c r="UAK944" s="5"/>
      <c r="UAL944" s="5"/>
      <c r="UAM944" s="5"/>
      <c r="UAN944" s="5"/>
      <c r="UAO944" s="5"/>
      <c r="UAP944" s="5"/>
      <c r="UAQ944" s="5"/>
      <c r="UAR944" s="5"/>
      <c r="UAS944" s="5"/>
      <c r="UAT944" s="5"/>
      <c r="UAU944" s="5"/>
      <c r="UAV944" s="5"/>
      <c r="UAW944" s="5"/>
      <c r="UAX944" s="5"/>
      <c r="UAY944" s="5"/>
      <c r="UAZ944" s="5"/>
      <c r="UBA944" s="5"/>
      <c r="UBB944" s="5"/>
      <c r="UBC944" s="5"/>
      <c r="UBD944" s="5"/>
      <c r="UBE944" s="5"/>
      <c r="UBF944" s="5"/>
      <c r="UBG944" s="5"/>
      <c r="UBH944" s="5"/>
      <c r="UBI944" s="5"/>
      <c r="UBJ944" s="5"/>
      <c r="UBK944" s="5"/>
      <c r="UBL944" s="5"/>
      <c r="UBM944" s="5"/>
      <c r="UBN944" s="5"/>
      <c r="UBO944" s="5"/>
      <c r="UBP944" s="5"/>
      <c r="UBQ944" s="5"/>
      <c r="UBR944" s="5"/>
      <c r="UBS944" s="5"/>
      <c r="UBT944" s="5"/>
      <c r="UBU944" s="5"/>
      <c r="UBV944" s="5"/>
      <c r="UBW944" s="5"/>
      <c r="UBX944" s="5"/>
      <c r="UBY944" s="5"/>
      <c r="UBZ944" s="5"/>
      <c r="UCA944" s="5"/>
      <c r="UCB944" s="5"/>
      <c r="UCC944" s="5"/>
      <c r="UCD944" s="5"/>
      <c r="UCE944" s="5"/>
      <c r="UCF944" s="5"/>
      <c r="UCG944" s="5"/>
      <c r="UCH944" s="5"/>
      <c r="UCI944" s="5"/>
      <c r="UCJ944" s="5"/>
      <c r="UCK944" s="5"/>
      <c r="UCL944" s="5"/>
      <c r="UCM944" s="5"/>
      <c r="UCN944" s="5"/>
      <c r="UCO944" s="5"/>
      <c r="UCP944" s="5"/>
      <c r="UCQ944" s="5"/>
      <c r="UCR944" s="5"/>
      <c r="UCS944" s="5"/>
      <c r="UCT944" s="5"/>
      <c r="UCU944" s="5"/>
      <c r="UCV944" s="5"/>
      <c r="UCW944" s="5"/>
      <c r="UCX944" s="5"/>
      <c r="UCY944" s="5"/>
      <c r="UCZ944" s="5"/>
      <c r="UDA944" s="5"/>
      <c r="UDB944" s="5"/>
      <c r="UDC944" s="5"/>
      <c r="UDD944" s="5"/>
      <c r="UDE944" s="5"/>
      <c r="UDF944" s="5"/>
      <c r="UDG944" s="5"/>
      <c r="UDH944" s="5"/>
      <c r="UDI944" s="5"/>
      <c r="UDJ944" s="5"/>
      <c r="UDK944" s="5"/>
      <c r="UDL944" s="5"/>
      <c r="UDM944" s="5"/>
      <c r="UDN944" s="5"/>
      <c r="UDO944" s="5"/>
      <c r="UDP944" s="5"/>
      <c r="UDQ944" s="5"/>
      <c r="UDR944" s="5"/>
      <c r="UDS944" s="5"/>
      <c r="UDT944" s="5"/>
      <c r="UDU944" s="5"/>
      <c r="UDV944" s="5"/>
      <c r="UDW944" s="5"/>
      <c r="UDX944" s="5"/>
      <c r="UDY944" s="5"/>
      <c r="UDZ944" s="5"/>
      <c r="UEA944" s="5"/>
      <c r="UEB944" s="5"/>
      <c r="UEC944" s="5"/>
      <c r="UED944" s="5"/>
      <c r="UEE944" s="5"/>
      <c r="UEF944" s="5"/>
      <c r="UEG944" s="5"/>
      <c r="UEH944" s="5"/>
      <c r="UEI944" s="5"/>
      <c r="UEJ944" s="5"/>
      <c r="UEK944" s="5"/>
      <c r="UEL944" s="5"/>
      <c r="UEM944" s="5"/>
      <c r="UEN944" s="5"/>
      <c r="UEO944" s="5"/>
      <c r="UEP944" s="5"/>
      <c r="UEQ944" s="5"/>
      <c r="UER944" s="5"/>
      <c r="UES944" s="5"/>
      <c r="UET944" s="5"/>
      <c r="UEU944" s="5"/>
      <c r="UEV944" s="5"/>
      <c r="UEW944" s="5"/>
      <c r="UEX944" s="5"/>
      <c r="UEY944" s="5"/>
      <c r="UEZ944" s="5"/>
      <c r="UFA944" s="5"/>
      <c r="UFB944" s="5"/>
      <c r="UFC944" s="5"/>
      <c r="UFD944" s="5"/>
      <c r="UFE944" s="5"/>
      <c r="UFF944" s="5"/>
      <c r="UFG944" s="5"/>
      <c r="UFH944" s="5"/>
      <c r="UFI944" s="5"/>
      <c r="UFJ944" s="5"/>
      <c r="UFK944" s="5"/>
      <c r="UFL944" s="5"/>
      <c r="UFM944" s="5"/>
      <c r="UFN944" s="5"/>
      <c r="UFO944" s="5"/>
      <c r="UFP944" s="5"/>
      <c r="UFQ944" s="5"/>
      <c r="UFR944" s="5"/>
      <c r="UFS944" s="5"/>
      <c r="UFT944" s="5"/>
      <c r="UFU944" s="5"/>
      <c r="UFV944" s="5"/>
      <c r="UFW944" s="5"/>
      <c r="UFX944" s="5"/>
      <c r="UFY944" s="5"/>
      <c r="UFZ944" s="5"/>
      <c r="UGA944" s="5"/>
      <c r="UGB944" s="5"/>
      <c r="UGC944" s="5"/>
      <c r="UGD944" s="5"/>
      <c r="UGE944" s="5"/>
      <c r="UGF944" s="5"/>
      <c r="UGG944" s="5"/>
      <c r="UGH944" s="5"/>
      <c r="UGI944" s="5"/>
      <c r="UGJ944" s="5"/>
      <c r="UGK944" s="5"/>
      <c r="UGL944" s="5"/>
      <c r="UGM944" s="5"/>
      <c r="UGN944" s="5"/>
      <c r="UGO944" s="5"/>
      <c r="UGP944" s="5"/>
      <c r="UGQ944" s="5"/>
      <c r="UGR944" s="5"/>
      <c r="UGS944" s="5"/>
      <c r="UGT944" s="5"/>
      <c r="UGU944" s="5"/>
      <c r="UGV944" s="5"/>
      <c r="UGW944" s="5"/>
      <c r="UGX944" s="5"/>
      <c r="UGY944" s="5"/>
      <c r="UGZ944" s="5"/>
      <c r="UHA944" s="5"/>
      <c r="UHB944" s="5"/>
      <c r="UHC944" s="5"/>
      <c r="UHD944" s="5"/>
      <c r="UHE944" s="5"/>
      <c r="UHF944" s="5"/>
      <c r="UHG944" s="5"/>
      <c r="UHH944" s="5"/>
      <c r="UHI944" s="5"/>
      <c r="UHJ944" s="5"/>
      <c r="UHK944" s="5"/>
      <c r="UHL944" s="5"/>
      <c r="UHM944" s="5"/>
      <c r="UHN944" s="5"/>
      <c r="UHO944" s="5"/>
      <c r="UHP944" s="5"/>
      <c r="UHQ944" s="5"/>
      <c r="UHR944" s="5"/>
      <c r="UHS944" s="5"/>
      <c r="UHT944" s="5"/>
      <c r="UHU944" s="5"/>
      <c r="UHV944" s="5"/>
      <c r="UHW944" s="5"/>
      <c r="UHX944" s="5"/>
      <c r="UHY944" s="5"/>
      <c r="UHZ944" s="5"/>
      <c r="UIA944" s="5"/>
      <c r="UIB944" s="5"/>
      <c r="UIC944" s="5"/>
      <c r="UID944" s="5"/>
      <c r="UIE944" s="5"/>
      <c r="UIF944" s="5"/>
      <c r="UIG944" s="5"/>
      <c r="UIH944" s="5"/>
      <c r="UII944" s="5"/>
      <c r="UIJ944" s="5"/>
      <c r="UIK944" s="5"/>
      <c r="UIL944" s="5"/>
      <c r="UIM944" s="5"/>
      <c r="UIN944" s="5"/>
      <c r="UIO944" s="5"/>
      <c r="UIP944" s="5"/>
      <c r="UIQ944" s="5"/>
      <c r="UIR944" s="5"/>
      <c r="UIS944" s="5"/>
      <c r="UIT944" s="5"/>
      <c r="UIU944" s="5"/>
      <c r="UIV944" s="5"/>
      <c r="UIW944" s="5"/>
      <c r="UIX944" s="5"/>
      <c r="UIY944" s="5"/>
      <c r="UIZ944" s="5"/>
      <c r="UJA944" s="5"/>
      <c r="UJB944" s="5"/>
      <c r="UJC944" s="5"/>
      <c r="UJD944" s="5"/>
      <c r="UJE944" s="5"/>
      <c r="UJF944" s="5"/>
      <c r="UJG944" s="5"/>
      <c r="UJH944" s="5"/>
      <c r="UJI944" s="5"/>
      <c r="UJJ944" s="5"/>
      <c r="UJK944" s="5"/>
      <c r="UJL944" s="5"/>
      <c r="UJM944" s="5"/>
      <c r="UJN944" s="5"/>
      <c r="UJO944" s="5"/>
      <c r="UJP944" s="5"/>
      <c r="UJQ944" s="5"/>
      <c r="UJR944" s="5"/>
      <c r="UJS944" s="5"/>
      <c r="UJT944" s="5"/>
      <c r="UJU944" s="5"/>
      <c r="UJV944" s="5"/>
      <c r="UJW944" s="5"/>
      <c r="UJX944" s="5"/>
      <c r="UJY944" s="5"/>
      <c r="UJZ944" s="5"/>
      <c r="UKA944" s="5"/>
      <c r="UKB944" s="5"/>
      <c r="UKC944" s="5"/>
      <c r="UKD944" s="5"/>
      <c r="UKE944" s="5"/>
      <c r="UKF944" s="5"/>
      <c r="UKG944" s="5"/>
      <c r="UKH944" s="5"/>
      <c r="UKI944" s="5"/>
      <c r="UKJ944" s="5"/>
      <c r="UKK944" s="5"/>
      <c r="UKL944" s="5"/>
      <c r="UKM944" s="5"/>
      <c r="UKN944" s="5"/>
      <c r="UKO944" s="5"/>
      <c r="UKP944" s="5"/>
      <c r="UKQ944" s="5"/>
      <c r="UKR944" s="5"/>
      <c r="UKS944" s="5"/>
      <c r="UKT944" s="5"/>
      <c r="UKU944" s="5"/>
      <c r="UKV944" s="5"/>
      <c r="UKW944" s="5"/>
      <c r="UKX944" s="5"/>
      <c r="UKY944" s="5"/>
      <c r="UKZ944" s="5"/>
      <c r="ULA944" s="5"/>
      <c r="ULB944" s="5"/>
      <c r="ULC944" s="5"/>
      <c r="ULD944" s="5"/>
      <c r="ULE944" s="5"/>
      <c r="ULF944" s="5"/>
      <c r="ULG944" s="5"/>
      <c r="ULH944" s="5"/>
      <c r="ULI944" s="5"/>
      <c r="ULJ944" s="5"/>
      <c r="ULK944" s="5"/>
      <c r="ULL944" s="5"/>
      <c r="ULM944" s="5"/>
      <c r="ULN944" s="5"/>
      <c r="ULO944" s="5"/>
      <c r="ULP944" s="5"/>
      <c r="ULQ944" s="5"/>
      <c r="ULR944" s="5"/>
      <c r="ULS944" s="5"/>
      <c r="ULT944" s="5"/>
      <c r="ULU944" s="5"/>
      <c r="ULV944" s="5"/>
      <c r="ULW944" s="5"/>
      <c r="ULX944" s="5"/>
      <c r="ULY944" s="5"/>
      <c r="ULZ944" s="5"/>
      <c r="UMA944" s="5"/>
      <c r="UMB944" s="5"/>
      <c r="UMC944" s="5"/>
      <c r="UMD944" s="5"/>
      <c r="UME944" s="5"/>
      <c r="UMF944" s="5"/>
      <c r="UMG944" s="5"/>
      <c r="UMH944" s="5"/>
      <c r="UMI944" s="5"/>
      <c r="UMJ944" s="5"/>
      <c r="UMK944" s="5"/>
      <c r="UML944" s="5"/>
      <c r="UMM944" s="5"/>
      <c r="UMN944" s="5"/>
      <c r="UMO944" s="5"/>
      <c r="UMP944" s="5"/>
      <c r="UMQ944" s="5"/>
      <c r="UMR944" s="5"/>
      <c r="UMS944" s="5"/>
      <c r="UMT944" s="5"/>
      <c r="UMU944" s="5"/>
      <c r="UMV944" s="5"/>
      <c r="UMW944" s="5"/>
      <c r="UMX944" s="5"/>
      <c r="UMY944" s="5"/>
      <c r="UMZ944" s="5"/>
      <c r="UNA944" s="5"/>
      <c r="UNB944" s="5"/>
      <c r="UNC944" s="5"/>
      <c r="UND944" s="5"/>
      <c r="UNE944" s="5"/>
      <c r="UNF944" s="5"/>
      <c r="UNG944" s="5"/>
      <c r="UNH944" s="5"/>
      <c r="UNI944" s="5"/>
      <c r="UNJ944" s="5"/>
      <c r="UNK944" s="5"/>
      <c r="UNL944" s="5"/>
      <c r="UNM944" s="5"/>
      <c r="UNN944" s="5"/>
      <c r="UNO944" s="5"/>
      <c r="UNP944" s="5"/>
      <c r="UNQ944" s="5"/>
      <c r="UNR944" s="5"/>
      <c r="UNS944" s="5"/>
      <c r="UNT944" s="5"/>
      <c r="UNU944" s="5"/>
      <c r="UNV944" s="5"/>
      <c r="UNW944" s="5"/>
      <c r="UNX944" s="5"/>
      <c r="UNY944" s="5"/>
      <c r="UNZ944" s="5"/>
      <c r="UOA944" s="5"/>
      <c r="UOB944" s="5"/>
      <c r="UOC944" s="5"/>
      <c r="UOD944" s="5"/>
      <c r="UOE944" s="5"/>
      <c r="UOF944" s="5"/>
      <c r="UOG944" s="5"/>
      <c r="UOH944" s="5"/>
      <c r="UOI944" s="5"/>
      <c r="UOJ944" s="5"/>
      <c r="UOK944" s="5"/>
      <c r="UOL944" s="5"/>
      <c r="UOM944" s="5"/>
      <c r="UON944" s="5"/>
      <c r="UOO944" s="5"/>
      <c r="UOP944" s="5"/>
      <c r="UOQ944" s="5"/>
      <c r="UOR944" s="5"/>
      <c r="UOS944" s="5"/>
      <c r="UOT944" s="5"/>
      <c r="UOU944" s="5"/>
      <c r="UOV944" s="5"/>
      <c r="UOW944" s="5"/>
      <c r="UOX944" s="5"/>
      <c r="UOY944" s="5"/>
      <c r="UOZ944" s="5"/>
      <c r="UPA944" s="5"/>
      <c r="UPB944" s="5"/>
      <c r="UPC944" s="5"/>
      <c r="UPD944" s="5"/>
      <c r="UPE944" s="5"/>
      <c r="UPF944" s="5"/>
      <c r="UPG944" s="5"/>
      <c r="UPH944" s="5"/>
      <c r="UPI944" s="5"/>
      <c r="UPJ944" s="5"/>
      <c r="UPK944" s="5"/>
      <c r="UPL944" s="5"/>
      <c r="UPM944" s="5"/>
      <c r="UPN944" s="5"/>
      <c r="UPO944" s="5"/>
      <c r="UPP944" s="5"/>
      <c r="UPQ944" s="5"/>
      <c r="UPR944" s="5"/>
      <c r="UPS944" s="5"/>
      <c r="UPT944" s="5"/>
      <c r="UPU944" s="5"/>
      <c r="UPV944" s="5"/>
      <c r="UPW944" s="5"/>
      <c r="UPX944" s="5"/>
      <c r="UPY944" s="5"/>
      <c r="UPZ944" s="5"/>
      <c r="UQA944" s="5"/>
      <c r="UQB944" s="5"/>
      <c r="UQC944" s="5"/>
      <c r="UQD944" s="5"/>
      <c r="UQE944" s="5"/>
      <c r="UQF944" s="5"/>
      <c r="UQG944" s="5"/>
      <c r="UQH944" s="5"/>
      <c r="UQI944" s="5"/>
      <c r="UQJ944" s="5"/>
      <c r="UQK944" s="5"/>
      <c r="UQL944" s="5"/>
      <c r="UQM944" s="5"/>
      <c r="UQN944" s="5"/>
      <c r="UQO944" s="5"/>
      <c r="UQP944" s="5"/>
      <c r="UQQ944" s="5"/>
      <c r="UQR944" s="5"/>
      <c r="UQS944" s="5"/>
      <c r="UQT944" s="5"/>
      <c r="UQU944" s="5"/>
      <c r="UQV944" s="5"/>
      <c r="UQW944" s="5"/>
      <c r="UQX944" s="5"/>
      <c r="UQY944" s="5"/>
      <c r="UQZ944" s="5"/>
      <c r="URA944" s="5"/>
      <c r="URB944" s="5"/>
      <c r="URC944" s="5"/>
      <c r="URD944" s="5"/>
      <c r="URE944" s="5"/>
      <c r="URF944" s="5"/>
      <c r="URG944" s="5"/>
      <c r="URH944" s="5"/>
      <c r="URI944" s="5"/>
      <c r="URJ944" s="5"/>
      <c r="URK944" s="5"/>
      <c r="URL944" s="5"/>
      <c r="URM944" s="5"/>
      <c r="URN944" s="5"/>
      <c r="URO944" s="5"/>
      <c r="URP944" s="5"/>
      <c r="URQ944" s="5"/>
      <c r="URR944" s="5"/>
      <c r="URS944" s="5"/>
      <c r="URT944" s="5"/>
      <c r="URU944" s="5"/>
      <c r="URV944" s="5"/>
      <c r="URW944" s="5"/>
      <c r="URX944" s="5"/>
      <c r="URY944" s="5"/>
      <c r="URZ944" s="5"/>
      <c r="USA944" s="5"/>
      <c r="USB944" s="5"/>
      <c r="USC944" s="5"/>
      <c r="USD944" s="5"/>
      <c r="USE944" s="5"/>
      <c r="USF944" s="5"/>
      <c r="USG944" s="5"/>
      <c r="USH944" s="5"/>
      <c r="USI944" s="5"/>
      <c r="USJ944" s="5"/>
      <c r="USK944" s="5"/>
      <c r="USL944" s="5"/>
      <c r="USM944" s="5"/>
      <c r="USN944" s="5"/>
      <c r="USO944" s="5"/>
      <c r="USP944" s="5"/>
      <c r="USQ944" s="5"/>
      <c r="USR944" s="5"/>
      <c r="USS944" s="5"/>
      <c r="UST944" s="5"/>
      <c r="USU944" s="5"/>
      <c r="USV944" s="5"/>
      <c r="USW944" s="5"/>
      <c r="USX944" s="5"/>
      <c r="USY944" s="5"/>
      <c r="USZ944" s="5"/>
      <c r="UTA944" s="5"/>
      <c r="UTB944" s="5"/>
      <c r="UTC944" s="5"/>
      <c r="UTD944" s="5"/>
      <c r="UTE944" s="5"/>
      <c r="UTF944" s="5"/>
      <c r="UTG944" s="5"/>
      <c r="UTH944" s="5"/>
      <c r="UTI944" s="5"/>
      <c r="UTJ944" s="5"/>
      <c r="UTK944" s="5"/>
      <c r="UTL944" s="5"/>
      <c r="UTM944" s="5"/>
      <c r="UTN944" s="5"/>
      <c r="UTO944" s="5"/>
      <c r="UTP944" s="5"/>
      <c r="UTQ944" s="5"/>
      <c r="UTR944" s="5"/>
      <c r="UTS944" s="5"/>
      <c r="UTT944" s="5"/>
      <c r="UTU944" s="5"/>
      <c r="UTV944" s="5"/>
      <c r="UTW944" s="5"/>
      <c r="UTX944" s="5"/>
      <c r="UTY944" s="5"/>
      <c r="UTZ944" s="5"/>
      <c r="UUA944" s="5"/>
      <c r="UUB944" s="5"/>
      <c r="UUC944" s="5"/>
      <c r="UUD944" s="5"/>
      <c r="UUE944" s="5"/>
      <c r="UUF944" s="5"/>
      <c r="UUG944" s="5"/>
      <c r="UUH944" s="5"/>
      <c r="UUI944" s="5"/>
      <c r="UUJ944" s="5"/>
      <c r="UUK944" s="5"/>
      <c r="UUL944" s="5"/>
      <c r="UUM944" s="5"/>
      <c r="UUN944" s="5"/>
      <c r="UUO944" s="5"/>
      <c r="UUP944" s="5"/>
      <c r="UUQ944" s="5"/>
      <c r="UUR944" s="5"/>
      <c r="UUS944" s="5"/>
      <c r="UUT944" s="5"/>
      <c r="UUU944" s="5"/>
      <c r="UUV944" s="5"/>
      <c r="UUW944" s="5"/>
      <c r="UUX944" s="5"/>
      <c r="UUY944" s="5"/>
      <c r="UUZ944" s="5"/>
      <c r="UVA944" s="5"/>
      <c r="UVB944" s="5"/>
      <c r="UVC944" s="5"/>
      <c r="UVD944" s="5"/>
      <c r="UVE944" s="5"/>
      <c r="UVF944" s="5"/>
      <c r="UVG944" s="5"/>
      <c r="UVH944" s="5"/>
      <c r="UVI944" s="5"/>
      <c r="UVJ944" s="5"/>
      <c r="UVK944" s="5"/>
      <c r="UVL944" s="5"/>
      <c r="UVM944" s="5"/>
      <c r="UVN944" s="5"/>
      <c r="UVO944" s="5"/>
      <c r="UVP944" s="5"/>
      <c r="UVQ944" s="5"/>
      <c r="UVR944" s="5"/>
      <c r="UVS944" s="5"/>
      <c r="UVT944" s="5"/>
      <c r="UVU944" s="5"/>
      <c r="UVV944" s="5"/>
      <c r="UVW944" s="5"/>
      <c r="UVX944" s="5"/>
      <c r="UVY944" s="5"/>
      <c r="UVZ944" s="5"/>
      <c r="UWA944" s="5"/>
      <c r="UWB944" s="5"/>
      <c r="UWC944" s="5"/>
      <c r="UWD944" s="5"/>
      <c r="UWE944" s="5"/>
      <c r="UWF944" s="5"/>
      <c r="UWG944" s="5"/>
      <c r="UWH944" s="5"/>
      <c r="UWI944" s="5"/>
      <c r="UWJ944" s="5"/>
      <c r="UWK944" s="5"/>
      <c r="UWL944" s="5"/>
      <c r="UWM944" s="5"/>
      <c r="UWN944" s="5"/>
      <c r="UWO944" s="5"/>
      <c r="UWP944" s="5"/>
      <c r="UWQ944" s="5"/>
      <c r="UWR944" s="5"/>
      <c r="UWS944" s="5"/>
      <c r="UWT944" s="5"/>
      <c r="UWU944" s="5"/>
      <c r="UWV944" s="5"/>
      <c r="UWW944" s="5"/>
      <c r="UWX944" s="5"/>
      <c r="UWY944" s="5"/>
      <c r="UWZ944" s="5"/>
      <c r="UXA944" s="5"/>
      <c r="UXB944" s="5"/>
      <c r="UXC944" s="5"/>
      <c r="UXD944" s="5"/>
      <c r="UXE944" s="5"/>
      <c r="UXF944" s="5"/>
      <c r="UXG944" s="5"/>
      <c r="UXH944" s="5"/>
      <c r="UXI944" s="5"/>
      <c r="UXJ944" s="5"/>
      <c r="UXK944" s="5"/>
      <c r="UXL944" s="5"/>
      <c r="UXM944" s="5"/>
      <c r="UXN944" s="5"/>
      <c r="UXO944" s="5"/>
      <c r="UXP944" s="5"/>
      <c r="UXQ944" s="5"/>
      <c r="UXR944" s="5"/>
      <c r="UXS944" s="5"/>
      <c r="UXT944" s="5"/>
      <c r="UXU944" s="5"/>
      <c r="UXV944" s="5"/>
      <c r="UXW944" s="5"/>
      <c r="UXX944" s="5"/>
      <c r="UXY944" s="5"/>
      <c r="UXZ944" s="5"/>
      <c r="UYA944" s="5"/>
      <c r="UYB944" s="5"/>
      <c r="UYC944" s="5"/>
      <c r="UYD944" s="5"/>
      <c r="UYE944" s="5"/>
      <c r="UYF944" s="5"/>
      <c r="UYG944" s="5"/>
      <c r="UYH944" s="5"/>
      <c r="UYI944" s="5"/>
      <c r="UYJ944" s="5"/>
      <c r="UYK944" s="5"/>
      <c r="UYL944" s="5"/>
      <c r="UYM944" s="5"/>
      <c r="UYN944" s="5"/>
      <c r="UYO944" s="5"/>
      <c r="UYP944" s="5"/>
      <c r="UYQ944" s="5"/>
      <c r="UYR944" s="5"/>
      <c r="UYS944" s="5"/>
      <c r="UYT944" s="5"/>
      <c r="UYU944" s="5"/>
      <c r="UYV944" s="5"/>
      <c r="UYW944" s="5"/>
      <c r="UYX944" s="5"/>
      <c r="UYY944" s="5"/>
      <c r="UYZ944" s="5"/>
      <c r="UZA944" s="5"/>
      <c r="UZB944" s="5"/>
      <c r="UZC944" s="5"/>
      <c r="UZD944" s="5"/>
      <c r="UZE944" s="5"/>
      <c r="UZF944" s="5"/>
      <c r="UZG944" s="5"/>
      <c r="UZH944" s="5"/>
      <c r="UZI944" s="5"/>
      <c r="UZJ944" s="5"/>
      <c r="UZK944" s="5"/>
      <c r="UZL944" s="5"/>
      <c r="UZM944" s="5"/>
      <c r="UZN944" s="5"/>
      <c r="UZO944" s="5"/>
      <c r="UZP944" s="5"/>
      <c r="UZQ944" s="5"/>
      <c r="UZR944" s="5"/>
      <c r="UZS944" s="5"/>
      <c r="UZT944" s="5"/>
      <c r="UZU944" s="5"/>
      <c r="UZV944" s="5"/>
      <c r="UZW944" s="5"/>
      <c r="UZX944" s="5"/>
      <c r="UZY944" s="5"/>
      <c r="UZZ944" s="5"/>
      <c r="VAA944" s="5"/>
      <c r="VAB944" s="5"/>
      <c r="VAC944" s="5"/>
      <c r="VAD944" s="5"/>
      <c r="VAE944" s="5"/>
      <c r="VAF944" s="5"/>
      <c r="VAG944" s="5"/>
      <c r="VAH944" s="5"/>
      <c r="VAI944" s="5"/>
      <c r="VAJ944" s="5"/>
      <c r="VAK944" s="5"/>
      <c r="VAL944" s="5"/>
      <c r="VAM944" s="5"/>
      <c r="VAN944" s="5"/>
      <c r="VAO944" s="5"/>
      <c r="VAP944" s="5"/>
      <c r="VAQ944" s="5"/>
      <c r="VAR944" s="5"/>
      <c r="VAS944" s="5"/>
      <c r="VAT944" s="5"/>
      <c r="VAU944" s="5"/>
      <c r="VAV944" s="5"/>
      <c r="VAW944" s="5"/>
      <c r="VAX944" s="5"/>
      <c r="VAY944" s="5"/>
      <c r="VAZ944" s="5"/>
      <c r="VBA944" s="5"/>
      <c r="VBB944" s="5"/>
      <c r="VBC944" s="5"/>
      <c r="VBD944" s="5"/>
      <c r="VBE944" s="5"/>
      <c r="VBF944" s="5"/>
      <c r="VBG944" s="5"/>
      <c r="VBH944" s="5"/>
      <c r="VBI944" s="5"/>
      <c r="VBJ944" s="5"/>
      <c r="VBK944" s="5"/>
      <c r="VBL944" s="5"/>
      <c r="VBM944" s="5"/>
      <c r="VBN944" s="5"/>
      <c r="VBO944" s="5"/>
      <c r="VBP944" s="5"/>
      <c r="VBQ944" s="5"/>
      <c r="VBR944" s="5"/>
      <c r="VBS944" s="5"/>
      <c r="VBT944" s="5"/>
      <c r="VBU944" s="5"/>
      <c r="VBV944" s="5"/>
      <c r="VBW944" s="5"/>
      <c r="VBX944" s="5"/>
      <c r="VBY944" s="5"/>
      <c r="VBZ944" s="5"/>
      <c r="VCA944" s="5"/>
      <c r="VCB944" s="5"/>
      <c r="VCC944" s="5"/>
      <c r="VCD944" s="5"/>
      <c r="VCE944" s="5"/>
      <c r="VCF944" s="5"/>
      <c r="VCG944" s="5"/>
      <c r="VCH944" s="5"/>
      <c r="VCI944" s="5"/>
      <c r="VCJ944" s="5"/>
      <c r="VCK944" s="5"/>
      <c r="VCL944" s="5"/>
      <c r="VCM944" s="5"/>
      <c r="VCN944" s="5"/>
      <c r="VCO944" s="5"/>
      <c r="VCP944" s="5"/>
      <c r="VCQ944" s="5"/>
      <c r="VCR944" s="5"/>
      <c r="VCS944" s="5"/>
      <c r="VCT944" s="5"/>
      <c r="VCU944" s="5"/>
      <c r="VCV944" s="5"/>
      <c r="VCW944" s="5"/>
      <c r="VCX944" s="5"/>
      <c r="VCY944" s="5"/>
      <c r="VCZ944" s="5"/>
      <c r="VDA944" s="5"/>
      <c r="VDB944" s="5"/>
      <c r="VDC944" s="5"/>
      <c r="VDD944" s="5"/>
      <c r="VDE944" s="5"/>
      <c r="VDF944" s="5"/>
      <c r="VDG944" s="5"/>
      <c r="VDH944" s="5"/>
      <c r="VDI944" s="5"/>
      <c r="VDJ944" s="5"/>
      <c r="VDK944" s="5"/>
      <c r="VDL944" s="5"/>
      <c r="VDM944" s="5"/>
      <c r="VDN944" s="5"/>
      <c r="VDO944" s="5"/>
      <c r="VDP944" s="5"/>
      <c r="VDQ944" s="5"/>
      <c r="VDR944" s="5"/>
      <c r="VDS944" s="5"/>
      <c r="VDT944" s="5"/>
      <c r="VDU944" s="5"/>
      <c r="VDV944" s="5"/>
      <c r="VDW944" s="5"/>
      <c r="VDX944" s="5"/>
      <c r="VDY944" s="5"/>
      <c r="VDZ944" s="5"/>
      <c r="VEA944" s="5"/>
      <c r="VEB944" s="5"/>
      <c r="VEC944" s="5"/>
      <c r="VED944" s="5"/>
      <c r="VEE944" s="5"/>
      <c r="VEF944" s="5"/>
      <c r="VEG944" s="5"/>
      <c r="VEH944" s="5"/>
      <c r="VEI944" s="5"/>
      <c r="VEJ944" s="5"/>
      <c r="VEK944" s="5"/>
      <c r="VEL944" s="5"/>
      <c r="VEM944" s="5"/>
      <c r="VEN944" s="5"/>
      <c r="VEO944" s="5"/>
      <c r="VEP944" s="5"/>
      <c r="VEQ944" s="5"/>
      <c r="VER944" s="5"/>
      <c r="VES944" s="5"/>
      <c r="VET944" s="5"/>
      <c r="VEU944" s="5"/>
      <c r="VEV944" s="5"/>
      <c r="VEW944" s="5"/>
      <c r="VEX944" s="5"/>
      <c r="VEY944" s="5"/>
      <c r="VEZ944" s="5"/>
      <c r="VFA944" s="5"/>
      <c r="VFB944" s="5"/>
      <c r="VFC944" s="5"/>
      <c r="VFD944" s="5"/>
      <c r="VFE944" s="5"/>
      <c r="VFF944" s="5"/>
      <c r="VFG944" s="5"/>
      <c r="VFH944" s="5"/>
      <c r="VFI944" s="5"/>
      <c r="VFJ944" s="5"/>
      <c r="VFK944" s="5"/>
      <c r="VFL944" s="5"/>
      <c r="VFM944" s="5"/>
      <c r="VFN944" s="5"/>
      <c r="VFO944" s="5"/>
      <c r="VFP944" s="5"/>
      <c r="VFQ944" s="5"/>
      <c r="VFR944" s="5"/>
      <c r="VFS944" s="5"/>
      <c r="VFT944" s="5"/>
      <c r="VFU944" s="5"/>
      <c r="VFV944" s="5"/>
      <c r="VFW944" s="5"/>
      <c r="VFX944" s="5"/>
      <c r="VFY944" s="5"/>
      <c r="VFZ944" s="5"/>
      <c r="VGA944" s="5"/>
      <c r="VGB944" s="5"/>
      <c r="VGC944" s="5"/>
      <c r="VGD944" s="5"/>
      <c r="VGE944" s="5"/>
      <c r="VGF944" s="5"/>
      <c r="VGG944" s="5"/>
      <c r="VGH944" s="5"/>
      <c r="VGI944" s="5"/>
      <c r="VGJ944" s="5"/>
      <c r="VGK944" s="5"/>
      <c r="VGL944" s="5"/>
      <c r="VGM944" s="5"/>
      <c r="VGN944" s="5"/>
      <c r="VGO944" s="5"/>
      <c r="VGP944" s="5"/>
      <c r="VGQ944" s="5"/>
      <c r="VGR944" s="5"/>
      <c r="VGS944" s="5"/>
      <c r="VGT944" s="5"/>
      <c r="VGU944" s="5"/>
      <c r="VGV944" s="5"/>
      <c r="VGW944" s="5"/>
      <c r="VGX944" s="5"/>
      <c r="VGY944" s="5"/>
      <c r="VGZ944" s="5"/>
      <c r="VHA944" s="5"/>
      <c r="VHB944" s="5"/>
      <c r="VHC944" s="5"/>
      <c r="VHD944" s="5"/>
      <c r="VHE944" s="5"/>
      <c r="VHF944" s="5"/>
      <c r="VHG944" s="5"/>
      <c r="VHH944" s="5"/>
      <c r="VHI944" s="5"/>
      <c r="VHJ944" s="5"/>
      <c r="VHK944" s="5"/>
      <c r="VHL944" s="5"/>
      <c r="VHM944" s="5"/>
      <c r="VHN944" s="5"/>
      <c r="VHO944" s="5"/>
      <c r="VHP944" s="5"/>
      <c r="VHQ944" s="5"/>
      <c r="VHR944" s="5"/>
      <c r="VHS944" s="5"/>
      <c r="VHT944" s="5"/>
      <c r="VHU944" s="5"/>
      <c r="VHV944" s="5"/>
      <c r="VHW944" s="5"/>
      <c r="VHX944" s="5"/>
      <c r="VHY944" s="5"/>
      <c r="VHZ944" s="5"/>
      <c r="VIA944" s="5"/>
      <c r="VIB944" s="5"/>
      <c r="VIC944" s="5"/>
      <c r="VID944" s="5"/>
      <c r="VIE944" s="5"/>
      <c r="VIF944" s="5"/>
      <c r="VIG944" s="5"/>
      <c r="VIH944" s="5"/>
      <c r="VII944" s="5"/>
      <c r="VIJ944" s="5"/>
      <c r="VIK944" s="5"/>
      <c r="VIL944" s="5"/>
      <c r="VIM944" s="5"/>
      <c r="VIN944" s="5"/>
      <c r="VIO944" s="5"/>
      <c r="VIP944" s="5"/>
      <c r="VIQ944" s="5"/>
      <c r="VIR944" s="5"/>
      <c r="VIS944" s="5"/>
      <c r="VIT944" s="5"/>
      <c r="VIU944" s="5"/>
      <c r="VIV944" s="5"/>
      <c r="VIW944" s="5"/>
      <c r="VIX944" s="5"/>
      <c r="VIY944" s="5"/>
      <c r="VIZ944" s="5"/>
      <c r="VJA944" s="5"/>
      <c r="VJB944" s="5"/>
      <c r="VJC944" s="5"/>
      <c r="VJD944" s="5"/>
      <c r="VJE944" s="5"/>
      <c r="VJF944" s="5"/>
      <c r="VJG944" s="5"/>
      <c r="VJH944" s="5"/>
      <c r="VJI944" s="5"/>
      <c r="VJJ944" s="5"/>
      <c r="VJK944" s="5"/>
      <c r="VJL944" s="5"/>
      <c r="VJM944" s="5"/>
      <c r="VJN944" s="5"/>
      <c r="VJO944" s="5"/>
      <c r="VJP944" s="5"/>
      <c r="VJQ944" s="5"/>
      <c r="VJR944" s="5"/>
      <c r="VJS944" s="5"/>
      <c r="VJT944" s="5"/>
      <c r="VJU944" s="5"/>
      <c r="VJV944" s="5"/>
      <c r="VJW944" s="5"/>
      <c r="VJX944" s="5"/>
      <c r="VJY944" s="5"/>
      <c r="VJZ944" s="5"/>
      <c r="VKA944" s="5"/>
      <c r="VKB944" s="5"/>
      <c r="VKC944" s="5"/>
      <c r="VKD944" s="5"/>
      <c r="VKE944" s="5"/>
      <c r="VKF944" s="5"/>
      <c r="VKG944" s="5"/>
      <c r="VKH944" s="5"/>
      <c r="VKI944" s="5"/>
      <c r="VKJ944" s="5"/>
      <c r="VKK944" s="5"/>
      <c r="VKL944" s="5"/>
      <c r="VKM944" s="5"/>
      <c r="VKN944" s="5"/>
      <c r="VKO944" s="5"/>
      <c r="VKP944" s="5"/>
      <c r="VKQ944" s="5"/>
      <c r="VKR944" s="5"/>
      <c r="VKS944" s="5"/>
      <c r="VKT944" s="5"/>
      <c r="VKU944" s="5"/>
      <c r="VKV944" s="5"/>
      <c r="VKW944" s="5"/>
      <c r="VKX944" s="5"/>
      <c r="VKY944" s="5"/>
      <c r="VKZ944" s="5"/>
      <c r="VLA944" s="5"/>
      <c r="VLB944" s="5"/>
      <c r="VLC944" s="5"/>
      <c r="VLD944" s="5"/>
      <c r="VLE944" s="5"/>
      <c r="VLF944" s="5"/>
      <c r="VLG944" s="5"/>
      <c r="VLH944" s="5"/>
      <c r="VLI944" s="5"/>
      <c r="VLJ944" s="5"/>
      <c r="VLK944" s="5"/>
      <c r="VLL944" s="5"/>
      <c r="VLM944" s="5"/>
      <c r="VLN944" s="5"/>
      <c r="VLO944" s="5"/>
      <c r="VLP944" s="5"/>
      <c r="VLQ944" s="5"/>
      <c r="VLR944" s="5"/>
      <c r="VLS944" s="5"/>
      <c r="VLT944" s="5"/>
      <c r="VLU944" s="5"/>
      <c r="VLV944" s="5"/>
      <c r="VLW944" s="5"/>
      <c r="VLX944" s="5"/>
      <c r="VLY944" s="5"/>
      <c r="VLZ944" s="5"/>
      <c r="VMA944" s="5"/>
      <c r="VMB944" s="5"/>
      <c r="VMC944" s="5"/>
      <c r="VMD944" s="5"/>
      <c r="VME944" s="5"/>
      <c r="VMF944" s="5"/>
      <c r="VMG944" s="5"/>
      <c r="VMH944" s="5"/>
      <c r="VMI944" s="5"/>
      <c r="VMJ944" s="5"/>
      <c r="VMK944" s="5"/>
      <c r="VML944" s="5"/>
      <c r="VMM944" s="5"/>
      <c r="VMN944" s="5"/>
      <c r="VMO944" s="5"/>
      <c r="VMP944" s="5"/>
      <c r="VMQ944" s="5"/>
      <c r="VMR944" s="5"/>
      <c r="VMS944" s="5"/>
      <c r="VMT944" s="5"/>
      <c r="VMU944" s="5"/>
      <c r="VMV944" s="5"/>
      <c r="VMW944" s="5"/>
      <c r="VMX944" s="5"/>
      <c r="VMY944" s="5"/>
      <c r="VMZ944" s="5"/>
      <c r="VNA944" s="5"/>
      <c r="VNB944" s="5"/>
      <c r="VNC944" s="5"/>
      <c r="VND944" s="5"/>
      <c r="VNE944" s="5"/>
      <c r="VNF944" s="5"/>
      <c r="VNG944" s="5"/>
      <c r="VNH944" s="5"/>
      <c r="VNI944" s="5"/>
      <c r="VNJ944" s="5"/>
      <c r="VNK944" s="5"/>
      <c r="VNL944" s="5"/>
      <c r="VNM944" s="5"/>
      <c r="VNN944" s="5"/>
      <c r="VNO944" s="5"/>
      <c r="VNP944" s="5"/>
      <c r="VNQ944" s="5"/>
      <c r="VNR944" s="5"/>
      <c r="VNS944" s="5"/>
      <c r="VNT944" s="5"/>
      <c r="VNU944" s="5"/>
      <c r="VNV944" s="5"/>
      <c r="VNW944" s="5"/>
      <c r="VNX944" s="5"/>
      <c r="VNY944" s="5"/>
      <c r="VNZ944" s="5"/>
      <c r="VOA944" s="5"/>
      <c r="VOB944" s="5"/>
      <c r="VOC944" s="5"/>
      <c r="VOD944" s="5"/>
      <c r="VOE944" s="5"/>
      <c r="VOF944" s="5"/>
      <c r="VOG944" s="5"/>
      <c r="VOH944" s="5"/>
      <c r="VOI944" s="5"/>
      <c r="VOJ944" s="5"/>
      <c r="VOK944" s="5"/>
      <c r="VOL944" s="5"/>
      <c r="VOM944" s="5"/>
      <c r="VON944" s="5"/>
      <c r="VOO944" s="5"/>
      <c r="VOP944" s="5"/>
      <c r="VOQ944" s="5"/>
      <c r="VOR944" s="5"/>
      <c r="VOS944" s="5"/>
      <c r="VOT944" s="5"/>
      <c r="VOU944" s="5"/>
      <c r="VOV944" s="5"/>
      <c r="VOW944" s="5"/>
      <c r="VOX944" s="5"/>
      <c r="VOY944" s="5"/>
      <c r="VOZ944" s="5"/>
      <c r="VPA944" s="5"/>
      <c r="VPB944" s="5"/>
      <c r="VPC944" s="5"/>
      <c r="VPD944" s="5"/>
      <c r="VPE944" s="5"/>
      <c r="VPF944" s="5"/>
      <c r="VPG944" s="5"/>
      <c r="VPH944" s="5"/>
      <c r="VPI944" s="5"/>
      <c r="VPJ944" s="5"/>
      <c r="VPK944" s="5"/>
      <c r="VPL944" s="5"/>
      <c r="VPM944" s="5"/>
      <c r="VPN944" s="5"/>
      <c r="VPO944" s="5"/>
      <c r="VPP944" s="5"/>
      <c r="VPQ944" s="5"/>
      <c r="VPR944" s="5"/>
      <c r="VPS944" s="5"/>
      <c r="VPT944" s="5"/>
      <c r="VPU944" s="5"/>
      <c r="VPV944" s="5"/>
      <c r="VPW944" s="5"/>
      <c r="VPX944" s="5"/>
      <c r="VPY944" s="5"/>
      <c r="VPZ944" s="5"/>
      <c r="VQA944" s="5"/>
      <c r="VQB944" s="5"/>
      <c r="VQC944" s="5"/>
      <c r="VQD944" s="5"/>
      <c r="VQE944" s="5"/>
      <c r="VQF944" s="5"/>
      <c r="VQG944" s="5"/>
      <c r="VQH944" s="5"/>
      <c r="VQI944" s="5"/>
      <c r="VQJ944" s="5"/>
      <c r="VQK944" s="5"/>
      <c r="VQL944" s="5"/>
      <c r="VQM944" s="5"/>
      <c r="VQN944" s="5"/>
      <c r="VQO944" s="5"/>
      <c r="VQP944" s="5"/>
      <c r="VQQ944" s="5"/>
      <c r="VQR944" s="5"/>
      <c r="VQS944" s="5"/>
      <c r="VQT944" s="5"/>
      <c r="VQU944" s="5"/>
      <c r="VQV944" s="5"/>
      <c r="VQW944" s="5"/>
      <c r="VQX944" s="5"/>
      <c r="VQY944" s="5"/>
      <c r="VQZ944" s="5"/>
      <c r="VRA944" s="5"/>
      <c r="VRB944" s="5"/>
      <c r="VRC944" s="5"/>
      <c r="VRD944" s="5"/>
      <c r="VRE944" s="5"/>
      <c r="VRF944" s="5"/>
      <c r="VRG944" s="5"/>
      <c r="VRH944" s="5"/>
      <c r="VRI944" s="5"/>
      <c r="VRJ944" s="5"/>
      <c r="VRK944" s="5"/>
      <c r="VRL944" s="5"/>
      <c r="VRM944" s="5"/>
      <c r="VRN944" s="5"/>
      <c r="VRO944" s="5"/>
      <c r="VRP944" s="5"/>
      <c r="VRQ944" s="5"/>
      <c r="VRR944" s="5"/>
      <c r="VRS944" s="5"/>
      <c r="VRT944" s="5"/>
      <c r="VRU944" s="5"/>
      <c r="VRV944" s="5"/>
      <c r="VRW944" s="5"/>
      <c r="VRX944" s="5"/>
      <c r="VRY944" s="5"/>
      <c r="VRZ944" s="5"/>
      <c r="VSA944" s="5"/>
      <c r="VSB944" s="5"/>
      <c r="VSC944" s="5"/>
      <c r="VSD944" s="5"/>
      <c r="VSE944" s="5"/>
      <c r="VSF944" s="5"/>
      <c r="VSG944" s="5"/>
      <c r="VSH944" s="5"/>
      <c r="VSI944" s="5"/>
      <c r="VSJ944" s="5"/>
      <c r="VSK944" s="5"/>
      <c r="VSL944" s="5"/>
      <c r="VSM944" s="5"/>
      <c r="VSN944" s="5"/>
      <c r="VSO944" s="5"/>
      <c r="VSP944" s="5"/>
      <c r="VSQ944" s="5"/>
      <c r="VSR944" s="5"/>
      <c r="VSS944" s="5"/>
      <c r="VST944" s="5"/>
      <c r="VSU944" s="5"/>
      <c r="VSV944" s="5"/>
      <c r="VSW944" s="5"/>
      <c r="VSX944" s="5"/>
      <c r="VSY944" s="5"/>
      <c r="VSZ944" s="5"/>
      <c r="VTA944" s="5"/>
      <c r="VTB944" s="5"/>
      <c r="VTC944" s="5"/>
      <c r="VTD944" s="5"/>
      <c r="VTE944" s="5"/>
      <c r="VTF944" s="5"/>
      <c r="VTG944" s="5"/>
      <c r="VTH944" s="5"/>
      <c r="VTI944" s="5"/>
      <c r="VTJ944" s="5"/>
      <c r="VTK944" s="5"/>
      <c r="VTL944" s="5"/>
      <c r="VTM944" s="5"/>
      <c r="VTN944" s="5"/>
      <c r="VTO944" s="5"/>
      <c r="VTP944" s="5"/>
      <c r="VTQ944" s="5"/>
      <c r="VTR944" s="5"/>
      <c r="VTS944" s="5"/>
      <c r="VTT944" s="5"/>
      <c r="VTU944" s="5"/>
      <c r="VTV944" s="5"/>
      <c r="VTW944" s="5"/>
      <c r="VTX944" s="5"/>
      <c r="VTY944" s="5"/>
      <c r="VTZ944" s="5"/>
      <c r="VUA944" s="5"/>
      <c r="VUB944" s="5"/>
      <c r="VUC944" s="5"/>
      <c r="VUD944" s="5"/>
      <c r="VUE944" s="5"/>
      <c r="VUF944" s="5"/>
      <c r="VUG944" s="5"/>
      <c r="VUH944" s="5"/>
      <c r="VUI944" s="5"/>
      <c r="VUJ944" s="5"/>
      <c r="VUK944" s="5"/>
      <c r="VUL944" s="5"/>
      <c r="VUM944" s="5"/>
      <c r="VUN944" s="5"/>
      <c r="VUO944" s="5"/>
      <c r="VUP944" s="5"/>
      <c r="VUQ944" s="5"/>
      <c r="VUR944" s="5"/>
      <c r="VUS944" s="5"/>
      <c r="VUT944" s="5"/>
      <c r="VUU944" s="5"/>
      <c r="VUV944" s="5"/>
      <c r="VUW944" s="5"/>
      <c r="VUX944" s="5"/>
      <c r="VUY944" s="5"/>
      <c r="VUZ944" s="5"/>
      <c r="VVA944" s="5"/>
      <c r="VVB944" s="5"/>
      <c r="VVC944" s="5"/>
      <c r="VVD944" s="5"/>
      <c r="VVE944" s="5"/>
      <c r="VVF944" s="5"/>
      <c r="VVG944" s="5"/>
      <c r="VVH944" s="5"/>
      <c r="VVI944" s="5"/>
      <c r="VVJ944" s="5"/>
      <c r="VVK944" s="5"/>
      <c r="VVL944" s="5"/>
      <c r="VVM944" s="5"/>
      <c r="VVN944" s="5"/>
      <c r="VVO944" s="5"/>
      <c r="VVP944" s="5"/>
      <c r="VVQ944" s="5"/>
      <c r="VVR944" s="5"/>
      <c r="VVS944" s="5"/>
      <c r="VVT944" s="5"/>
      <c r="VVU944" s="5"/>
      <c r="VVV944" s="5"/>
      <c r="VVW944" s="5"/>
      <c r="VVX944" s="5"/>
      <c r="VVY944" s="5"/>
      <c r="VVZ944" s="5"/>
      <c r="VWA944" s="5"/>
      <c r="VWB944" s="5"/>
      <c r="VWC944" s="5"/>
      <c r="VWD944" s="5"/>
      <c r="VWE944" s="5"/>
      <c r="VWF944" s="5"/>
      <c r="VWG944" s="5"/>
      <c r="VWH944" s="5"/>
      <c r="VWI944" s="5"/>
      <c r="VWJ944" s="5"/>
      <c r="VWK944" s="5"/>
      <c r="VWL944" s="5"/>
      <c r="VWM944" s="5"/>
      <c r="VWN944" s="5"/>
      <c r="VWO944" s="5"/>
      <c r="VWP944" s="5"/>
      <c r="VWQ944" s="5"/>
      <c r="VWR944" s="5"/>
      <c r="VWS944" s="5"/>
      <c r="VWT944" s="5"/>
      <c r="VWU944" s="5"/>
      <c r="VWV944" s="5"/>
      <c r="VWW944" s="5"/>
      <c r="VWX944" s="5"/>
      <c r="VWY944" s="5"/>
      <c r="VWZ944" s="5"/>
      <c r="VXA944" s="5"/>
      <c r="VXB944" s="5"/>
      <c r="VXC944" s="5"/>
      <c r="VXD944" s="5"/>
      <c r="VXE944" s="5"/>
      <c r="VXF944" s="5"/>
      <c r="VXG944" s="5"/>
      <c r="VXH944" s="5"/>
      <c r="VXI944" s="5"/>
      <c r="VXJ944" s="5"/>
      <c r="VXK944" s="5"/>
      <c r="VXL944" s="5"/>
      <c r="VXM944" s="5"/>
      <c r="VXN944" s="5"/>
      <c r="VXO944" s="5"/>
      <c r="VXP944" s="5"/>
      <c r="VXQ944" s="5"/>
      <c r="VXR944" s="5"/>
      <c r="VXS944" s="5"/>
      <c r="VXT944" s="5"/>
      <c r="VXU944" s="5"/>
      <c r="VXV944" s="5"/>
      <c r="VXW944" s="5"/>
      <c r="VXX944" s="5"/>
      <c r="VXY944" s="5"/>
      <c r="VXZ944" s="5"/>
      <c r="VYA944" s="5"/>
      <c r="VYB944" s="5"/>
      <c r="VYC944" s="5"/>
      <c r="VYD944" s="5"/>
      <c r="VYE944" s="5"/>
      <c r="VYF944" s="5"/>
      <c r="VYG944" s="5"/>
      <c r="VYH944" s="5"/>
      <c r="VYI944" s="5"/>
      <c r="VYJ944" s="5"/>
      <c r="VYK944" s="5"/>
      <c r="VYL944" s="5"/>
      <c r="VYM944" s="5"/>
      <c r="VYN944" s="5"/>
      <c r="VYO944" s="5"/>
      <c r="VYP944" s="5"/>
      <c r="VYQ944" s="5"/>
      <c r="VYR944" s="5"/>
      <c r="VYS944" s="5"/>
      <c r="VYT944" s="5"/>
      <c r="VYU944" s="5"/>
      <c r="VYV944" s="5"/>
      <c r="VYW944" s="5"/>
      <c r="VYX944" s="5"/>
      <c r="VYY944" s="5"/>
      <c r="VYZ944" s="5"/>
      <c r="VZA944" s="5"/>
      <c r="VZB944" s="5"/>
      <c r="VZC944" s="5"/>
      <c r="VZD944" s="5"/>
      <c r="VZE944" s="5"/>
      <c r="VZF944" s="5"/>
      <c r="VZG944" s="5"/>
      <c r="VZH944" s="5"/>
      <c r="VZI944" s="5"/>
      <c r="VZJ944" s="5"/>
      <c r="VZK944" s="5"/>
      <c r="VZL944" s="5"/>
      <c r="VZM944" s="5"/>
      <c r="VZN944" s="5"/>
      <c r="VZO944" s="5"/>
      <c r="VZP944" s="5"/>
      <c r="VZQ944" s="5"/>
      <c r="VZR944" s="5"/>
      <c r="VZS944" s="5"/>
      <c r="VZT944" s="5"/>
      <c r="VZU944" s="5"/>
      <c r="VZV944" s="5"/>
      <c r="VZW944" s="5"/>
      <c r="VZX944" s="5"/>
      <c r="VZY944" s="5"/>
      <c r="VZZ944" s="5"/>
      <c r="WAA944" s="5"/>
      <c r="WAB944" s="5"/>
      <c r="WAC944" s="5"/>
      <c r="WAD944" s="5"/>
      <c r="WAE944" s="5"/>
      <c r="WAF944" s="5"/>
      <c r="WAG944" s="5"/>
      <c r="WAH944" s="5"/>
      <c r="WAI944" s="5"/>
      <c r="WAJ944" s="5"/>
      <c r="WAK944" s="5"/>
      <c r="WAL944" s="5"/>
      <c r="WAM944" s="5"/>
      <c r="WAN944" s="5"/>
      <c r="WAO944" s="5"/>
      <c r="WAP944" s="5"/>
      <c r="WAQ944" s="5"/>
      <c r="WAR944" s="5"/>
      <c r="WAS944" s="5"/>
      <c r="WAT944" s="5"/>
      <c r="WAU944" s="5"/>
      <c r="WAV944" s="5"/>
      <c r="WAW944" s="5"/>
      <c r="WAX944" s="5"/>
      <c r="WAY944" s="5"/>
      <c r="WAZ944" s="5"/>
      <c r="WBA944" s="5"/>
      <c r="WBB944" s="5"/>
      <c r="WBC944" s="5"/>
      <c r="WBD944" s="5"/>
      <c r="WBE944" s="5"/>
      <c r="WBF944" s="5"/>
      <c r="WBG944" s="5"/>
      <c r="WBH944" s="5"/>
      <c r="WBI944" s="5"/>
      <c r="WBJ944" s="5"/>
      <c r="WBK944" s="5"/>
      <c r="WBL944" s="5"/>
      <c r="WBM944" s="5"/>
      <c r="WBN944" s="5"/>
      <c r="WBO944" s="5"/>
      <c r="WBP944" s="5"/>
      <c r="WBQ944" s="5"/>
      <c r="WBR944" s="5"/>
      <c r="WBS944" s="5"/>
      <c r="WBT944" s="5"/>
      <c r="WBU944" s="5"/>
      <c r="WBV944" s="5"/>
      <c r="WBW944" s="5"/>
      <c r="WBX944" s="5"/>
      <c r="WBY944" s="5"/>
      <c r="WBZ944" s="5"/>
      <c r="WCA944" s="5"/>
      <c r="WCB944" s="5"/>
      <c r="WCC944" s="5"/>
      <c r="WCD944" s="5"/>
      <c r="WCE944" s="5"/>
      <c r="WCF944" s="5"/>
      <c r="WCG944" s="5"/>
      <c r="WCH944" s="5"/>
      <c r="WCI944" s="5"/>
      <c r="WCJ944" s="5"/>
      <c r="WCK944" s="5"/>
      <c r="WCL944" s="5"/>
      <c r="WCM944" s="5"/>
      <c r="WCN944" s="5"/>
      <c r="WCO944" s="5"/>
      <c r="WCP944" s="5"/>
      <c r="WCQ944" s="5"/>
      <c r="WCR944" s="5"/>
      <c r="WCS944" s="5"/>
      <c r="WCT944" s="5"/>
      <c r="WCU944" s="5"/>
      <c r="WCV944" s="5"/>
      <c r="WCW944" s="5"/>
      <c r="WCX944" s="5"/>
      <c r="WCY944" s="5"/>
      <c r="WCZ944" s="5"/>
      <c r="WDA944" s="5"/>
      <c r="WDB944" s="5"/>
      <c r="WDC944" s="5"/>
      <c r="WDD944" s="5"/>
      <c r="WDE944" s="5"/>
      <c r="WDF944" s="5"/>
      <c r="WDG944" s="5"/>
      <c r="WDH944" s="5"/>
      <c r="WDI944" s="5"/>
      <c r="WDJ944" s="5"/>
      <c r="WDK944" s="5"/>
      <c r="WDL944" s="5"/>
      <c r="WDM944" s="5"/>
      <c r="WDN944" s="5"/>
      <c r="WDO944" s="5"/>
      <c r="WDP944" s="5"/>
      <c r="WDQ944" s="5"/>
      <c r="WDR944" s="5"/>
      <c r="WDS944" s="5"/>
      <c r="WDT944" s="5"/>
      <c r="WDU944" s="5"/>
      <c r="WDV944" s="5"/>
      <c r="WDW944" s="5"/>
      <c r="WDX944" s="5"/>
      <c r="WDY944" s="5"/>
      <c r="WDZ944" s="5"/>
      <c r="WEA944" s="5"/>
      <c r="WEB944" s="5"/>
      <c r="WEC944" s="5"/>
      <c r="WED944" s="5"/>
      <c r="WEE944" s="5"/>
      <c r="WEF944" s="5"/>
      <c r="WEG944" s="5"/>
      <c r="WEH944" s="5"/>
      <c r="WEI944" s="5"/>
      <c r="WEJ944" s="5"/>
      <c r="WEK944" s="5"/>
      <c r="WEL944" s="5"/>
      <c r="WEM944" s="5"/>
      <c r="WEN944" s="5"/>
      <c r="WEO944" s="5"/>
      <c r="WEP944" s="5"/>
      <c r="WEQ944" s="5"/>
      <c r="WER944" s="5"/>
      <c r="WES944" s="5"/>
      <c r="WET944" s="5"/>
      <c r="WEU944" s="5"/>
      <c r="WEV944" s="5"/>
      <c r="WEW944" s="5"/>
      <c r="WEX944" s="5"/>
      <c r="WEY944" s="5"/>
      <c r="WEZ944" s="5"/>
      <c r="WFA944" s="5"/>
      <c r="WFB944" s="5"/>
      <c r="WFC944" s="5"/>
      <c r="WFD944" s="5"/>
      <c r="WFE944" s="5"/>
      <c r="WFF944" s="5"/>
      <c r="WFG944" s="5"/>
      <c r="WFH944" s="5"/>
      <c r="WFI944" s="5"/>
      <c r="WFJ944" s="5"/>
      <c r="WFK944" s="5"/>
      <c r="WFL944" s="5"/>
      <c r="WFM944" s="5"/>
      <c r="WFN944" s="5"/>
      <c r="WFO944" s="5"/>
      <c r="WFP944" s="5"/>
      <c r="WFQ944" s="5"/>
      <c r="WFR944" s="5"/>
      <c r="WFS944" s="5"/>
      <c r="WFT944" s="5"/>
      <c r="WFU944" s="5"/>
      <c r="WFV944" s="5"/>
      <c r="WFW944" s="5"/>
      <c r="WFX944" s="5"/>
      <c r="WFY944" s="5"/>
      <c r="WFZ944" s="5"/>
      <c r="WGA944" s="5"/>
      <c r="WGB944" s="5"/>
      <c r="WGC944" s="5"/>
      <c r="WGD944" s="5"/>
      <c r="WGE944" s="5"/>
      <c r="WGF944" s="5"/>
      <c r="WGG944" s="5"/>
      <c r="WGH944" s="5"/>
      <c r="WGI944" s="5"/>
      <c r="WGJ944" s="5"/>
      <c r="WGK944" s="5"/>
      <c r="WGL944" s="5"/>
      <c r="WGM944" s="5"/>
      <c r="WGN944" s="5"/>
      <c r="WGO944" s="5"/>
      <c r="WGP944" s="5"/>
      <c r="WGQ944" s="5"/>
      <c r="WGR944" s="5"/>
      <c r="WGS944" s="5"/>
      <c r="WGT944" s="5"/>
      <c r="WGU944" s="5"/>
      <c r="WGV944" s="5"/>
      <c r="WGW944" s="5"/>
      <c r="WGX944" s="5"/>
      <c r="WGY944" s="5"/>
      <c r="WGZ944" s="5"/>
      <c r="WHA944" s="5"/>
      <c r="WHB944" s="5"/>
      <c r="WHC944" s="5"/>
      <c r="WHD944" s="5"/>
      <c r="WHE944" s="5"/>
      <c r="WHF944" s="5"/>
      <c r="WHG944" s="5"/>
      <c r="WHH944" s="5"/>
      <c r="WHI944" s="5"/>
      <c r="WHJ944" s="5"/>
      <c r="WHK944" s="5"/>
      <c r="WHL944" s="5"/>
      <c r="WHM944" s="5"/>
      <c r="WHN944" s="5"/>
      <c r="WHO944" s="5"/>
      <c r="WHP944" s="5"/>
      <c r="WHQ944" s="5"/>
      <c r="WHR944" s="5"/>
      <c r="WHS944" s="5"/>
      <c r="WHT944" s="5"/>
      <c r="WHU944" s="5"/>
      <c r="WHV944" s="5"/>
      <c r="WHW944" s="5"/>
      <c r="WHX944" s="5"/>
      <c r="WHY944" s="5"/>
      <c r="WHZ944" s="5"/>
      <c r="WIA944" s="5"/>
      <c r="WIB944" s="5"/>
      <c r="WIC944" s="5"/>
      <c r="WID944" s="5"/>
      <c r="WIE944" s="5"/>
      <c r="WIF944" s="5"/>
      <c r="WIG944" s="5"/>
      <c r="WIH944" s="5"/>
      <c r="WII944" s="5"/>
      <c r="WIJ944" s="5"/>
      <c r="WIK944" s="5"/>
      <c r="WIL944" s="5"/>
      <c r="WIM944" s="5"/>
      <c r="WIN944" s="5"/>
      <c r="WIO944" s="5"/>
      <c r="WIP944" s="5"/>
      <c r="WIQ944" s="5"/>
      <c r="WIR944" s="5"/>
      <c r="WIS944" s="5"/>
      <c r="WIT944" s="5"/>
      <c r="WIU944" s="5"/>
      <c r="WIV944" s="5"/>
      <c r="WIW944" s="5"/>
      <c r="WIX944" s="5"/>
      <c r="WIY944" s="5"/>
      <c r="WIZ944" s="5"/>
      <c r="WJA944" s="5"/>
      <c r="WJB944" s="5"/>
      <c r="WJC944" s="5"/>
      <c r="WJD944" s="5"/>
      <c r="WJE944" s="5"/>
      <c r="WJF944" s="5"/>
      <c r="WJG944" s="5"/>
      <c r="WJH944" s="5"/>
      <c r="WJI944" s="5"/>
      <c r="WJJ944" s="5"/>
      <c r="WJK944" s="5"/>
      <c r="WJL944" s="5"/>
      <c r="WJM944" s="5"/>
      <c r="WJN944" s="5"/>
      <c r="WJO944" s="5"/>
      <c r="WJP944" s="5"/>
      <c r="WJQ944" s="5"/>
      <c r="WJR944" s="5"/>
      <c r="WJS944" s="5"/>
      <c r="WJT944" s="5"/>
      <c r="WJU944" s="5"/>
      <c r="WJV944" s="5"/>
      <c r="WJW944" s="5"/>
      <c r="WJX944" s="5"/>
      <c r="WJY944" s="5"/>
      <c r="WJZ944" s="5"/>
      <c r="WKA944" s="5"/>
      <c r="WKB944" s="5"/>
      <c r="WKC944" s="5"/>
      <c r="WKD944" s="5"/>
      <c r="WKE944" s="5"/>
      <c r="WKF944" s="5"/>
      <c r="WKG944" s="5"/>
      <c r="WKH944" s="5"/>
      <c r="WKI944" s="5"/>
      <c r="WKJ944" s="5"/>
      <c r="WKK944" s="5"/>
      <c r="WKL944" s="5"/>
      <c r="WKM944" s="5"/>
      <c r="WKN944" s="5"/>
      <c r="WKO944" s="5"/>
      <c r="WKP944" s="5"/>
      <c r="WKQ944" s="5"/>
      <c r="WKR944" s="5"/>
      <c r="WKS944" s="5"/>
      <c r="WKT944" s="5"/>
      <c r="WKU944" s="5"/>
      <c r="WKV944" s="5"/>
      <c r="WKW944" s="5"/>
      <c r="WKX944" s="5"/>
      <c r="WKY944" s="5"/>
      <c r="WKZ944" s="5"/>
      <c r="WLA944" s="5"/>
      <c r="WLB944" s="5"/>
      <c r="WLC944" s="5"/>
      <c r="WLD944" s="5"/>
      <c r="WLE944" s="5"/>
      <c r="WLF944" s="5"/>
      <c r="WLG944" s="5"/>
      <c r="WLH944" s="5"/>
      <c r="WLI944" s="5"/>
      <c r="WLJ944" s="5"/>
      <c r="WLK944" s="5"/>
      <c r="WLL944" s="5"/>
      <c r="WLM944" s="5"/>
      <c r="WLN944" s="5"/>
      <c r="WLO944" s="5"/>
      <c r="WLP944" s="5"/>
      <c r="WLQ944" s="5"/>
      <c r="WLR944" s="5"/>
      <c r="WLS944" s="5"/>
      <c r="WLT944" s="5"/>
      <c r="WLU944" s="5"/>
      <c r="WLV944" s="5"/>
      <c r="WLW944" s="5"/>
      <c r="WLX944" s="5"/>
      <c r="WLY944" s="5"/>
      <c r="WLZ944" s="5"/>
      <c r="WMA944" s="5"/>
      <c r="WMB944" s="5"/>
      <c r="WMC944" s="5"/>
      <c r="WMD944" s="5"/>
      <c r="WME944" s="5"/>
      <c r="WMF944" s="5"/>
      <c r="WMG944" s="5"/>
      <c r="WMH944" s="5"/>
      <c r="WMI944" s="5"/>
      <c r="WMJ944" s="5"/>
      <c r="WMK944" s="5"/>
      <c r="WML944" s="5"/>
      <c r="WMM944" s="5"/>
      <c r="WMN944" s="5"/>
      <c r="WMO944" s="5"/>
      <c r="WMP944" s="5"/>
      <c r="WMQ944" s="5"/>
      <c r="WMR944" s="5"/>
      <c r="WMS944" s="5"/>
      <c r="WMT944" s="5"/>
      <c r="WMU944" s="5"/>
      <c r="WMV944" s="5"/>
      <c r="WMW944" s="5"/>
      <c r="WMX944" s="5"/>
      <c r="WMY944" s="5"/>
      <c r="WMZ944" s="5"/>
      <c r="WNA944" s="5"/>
      <c r="WNB944" s="5"/>
      <c r="WNC944" s="5"/>
      <c r="WND944" s="5"/>
      <c r="WNE944" s="5"/>
      <c r="WNF944" s="5"/>
      <c r="WNG944" s="5"/>
      <c r="WNH944" s="5"/>
      <c r="WNI944" s="5"/>
      <c r="WNJ944" s="5"/>
      <c r="WNK944" s="5"/>
      <c r="WNL944" s="5"/>
      <c r="WNM944" s="5"/>
      <c r="WNN944" s="5"/>
      <c r="WNO944" s="5"/>
      <c r="WNP944" s="5"/>
      <c r="WNQ944" s="5"/>
      <c r="WNR944" s="5"/>
      <c r="WNS944" s="5"/>
      <c r="WNT944" s="5"/>
      <c r="WNU944" s="5"/>
      <c r="WNV944" s="5"/>
      <c r="WNW944" s="5"/>
      <c r="WNX944" s="5"/>
      <c r="WNY944" s="5"/>
      <c r="WNZ944" s="5"/>
      <c r="WOA944" s="5"/>
      <c r="WOB944" s="5"/>
      <c r="WOC944" s="5"/>
      <c r="WOD944" s="5"/>
      <c r="WOE944" s="5"/>
      <c r="WOF944" s="5"/>
      <c r="WOG944" s="5"/>
      <c r="WOH944" s="5"/>
      <c r="WOI944" s="5"/>
      <c r="WOJ944" s="5"/>
      <c r="WOK944" s="5"/>
      <c r="WOL944" s="5"/>
      <c r="WOM944" s="5"/>
      <c r="WON944" s="5"/>
      <c r="WOO944" s="5"/>
      <c r="WOP944" s="5"/>
      <c r="WOQ944" s="5"/>
      <c r="WOR944" s="5"/>
      <c r="WOS944" s="5"/>
      <c r="WOT944" s="5"/>
      <c r="WOU944" s="5"/>
      <c r="WOV944" s="5"/>
      <c r="WOW944" s="5"/>
      <c r="WOX944" s="5"/>
      <c r="WOY944" s="5"/>
      <c r="WOZ944" s="5"/>
      <c r="WPA944" s="5"/>
      <c r="WPB944" s="5"/>
      <c r="WPC944" s="5"/>
      <c r="WPD944" s="5"/>
      <c r="WPE944" s="5"/>
      <c r="WPF944" s="5"/>
      <c r="WPG944" s="5"/>
      <c r="WPH944" s="5"/>
      <c r="WPI944" s="5"/>
      <c r="WPJ944" s="5"/>
      <c r="WPK944" s="5"/>
      <c r="WPL944" s="5"/>
      <c r="WPM944" s="5"/>
      <c r="WPN944" s="5"/>
      <c r="WPO944" s="5"/>
      <c r="WPP944" s="5"/>
      <c r="WPQ944" s="5"/>
      <c r="WPR944" s="5"/>
      <c r="WPS944" s="5"/>
      <c r="WPT944" s="5"/>
      <c r="WPU944" s="5"/>
      <c r="WPV944" s="5"/>
      <c r="WPW944" s="5"/>
      <c r="WPX944" s="5"/>
      <c r="WPY944" s="5"/>
      <c r="WPZ944" s="5"/>
      <c r="WQA944" s="5"/>
      <c r="WQB944" s="5"/>
      <c r="WQC944" s="5"/>
      <c r="WQD944" s="5"/>
      <c r="WQE944" s="5"/>
      <c r="WQF944" s="5"/>
      <c r="WQG944" s="5"/>
      <c r="WQH944" s="5"/>
      <c r="WQI944" s="5"/>
      <c r="WQJ944" s="5"/>
      <c r="WQK944" s="5"/>
      <c r="WQL944" s="5"/>
      <c r="WQM944" s="5"/>
      <c r="WQN944" s="5"/>
      <c r="WQO944" s="5"/>
      <c r="WQP944" s="5"/>
      <c r="WQQ944" s="5"/>
      <c r="WQR944" s="5"/>
      <c r="WQS944" s="5"/>
      <c r="WQT944" s="5"/>
      <c r="WQU944" s="5"/>
      <c r="WQV944" s="5"/>
      <c r="WQW944" s="5"/>
      <c r="WQX944" s="5"/>
      <c r="WQY944" s="5"/>
      <c r="WQZ944" s="5"/>
      <c r="WRA944" s="5"/>
      <c r="WRB944" s="5"/>
      <c r="WRC944" s="5"/>
      <c r="WRD944" s="5"/>
      <c r="WRE944" s="5"/>
      <c r="WRF944" s="5"/>
      <c r="WRG944" s="5"/>
      <c r="WRH944" s="5"/>
      <c r="WRI944" s="5"/>
      <c r="WRJ944" s="5"/>
      <c r="WRK944" s="5"/>
      <c r="WRL944" s="5"/>
      <c r="WRM944" s="5"/>
      <c r="WRN944" s="5"/>
      <c r="WRO944" s="5"/>
      <c r="WRP944" s="5"/>
      <c r="WRQ944" s="5"/>
      <c r="WRR944" s="5"/>
      <c r="WRS944" s="5"/>
      <c r="WRT944" s="5"/>
      <c r="WRU944" s="5"/>
      <c r="WRV944" s="5"/>
      <c r="WRW944" s="5"/>
      <c r="WRX944" s="5"/>
      <c r="WRY944" s="5"/>
      <c r="WRZ944" s="5"/>
      <c r="WSA944" s="5"/>
      <c r="WSB944" s="5"/>
      <c r="WSC944" s="5"/>
      <c r="WSD944" s="5"/>
      <c r="WSE944" s="5"/>
      <c r="WSF944" s="5"/>
      <c r="WSG944" s="5"/>
      <c r="WSH944" s="5"/>
      <c r="WSI944" s="5"/>
      <c r="WSJ944" s="5"/>
      <c r="WSK944" s="5"/>
      <c r="WSL944" s="5"/>
      <c r="WSM944" s="5"/>
      <c r="WSN944" s="5"/>
      <c r="WSO944" s="5"/>
      <c r="WSP944" s="5"/>
      <c r="WSQ944" s="5"/>
      <c r="WSR944" s="5"/>
      <c r="WSS944" s="5"/>
      <c r="WST944" s="5"/>
      <c r="WSU944" s="5"/>
      <c r="WSV944" s="5"/>
      <c r="WSW944" s="5"/>
      <c r="WSX944" s="5"/>
      <c r="WSY944" s="5"/>
      <c r="WSZ944" s="5"/>
      <c r="WTA944" s="5"/>
      <c r="WTB944" s="5"/>
      <c r="WTC944" s="5"/>
      <c r="WTD944" s="5"/>
      <c r="WTE944" s="5"/>
      <c r="WTF944" s="5"/>
      <c r="WTG944" s="5"/>
      <c r="WTH944" s="5"/>
      <c r="WTI944" s="5"/>
      <c r="WTJ944" s="5"/>
      <c r="WTK944" s="5"/>
      <c r="WTL944" s="5"/>
      <c r="WTM944" s="5"/>
      <c r="WTN944" s="5"/>
      <c r="WTO944" s="5"/>
      <c r="WTP944" s="5"/>
      <c r="WTQ944" s="5"/>
      <c r="WTR944" s="5"/>
      <c r="WTS944" s="5"/>
      <c r="WTT944" s="5"/>
      <c r="WTU944" s="5"/>
      <c r="WTV944" s="5"/>
      <c r="WTW944" s="5"/>
      <c r="WTX944" s="5"/>
      <c r="WTY944" s="5"/>
      <c r="WTZ944" s="5"/>
      <c r="WUA944" s="5"/>
      <c r="WUB944" s="5"/>
      <c r="WUC944" s="5"/>
      <c r="WUD944" s="5"/>
      <c r="WUE944" s="5"/>
      <c r="WUF944" s="5"/>
      <c r="WUG944" s="5"/>
      <c r="WUH944" s="5"/>
      <c r="WUI944" s="5"/>
      <c r="WUJ944" s="5"/>
      <c r="WUK944" s="5"/>
      <c r="WUL944" s="5"/>
      <c r="WUM944" s="5"/>
      <c r="WUN944" s="5"/>
      <c r="WUO944" s="5"/>
      <c r="WUP944" s="5"/>
      <c r="WUQ944" s="5"/>
      <c r="WUR944" s="5"/>
      <c r="WUS944" s="5"/>
      <c r="WUT944" s="5"/>
      <c r="WUU944" s="5"/>
      <c r="WUV944" s="5"/>
      <c r="WUW944" s="5"/>
      <c r="WUX944" s="5"/>
      <c r="WUY944" s="5"/>
      <c r="WUZ944" s="5"/>
      <c r="WVA944" s="5"/>
      <c r="WVB944" s="5"/>
      <c r="WVC944" s="5"/>
      <c r="WVD944" s="5"/>
      <c r="WVE944" s="5"/>
      <c r="WVF944" s="5"/>
      <c r="WVG944" s="5"/>
      <c r="WVH944" s="5"/>
      <c r="WVI944" s="5"/>
      <c r="WVJ944" s="5"/>
      <c r="WVK944" s="5"/>
      <c r="WVL944" s="5"/>
      <c r="WVM944" s="5"/>
      <c r="WVN944" s="5"/>
      <c r="WVO944" s="5"/>
      <c r="WVP944" s="5"/>
      <c r="WVQ944" s="5"/>
      <c r="WVR944" s="5"/>
      <c r="WVS944" s="5"/>
      <c r="WVT944" s="5"/>
      <c r="WVU944" s="5"/>
      <c r="WVV944" s="5"/>
      <c r="WVW944" s="5"/>
      <c r="WVX944" s="5"/>
      <c r="WVY944" s="5"/>
      <c r="WVZ944" s="5"/>
      <c r="WWA944" s="5"/>
      <c r="WWB944" s="5"/>
      <c r="WWC944" s="5"/>
      <c r="WWD944" s="5"/>
      <c r="WWE944" s="5"/>
      <c r="WWF944" s="5"/>
      <c r="WWG944" s="5"/>
      <c r="WWH944" s="5"/>
      <c r="WWI944" s="5"/>
      <c r="WWJ944" s="5"/>
      <c r="WWK944" s="5"/>
      <c r="WWL944" s="5"/>
      <c r="WWM944" s="5"/>
      <c r="WWN944" s="5"/>
      <c r="WWO944" s="5"/>
      <c r="WWP944" s="5"/>
      <c r="WWQ944" s="5"/>
      <c r="WWR944" s="5"/>
      <c r="WWS944" s="5"/>
      <c r="WWT944" s="5"/>
      <c r="WWU944" s="5"/>
      <c r="WWV944" s="5"/>
      <c r="WWW944" s="5"/>
      <c r="WWX944" s="5"/>
      <c r="WWY944" s="5"/>
      <c r="WWZ944" s="5"/>
      <c r="WXA944" s="5"/>
      <c r="WXB944" s="5"/>
      <c r="WXC944" s="5"/>
      <c r="WXD944" s="5"/>
      <c r="WXE944" s="5"/>
      <c r="WXF944" s="5"/>
      <c r="WXG944" s="5"/>
      <c r="WXH944" s="5"/>
      <c r="WXI944" s="5"/>
      <c r="WXJ944" s="5"/>
      <c r="WXK944" s="5"/>
      <c r="WXL944" s="5"/>
      <c r="WXM944" s="5"/>
      <c r="WXN944" s="5"/>
      <c r="WXO944" s="5"/>
      <c r="WXP944" s="5"/>
      <c r="WXQ944" s="5"/>
      <c r="WXR944" s="5"/>
      <c r="WXS944" s="5"/>
      <c r="WXT944" s="5"/>
      <c r="WXU944" s="5"/>
      <c r="WXV944" s="5"/>
      <c r="WXW944" s="5"/>
      <c r="WXX944" s="5"/>
      <c r="WXY944" s="5"/>
      <c r="WXZ944" s="5"/>
      <c r="WYA944" s="5"/>
      <c r="WYB944" s="5"/>
      <c r="WYC944" s="5"/>
      <c r="WYD944" s="5"/>
      <c r="WYE944" s="5"/>
      <c r="WYF944" s="5"/>
      <c r="WYG944" s="5"/>
      <c r="WYH944" s="5"/>
      <c r="WYI944" s="5"/>
      <c r="WYJ944" s="5"/>
      <c r="WYK944" s="5"/>
      <c r="WYL944" s="5"/>
      <c r="WYM944" s="5"/>
      <c r="WYN944" s="5"/>
      <c r="WYO944" s="5"/>
      <c r="WYP944" s="5"/>
      <c r="WYQ944" s="5"/>
      <c r="WYR944" s="5"/>
      <c r="WYS944" s="5"/>
      <c r="WYT944" s="5"/>
      <c r="WYU944" s="5"/>
      <c r="WYV944" s="5"/>
      <c r="WYW944" s="5"/>
      <c r="WYX944" s="5"/>
      <c r="WYY944" s="5"/>
      <c r="WYZ944" s="5"/>
      <c r="WZA944" s="5"/>
      <c r="WZB944" s="5"/>
      <c r="WZC944" s="5"/>
      <c r="WZD944" s="5"/>
      <c r="WZE944" s="5"/>
      <c r="WZF944" s="5"/>
      <c r="WZG944" s="5"/>
      <c r="WZH944" s="5"/>
      <c r="WZI944" s="5"/>
      <c r="WZJ944" s="5"/>
      <c r="WZK944" s="5"/>
      <c r="WZL944" s="5"/>
      <c r="WZM944" s="5"/>
      <c r="WZN944" s="5"/>
      <c r="WZO944" s="5"/>
      <c r="WZP944" s="5"/>
      <c r="WZQ944" s="5"/>
      <c r="WZR944" s="5"/>
      <c r="WZS944" s="5"/>
      <c r="WZT944" s="5"/>
      <c r="WZU944" s="5"/>
      <c r="WZV944" s="5"/>
      <c r="WZW944" s="5"/>
      <c r="WZX944" s="5"/>
      <c r="WZY944" s="5"/>
      <c r="WZZ944" s="5"/>
      <c r="XAA944" s="5"/>
      <c r="XAB944" s="5"/>
      <c r="XAC944" s="5"/>
      <c r="XAD944" s="5"/>
      <c r="XAE944" s="5"/>
      <c r="XAF944" s="5"/>
      <c r="XAG944" s="5"/>
      <c r="XAH944" s="5"/>
      <c r="XAI944" s="5"/>
      <c r="XAJ944" s="5"/>
      <c r="XAK944" s="5"/>
      <c r="XAL944" s="5"/>
      <c r="XAM944" s="5"/>
      <c r="XAN944" s="5"/>
      <c r="XAO944" s="5"/>
      <c r="XAP944" s="5"/>
      <c r="XAQ944" s="5"/>
      <c r="XAR944" s="5"/>
      <c r="XAS944" s="5"/>
      <c r="XAT944" s="5"/>
      <c r="XAU944" s="5"/>
      <c r="XAV944" s="5"/>
      <c r="XAW944" s="5"/>
      <c r="XAX944" s="5"/>
      <c r="XAY944" s="5"/>
      <c r="XAZ944" s="5"/>
      <c r="XBA944" s="5"/>
      <c r="XBB944" s="5"/>
      <c r="XBC944" s="5"/>
      <c r="XBD944" s="5"/>
      <c r="XBE944" s="5"/>
      <c r="XBF944" s="5"/>
      <c r="XBG944" s="5"/>
      <c r="XBH944" s="5"/>
      <c r="XBI944" s="5"/>
      <c r="XBJ944" s="5"/>
      <c r="XBK944" s="5"/>
      <c r="XBL944" s="5"/>
      <c r="XBM944" s="5"/>
      <c r="XBN944" s="5"/>
      <c r="XBO944" s="5"/>
      <c r="XBP944" s="5"/>
      <c r="XBQ944" s="5"/>
      <c r="XBR944" s="5"/>
      <c r="XBS944" s="5"/>
      <c r="XBT944" s="5"/>
      <c r="XBU944" s="5"/>
      <c r="XBV944" s="5"/>
      <c r="XBW944" s="5"/>
      <c r="XBX944" s="5"/>
      <c r="XBY944" s="5"/>
      <c r="XBZ944" s="5"/>
      <c r="XCA944" s="5"/>
      <c r="XCB944" s="5"/>
      <c r="XCC944" s="5"/>
      <c r="XCD944" s="5"/>
      <c r="XCE944" s="5"/>
      <c r="XCF944" s="5"/>
      <c r="XCG944" s="5"/>
      <c r="XCH944" s="5"/>
      <c r="XCI944" s="5"/>
      <c r="XCJ944" s="5"/>
      <c r="XCK944" s="5"/>
      <c r="XCL944" s="5"/>
      <c r="XCM944" s="5"/>
      <c r="XCN944" s="5"/>
      <c r="XCO944" s="5"/>
      <c r="XCP944" s="5"/>
      <c r="XCQ944" s="5"/>
      <c r="XCR944" s="5"/>
      <c r="XCS944" s="5"/>
      <c r="XCT944" s="5"/>
      <c r="XCU944" s="5"/>
      <c r="XCV944" s="5"/>
      <c r="XCW944" s="5"/>
      <c r="XCX944" s="5"/>
      <c r="XCY944" s="5"/>
      <c r="XCZ944" s="5"/>
      <c r="XDA944" s="5"/>
      <c r="XDB944" s="5"/>
      <c r="XDC944" s="5"/>
      <c r="XDD944" s="5"/>
      <c r="XDE944" s="5"/>
      <c r="XDF944" s="5"/>
      <c r="XDG944" s="5"/>
      <c r="XDH944" s="5"/>
      <c r="XDI944" s="5"/>
      <c r="XDJ944" s="5"/>
      <c r="XDK944" s="5"/>
      <c r="XDL944" s="5"/>
      <c r="XDM944" s="5"/>
      <c r="XDN944" s="5"/>
      <c r="XDO944" s="5"/>
      <c r="XDP944" s="5"/>
      <c r="XDQ944" s="5"/>
      <c r="XDR944" s="5"/>
      <c r="XDS944" s="5"/>
      <c r="XDT944" s="5"/>
      <c r="XDU944" s="5"/>
      <c r="XDV944" s="5"/>
      <c r="XDW944" s="5"/>
      <c r="XDX944" s="5"/>
      <c r="XDY944" s="5"/>
      <c r="XDZ944" s="5"/>
      <c r="XEA944" s="5"/>
      <c r="XEB944" s="5"/>
      <c r="XEC944" s="5"/>
      <c r="XED944" s="5"/>
      <c r="XEE944" s="5"/>
      <c r="XEF944" s="5"/>
      <c r="XEG944" s="5"/>
      <c r="XEH944" s="5"/>
      <c r="XEI944" s="5"/>
      <c r="XEJ944" s="5"/>
      <c r="XEK944" s="5"/>
      <c r="XEL944" s="5"/>
      <c r="XEM944" s="5"/>
      <c r="XEN944" s="5"/>
      <c r="XEO944" s="5"/>
      <c r="XEP944" s="5"/>
      <c r="XEQ944" s="5"/>
      <c r="XER944" s="5"/>
    </row>
    <row r="945" spans="5:28">
      <c r="E945" s="39"/>
      <c r="F945" s="39"/>
      <c r="G945" s="39"/>
      <c r="H945" s="39"/>
      <c r="T945" s="39"/>
      <c r="U945" s="39"/>
      <c r="V945" s="39"/>
      <c r="AA945" s="44"/>
      <c r="AB945" s="44"/>
    </row>
    <row r="946" spans="5:28">
      <c r="E946" s="39"/>
      <c r="F946" s="39"/>
      <c r="G946" s="39"/>
      <c r="H946" s="39"/>
      <c r="T946" s="39"/>
      <c r="U946" s="39"/>
      <c r="V946" s="39"/>
      <c r="AA946" s="44"/>
      <c r="AB946" s="44"/>
    </row>
    <row r="947" spans="5:28">
      <c r="E947" s="39"/>
      <c r="F947" s="39"/>
      <c r="G947" s="39"/>
      <c r="H947" s="39"/>
      <c r="T947" s="39"/>
      <c r="U947" s="39"/>
      <c r="V947" s="39"/>
      <c r="AA947" s="44"/>
      <c r="AB947" s="44"/>
    </row>
    <row r="948" spans="5:28">
      <c r="E948" s="39"/>
      <c r="F948" s="39"/>
      <c r="G948" s="39"/>
      <c r="H948" s="39"/>
      <c r="T948" s="39"/>
      <c r="U948" s="39"/>
      <c r="V948" s="39"/>
      <c r="AA948" s="44"/>
      <c r="AB948" s="44"/>
    </row>
    <row r="949" spans="5:28">
      <c r="E949" s="39"/>
      <c r="F949" s="39"/>
      <c r="G949" s="39"/>
      <c r="H949" s="39"/>
      <c r="T949" s="39"/>
      <c r="U949" s="39"/>
      <c r="V949" s="39"/>
      <c r="AA949" s="44"/>
      <c r="AB949" s="44"/>
    </row>
    <row r="950" spans="5:28">
      <c r="E950" s="39"/>
      <c r="F950" s="39"/>
      <c r="G950" s="39"/>
      <c r="H950" s="39"/>
      <c r="T950" s="39"/>
      <c r="U950" s="39"/>
      <c r="V950" s="39"/>
      <c r="AA950" s="44"/>
      <c r="AB950" s="43"/>
    </row>
    <row r="951" spans="5:28">
      <c r="E951" s="39"/>
      <c r="F951" s="39"/>
      <c r="G951" s="39"/>
      <c r="H951" s="39"/>
      <c r="T951" s="39"/>
      <c r="U951" s="39"/>
      <c r="V951" s="39"/>
      <c r="AA951" s="44"/>
      <c r="AB951" s="43"/>
    </row>
    <row r="952" spans="5:28">
      <c r="E952" s="39"/>
      <c r="F952" s="39"/>
      <c r="G952" s="39"/>
      <c r="H952" s="39"/>
      <c r="T952" s="39"/>
      <c r="U952" s="39"/>
      <c r="V952" s="39"/>
      <c r="AA952" s="44"/>
      <c r="AB952" s="43"/>
    </row>
    <row r="953" spans="5:28">
      <c r="E953" s="39"/>
      <c r="F953" s="39"/>
      <c r="G953" s="39"/>
      <c r="H953" s="39"/>
      <c r="T953" s="39"/>
      <c r="U953" s="39"/>
      <c r="V953" s="39"/>
      <c r="AA953" s="44"/>
      <c r="AB953" s="43"/>
    </row>
    <row r="954" spans="5:28">
      <c r="E954" s="39"/>
      <c r="F954" s="39"/>
      <c r="G954" s="39"/>
      <c r="H954" s="39"/>
      <c r="T954" s="39"/>
      <c r="U954" s="39"/>
      <c r="V954" s="39"/>
      <c r="AA954" s="44"/>
      <c r="AB954" s="43"/>
    </row>
    <row r="955" spans="5:28">
      <c r="E955" s="39"/>
      <c r="F955" s="39"/>
      <c r="G955" s="39"/>
      <c r="H955" s="39"/>
      <c r="T955" s="39"/>
      <c r="U955" s="39"/>
      <c r="V955" s="39"/>
      <c r="AA955" s="44"/>
      <c r="AB955" s="43"/>
    </row>
    <row r="956" spans="5:27">
      <c r="E956" s="39"/>
      <c r="F956" s="39"/>
      <c r="G956" s="39"/>
      <c r="H956" s="39"/>
      <c r="T956" s="39"/>
      <c r="U956" s="39"/>
      <c r="V956" s="39"/>
      <c r="AA956" s="44"/>
    </row>
    <row r="957" spans="5:27">
      <c r="E957" s="39"/>
      <c r="F957" s="39"/>
      <c r="G957" s="39"/>
      <c r="H957" s="39"/>
      <c r="T957" s="39"/>
      <c r="U957" s="39"/>
      <c r="V957" s="39"/>
      <c r="AA957" s="44"/>
    </row>
    <row r="958" spans="5:27">
      <c r="E958" s="39"/>
      <c r="F958" s="39"/>
      <c r="G958" s="39"/>
      <c r="H958" s="39"/>
      <c r="T958" s="39"/>
      <c r="U958" s="39"/>
      <c r="V958" s="39"/>
      <c r="AA958" s="44"/>
    </row>
    <row r="959" spans="5:27">
      <c r="E959" s="39"/>
      <c r="F959" s="39"/>
      <c r="G959" s="39"/>
      <c r="H959" s="39"/>
      <c r="T959" s="39"/>
      <c r="U959" s="39"/>
      <c r="V959" s="39"/>
      <c r="AA959" s="44"/>
    </row>
    <row r="960" spans="5:27">
      <c r="E960" s="39"/>
      <c r="F960" s="39"/>
      <c r="G960" s="39"/>
      <c r="H960" s="39"/>
      <c r="T960" s="39"/>
      <c r="U960" s="39"/>
      <c r="V960" s="39"/>
      <c r="AA960" s="44"/>
    </row>
    <row r="961" spans="5:27">
      <c r="E961" s="39"/>
      <c r="F961" s="39"/>
      <c r="G961" s="39"/>
      <c r="H961" s="39"/>
      <c r="T961" s="39"/>
      <c r="U961" s="39"/>
      <c r="V961" s="39"/>
      <c r="AA961" s="44"/>
    </row>
    <row r="962" spans="5:27">
      <c r="E962" s="39"/>
      <c r="F962" s="39"/>
      <c r="G962" s="39"/>
      <c r="H962" s="39"/>
      <c r="T962" s="39"/>
      <c r="U962" s="39"/>
      <c r="V962" s="39"/>
      <c r="AA962" s="44"/>
    </row>
    <row r="963" spans="5:27">
      <c r="E963" s="39"/>
      <c r="F963" s="39"/>
      <c r="G963" s="39"/>
      <c r="H963" s="39"/>
      <c r="T963" s="39"/>
      <c r="U963" s="39"/>
      <c r="V963" s="39"/>
      <c r="AA963" s="44"/>
    </row>
    <row r="964" spans="5:27">
      <c r="E964" s="39"/>
      <c r="F964" s="39"/>
      <c r="G964" s="39"/>
      <c r="H964" s="39"/>
      <c r="T964" s="39"/>
      <c r="U964" s="39"/>
      <c r="V964" s="39"/>
      <c r="AA964" s="44"/>
    </row>
    <row r="965" spans="5:27">
      <c r="E965" s="39"/>
      <c r="F965" s="39"/>
      <c r="G965" s="39"/>
      <c r="H965" s="39"/>
      <c r="T965" s="39"/>
      <c r="U965" s="39"/>
      <c r="V965" s="39"/>
      <c r="AA965" s="44"/>
    </row>
    <row r="966" spans="5:27">
      <c r="E966" s="39"/>
      <c r="F966" s="39"/>
      <c r="G966" s="39"/>
      <c r="H966" s="39"/>
      <c r="T966" s="39"/>
      <c r="U966" s="39"/>
      <c r="V966" s="39"/>
      <c r="AA966" s="44"/>
    </row>
    <row r="967" spans="5:27">
      <c r="E967" s="39"/>
      <c r="F967" s="39"/>
      <c r="G967" s="39"/>
      <c r="H967" s="39"/>
      <c r="T967" s="39"/>
      <c r="U967" s="39"/>
      <c r="V967" s="39"/>
      <c r="AA967" s="44"/>
    </row>
    <row r="968" spans="5:27">
      <c r="E968" s="39"/>
      <c r="F968" s="39"/>
      <c r="G968" s="39"/>
      <c r="H968" s="39"/>
      <c r="T968" s="39"/>
      <c r="U968" s="39"/>
      <c r="V968" s="39"/>
      <c r="AA968" s="44"/>
    </row>
    <row r="969" spans="5:27">
      <c r="E969" s="39"/>
      <c r="F969" s="39"/>
      <c r="G969" s="39"/>
      <c r="H969" s="39"/>
      <c r="T969" s="39"/>
      <c r="U969" s="39"/>
      <c r="V969" s="39"/>
      <c r="AA969" s="44"/>
    </row>
    <row r="970" spans="5:27">
      <c r="E970" s="39"/>
      <c r="F970" s="39"/>
      <c r="G970" s="39"/>
      <c r="H970" s="39"/>
      <c r="T970" s="39"/>
      <c r="U970" s="39"/>
      <c r="V970" s="39"/>
      <c r="AA970" s="44"/>
    </row>
    <row r="971" spans="5:27">
      <c r="E971" s="39"/>
      <c r="F971" s="39"/>
      <c r="G971" s="39"/>
      <c r="H971" s="39"/>
      <c r="T971" s="39"/>
      <c r="U971" s="39"/>
      <c r="V971" s="39"/>
      <c r="AA971" s="44"/>
    </row>
    <row r="972" spans="5:27">
      <c r="E972" s="39"/>
      <c r="F972" s="39"/>
      <c r="G972" s="39"/>
      <c r="H972" s="39"/>
      <c r="T972" s="39"/>
      <c r="U972" s="39"/>
      <c r="V972" s="39"/>
      <c r="AA972" s="44"/>
    </row>
    <row r="973" spans="5:27">
      <c r="E973" s="39"/>
      <c r="F973" s="39"/>
      <c r="G973" s="39"/>
      <c r="H973" s="39"/>
      <c r="T973" s="39"/>
      <c r="U973" s="39"/>
      <c r="V973" s="39"/>
      <c r="AA973" s="44"/>
    </row>
    <row r="974" spans="5:28">
      <c r="E974" s="39"/>
      <c r="F974" s="39"/>
      <c r="G974" s="39"/>
      <c r="H974" s="39"/>
      <c r="T974" s="39"/>
      <c r="U974" s="39"/>
      <c r="V974" s="39"/>
      <c r="AA974" s="44"/>
      <c r="AB974" s="43"/>
    </row>
    <row r="975" spans="5:28">
      <c r="E975" s="39"/>
      <c r="F975" s="39"/>
      <c r="G975" s="39"/>
      <c r="H975" s="39"/>
      <c r="T975" s="39"/>
      <c r="U975" s="39"/>
      <c r="V975" s="39"/>
      <c r="AA975" s="44"/>
      <c r="AB975" s="43"/>
    </row>
    <row r="976" spans="5:28">
      <c r="E976" s="39"/>
      <c r="F976" s="39"/>
      <c r="G976" s="39"/>
      <c r="H976" s="39"/>
      <c r="T976" s="39"/>
      <c r="U976" s="39"/>
      <c r="V976" s="39"/>
      <c r="AA976" s="44"/>
      <c r="AB976" s="43"/>
    </row>
    <row r="977" spans="5:28">
      <c r="E977" s="39"/>
      <c r="F977" s="39"/>
      <c r="G977" s="39"/>
      <c r="H977" s="39"/>
      <c r="T977" s="39"/>
      <c r="U977" s="39"/>
      <c r="V977" s="39"/>
      <c r="AA977" s="44"/>
      <c r="AB977" s="43"/>
    </row>
    <row r="978" spans="5:28">
      <c r="E978" s="39"/>
      <c r="F978" s="39"/>
      <c r="G978" s="39"/>
      <c r="H978" s="39"/>
      <c r="T978" s="39"/>
      <c r="U978" s="39"/>
      <c r="V978" s="39"/>
      <c r="AA978" s="44"/>
      <c r="AB978" s="43"/>
    </row>
    <row r="979" spans="5:28">
      <c r="E979" s="39"/>
      <c r="F979" s="39"/>
      <c r="G979" s="39"/>
      <c r="H979" s="39"/>
      <c r="T979" s="39"/>
      <c r="U979" s="39"/>
      <c r="V979" s="39"/>
      <c r="AA979" s="44"/>
      <c r="AB979" s="43"/>
    </row>
    <row r="980" spans="5:27">
      <c r="E980" s="39"/>
      <c r="F980" s="39"/>
      <c r="G980" s="39"/>
      <c r="H980" s="39"/>
      <c r="T980" s="39"/>
      <c r="U980" s="39"/>
      <c r="V980" s="39"/>
      <c r="AA980" s="44"/>
    </row>
    <row r="981" spans="5:27">
      <c r="E981" s="39"/>
      <c r="F981" s="39"/>
      <c r="G981" s="39"/>
      <c r="H981" s="39"/>
      <c r="T981" s="39"/>
      <c r="U981" s="39"/>
      <c r="V981" s="39"/>
      <c r="AA981" s="44"/>
    </row>
    <row r="982" spans="5:27">
      <c r="E982" s="39"/>
      <c r="F982" s="39"/>
      <c r="G982" s="39"/>
      <c r="H982" s="39"/>
      <c r="T982" s="39"/>
      <c r="U982" s="39"/>
      <c r="V982" s="39"/>
      <c r="AA982" s="44"/>
    </row>
    <row r="983" spans="5:27">
      <c r="E983" s="39"/>
      <c r="F983" s="39"/>
      <c r="G983" s="39"/>
      <c r="H983" s="39"/>
      <c r="T983" s="39"/>
      <c r="U983" s="39"/>
      <c r="V983" s="39"/>
      <c r="AA983" s="44"/>
    </row>
    <row r="984" spans="5:27">
      <c r="E984" s="39"/>
      <c r="F984" s="39"/>
      <c r="G984" s="39"/>
      <c r="H984" s="39"/>
      <c r="T984" s="39"/>
      <c r="U984" s="39"/>
      <c r="V984" s="39"/>
      <c r="AA984" s="44"/>
    </row>
    <row r="985" spans="5:27">
      <c r="E985" s="39"/>
      <c r="F985" s="39"/>
      <c r="G985" s="39"/>
      <c r="H985" s="39"/>
      <c r="T985" s="39"/>
      <c r="U985" s="39"/>
      <c r="V985" s="39"/>
      <c r="AA985" s="44"/>
    </row>
    <row r="986" spans="5:27">
      <c r="E986" s="39"/>
      <c r="F986" s="39"/>
      <c r="G986" s="39"/>
      <c r="H986" s="39"/>
      <c r="T986" s="39"/>
      <c r="U986" s="39"/>
      <c r="V986" s="39"/>
      <c r="AA986" s="44"/>
    </row>
    <row r="987" spans="5:27">
      <c r="E987" s="39"/>
      <c r="F987" s="39"/>
      <c r="G987" s="39"/>
      <c r="H987" s="39"/>
      <c r="T987" s="39"/>
      <c r="U987" s="39"/>
      <c r="V987" s="39"/>
      <c r="AA987" s="44"/>
    </row>
    <row r="988" spans="5:27">
      <c r="E988" s="39"/>
      <c r="F988" s="39"/>
      <c r="G988" s="39"/>
      <c r="H988" s="39"/>
      <c r="T988" s="39"/>
      <c r="U988" s="39"/>
      <c r="V988" s="39"/>
      <c r="AA988" s="44"/>
    </row>
    <row r="989" spans="5:27">
      <c r="E989" s="39"/>
      <c r="F989" s="39"/>
      <c r="G989" s="39"/>
      <c r="H989" s="39"/>
      <c r="T989" s="39"/>
      <c r="U989" s="39"/>
      <c r="V989" s="39"/>
      <c r="AA989" s="44"/>
    </row>
    <row r="990" spans="5:27">
      <c r="E990" s="39"/>
      <c r="F990" s="39"/>
      <c r="G990" s="39"/>
      <c r="H990" s="39"/>
      <c r="T990" s="39"/>
      <c r="U990" s="39"/>
      <c r="V990" s="39"/>
      <c r="AA990" s="44"/>
    </row>
    <row r="991" spans="5:27">
      <c r="E991" s="39"/>
      <c r="F991" s="39"/>
      <c r="G991" s="39"/>
      <c r="H991" s="39"/>
      <c r="T991" s="39"/>
      <c r="U991" s="39"/>
      <c r="V991" s="39"/>
      <c r="AA991" s="44"/>
    </row>
    <row r="992" spans="5:28">
      <c r="E992" s="39"/>
      <c r="F992" s="39"/>
      <c r="G992" s="39"/>
      <c r="H992" s="39"/>
      <c r="T992" s="39"/>
      <c r="U992" s="39"/>
      <c r="V992" s="39"/>
      <c r="AA992" s="44"/>
      <c r="AB992" s="43"/>
    </row>
    <row r="993" spans="5:28">
      <c r="E993" s="39"/>
      <c r="F993" s="39"/>
      <c r="G993" s="39"/>
      <c r="H993" s="39"/>
      <c r="T993" s="39"/>
      <c r="U993" s="39"/>
      <c r="V993" s="39"/>
      <c r="AA993" s="44"/>
      <c r="AB993" s="43"/>
    </row>
    <row r="994" spans="5:28">
      <c r="E994" s="39"/>
      <c r="F994" s="39"/>
      <c r="G994" s="39"/>
      <c r="H994" s="39"/>
      <c r="T994" s="39"/>
      <c r="U994" s="39"/>
      <c r="V994" s="39"/>
      <c r="AA994" s="44"/>
      <c r="AB994" s="43"/>
    </row>
    <row r="995" spans="5:28">
      <c r="E995" s="39"/>
      <c r="F995" s="39"/>
      <c r="G995" s="39"/>
      <c r="H995" s="39"/>
      <c r="T995" s="39"/>
      <c r="U995" s="39"/>
      <c r="V995" s="39"/>
      <c r="AA995" s="44"/>
      <c r="AB995" s="43"/>
    </row>
    <row r="996" spans="5:28">
      <c r="E996" s="39"/>
      <c r="F996" s="39"/>
      <c r="G996" s="39"/>
      <c r="H996" s="39"/>
      <c r="T996" s="39"/>
      <c r="U996" s="39"/>
      <c r="V996" s="39"/>
      <c r="AA996" s="44"/>
      <c r="AB996" s="43"/>
    </row>
    <row r="997" spans="5:28">
      <c r="E997" s="39"/>
      <c r="F997" s="39"/>
      <c r="G997" s="39"/>
      <c r="H997" s="39"/>
      <c r="T997" s="39"/>
      <c r="U997" s="39"/>
      <c r="V997" s="39"/>
      <c r="AA997" s="44"/>
      <c r="AB997" s="43"/>
    </row>
    <row r="998" spans="21:22">
      <c r="U998" s="39"/>
      <c r="V998" s="39"/>
    </row>
    <row r="999" spans="21:22">
      <c r="U999" s="39"/>
      <c r="V999" s="39"/>
    </row>
    <row r="1000" spans="21:22">
      <c r="U1000" s="39"/>
      <c r="V1000" s="39"/>
    </row>
    <row r="1001" spans="21:22">
      <c r="U1001" s="39"/>
      <c r="V1001" s="39"/>
    </row>
    <row r="1002" spans="21:22">
      <c r="U1002" s="39"/>
      <c r="V1002" s="39"/>
    </row>
    <row r="1003" spans="21:22">
      <c r="U1003" s="39"/>
      <c r="V1003" s="39"/>
    </row>
    <row r="1004" spans="21:22">
      <c r="U1004" s="39"/>
      <c r="V1004" s="39"/>
    </row>
    <row r="1005" spans="21:22">
      <c r="U1005" s="39"/>
      <c r="V1005" s="39"/>
    </row>
    <row r="1006" spans="21:22">
      <c r="U1006" s="39"/>
      <c r="V1006" s="39"/>
    </row>
    <row r="1007" spans="21:22">
      <c r="U1007" s="39"/>
      <c r="V1007" s="39"/>
    </row>
  </sheetData>
  <hyperlinks>
    <hyperlink ref="J37" r:id="rId1" display="101_Config_PerDmg|0.2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WPS_1698638045</cp:lastModifiedBy>
  <dcterms:created xsi:type="dcterms:W3CDTF">2023-08-29T08:23:00Z</dcterms:created>
  <dcterms:modified xsi:type="dcterms:W3CDTF">2024-09-05T08:55:08Z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D106E6640B804BACAAF4FBA57489F7CD_13</vt:lpwstr>
  </property>
  <property fmtid="{D5CDD505-2E9C-101B-9397-08002B2CF9AE}" pid="3" name="KSOProductBuildVer">
    <vt:lpwstr>2052-12.1.0.17827</vt:lpwstr>
  </property>
  <property fmtid="{D5CDD505-2E9C-101B-9397-08002B2CF9AE}" pid="4" name="KSOReadingLayout">
    <vt:bool>true</vt:bool>
  </property>
</Properties>
</file>