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4B3EBA56-01B3-4C18-94B5-0C4555BD4250}" xr6:coauthVersionLast="47" xr6:coauthVersionMax="47" xr10:uidLastSave="{00000000-0000-0000-0000-000000000000}"/>
  <bookViews>
    <workbookView xWindow="-108" yWindow="-108" windowWidth="23256" windowHeight="12576" activeTab="5" xr2:uid="{108AD71A-4A6E-46C1-9AF1-0149790691E0}"/>
  </bookViews>
  <sheets>
    <sheet name="시뮬" sheetId="6" r:id="rId1"/>
    <sheet name="Sheet1" sheetId="7" r:id="rId2"/>
    <sheet name="라이더별 건수 RAW" sheetId="2" r:id="rId3"/>
    <sheet name="관리비" sheetId="4" r:id="rId4"/>
    <sheet name="raw" sheetId="5" state="hidden" r:id="rId5"/>
    <sheet name="타사 프로모션" sheetId="1" r:id="rId6"/>
  </sheets>
  <definedNames>
    <definedName name="_xlnm._FilterDatabase" localSheetId="2" hidden="1">'라이더별 건수 RAW'!$A$14:$P$289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6" l="1"/>
  <c r="V16" i="6" s="1"/>
  <c r="W16" i="6" s="1"/>
  <c r="W13" i="6"/>
  <c r="T15" i="6"/>
  <c r="V15" i="6" s="1"/>
  <c r="W15" i="6" s="1"/>
  <c r="T14" i="6"/>
  <c r="V14" i="6" s="1"/>
  <c r="W14" i="6" s="1"/>
  <c r="T13" i="6"/>
  <c r="V13" i="6" s="1"/>
  <c r="O34" i="6" l="1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N35" i="6"/>
  <c r="L21" i="6" l="1"/>
  <c r="M21" i="6" l="1"/>
  <c r="M289" i="2" l="1"/>
  <c r="P289" i="2" s="1"/>
  <c r="M288" i="2"/>
  <c r="P288" i="2" s="1"/>
  <c r="M287" i="2"/>
  <c r="P287" i="2" s="1"/>
  <c r="M286" i="2"/>
  <c r="P286" i="2" s="1"/>
  <c r="M285" i="2"/>
  <c r="P285" i="2" s="1"/>
  <c r="M284" i="2"/>
  <c r="P284" i="2" s="1"/>
  <c r="M283" i="2"/>
  <c r="P283" i="2" s="1"/>
  <c r="M282" i="2"/>
  <c r="P282" i="2" s="1"/>
  <c r="M281" i="2"/>
  <c r="P281" i="2" s="1"/>
  <c r="M280" i="2"/>
  <c r="P280" i="2" s="1"/>
  <c r="M279" i="2"/>
  <c r="P279" i="2" s="1"/>
  <c r="M278" i="2"/>
  <c r="P278" i="2" s="1"/>
  <c r="M277" i="2"/>
  <c r="P277" i="2" s="1"/>
  <c r="M276" i="2"/>
  <c r="P276" i="2" s="1"/>
  <c r="M275" i="2"/>
  <c r="P275" i="2" s="1"/>
  <c r="M274" i="2"/>
  <c r="P274" i="2" s="1"/>
  <c r="M273" i="2"/>
  <c r="P273" i="2" s="1"/>
  <c r="M272" i="2"/>
  <c r="P272" i="2" s="1"/>
  <c r="M271" i="2"/>
  <c r="P271" i="2" s="1"/>
  <c r="M270" i="2"/>
  <c r="P270" i="2" s="1"/>
  <c r="M269" i="2"/>
  <c r="P269" i="2" s="1"/>
  <c r="M268" i="2"/>
  <c r="P268" i="2" s="1"/>
  <c r="M267" i="2"/>
  <c r="P267" i="2" s="1"/>
  <c r="M266" i="2"/>
  <c r="P266" i="2" s="1"/>
  <c r="M265" i="2"/>
  <c r="P265" i="2" s="1"/>
  <c r="M264" i="2"/>
  <c r="P264" i="2" s="1"/>
  <c r="M263" i="2"/>
  <c r="P263" i="2" s="1"/>
  <c r="M262" i="2"/>
  <c r="P262" i="2" s="1"/>
  <c r="M261" i="2"/>
  <c r="P261" i="2" s="1"/>
  <c r="M260" i="2"/>
  <c r="P260" i="2" s="1"/>
  <c r="M259" i="2"/>
  <c r="P259" i="2" s="1"/>
  <c r="M258" i="2"/>
  <c r="P258" i="2" s="1"/>
  <c r="M257" i="2"/>
  <c r="P257" i="2" s="1"/>
  <c r="M256" i="2"/>
  <c r="P256" i="2" s="1"/>
  <c r="M255" i="2"/>
  <c r="P255" i="2" s="1"/>
  <c r="M254" i="2"/>
  <c r="P254" i="2" s="1"/>
  <c r="M253" i="2"/>
  <c r="P253" i="2" s="1"/>
  <c r="M252" i="2"/>
  <c r="P252" i="2" s="1"/>
  <c r="M251" i="2"/>
  <c r="P251" i="2" s="1"/>
  <c r="M250" i="2"/>
  <c r="P250" i="2" s="1"/>
  <c r="M249" i="2"/>
  <c r="P249" i="2" s="1"/>
  <c r="M248" i="2"/>
  <c r="P248" i="2" s="1"/>
  <c r="M247" i="2"/>
  <c r="P247" i="2" s="1"/>
  <c r="M246" i="2"/>
  <c r="P246" i="2" s="1"/>
  <c r="M245" i="2"/>
  <c r="P245" i="2" s="1"/>
  <c r="M244" i="2"/>
  <c r="P244" i="2" s="1"/>
  <c r="M243" i="2"/>
  <c r="P243" i="2" s="1"/>
  <c r="M242" i="2"/>
  <c r="P242" i="2" s="1"/>
  <c r="M241" i="2"/>
  <c r="P241" i="2" s="1"/>
  <c r="M240" i="2"/>
  <c r="P240" i="2" s="1"/>
  <c r="M239" i="2"/>
  <c r="P239" i="2" s="1"/>
  <c r="M238" i="2"/>
  <c r="P238" i="2" s="1"/>
  <c r="M237" i="2"/>
  <c r="P237" i="2" s="1"/>
  <c r="M236" i="2"/>
  <c r="P236" i="2" s="1"/>
  <c r="M235" i="2"/>
  <c r="P235" i="2" s="1"/>
  <c r="M234" i="2"/>
  <c r="P234" i="2" s="1"/>
  <c r="M233" i="2"/>
  <c r="P233" i="2" s="1"/>
  <c r="M232" i="2"/>
  <c r="P232" i="2" s="1"/>
  <c r="M231" i="2"/>
  <c r="P231" i="2" s="1"/>
  <c r="M230" i="2"/>
  <c r="P230" i="2" s="1"/>
  <c r="M229" i="2"/>
  <c r="P229" i="2" s="1"/>
  <c r="M228" i="2"/>
  <c r="P228" i="2" s="1"/>
  <c r="M227" i="2"/>
  <c r="P227" i="2" s="1"/>
  <c r="M226" i="2"/>
  <c r="P226" i="2" s="1"/>
  <c r="M225" i="2"/>
  <c r="P225" i="2" s="1"/>
  <c r="M224" i="2"/>
  <c r="P224" i="2" s="1"/>
  <c r="M223" i="2"/>
  <c r="P223" i="2" s="1"/>
  <c r="M222" i="2"/>
  <c r="P222" i="2" s="1"/>
  <c r="M221" i="2"/>
  <c r="P221" i="2" s="1"/>
  <c r="M220" i="2"/>
  <c r="P220" i="2" s="1"/>
  <c r="M219" i="2"/>
  <c r="P219" i="2" s="1"/>
  <c r="M218" i="2"/>
  <c r="P218" i="2" s="1"/>
  <c r="M217" i="2"/>
  <c r="P217" i="2" s="1"/>
  <c r="M216" i="2"/>
  <c r="P216" i="2" s="1"/>
  <c r="M215" i="2"/>
  <c r="P215" i="2" s="1"/>
  <c r="M214" i="2"/>
  <c r="P214" i="2" s="1"/>
  <c r="M213" i="2"/>
  <c r="P213" i="2" s="1"/>
  <c r="M212" i="2"/>
  <c r="P212" i="2" s="1"/>
  <c r="M211" i="2"/>
  <c r="P211" i="2" s="1"/>
  <c r="M210" i="2"/>
  <c r="P210" i="2" s="1"/>
  <c r="M209" i="2"/>
  <c r="P209" i="2" s="1"/>
  <c r="M208" i="2"/>
  <c r="P208" i="2" s="1"/>
  <c r="M207" i="2"/>
  <c r="P207" i="2" s="1"/>
  <c r="M206" i="2"/>
  <c r="P206" i="2" s="1"/>
  <c r="M205" i="2"/>
  <c r="P205" i="2" s="1"/>
  <c r="M204" i="2"/>
  <c r="P204" i="2" s="1"/>
  <c r="M203" i="2"/>
  <c r="P203" i="2" s="1"/>
  <c r="M202" i="2"/>
  <c r="P202" i="2" s="1"/>
  <c r="M201" i="2"/>
  <c r="P201" i="2" s="1"/>
  <c r="M200" i="2"/>
  <c r="P200" i="2" s="1"/>
  <c r="M199" i="2"/>
  <c r="P199" i="2" s="1"/>
  <c r="M198" i="2"/>
  <c r="P198" i="2" s="1"/>
  <c r="M197" i="2"/>
  <c r="P197" i="2" s="1"/>
  <c r="M196" i="2"/>
  <c r="P196" i="2" s="1"/>
  <c r="M195" i="2"/>
  <c r="P195" i="2" s="1"/>
  <c r="M194" i="2"/>
  <c r="P194" i="2" s="1"/>
  <c r="M193" i="2"/>
  <c r="P193" i="2" s="1"/>
  <c r="M192" i="2"/>
  <c r="P192" i="2" s="1"/>
  <c r="M191" i="2"/>
  <c r="P191" i="2" s="1"/>
  <c r="M190" i="2"/>
  <c r="P190" i="2" s="1"/>
  <c r="M189" i="2"/>
  <c r="P189" i="2" s="1"/>
  <c r="M188" i="2"/>
  <c r="P188" i="2" s="1"/>
  <c r="M187" i="2"/>
  <c r="P187" i="2" s="1"/>
  <c r="M186" i="2"/>
  <c r="P186" i="2" s="1"/>
  <c r="M185" i="2"/>
  <c r="P185" i="2" s="1"/>
  <c r="M184" i="2"/>
  <c r="P184" i="2" s="1"/>
  <c r="M183" i="2"/>
  <c r="P183" i="2" s="1"/>
  <c r="M182" i="2"/>
  <c r="P182" i="2" s="1"/>
  <c r="M181" i="2"/>
  <c r="P181" i="2" s="1"/>
  <c r="M180" i="2"/>
  <c r="P180" i="2" s="1"/>
  <c r="M179" i="2"/>
  <c r="P179" i="2" s="1"/>
  <c r="M178" i="2"/>
  <c r="P178" i="2" s="1"/>
  <c r="M177" i="2"/>
  <c r="P177" i="2" s="1"/>
  <c r="M176" i="2"/>
  <c r="P176" i="2" s="1"/>
  <c r="M175" i="2"/>
  <c r="P175" i="2" s="1"/>
  <c r="M174" i="2"/>
  <c r="P174" i="2" s="1"/>
  <c r="M173" i="2"/>
  <c r="P173" i="2" s="1"/>
  <c r="M172" i="2"/>
  <c r="P172" i="2" s="1"/>
  <c r="M171" i="2"/>
  <c r="P171" i="2" s="1"/>
  <c r="M170" i="2"/>
  <c r="P170" i="2" s="1"/>
  <c r="M169" i="2"/>
  <c r="P169" i="2" s="1"/>
  <c r="M168" i="2"/>
  <c r="P168" i="2" s="1"/>
  <c r="M167" i="2"/>
  <c r="P167" i="2" s="1"/>
  <c r="M166" i="2"/>
  <c r="P166" i="2" s="1"/>
  <c r="M165" i="2"/>
  <c r="P165" i="2" s="1"/>
  <c r="M164" i="2"/>
  <c r="P164" i="2" s="1"/>
  <c r="M163" i="2"/>
  <c r="P163" i="2" s="1"/>
  <c r="M162" i="2"/>
  <c r="P162" i="2" s="1"/>
  <c r="M161" i="2"/>
  <c r="P161" i="2" s="1"/>
  <c r="M160" i="2"/>
  <c r="P160" i="2" s="1"/>
  <c r="M159" i="2"/>
  <c r="P159" i="2" s="1"/>
  <c r="M158" i="2"/>
  <c r="P158" i="2" s="1"/>
  <c r="M157" i="2"/>
  <c r="P157" i="2" s="1"/>
  <c r="M156" i="2"/>
  <c r="P156" i="2" s="1"/>
  <c r="M155" i="2"/>
  <c r="P155" i="2" s="1"/>
  <c r="M154" i="2"/>
  <c r="P154" i="2" s="1"/>
  <c r="M153" i="2"/>
  <c r="P153" i="2" s="1"/>
  <c r="M152" i="2"/>
  <c r="P152" i="2" s="1"/>
  <c r="M151" i="2"/>
  <c r="P151" i="2" s="1"/>
  <c r="M150" i="2"/>
  <c r="P150" i="2" s="1"/>
  <c r="M149" i="2"/>
  <c r="P149" i="2" s="1"/>
  <c r="M148" i="2"/>
  <c r="P148" i="2" s="1"/>
  <c r="M147" i="2"/>
  <c r="P147" i="2" s="1"/>
  <c r="M146" i="2"/>
  <c r="P146" i="2" s="1"/>
  <c r="M145" i="2"/>
  <c r="P145" i="2" s="1"/>
  <c r="M144" i="2"/>
  <c r="P144" i="2" s="1"/>
  <c r="M143" i="2"/>
  <c r="P143" i="2" s="1"/>
  <c r="M142" i="2"/>
  <c r="P142" i="2" s="1"/>
  <c r="M141" i="2"/>
  <c r="P141" i="2" s="1"/>
  <c r="M140" i="2"/>
  <c r="P140" i="2" s="1"/>
  <c r="M139" i="2"/>
  <c r="P139" i="2" s="1"/>
  <c r="M138" i="2"/>
  <c r="P138" i="2" s="1"/>
  <c r="M137" i="2"/>
  <c r="P137" i="2" s="1"/>
  <c r="M136" i="2"/>
  <c r="P136" i="2" s="1"/>
  <c r="M135" i="2"/>
  <c r="P135" i="2" s="1"/>
  <c r="M134" i="2"/>
  <c r="P134" i="2" s="1"/>
  <c r="M133" i="2"/>
  <c r="P133" i="2" s="1"/>
  <c r="M132" i="2"/>
  <c r="P132" i="2" s="1"/>
  <c r="M131" i="2"/>
  <c r="P131" i="2" s="1"/>
  <c r="M130" i="2"/>
  <c r="P130" i="2" s="1"/>
  <c r="M129" i="2"/>
  <c r="P129" i="2" s="1"/>
  <c r="M128" i="2"/>
  <c r="P128" i="2" s="1"/>
  <c r="M127" i="2"/>
  <c r="P127" i="2" s="1"/>
  <c r="M126" i="2"/>
  <c r="P126" i="2" s="1"/>
  <c r="M125" i="2"/>
  <c r="P125" i="2" s="1"/>
  <c r="M124" i="2"/>
  <c r="P124" i="2" s="1"/>
  <c r="M123" i="2"/>
  <c r="P123" i="2" s="1"/>
  <c r="M122" i="2"/>
  <c r="P122" i="2" s="1"/>
  <c r="M121" i="2"/>
  <c r="P121" i="2" s="1"/>
  <c r="M120" i="2"/>
  <c r="P120" i="2" s="1"/>
  <c r="M119" i="2"/>
  <c r="P119" i="2" s="1"/>
  <c r="M118" i="2"/>
  <c r="P118" i="2" s="1"/>
  <c r="M117" i="2"/>
  <c r="P117" i="2" s="1"/>
  <c r="M116" i="2"/>
  <c r="P116" i="2" s="1"/>
  <c r="M115" i="2"/>
  <c r="P115" i="2" s="1"/>
  <c r="M114" i="2"/>
  <c r="P114" i="2" s="1"/>
  <c r="M113" i="2"/>
  <c r="P113" i="2" s="1"/>
  <c r="M112" i="2"/>
  <c r="P112" i="2" s="1"/>
  <c r="M111" i="2"/>
  <c r="P111" i="2" s="1"/>
  <c r="M110" i="2"/>
  <c r="P110" i="2" s="1"/>
  <c r="M109" i="2"/>
  <c r="P109" i="2" s="1"/>
  <c r="M108" i="2"/>
  <c r="P108" i="2" s="1"/>
  <c r="M107" i="2"/>
  <c r="P107" i="2" s="1"/>
  <c r="M106" i="2"/>
  <c r="P106" i="2" s="1"/>
  <c r="M105" i="2"/>
  <c r="P105" i="2" s="1"/>
  <c r="M104" i="2"/>
  <c r="P104" i="2" s="1"/>
  <c r="M103" i="2"/>
  <c r="P103" i="2" s="1"/>
  <c r="M102" i="2"/>
  <c r="P102" i="2" s="1"/>
  <c r="M101" i="2"/>
  <c r="P101" i="2" s="1"/>
  <c r="M100" i="2"/>
  <c r="P100" i="2" s="1"/>
  <c r="M99" i="2"/>
  <c r="P99" i="2" s="1"/>
  <c r="M98" i="2"/>
  <c r="P98" i="2" s="1"/>
  <c r="M97" i="2"/>
  <c r="P97" i="2" s="1"/>
  <c r="M96" i="2"/>
  <c r="P96" i="2" s="1"/>
  <c r="M95" i="2"/>
  <c r="P95" i="2" s="1"/>
  <c r="M94" i="2"/>
  <c r="P94" i="2" s="1"/>
  <c r="M93" i="2"/>
  <c r="P93" i="2" s="1"/>
  <c r="M92" i="2"/>
  <c r="P92" i="2" s="1"/>
  <c r="M91" i="2"/>
  <c r="P91" i="2" s="1"/>
  <c r="M90" i="2"/>
  <c r="P90" i="2" s="1"/>
  <c r="M89" i="2"/>
  <c r="P89" i="2" s="1"/>
  <c r="M88" i="2"/>
  <c r="P88" i="2" s="1"/>
  <c r="M87" i="2"/>
  <c r="P87" i="2" s="1"/>
  <c r="M86" i="2"/>
  <c r="P86" i="2" s="1"/>
  <c r="M85" i="2"/>
  <c r="P85" i="2" s="1"/>
  <c r="M84" i="2"/>
  <c r="P84" i="2" s="1"/>
  <c r="M83" i="2"/>
  <c r="P83" i="2" s="1"/>
  <c r="M82" i="2"/>
  <c r="P82" i="2" s="1"/>
  <c r="M81" i="2"/>
  <c r="P81" i="2" s="1"/>
  <c r="M80" i="2"/>
  <c r="P80" i="2" s="1"/>
  <c r="M79" i="2"/>
  <c r="P79" i="2" s="1"/>
  <c r="M78" i="2"/>
  <c r="P78" i="2" s="1"/>
  <c r="M77" i="2"/>
  <c r="P77" i="2" s="1"/>
  <c r="M76" i="2"/>
  <c r="P76" i="2" s="1"/>
  <c r="M75" i="2"/>
  <c r="P75" i="2" s="1"/>
  <c r="M74" i="2"/>
  <c r="P74" i="2" s="1"/>
  <c r="M73" i="2"/>
  <c r="P73" i="2" s="1"/>
  <c r="M72" i="2"/>
  <c r="P72" i="2" s="1"/>
  <c r="M71" i="2"/>
  <c r="P71" i="2" s="1"/>
  <c r="M70" i="2"/>
  <c r="P70" i="2" s="1"/>
  <c r="M69" i="2"/>
  <c r="P69" i="2" s="1"/>
  <c r="M68" i="2"/>
  <c r="P68" i="2" s="1"/>
  <c r="M67" i="2"/>
  <c r="P67" i="2" s="1"/>
  <c r="M66" i="2"/>
  <c r="P66" i="2" s="1"/>
  <c r="M65" i="2"/>
  <c r="P65" i="2" s="1"/>
  <c r="M64" i="2"/>
  <c r="P64" i="2" s="1"/>
  <c r="M63" i="2"/>
  <c r="P63" i="2" s="1"/>
  <c r="M62" i="2"/>
  <c r="P62" i="2" s="1"/>
  <c r="M61" i="2"/>
  <c r="P61" i="2" s="1"/>
  <c r="M60" i="2"/>
  <c r="P60" i="2" s="1"/>
  <c r="M59" i="2"/>
  <c r="P59" i="2" s="1"/>
  <c r="M58" i="2"/>
  <c r="P58" i="2" s="1"/>
  <c r="M57" i="2"/>
  <c r="P57" i="2" s="1"/>
  <c r="M56" i="2"/>
  <c r="P56" i="2" s="1"/>
  <c r="M55" i="2"/>
  <c r="P55" i="2" s="1"/>
  <c r="M54" i="2"/>
  <c r="P54" i="2" s="1"/>
  <c r="M53" i="2"/>
  <c r="P53" i="2" s="1"/>
  <c r="M52" i="2"/>
  <c r="P52" i="2" s="1"/>
  <c r="M51" i="2"/>
  <c r="P51" i="2" s="1"/>
  <c r="M50" i="2"/>
  <c r="P50" i="2" s="1"/>
  <c r="M49" i="2"/>
  <c r="P49" i="2" s="1"/>
  <c r="M48" i="2"/>
  <c r="P48" i="2" s="1"/>
  <c r="M47" i="2"/>
  <c r="P47" i="2" s="1"/>
  <c r="M46" i="2"/>
  <c r="P46" i="2" s="1"/>
  <c r="M45" i="2"/>
  <c r="P45" i="2" s="1"/>
  <c r="M44" i="2"/>
  <c r="P44" i="2" s="1"/>
  <c r="M43" i="2"/>
  <c r="P43" i="2" s="1"/>
  <c r="M42" i="2"/>
  <c r="P42" i="2" s="1"/>
  <c r="M41" i="2"/>
  <c r="P41" i="2" s="1"/>
  <c r="M40" i="2"/>
  <c r="P40" i="2" s="1"/>
  <c r="M39" i="2"/>
  <c r="P39" i="2" s="1"/>
  <c r="M38" i="2"/>
  <c r="P38" i="2" s="1"/>
  <c r="M37" i="2"/>
  <c r="P37" i="2" s="1"/>
  <c r="M36" i="2"/>
  <c r="P36" i="2" s="1"/>
  <c r="M35" i="2"/>
  <c r="P35" i="2" s="1"/>
  <c r="M34" i="2"/>
  <c r="P34" i="2" s="1"/>
  <c r="M33" i="2"/>
  <c r="P33" i="2" s="1"/>
  <c r="M32" i="2"/>
  <c r="P32" i="2" s="1"/>
  <c r="M31" i="2"/>
  <c r="P31" i="2" s="1"/>
  <c r="M30" i="2"/>
  <c r="P30" i="2" s="1"/>
  <c r="M29" i="2"/>
  <c r="P29" i="2" s="1"/>
  <c r="M28" i="2"/>
  <c r="P28" i="2" s="1"/>
  <c r="M27" i="2"/>
  <c r="P27" i="2" s="1"/>
  <c r="M26" i="2"/>
  <c r="P26" i="2" s="1"/>
  <c r="M25" i="2"/>
  <c r="P25" i="2" s="1"/>
  <c r="M24" i="2"/>
  <c r="P24" i="2" s="1"/>
  <c r="M23" i="2"/>
  <c r="P23" i="2" s="1"/>
  <c r="M22" i="2"/>
  <c r="P22" i="2" s="1"/>
  <c r="M21" i="2"/>
  <c r="P21" i="2" s="1"/>
  <c r="M20" i="2"/>
  <c r="P20" i="2" s="1"/>
  <c r="M19" i="2"/>
  <c r="P19" i="2" s="1"/>
  <c r="M18" i="2"/>
  <c r="P18" i="2" s="1"/>
  <c r="M17" i="2"/>
  <c r="P17" i="2" s="1"/>
  <c r="M16" i="2"/>
  <c r="P16" i="2" s="1"/>
  <c r="M15" i="2"/>
  <c r="P15" i="2" s="1"/>
  <c r="P13" i="2" l="1"/>
  <c r="G17" i="6" s="1"/>
  <c r="J17" i="6" s="1"/>
  <c r="M17" i="6" s="1"/>
  <c r="O40" i="2"/>
  <c r="N40" i="2"/>
  <c r="N36" i="2"/>
  <c r="O36" i="2"/>
  <c r="N68" i="2"/>
  <c r="O68" i="2"/>
  <c r="N92" i="2"/>
  <c r="O92" i="2"/>
  <c r="N116" i="2"/>
  <c r="O116" i="2"/>
  <c r="N148" i="2"/>
  <c r="O148" i="2"/>
  <c r="N172" i="2"/>
  <c r="O172" i="2"/>
  <c r="N196" i="2"/>
  <c r="O196" i="2"/>
  <c r="N228" i="2"/>
  <c r="O228" i="2"/>
  <c r="N252" i="2"/>
  <c r="O252" i="2"/>
  <c r="N260" i="2"/>
  <c r="O260" i="2"/>
  <c r="N284" i="2"/>
  <c r="O284" i="2"/>
  <c r="N21" i="2"/>
  <c r="O21" i="2"/>
  <c r="N29" i="2"/>
  <c r="O29" i="2"/>
  <c r="O37" i="2"/>
  <c r="N37" i="2"/>
  <c r="O45" i="2"/>
  <c r="N45" i="2"/>
  <c r="O53" i="2"/>
  <c r="N53" i="2"/>
  <c r="N61" i="2"/>
  <c r="O61" i="2"/>
  <c r="O69" i="2"/>
  <c r="N69" i="2"/>
  <c r="O77" i="2"/>
  <c r="N77" i="2"/>
  <c r="O85" i="2"/>
  <c r="N85" i="2"/>
  <c r="O93" i="2"/>
  <c r="N93" i="2"/>
  <c r="O101" i="2"/>
  <c r="N101" i="2"/>
  <c r="O109" i="2"/>
  <c r="N109" i="2"/>
  <c r="O117" i="2"/>
  <c r="N117" i="2"/>
  <c r="O125" i="2"/>
  <c r="N125" i="2"/>
  <c r="O133" i="2"/>
  <c r="N133" i="2"/>
  <c r="O141" i="2"/>
  <c r="N141" i="2"/>
  <c r="O149" i="2"/>
  <c r="N149" i="2"/>
  <c r="O157" i="2"/>
  <c r="N157" i="2"/>
  <c r="O165" i="2"/>
  <c r="N165" i="2"/>
  <c r="O173" i="2"/>
  <c r="N173" i="2"/>
  <c r="O181" i="2"/>
  <c r="N181" i="2"/>
  <c r="O189" i="2"/>
  <c r="N189" i="2"/>
  <c r="O197" i="2"/>
  <c r="N197" i="2"/>
  <c r="O205" i="2"/>
  <c r="N205" i="2"/>
  <c r="O213" i="2"/>
  <c r="N213" i="2"/>
  <c r="O221" i="2"/>
  <c r="N221" i="2"/>
  <c r="O229" i="2"/>
  <c r="N229" i="2"/>
  <c r="O237" i="2"/>
  <c r="N237" i="2"/>
  <c r="O245" i="2"/>
  <c r="N245" i="2"/>
  <c r="O253" i="2"/>
  <c r="N253" i="2"/>
  <c r="O261" i="2"/>
  <c r="N261" i="2"/>
  <c r="O269" i="2"/>
  <c r="N269" i="2"/>
  <c r="O277" i="2"/>
  <c r="N277" i="2"/>
  <c r="O285" i="2"/>
  <c r="N285" i="2"/>
  <c r="O24" i="2"/>
  <c r="N24" i="2"/>
  <c r="N28" i="2"/>
  <c r="O28" i="2"/>
  <c r="N52" i="2"/>
  <c r="O52" i="2"/>
  <c r="N84" i="2"/>
  <c r="O84" i="2"/>
  <c r="N108" i="2"/>
  <c r="O108" i="2"/>
  <c r="N132" i="2"/>
  <c r="O132" i="2"/>
  <c r="N156" i="2"/>
  <c r="O156" i="2"/>
  <c r="N188" i="2"/>
  <c r="O188" i="2"/>
  <c r="N212" i="2"/>
  <c r="O212" i="2"/>
  <c r="N236" i="2"/>
  <c r="O236" i="2"/>
  <c r="N276" i="2"/>
  <c r="O276" i="2"/>
  <c r="O22" i="2"/>
  <c r="N22" i="2"/>
  <c r="N30" i="2"/>
  <c r="O30" i="2"/>
  <c r="O38" i="2"/>
  <c r="N38" i="2"/>
  <c r="O46" i="2"/>
  <c r="N46" i="2"/>
  <c r="O54" i="2"/>
  <c r="N54" i="2"/>
  <c r="N62" i="2"/>
  <c r="O62" i="2"/>
  <c r="N70" i="2"/>
  <c r="O70" i="2"/>
  <c r="O78" i="2"/>
  <c r="N78" i="2"/>
  <c r="O86" i="2"/>
  <c r="N86" i="2"/>
  <c r="O94" i="2"/>
  <c r="N94" i="2"/>
  <c r="O102" i="2"/>
  <c r="N102" i="2"/>
  <c r="O110" i="2"/>
  <c r="N110" i="2"/>
  <c r="O118" i="2"/>
  <c r="N118" i="2"/>
  <c r="O126" i="2"/>
  <c r="N126" i="2"/>
  <c r="O134" i="2"/>
  <c r="N134" i="2"/>
  <c r="O142" i="2"/>
  <c r="N142" i="2"/>
  <c r="O150" i="2"/>
  <c r="N150" i="2"/>
  <c r="O158" i="2"/>
  <c r="N158" i="2"/>
  <c r="O166" i="2"/>
  <c r="N166" i="2"/>
  <c r="O174" i="2"/>
  <c r="N174" i="2"/>
  <c r="O182" i="2"/>
  <c r="N182" i="2"/>
  <c r="O190" i="2"/>
  <c r="N190" i="2"/>
  <c r="O198" i="2"/>
  <c r="N198" i="2"/>
  <c r="O206" i="2"/>
  <c r="N206" i="2"/>
  <c r="O214" i="2"/>
  <c r="N214" i="2"/>
  <c r="O222" i="2"/>
  <c r="N222" i="2"/>
  <c r="O230" i="2"/>
  <c r="N230" i="2"/>
  <c r="O238" i="2"/>
  <c r="N238" i="2"/>
  <c r="O246" i="2"/>
  <c r="N246" i="2"/>
  <c r="O254" i="2"/>
  <c r="N254" i="2"/>
  <c r="O262" i="2"/>
  <c r="N262" i="2"/>
  <c r="O270" i="2"/>
  <c r="N270" i="2"/>
  <c r="O278" i="2"/>
  <c r="N278" i="2"/>
  <c r="O286" i="2"/>
  <c r="N286" i="2"/>
  <c r="N56" i="2"/>
  <c r="O56" i="2"/>
  <c r="N20" i="2"/>
  <c r="O20" i="2"/>
  <c r="N44" i="2"/>
  <c r="O44" i="2"/>
  <c r="N60" i="2"/>
  <c r="O60" i="2"/>
  <c r="N76" i="2"/>
  <c r="O76" i="2"/>
  <c r="N100" i="2"/>
  <c r="O100" i="2"/>
  <c r="N124" i="2"/>
  <c r="O124" i="2"/>
  <c r="N140" i="2"/>
  <c r="O140" i="2"/>
  <c r="N164" i="2"/>
  <c r="O164" i="2"/>
  <c r="N180" i="2"/>
  <c r="O180" i="2"/>
  <c r="N204" i="2"/>
  <c r="O204" i="2"/>
  <c r="N220" i="2"/>
  <c r="O220" i="2"/>
  <c r="N244" i="2"/>
  <c r="O244" i="2"/>
  <c r="N268" i="2"/>
  <c r="O268" i="2"/>
  <c r="O15" i="2"/>
  <c r="N15" i="2"/>
  <c r="O23" i="2"/>
  <c r="N23" i="2"/>
  <c r="O31" i="2"/>
  <c r="N31" i="2"/>
  <c r="O39" i="2"/>
  <c r="N39" i="2"/>
  <c r="O47" i="2"/>
  <c r="N47" i="2"/>
  <c r="O55" i="2"/>
  <c r="N55" i="2"/>
  <c r="O63" i="2"/>
  <c r="N63" i="2"/>
  <c r="O71" i="2"/>
  <c r="N71" i="2"/>
  <c r="O79" i="2"/>
  <c r="N79" i="2"/>
  <c r="O87" i="2"/>
  <c r="N87" i="2"/>
  <c r="O95" i="2"/>
  <c r="N95" i="2"/>
  <c r="O103" i="2"/>
  <c r="N103" i="2"/>
  <c r="O111" i="2"/>
  <c r="N111" i="2"/>
  <c r="O119" i="2"/>
  <c r="N119" i="2"/>
  <c r="O127" i="2"/>
  <c r="N127" i="2"/>
  <c r="O135" i="2"/>
  <c r="N135" i="2"/>
  <c r="O143" i="2"/>
  <c r="N143" i="2"/>
  <c r="O151" i="2"/>
  <c r="N151" i="2"/>
  <c r="O159" i="2"/>
  <c r="N159" i="2"/>
  <c r="O167" i="2"/>
  <c r="N167" i="2"/>
  <c r="O175" i="2"/>
  <c r="N175" i="2"/>
  <c r="O183" i="2"/>
  <c r="N183" i="2"/>
  <c r="O191" i="2"/>
  <c r="N191" i="2"/>
  <c r="O199" i="2"/>
  <c r="N199" i="2"/>
  <c r="O207" i="2"/>
  <c r="N207" i="2"/>
  <c r="O215" i="2"/>
  <c r="N215" i="2"/>
  <c r="O223" i="2"/>
  <c r="N223" i="2"/>
  <c r="O231" i="2"/>
  <c r="N231" i="2"/>
  <c r="O239" i="2"/>
  <c r="N239" i="2"/>
  <c r="O247" i="2"/>
  <c r="N247" i="2"/>
  <c r="O255" i="2"/>
  <c r="N255" i="2"/>
  <c r="O263" i="2"/>
  <c r="N263" i="2"/>
  <c r="O271" i="2"/>
  <c r="N271" i="2"/>
  <c r="O279" i="2"/>
  <c r="N279" i="2"/>
  <c r="O287" i="2"/>
  <c r="N287" i="2"/>
  <c r="O288" i="2"/>
  <c r="N288" i="2"/>
  <c r="O48" i="2"/>
  <c r="N48" i="2"/>
  <c r="O80" i="2"/>
  <c r="N80" i="2"/>
  <c r="N104" i="2"/>
  <c r="O104" i="2"/>
  <c r="O128" i="2"/>
  <c r="N128" i="2"/>
  <c r="O152" i="2"/>
  <c r="N152" i="2"/>
  <c r="O176" i="2"/>
  <c r="N176" i="2"/>
  <c r="O200" i="2"/>
  <c r="N200" i="2"/>
  <c r="O208" i="2"/>
  <c r="N208" i="2"/>
  <c r="O216" i="2"/>
  <c r="N216" i="2"/>
  <c r="O240" i="2"/>
  <c r="N240" i="2"/>
  <c r="O248" i="2"/>
  <c r="N248" i="2"/>
  <c r="O256" i="2"/>
  <c r="N256" i="2"/>
  <c r="O264" i="2"/>
  <c r="N264" i="2"/>
  <c r="O272" i="2"/>
  <c r="N272" i="2"/>
  <c r="O280" i="2"/>
  <c r="N280" i="2"/>
  <c r="O17" i="2"/>
  <c r="N17" i="2"/>
  <c r="O25" i="2"/>
  <c r="N25" i="2"/>
  <c r="O33" i="2"/>
  <c r="N33" i="2"/>
  <c r="O41" i="2"/>
  <c r="N41" i="2"/>
  <c r="O49" i="2"/>
  <c r="N49" i="2"/>
  <c r="O57" i="2"/>
  <c r="N57" i="2"/>
  <c r="O65" i="2"/>
  <c r="N65" i="2"/>
  <c r="O73" i="2"/>
  <c r="N73" i="2"/>
  <c r="O81" i="2"/>
  <c r="N81" i="2"/>
  <c r="O89" i="2"/>
  <c r="N89" i="2"/>
  <c r="O97" i="2"/>
  <c r="N97" i="2"/>
  <c r="O105" i="2"/>
  <c r="N105" i="2"/>
  <c r="O113" i="2"/>
  <c r="N113" i="2"/>
  <c r="O121" i="2"/>
  <c r="N121" i="2"/>
  <c r="O129" i="2"/>
  <c r="N129" i="2"/>
  <c r="O137" i="2"/>
  <c r="N137" i="2"/>
  <c r="O145" i="2"/>
  <c r="N145" i="2"/>
  <c r="O153" i="2"/>
  <c r="N153" i="2"/>
  <c r="O161" i="2"/>
  <c r="N161" i="2"/>
  <c r="O169" i="2"/>
  <c r="N169" i="2"/>
  <c r="O177" i="2"/>
  <c r="N177" i="2"/>
  <c r="O185" i="2"/>
  <c r="N185" i="2"/>
  <c r="O193" i="2"/>
  <c r="N193" i="2"/>
  <c r="O201" i="2"/>
  <c r="N201" i="2"/>
  <c r="O209" i="2"/>
  <c r="N209" i="2"/>
  <c r="O217" i="2"/>
  <c r="N217" i="2"/>
  <c r="O225" i="2"/>
  <c r="N225" i="2"/>
  <c r="O233" i="2"/>
  <c r="N233" i="2"/>
  <c r="D51" i="6" s="1"/>
  <c r="E51" i="6" s="1"/>
  <c r="O241" i="2"/>
  <c r="N241" i="2"/>
  <c r="O249" i="2"/>
  <c r="N249" i="2"/>
  <c r="O257" i="2"/>
  <c r="N257" i="2"/>
  <c r="O265" i="2"/>
  <c r="N265" i="2"/>
  <c r="O273" i="2"/>
  <c r="N273" i="2"/>
  <c r="O281" i="2"/>
  <c r="N281" i="2"/>
  <c r="O289" i="2"/>
  <c r="N289" i="2"/>
  <c r="N16" i="2"/>
  <c r="O16" i="2"/>
  <c r="O64" i="2"/>
  <c r="N64" i="2"/>
  <c r="O88" i="2"/>
  <c r="N88" i="2"/>
  <c r="O112" i="2"/>
  <c r="N112" i="2"/>
  <c r="N136" i="2"/>
  <c r="O136" i="2"/>
  <c r="O160" i="2"/>
  <c r="N160" i="2"/>
  <c r="O184" i="2"/>
  <c r="N184" i="2"/>
  <c r="O224" i="2"/>
  <c r="N224" i="2"/>
  <c r="N18" i="2"/>
  <c r="O18" i="2"/>
  <c r="N26" i="2"/>
  <c r="O26" i="2"/>
  <c r="N34" i="2"/>
  <c r="O34" i="2"/>
  <c r="N42" i="2"/>
  <c r="O42" i="2"/>
  <c r="N50" i="2"/>
  <c r="O50" i="2"/>
  <c r="N58" i="2"/>
  <c r="O58" i="2"/>
  <c r="N66" i="2"/>
  <c r="O66" i="2"/>
  <c r="N74" i="2"/>
  <c r="O74" i="2"/>
  <c r="N82" i="2"/>
  <c r="O82" i="2"/>
  <c r="N90" i="2"/>
  <c r="O90" i="2"/>
  <c r="N98" i="2"/>
  <c r="O98" i="2"/>
  <c r="N106" i="2"/>
  <c r="O106" i="2"/>
  <c r="N114" i="2"/>
  <c r="O114" i="2"/>
  <c r="N122" i="2"/>
  <c r="O122" i="2"/>
  <c r="N130" i="2"/>
  <c r="O130" i="2"/>
  <c r="N138" i="2"/>
  <c r="O138" i="2"/>
  <c r="N146" i="2"/>
  <c r="O146" i="2"/>
  <c r="N154" i="2"/>
  <c r="O154" i="2"/>
  <c r="N162" i="2"/>
  <c r="O162" i="2"/>
  <c r="N170" i="2"/>
  <c r="O170" i="2"/>
  <c r="N178" i="2"/>
  <c r="O178" i="2"/>
  <c r="N186" i="2"/>
  <c r="O186" i="2"/>
  <c r="N194" i="2"/>
  <c r="O194" i="2"/>
  <c r="I49" i="6" s="1"/>
  <c r="J49" i="6" s="1"/>
  <c r="N202" i="2"/>
  <c r="O202" i="2"/>
  <c r="N210" i="2"/>
  <c r="O210" i="2"/>
  <c r="N218" i="2"/>
  <c r="O218" i="2"/>
  <c r="N226" i="2"/>
  <c r="O226" i="2"/>
  <c r="N234" i="2"/>
  <c r="O234" i="2"/>
  <c r="N242" i="2"/>
  <c r="O242" i="2"/>
  <c r="N250" i="2"/>
  <c r="O250" i="2"/>
  <c r="N258" i="2"/>
  <c r="O258" i="2"/>
  <c r="N266" i="2"/>
  <c r="O266" i="2"/>
  <c r="N274" i="2"/>
  <c r="O274" i="2"/>
  <c r="N282" i="2"/>
  <c r="O282" i="2"/>
  <c r="O32" i="2"/>
  <c r="N32" i="2"/>
  <c r="N72" i="2"/>
  <c r="O72" i="2"/>
  <c r="O96" i="2"/>
  <c r="N96" i="2"/>
  <c r="O120" i="2"/>
  <c r="N120" i="2"/>
  <c r="O144" i="2"/>
  <c r="N144" i="2"/>
  <c r="O168" i="2"/>
  <c r="N168" i="2"/>
  <c r="O192" i="2"/>
  <c r="N192" i="2"/>
  <c r="O232" i="2"/>
  <c r="N232" i="2"/>
  <c r="N19" i="2"/>
  <c r="O19" i="2"/>
  <c r="O27" i="2"/>
  <c r="N27" i="2"/>
  <c r="O35" i="2"/>
  <c r="N35" i="2"/>
  <c r="D41" i="6" s="1"/>
  <c r="E41" i="6" s="1"/>
  <c r="O43" i="2"/>
  <c r="N43" i="2"/>
  <c r="N51" i="2"/>
  <c r="O51" i="2"/>
  <c r="N59" i="2"/>
  <c r="O59" i="2"/>
  <c r="O67" i="2"/>
  <c r="N67" i="2"/>
  <c r="O75" i="2"/>
  <c r="N75" i="2"/>
  <c r="N83" i="2"/>
  <c r="O83" i="2"/>
  <c r="N91" i="2"/>
  <c r="O91" i="2"/>
  <c r="O99" i="2"/>
  <c r="N99" i="2"/>
  <c r="O107" i="2"/>
  <c r="N107" i="2"/>
  <c r="O115" i="2"/>
  <c r="I45" i="6" s="1"/>
  <c r="J45" i="6" s="1"/>
  <c r="N115" i="2"/>
  <c r="N123" i="2"/>
  <c r="O123" i="2"/>
  <c r="O131" i="2"/>
  <c r="N131" i="2"/>
  <c r="O139" i="2"/>
  <c r="N139" i="2"/>
  <c r="O147" i="2"/>
  <c r="N147" i="2"/>
  <c r="O155" i="2"/>
  <c r="N155" i="2"/>
  <c r="O163" i="2"/>
  <c r="N163" i="2"/>
  <c r="O171" i="2"/>
  <c r="N171" i="2"/>
  <c r="O179" i="2"/>
  <c r="N179" i="2"/>
  <c r="O187" i="2"/>
  <c r="N187" i="2"/>
  <c r="O195" i="2"/>
  <c r="N195" i="2"/>
  <c r="O203" i="2"/>
  <c r="N203" i="2"/>
  <c r="O211" i="2"/>
  <c r="N211" i="2"/>
  <c r="O219" i="2"/>
  <c r="N219" i="2"/>
  <c r="O227" i="2"/>
  <c r="N227" i="2"/>
  <c r="O235" i="2"/>
  <c r="N235" i="2"/>
  <c r="O243" i="2"/>
  <c r="N243" i="2"/>
  <c r="O251" i="2"/>
  <c r="N251" i="2"/>
  <c r="O259" i="2"/>
  <c r="N259" i="2"/>
  <c r="O267" i="2"/>
  <c r="N267" i="2"/>
  <c r="O275" i="2"/>
  <c r="N275" i="2"/>
  <c r="O283" i="2"/>
  <c r="N283" i="2"/>
  <c r="J4" i="4"/>
  <c r="I41" i="6" l="1"/>
  <c r="J41" i="6" s="1"/>
  <c r="I51" i="6"/>
  <c r="J51" i="6" s="1"/>
  <c r="I44" i="6"/>
  <c r="J44" i="6" s="1"/>
  <c r="D47" i="6"/>
  <c r="E47" i="6" s="1"/>
  <c r="D53" i="6"/>
  <c r="E53" i="6" s="1"/>
  <c r="D42" i="6"/>
  <c r="E42" i="6" s="1"/>
  <c r="D44" i="6"/>
  <c r="E44" i="6" s="1"/>
  <c r="I47" i="6"/>
  <c r="J47" i="6" s="1"/>
  <c r="I53" i="6"/>
  <c r="J53" i="6" s="1"/>
  <c r="I42" i="6"/>
  <c r="J42" i="6" s="1"/>
  <c r="D40" i="6"/>
  <c r="E40" i="6" s="1"/>
  <c r="N13" i="2"/>
  <c r="G12" i="6" s="1"/>
  <c r="J12" i="6" s="1"/>
  <c r="M12" i="6" s="1"/>
  <c r="D50" i="6"/>
  <c r="E50" i="6" s="1"/>
  <c r="I52" i="6"/>
  <c r="J52" i="6" s="1"/>
  <c r="D49" i="6"/>
  <c r="E49" i="6" s="1"/>
  <c r="I40" i="6"/>
  <c r="J40" i="6" s="1"/>
  <c r="O13" i="2"/>
  <c r="G13" i="6" s="1"/>
  <c r="J13" i="6" s="1"/>
  <c r="M13" i="6" s="1"/>
  <c r="I50" i="6"/>
  <c r="J50" i="6" s="1"/>
  <c r="D52" i="6"/>
  <c r="E52" i="6" s="1"/>
  <c r="D45" i="6"/>
  <c r="E45" i="6" s="1"/>
  <c r="D43" i="6"/>
  <c r="E43" i="6" s="1"/>
  <c r="D46" i="6"/>
  <c r="E46" i="6" s="1"/>
  <c r="D48" i="6"/>
  <c r="E48" i="6" s="1"/>
  <c r="I43" i="6"/>
  <c r="J43" i="6" s="1"/>
  <c r="I46" i="6"/>
  <c r="J46" i="6" s="1"/>
  <c r="I48" i="6"/>
  <c r="J48" i="6" s="1"/>
  <c r="K4" i="4"/>
  <c r="L4" i="4" s="1"/>
</calcChain>
</file>

<file path=xl/sharedStrings.xml><?xml version="1.0" encoding="utf-8"?>
<sst xmlns="http://schemas.openxmlformats.org/spreadsheetml/2006/main" count="2637" uniqueCount="313">
  <si>
    <t>업체명</t>
  </si>
  <si>
    <t>리스/렌탈 가능여부</t>
  </si>
  <si>
    <t>정산방식</t>
  </si>
  <si>
    <t>정산수수료</t>
  </si>
  <si>
    <t>콜수수료</t>
  </si>
  <si>
    <t>수락율</t>
  </si>
  <si>
    <t>근무시간</t>
  </si>
  <si>
    <t>프로모션 종류</t>
  </si>
  <si>
    <t>프로모션 조건</t>
  </si>
  <si>
    <t>비고</t>
  </si>
  <si>
    <t>배달봇</t>
  </si>
  <si>
    <t>가능</t>
  </si>
  <si>
    <t>주정산</t>
  </si>
  <si>
    <t>없음</t>
  </si>
  <si>
    <t>협의 06:00~03:00(익일)</t>
  </si>
  <si>
    <t>콜수 기준</t>
  </si>
  <si>
    <t>150건 초과당 1000원</t>
  </si>
  <si>
    <t>월드키친</t>
  </si>
  <si>
    <t>익일</t>
  </si>
  <si>
    <t>미기재</t>
  </si>
  <si>
    <t>시간협의</t>
  </si>
  <si>
    <t>콜수 프로미션 없음</t>
  </si>
  <si>
    <t>-</t>
  </si>
  <si>
    <t>배플&amp;쿠플 가능 (동시 수행 가능)</t>
  </si>
  <si>
    <t>주식회사 배짱</t>
  </si>
  <si>
    <t>가능 (1개월 단위)</t>
  </si>
  <si>
    <t>200건</t>
  </si>
  <si>
    <t>2만원</t>
  </si>
  <si>
    <t>250건</t>
  </si>
  <si>
    <t>5만원</t>
  </si>
  <si>
    <t>300건</t>
  </si>
  <si>
    <t>8만원</t>
  </si>
  <si>
    <t>350건</t>
  </si>
  <si>
    <t>12만원</t>
  </si>
  <si>
    <t>400건</t>
  </si>
  <si>
    <t>16만원</t>
  </si>
  <si>
    <t>450건</t>
  </si>
  <si>
    <t>21만원</t>
  </si>
  <si>
    <t>500건</t>
  </si>
  <si>
    <t>26만원</t>
  </si>
  <si>
    <t>NH컴퍼니</t>
  </si>
  <si>
    <t>있음</t>
  </si>
  <si>
    <t>150건 이상</t>
  </si>
  <si>
    <t>5000원</t>
  </si>
  <si>
    <t>매주 정산서 지급</t>
  </si>
  <si>
    <t>200건 이상</t>
  </si>
  <si>
    <t>7000원</t>
  </si>
  <si>
    <t>300건 이상</t>
  </si>
  <si>
    <t>1만원</t>
  </si>
  <si>
    <t>주간출근 보너스</t>
  </si>
  <si>
    <t>주 6일</t>
  </si>
  <si>
    <t>4만원</t>
  </si>
  <si>
    <t>주 5일</t>
  </si>
  <si>
    <t>지인소개</t>
  </si>
  <si>
    <t>1명</t>
  </si>
  <si>
    <t>10만원</t>
  </si>
  <si>
    <t>폼라이더스</t>
  </si>
  <si>
    <t>150건</t>
  </si>
  <si>
    <t>3만원</t>
  </si>
  <si>
    <t>7만원</t>
  </si>
  <si>
    <t>15만원</t>
  </si>
  <si>
    <t>20만원</t>
  </si>
  <si>
    <t>풀문컴퍼니</t>
  </si>
  <si>
    <t>협의 08:00~02:00(익일)</t>
  </si>
  <si>
    <t>단가 기준</t>
  </si>
  <si>
    <t>피크</t>
  </si>
  <si>
    <t>자체할증/기상/거리/지역 할증 있음</t>
  </si>
  <si>
    <t>비피크</t>
  </si>
  <si>
    <t>3900원</t>
  </si>
  <si>
    <t>파이브스타</t>
  </si>
  <si>
    <t>월간 콜수</t>
  </si>
  <si>
    <t>1200콜</t>
  </si>
  <si>
    <t>소득미신고 가능</t>
  </si>
  <si>
    <t>1300콜</t>
  </si>
  <si>
    <t>1400콜</t>
  </si>
  <si>
    <t>25만원</t>
  </si>
  <si>
    <t>1500콜</t>
  </si>
  <si>
    <t>100만원</t>
  </si>
  <si>
    <t>주간 콜수</t>
  </si>
  <si>
    <t>200콜</t>
  </si>
  <si>
    <t>300콜</t>
  </si>
  <si>
    <t>6만원</t>
  </si>
  <si>
    <t>400콜</t>
  </si>
  <si>
    <t>주간 콜순위</t>
  </si>
  <si>
    <t>1등</t>
  </si>
  <si>
    <t>2등</t>
  </si>
  <si>
    <t>3등</t>
  </si>
  <si>
    <t>1달 근무 완료</t>
  </si>
  <si>
    <t>2달차~퇴사시까지</t>
  </si>
  <si>
    <t>매월 5만원</t>
  </si>
  <si>
    <t>시뮬1</t>
    <phoneticPr fontId="1" type="noConversion"/>
  </si>
  <si>
    <t>시뮬2</t>
    <phoneticPr fontId="1" type="noConversion"/>
  </si>
  <si>
    <t>시뮬3</t>
    <phoneticPr fontId="1" type="noConversion"/>
  </si>
  <si>
    <t>배민커넥트</t>
  </si>
  <si>
    <t>주식회사 바로고</t>
  </si>
  <si>
    <t>서울강남16E(DP2502141270)</t>
  </si>
  <si>
    <t>내 정보</t>
  </si>
  <si>
    <t>협력사 변경</t>
  </si>
  <si>
    <t>로그아웃</t>
  </si>
  <si>
    <t>배달 관리</t>
  </si>
  <si>
    <t>배달현황</t>
  </si>
  <si>
    <t>일별 배달내역</t>
  </si>
  <si>
    <t>라이더별 배달내역</t>
  </si>
  <si>
    <t>라이더 관리</t>
  </si>
  <si>
    <t>라이더 조회</t>
  </si>
  <si>
    <t>라이더 등록</t>
  </si>
  <si>
    <t>협력사 관리</t>
  </si>
  <si>
    <t>협력사 상세 정보</t>
  </si>
  <si>
    <t>협력사관리자 조회</t>
  </si>
  <si>
    <t>협력사관리자 등록</t>
  </si>
  <si>
    <t>배달처리비 다운로드</t>
  </si>
  <si>
    <t>라이더 시간제보험료 다운로드</t>
  </si>
  <si>
    <t>약관 및 정책</t>
  </si>
  <si>
    <t>협력사의 기간별 배달내역 조회 페이지입니다.</t>
  </si>
  <si>
    <t>유의사항</t>
  </si>
  <si>
    <t>기간</t>
  </si>
  <si>
    <t>3일</t>
  </si>
  <si>
    <t>7일</t>
  </si>
  <si>
    <t>1개월</t>
  </si>
  <si>
    <t>3개월</t>
  </si>
  <si>
    <t>초기화검색</t>
  </si>
  <si>
    <t>라이더별 배달 목록</t>
  </si>
  <si>
    <t>(총 20건)</t>
  </si>
  <si>
    <t>20개씩 보기</t>
  </si>
  <si>
    <t>이름</t>
  </si>
  <si>
    <t>완료</t>
  </si>
  <si>
    <t>거절</t>
  </si>
  <si>
    <t>배차취소</t>
  </si>
  <si>
    <t>배달취소(라이더귀책)</t>
  </si>
  <si>
    <t>아침점심피크</t>
  </si>
  <si>
    <t>오후논피크</t>
  </si>
  <si>
    <t>저녁피크</t>
  </si>
  <si>
    <t>심야논피크</t>
  </si>
  <si>
    <t>아이디</t>
  </si>
  <si>
    <t>휴대폰번호</t>
  </si>
  <si>
    <t>합계</t>
  </si>
  <si>
    <t>강선영</t>
  </si>
  <si>
    <t>dream3468</t>
  </si>
  <si>
    <t>010-8631-0883</t>
  </si>
  <si>
    <t>김영나</t>
  </si>
  <si>
    <t>madidda1</t>
  </si>
  <si>
    <t>010-9455-9657</t>
  </si>
  <si>
    <t>김점한</t>
  </si>
  <si>
    <t>Kkkh7364</t>
  </si>
  <si>
    <t>010-5713-7335</t>
  </si>
  <si>
    <t>김향단</t>
  </si>
  <si>
    <t>xzw7188</t>
  </si>
  <si>
    <t>010-5362-8385</t>
  </si>
  <si>
    <t>김현두</t>
  </si>
  <si>
    <t>010-5828-7765</t>
  </si>
  <si>
    <t>박옥재</t>
  </si>
  <si>
    <t>okobba</t>
  </si>
  <si>
    <t>010-3041-0407</t>
  </si>
  <si>
    <t>성환철</t>
  </si>
  <si>
    <t>madam</t>
  </si>
  <si>
    <t>010-2329-8033</t>
  </si>
  <si>
    <t>오준영</t>
  </si>
  <si>
    <t>clownbear</t>
  </si>
  <si>
    <t>010-8802-0346</t>
  </si>
  <si>
    <t>윤석원</t>
  </si>
  <si>
    <t>k01025047488</t>
  </si>
  <si>
    <t>010-2504-7488</t>
  </si>
  <si>
    <t>이다솜</t>
  </si>
  <si>
    <t>rainbow250205</t>
  </si>
  <si>
    <t>010-3102-4313</t>
  </si>
  <si>
    <t>이영호</t>
  </si>
  <si>
    <t>yoahiki205</t>
  </si>
  <si>
    <t>010-6396-4601</t>
  </si>
  <si>
    <t>이용근</t>
  </si>
  <si>
    <t>yk5058</t>
  </si>
  <si>
    <t>010-4637-8360</t>
  </si>
  <si>
    <t>정서준</t>
  </si>
  <si>
    <t>colum9978</t>
  </si>
  <si>
    <t>010-2768-2632</t>
  </si>
  <si>
    <t>조민준</t>
  </si>
  <si>
    <t>minjune</t>
  </si>
  <si>
    <t>010-4411-5231</t>
  </si>
  <si>
    <t>지홍선</t>
  </si>
  <si>
    <t>Jhs941700</t>
  </si>
  <si>
    <t>010-3367-0993</t>
  </si>
  <si>
    <t>최두현</t>
  </si>
  <si>
    <t>sevenmond</t>
  </si>
  <si>
    <t>010-9122-4180</t>
  </si>
  <si>
    <t>최두환</t>
  </si>
  <si>
    <t>sevenmond69</t>
  </si>
  <si>
    <t>010-6269-2147</t>
  </si>
  <si>
    <t>최준서</t>
  </si>
  <si>
    <t>endless1040</t>
  </si>
  <si>
    <t>010-9254-1049</t>
  </si>
  <si>
    <t>현경록</t>
  </si>
  <si>
    <t>h01056384452</t>
  </si>
  <si>
    <t>010-5638-4452</t>
  </si>
  <si>
    <t>현석민</t>
  </si>
  <si>
    <t>sseok14</t>
  </si>
  <si>
    <t>010-9112-2410</t>
  </si>
  <si>
    <t>개인정보처리방침</t>
  </si>
  <si>
    <t>Copyright ⓒ Woowa Brothers Corp All Rights Reserved.</t>
  </si>
  <si>
    <t>주차</t>
    <phoneticPr fontId="1" type="noConversion"/>
  </si>
  <si>
    <t>43주차</t>
    <phoneticPr fontId="1" type="noConversion"/>
  </si>
  <si>
    <t>발주량 점수</t>
  </si>
  <si>
    <t>수락률 점수</t>
  </si>
  <si>
    <t>합계 점수</t>
  </si>
  <si>
    <t>건당 관리수수료</t>
  </si>
  <si>
    <t>전달완료 건수</t>
  </si>
  <si>
    <t>발주 세트</t>
  </si>
  <si>
    <t>적용 세트</t>
  </si>
  <si>
    <t>세트 건수</t>
  </si>
  <si>
    <t>총 관리수수료
(VAT 별도)</t>
  </si>
  <si>
    <t>부가세
(VAT)</t>
  </si>
  <si>
    <t>총 관리수수료
(VAT 포함)</t>
  </si>
  <si>
    <t>(총 21건)</t>
  </si>
  <si>
    <t>PIAOJINSHUN</t>
  </si>
  <si>
    <t>Piaojinshun1027</t>
  </si>
  <si>
    <t>010-5776-6766</t>
  </si>
  <si>
    <t>44주차</t>
    <phoneticPr fontId="1" type="noConversion"/>
  </si>
  <si>
    <t>45주차</t>
    <phoneticPr fontId="1" type="noConversion"/>
  </si>
  <si>
    <t>46주차</t>
    <phoneticPr fontId="1" type="noConversion"/>
  </si>
  <si>
    <t>47주차</t>
    <phoneticPr fontId="1" type="noConversion"/>
  </si>
  <si>
    <t>48주차</t>
    <phoneticPr fontId="1" type="noConversion"/>
  </si>
  <si>
    <t>49주차</t>
    <phoneticPr fontId="1" type="noConversion"/>
  </si>
  <si>
    <t>50주차</t>
    <phoneticPr fontId="1" type="noConversion"/>
  </si>
  <si>
    <t>51주차</t>
    <phoneticPr fontId="1" type="noConversion"/>
  </si>
  <si>
    <t>52주차</t>
    <phoneticPr fontId="1" type="noConversion"/>
  </si>
  <si>
    <t>53주차</t>
    <phoneticPr fontId="1" type="noConversion"/>
  </si>
  <si>
    <t>54주차</t>
    <phoneticPr fontId="1" type="noConversion"/>
  </si>
  <si>
    <t>55주차</t>
    <phoneticPr fontId="1" type="noConversion"/>
  </si>
  <si>
    <t>56주차</t>
    <phoneticPr fontId="1" type="noConversion"/>
  </si>
  <si>
    <t>2025. 3. 26 ~ 4. 1</t>
  </si>
  <si>
    <t>(총 22건)</t>
  </si>
  <si>
    <t>강용준</t>
  </si>
  <si>
    <t>taco0805</t>
  </si>
  <si>
    <t>010-6805-3492</t>
  </si>
  <si>
    <t>김영민</t>
  </si>
  <si>
    <t>010-9397-8173</t>
  </si>
  <si>
    <t>2025. 4. 2 ~ 4. 8</t>
  </si>
  <si>
    <t>PIAOJINSHUN</t>
    <phoneticPr fontId="1" type="noConversion"/>
  </si>
  <si>
    <t>2025. 4. 9 ~ 4. 15</t>
  </si>
  <si>
    <t>2025. 4. 16 ~ 4. 22</t>
  </si>
  <si>
    <t>2025. 4. 23 ~ 4. 29</t>
  </si>
  <si>
    <t>(총 19건)</t>
  </si>
  <si>
    <t>2025. 4. 30 ~ 5. 6</t>
  </si>
  <si>
    <t>LIANGTIEJUN</t>
  </si>
  <si>
    <t>tiejun81</t>
  </si>
  <si>
    <t>010-8207-6090</t>
  </si>
  <si>
    <t>2025. 5. 7 ~ 5. 13</t>
  </si>
  <si>
    <t>2025. 5. 14 ~ 5. 20</t>
  </si>
  <si>
    <t>2025. 5. 21 ~ 5. 27</t>
  </si>
  <si>
    <t>2025. 5. 28 ~ 6. 3</t>
  </si>
  <si>
    <t>지순달</t>
  </si>
  <si>
    <t>jisund0990</t>
  </si>
  <si>
    <t>010-3224-0990</t>
  </si>
  <si>
    <t>2025. 6. 4 ~ 6. 10</t>
  </si>
  <si>
    <t>(총 18건)</t>
  </si>
  <si>
    <t>수락률</t>
    <phoneticPr fontId="1" type="noConversion"/>
  </si>
  <si>
    <t>프로모션안</t>
    <phoneticPr fontId="1" type="noConversion"/>
  </si>
  <si>
    <t>건당</t>
    <phoneticPr fontId="1" type="noConversion"/>
  </si>
  <si>
    <t>원</t>
    <phoneticPr fontId="1" type="noConversion"/>
  </si>
  <si>
    <t>원 발생</t>
    <phoneticPr fontId="1" type="noConversion"/>
  </si>
  <si>
    <t>건 이상부터 건당</t>
    <phoneticPr fontId="1" type="noConversion"/>
  </si>
  <si>
    <t>총</t>
    <phoneticPr fontId="1" type="noConversion"/>
  </si>
  <si>
    <t>원 수익</t>
    <phoneticPr fontId="1" type="noConversion"/>
  </si>
  <si>
    <t>1번 안</t>
    <phoneticPr fontId="1" type="noConversion"/>
  </si>
  <si>
    <t>2번 안</t>
    <phoneticPr fontId="1" type="noConversion"/>
  </si>
  <si>
    <t>관리비(VAT 포함)</t>
    <phoneticPr fontId="1" type="noConversion"/>
  </si>
  <si>
    <t>1번 안 수익</t>
    <phoneticPr fontId="1" type="noConversion"/>
  </si>
  <si>
    <t>2번 안 수익</t>
    <phoneticPr fontId="1" type="noConversion"/>
  </si>
  <si>
    <t>1번 안 지출</t>
    <phoneticPr fontId="1" type="noConversion"/>
  </si>
  <si>
    <t>상세 주차별 수익</t>
    <phoneticPr fontId="1" type="noConversion"/>
  </si>
  <si>
    <t>날짜</t>
    <phoneticPr fontId="1" type="noConversion"/>
  </si>
  <si>
    <t>주 평균</t>
    <phoneticPr fontId="1" type="noConversion"/>
  </si>
  <si>
    <t>원 수익,</t>
    <phoneticPr fontId="1" type="noConversion"/>
  </si>
  <si>
    <t>원 일때, 지출</t>
    <phoneticPr fontId="1" type="noConversion"/>
  </si>
  <si>
    <t>2번 안 지출</t>
    <phoneticPr fontId="1" type="noConversion"/>
  </si>
  <si>
    <t>03/05 ~ 03/11</t>
    <phoneticPr fontId="1" type="noConversion"/>
  </si>
  <si>
    <t>03/12 ~ 03/18</t>
    <phoneticPr fontId="1" type="noConversion"/>
  </si>
  <si>
    <t>03/19 ~ 03/25</t>
    <phoneticPr fontId="1" type="noConversion"/>
  </si>
  <si>
    <t>03/26 ~ 04/01</t>
    <phoneticPr fontId="1" type="noConversion"/>
  </si>
  <si>
    <t>04/02 ~ 04/08</t>
    <phoneticPr fontId="1" type="noConversion"/>
  </si>
  <si>
    <t>04/09 ~ 04/15</t>
    <phoneticPr fontId="1" type="noConversion"/>
  </si>
  <si>
    <t>04/16 ~ 04/22</t>
    <phoneticPr fontId="1" type="noConversion"/>
  </si>
  <si>
    <t>04/23 ~ 04/29</t>
    <phoneticPr fontId="1" type="noConversion"/>
  </si>
  <si>
    <t>04/30 ~ 05/06</t>
    <phoneticPr fontId="1" type="noConversion"/>
  </si>
  <si>
    <t>05/07 ~ 05/13</t>
    <phoneticPr fontId="1" type="noConversion"/>
  </si>
  <si>
    <t>05/14 ~ 05/20</t>
    <phoneticPr fontId="1" type="noConversion"/>
  </si>
  <si>
    <t>05/21 ~ 05/27</t>
    <phoneticPr fontId="1" type="noConversion"/>
  </si>
  <si>
    <t>05/28 ~ 06/03</t>
    <phoneticPr fontId="1" type="noConversion"/>
  </si>
  <si>
    <t>06/04 ~ 06/10</t>
    <phoneticPr fontId="1" type="noConversion"/>
  </si>
  <si>
    <t>(2세트 기준)</t>
    <phoneticPr fontId="1" type="noConversion"/>
  </si>
  <si>
    <t>라이더수</t>
    <phoneticPr fontId="1" type="noConversion"/>
  </si>
  <si>
    <t xml:space="preserve">라이더 별 </t>
    <phoneticPr fontId="1" type="noConversion"/>
  </si>
  <si>
    <t>금액</t>
    <phoneticPr fontId="1" type="noConversion"/>
  </si>
  <si>
    <t>강남 지역 타사 프로모션 내역</t>
    <phoneticPr fontId="1" type="noConversion"/>
  </si>
  <si>
    <t>3번 안</t>
    <phoneticPr fontId="1" type="noConversion"/>
  </si>
  <si>
    <t>건 까지는</t>
    <phoneticPr fontId="1" type="noConversion"/>
  </si>
  <si>
    <t>원,</t>
    <phoneticPr fontId="1" type="noConversion"/>
  </si>
  <si>
    <t>서울강남16E 실제 수행현황</t>
    <phoneticPr fontId="1" type="noConversion"/>
  </si>
  <si>
    <t>일</t>
    <phoneticPr fontId="1" type="noConversion"/>
  </si>
  <si>
    <t>시간</t>
    <phoneticPr fontId="1" type="noConversion"/>
  </si>
  <si>
    <t>시간당 건수</t>
    <phoneticPr fontId="1" type="noConversion"/>
  </si>
  <si>
    <t>일 건수</t>
    <phoneticPr fontId="1" type="noConversion"/>
  </si>
  <si>
    <t>총 건수</t>
    <phoneticPr fontId="1" type="noConversion"/>
  </si>
  <si>
    <t>수익</t>
    <phoneticPr fontId="1" type="noConversion"/>
  </si>
  <si>
    <t>2번 안 시뮬레이션</t>
    <phoneticPr fontId="1" type="noConversion"/>
  </si>
  <si>
    <t>SUMMARY</t>
    <phoneticPr fontId="1" type="noConversion"/>
  </si>
  <si>
    <r>
      <t>목적</t>
    </r>
    <r>
      <rPr>
        <sz val="11"/>
        <color theme="1"/>
        <rFont val="맑은 고딕"/>
        <family val="2"/>
        <charset val="129"/>
        <scheme val="minor"/>
      </rPr>
      <t xml:space="preserve"> : 직영 협력사 운영 성과 및 수익 안정화를 위한 인센티브 수수료 정책 구조 설계</t>
    </r>
  </si>
  <si>
    <r>
      <t>분석 데이터</t>
    </r>
    <r>
      <rPr>
        <sz val="11"/>
        <color theme="1"/>
        <rFont val="맑은 고딕"/>
        <family val="2"/>
        <charset val="129"/>
        <scheme val="minor"/>
      </rPr>
      <t xml:space="preserve"> : 2025년 3월 ~ 6월 기존 강남 지역 협력사의 일별 수행 건수, 수락률, SLA, 정산액, 인센티브 적용 여부</t>
    </r>
  </si>
  <si>
    <r>
      <t>내용</t>
    </r>
    <r>
      <rPr>
        <sz val="11"/>
        <color theme="1"/>
        <rFont val="맑은 고딕"/>
        <family val="2"/>
        <charset val="129"/>
        <scheme val="minor"/>
      </rPr>
      <t xml:space="preserve"> :</t>
    </r>
  </si>
  <si>
    <t>수락률 90% 이상 조건을 만족하는 라이더에 한해 건당 200원 정액 지급.</t>
  </si>
  <si>
    <t>단일 구조(A안)와 구간별 차등 보상안(B안, C안 등)과의 비교 시뮬레이션 포함.</t>
  </si>
  <si>
    <t>적용 결과 :</t>
  </si>
  <si>
    <t>행 레이블</t>
  </si>
  <si>
    <t>총합계</t>
  </si>
  <si>
    <t>평균 : 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</si>
</sst>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(* #,##0_);_(* \(#,##0\);_(* &quot;-&quot;_);_(@_)"/>
    <numFmt numFmtId="177" formatCode="#,##0_ "/>
    <numFmt numFmtId="178" formatCode="0.0%"/>
    <numFmt numFmtId="179" formatCode="_-* #,##0_-;\-* #,##0_-;_-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theme="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rgb="FFFF0000"/>
      </left>
      <right style="thin">
        <color theme="1"/>
      </right>
      <top style="thick">
        <color rgb="FFFF0000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ck">
        <color rgb="FFFF0000"/>
      </top>
      <bottom style="thin">
        <color theme="1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thick">
        <color rgb="FFFF0000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thick">
        <color rgb="FFFF0000"/>
      </bottom>
      <diagonal/>
    </border>
  </borders>
  <cellStyleXfs count="4">
    <xf numFmtId="0" fontId="0" fillId="0" borderId="0">
      <alignment vertical="center"/>
    </xf>
    <xf numFmtId="176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2" fillId="3" borderId="1" xfId="1" applyFont="1" applyFill="1" applyBorder="1" applyAlignment="1">
      <alignment horizontal="center" vertical="center"/>
    </xf>
    <xf numFmtId="176" fontId="2" fillId="3" borderId="1" xfId="1" applyFont="1" applyFill="1" applyBorder="1" applyAlignment="1">
      <alignment horizontal="center" vertical="center" wrapText="1"/>
    </xf>
    <xf numFmtId="177" fontId="0" fillId="0" borderId="1" xfId="1" applyNumberFormat="1" applyFont="1" applyBorder="1" applyAlignment="1">
      <alignment horizontal="righ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4" fillId="6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178" fontId="0" fillId="4" borderId="2" xfId="3" applyNumberFormat="1" applyFont="1" applyFill="1" applyBorder="1">
      <alignment vertical="center"/>
    </xf>
    <xf numFmtId="178" fontId="0" fillId="5" borderId="2" xfId="3" applyNumberFormat="1" applyFont="1" applyFill="1" applyBorder="1">
      <alignment vertical="center"/>
    </xf>
    <xf numFmtId="41" fontId="0" fillId="0" borderId="0" xfId="2" applyFont="1">
      <alignment vertical="center"/>
    </xf>
    <xf numFmtId="0" fontId="0" fillId="7" borderId="0" xfId="0" applyFill="1">
      <alignment vertical="center"/>
    </xf>
    <xf numFmtId="177" fontId="0" fillId="0" borderId="1" xfId="1" applyNumberFormat="1" applyFon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41" fontId="0" fillId="0" borderId="9" xfId="0" applyNumberFormat="1" applyBorder="1">
      <alignment vertical="center"/>
    </xf>
    <xf numFmtId="41" fontId="2" fillId="0" borderId="9" xfId="0" applyNumberFormat="1" applyFont="1" applyBorder="1">
      <alignment vertical="center"/>
    </xf>
    <xf numFmtId="179" fontId="2" fillId="0" borderId="9" xfId="0" applyNumberFormat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1" fontId="0" fillId="0" borderId="11" xfId="0" applyNumberFormat="1" applyBorder="1">
      <alignment vertical="center"/>
    </xf>
    <xf numFmtId="41" fontId="2" fillId="0" borderId="11" xfId="0" applyNumberFormat="1" applyFont="1" applyBorder="1">
      <alignment vertical="center"/>
    </xf>
    <xf numFmtId="179" fontId="2" fillId="0" borderId="11" xfId="0" applyNumberFormat="1" applyFont="1" applyBorder="1">
      <alignment vertical="center"/>
    </xf>
    <xf numFmtId="0" fontId="2" fillId="7" borderId="0" xfId="0" applyFont="1" applyFill="1">
      <alignment vertical="center"/>
    </xf>
    <xf numFmtId="0" fontId="0" fillId="0" borderId="4" xfId="0" applyBorder="1" applyAlignment="1">
      <alignment horizontal="center" vertical="center"/>
    </xf>
    <xf numFmtId="0" fontId="2" fillId="5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left" vertical="center" indent="1"/>
    </xf>
    <xf numFmtId="0" fontId="0" fillId="0" borderId="15" xfId="0" applyBorder="1">
      <alignment vertical="center"/>
    </xf>
    <xf numFmtId="0" fontId="0" fillId="0" borderId="14" xfId="0" applyBorder="1" applyAlignment="1">
      <alignment horizontal="left" vertical="center" indent="2"/>
    </xf>
    <xf numFmtId="0" fontId="0" fillId="0" borderId="17" xfId="0" applyBorder="1">
      <alignment vertical="center"/>
    </xf>
    <xf numFmtId="0" fontId="2" fillId="0" borderId="12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176" fontId="2" fillId="3" borderId="3" xfId="1" applyFont="1" applyFill="1" applyBorder="1" applyAlignment="1">
      <alignment horizontal="center" vertical="center" wrapText="1"/>
    </xf>
    <xf numFmtId="177" fontId="0" fillId="0" borderId="3" xfId="1" applyNumberFormat="1" applyFont="1" applyBorder="1" applyAlignment="1">
      <alignment horizontal="center" vertical="center"/>
    </xf>
    <xf numFmtId="176" fontId="2" fillId="3" borderId="4" xfId="1" applyFont="1" applyFill="1" applyBorder="1" applyAlignment="1">
      <alignment horizontal="center" vertical="center" wrapText="1"/>
    </xf>
    <xf numFmtId="177" fontId="0" fillId="0" borderId="4" xfId="1" applyNumberFormat="1" applyFont="1" applyBorder="1" applyAlignment="1">
      <alignment horizontal="center" vertical="center"/>
    </xf>
    <xf numFmtId="176" fontId="2" fillId="3" borderId="18" xfId="1" applyFont="1" applyFill="1" applyBorder="1" applyAlignment="1">
      <alignment horizontal="center" vertical="center" wrapText="1"/>
    </xf>
    <xf numFmtId="177" fontId="0" fillId="0" borderId="19" xfId="1" applyNumberFormat="1" applyFont="1" applyBorder="1" applyAlignment="1">
      <alignment horizontal="center" vertical="center"/>
    </xf>
    <xf numFmtId="177" fontId="0" fillId="0" borderId="20" xfId="0" applyNumberFormat="1" applyBorder="1">
      <alignment vertical="center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1" fontId="0" fillId="0" borderId="25" xfId="2" applyFont="1" applyBorder="1">
      <alignment vertical="center"/>
    </xf>
    <xf numFmtId="0" fontId="0" fillId="0" borderId="26" xfId="0" applyBorder="1" applyAlignment="1">
      <alignment horizontal="center" vertical="center"/>
    </xf>
    <xf numFmtId="41" fontId="0" fillId="0" borderId="27" xfId="2" applyFont="1" applyBorder="1">
      <alignment vertical="center"/>
    </xf>
  </cellXfs>
  <cellStyles count="4">
    <cellStyle name="백분율" xfId="3" builtinId="5"/>
    <cellStyle name="쉼표 [0]" xfId="2" builtinId="6"/>
    <cellStyle name="쉼표 [0] 2" xfId="1" xr:uid="{C14C3929-7BE5-44DE-A4EC-A5B9A9315542}"/>
    <cellStyle name="표준" xfId="0" builtinId="0"/>
  </cellStyles>
  <dxfs count="2"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정윤" refreshedDate="45825.591340277781" createdVersion="8" refreshedVersion="8" minRefreshableVersion="3" recordCount="275" xr:uid="{6008402E-DA9F-4FB6-8A46-2A6F56F2CEBF}">
  <cacheSource type="worksheet">
    <worksheetSource ref="A14:P289" sheet="라이더별 건수 RAW"/>
  </cacheSource>
  <cacheFields count="16">
    <cacheField name="주차" numFmtId="0">
      <sharedItems count="14">
        <s v="43주차"/>
        <s v="44주차"/>
        <s v="45주차"/>
        <s v="46주차"/>
        <s v="47주차"/>
        <s v="48주차"/>
        <s v="49주차"/>
        <s v="50주차"/>
        <s v="51주차"/>
        <s v="52주차"/>
        <s v="53주차"/>
        <s v="54주차"/>
        <s v="55주차"/>
        <s v="56주차"/>
      </sharedItems>
    </cacheField>
    <cacheField name="이름" numFmtId="0">
      <sharedItems count="25">
        <s v="강선영"/>
        <s v="김영나"/>
        <s v="김점한"/>
        <s v="김향단"/>
        <s v="김현두"/>
        <s v="박옥재"/>
        <s v="성환철"/>
        <s v="오준영"/>
        <s v="윤석원"/>
        <s v="이다솜"/>
        <s v="이영호"/>
        <s v="이용근"/>
        <s v="정서준"/>
        <s v="조민준"/>
        <s v="지홍선"/>
        <s v="최두현"/>
        <s v="최두환"/>
        <s v="최준서"/>
        <s v="현경록"/>
        <s v="현석민"/>
        <s v="PIAOJINSHUN"/>
        <s v="강용준"/>
        <s v="김영민"/>
        <s v="LIANGTIEJUN"/>
        <s v="지순달"/>
      </sharedItems>
    </cacheField>
    <cacheField name="완료" numFmtId="0">
      <sharedItems containsSemiMixedTypes="0" containsString="0" containsNumber="1" containsInteger="1" minValue="0" maxValue="350"/>
    </cacheField>
    <cacheField name="거절" numFmtId="0">
      <sharedItems containsSemiMixedTypes="0" containsString="0" containsNumber="1" containsInteger="1" minValue="0" maxValue="31"/>
    </cacheField>
    <cacheField name="배차취소" numFmtId="0">
      <sharedItems containsSemiMixedTypes="0" containsString="0" containsNumber="1" containsInteger="1" minValue="0" maxValue="18"/>
    </cacheField>
    <cacheField name="배달취소(라이더귀책)" numFmtId="0">
      <sharedItems containsSemiMixedTypes="0" containsString="0" containsNumber="1" containsInteger="1" minValue="0" maxValue="2"/>
    </cacheField>
    <cacheField name="아침점심피크" numFmtId="0">
      <sharedItems containsSemiMixedTypes="0" containsString="0" containsNumber="1" containsInteger="1" minValue="0" maxValue="138"/>
    </cacheField>
    <cacheField name="오후논피크" numFmtId="0">
      <sharedItems containsSemiMixedTypes="0" containsString="0" containsNumber="1" containsInteger="1" minValue="0" maxValue="89"/>
    </cacheField>
    <cacheField name="저녁피크" numFmtId="0">
      <sharedItems containsSemiMixedTypes="0" containsString="0" containsNumber="1" containsInteger="1" minValue="0" maxValue="101"/>
    </cacheField>
    <cacheField name="심야논피크" numFmtId="0">
      <sharedItems containsSemiMixedTypes="0" containsString="0" containsNumber="1" containsInteger="1" minValue="0" maxValue="178"/>
    </cacheField>
    <cacheField name="아이디" numFmtId="0">
      <sharedItems containsMixedTypes="1" containsNumber="1" containsInteger="1" minValue="5828" maxValue="939722"/>
    </cacheField>
    <cacheField name="휴대폰번호" numFmtId="0">
      <sharedItems/>
    </cacheField>
    <cacheField name="수락률" numFmtId="178">
      <sharedItems containsSemiMixedTypes="0" containsString="0" containsNumber="1" minValue="0" maxValue="1"/>
    </cacheField>
    <cacheField name="시뮬1" numFmtId="0">
      <sharedItems containsSemiMixedTypes="0" containsString="0" containsNumber="1" containsInteger="1" minValue="0" maxValue="70000"/>
    </cacheField>
    <cacheField name="시뮬2" numFmtId="0">
      <sharedItems containsSemiMixedTypes="0" containsString="0" containsNumber="1" containsInteger="1" minValue="0" maxValue="170000"/>
    </cacheField>
    <cacheField name="시뮬3" numFmtId="0">
      <sharedItems containsSemiMixedTypes="0" containsString="0" containsNumber="1" containsInteger="1" minValue="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n v="0"/>
    <n v="0"/>
    <n v="0"/>
    <n v="0"/>
    <n v="0"/>
    <n v="0"/>
    <n v="0"/>
    <n v="0"/>
    <s v="dream3468"/>
    <s v="010-8631-0883"/>
    <n v="0"/>
    <n v="0"/>
    <n v="0"/>
    <n v="0"/>
  </r>
  <r>
    <x v="0"/>
    <x v="1"/>
    <n v="169"/>
    <n v="10"/>
    <n v="7"/>
    <n v="0"/>
    <n v="72"/>
    <n v="29"/>
    <n v="36"/>
    <n v="32"/>
    <s v="madidda1"/>
    <s v="010-9455-9657"/>
    <n v="0.90860215053763438"/>
    <n v="33800"/>
    <n v="0"/>
    <n v="27600"/>
  </r>
  <r>
    <x v="0"/>
    <x v="2"/>
    <n v="0"/>
    <n v="1"/>
    <n v="0"/>
    <n v="0"/>
    <n v="0"/>
    <n v="0"/>
    <n v="0"/>
    <n v="0"/>
    <s v="Kkkh7364"/>
    <s v="010-5713-7335"/>
    <n v="0"/>
    <n v="0"/>
    <n v="0"/>
    <n v="0"/>
  </r>
  <r>
    <x v="0"/>
    <x v="3"/>
    <n v="156"/>
    <n v="0"/>
    <n v="0"/>
    <n v="0"/>
    <n v="73"/>
    <n v="13"/>
    <n v="54"/>
    <n v="16"/>
    <s v="xzw7188"/>
    <s v="010-5362-8385"/>
    <n v="1"/>
    <n v="31200"/>
    <n v="0"/>
    <n v="22400"/>
  </r>
  <r>
    <x v="0"/>
    <x v="4"/>
    <n v="104"/>
    <n v="1"/>
    <n v="1"/>
    <n v="0"/>
    <n v="8"/>
    <n v="19"/>
    <n v="50"/>
    <n v="27"/>
    <n v="5828"/>
    <s v="010-5828-7765"/>
    <n v="0.98113207547169812"/>
    <n v="20800"/>
    <n v="0"/>
    <n v="1600"/>
  </r>
  <r>
    <x v="0"/>
    <x v="5"/>
    <n v="91"/>
    <n v="0"/>
    <n v="3"/>
    <n v="0"/>
    <n v="30"/>
    <n v="17"/>
    <n v="29"/>
    <n v="15"/>
    <s v="okobba"/>
    <s v="010-3041-0407"/>
    <n v="0.96808510638297873"/>
    <n v="18200"/>
    <n v="0"/>
    <n v="0"/>
  </r>
  <r>
    <x v="0"/>
    <x v="6"/>
    <n v="0"/>
    <n v="0"/>
    <n v="0"/>
    <n v="0"/>
    <n v="0"/>
    <n v="0"/>
    <n v="0"/>
    <n v="0"/>
    <s v="madam"/>
    <s v="010-2329-8033"/>
    <n v="0"/>
    <n v="0"/>
    <n v="0"/>
    <n v="0"/>
  </r>
  <r>
    <x v="0"/>
    <x v="7"/>
    <n v="0"/>
    <n v="0"/>
    <n v="0"/>
    <n v="0"/>
    <n v="0"/>
    <n v="0"/>
    <n v="0"/>
    <n v="0"/>
    <s v="clownbear"/>
    <s v="010-8802-0346"/>
    <n v="0"/>
    <n v="0"/>
    <n v="0"/>
    <n v="0"/>
  </r>
  <r>
    <x v="0"/>
    <x v="8"/>
    <n v="0"/>
    <n v="0"/>
    <n v="0"/>
    <n v="0"/>
    <n v="0"/>
    <n v="0"/>
    <n v="0"/>
    <n v="0"/>
    <s v="k01025047488"/>
    <s v="010-2504-7488"/>
    <n v="0"/>
    <n v="0"/>
    <n v="0"/>
    <n v="0"/>
  </r>
  <r>
    <x v="0"/>
    <x v="9"/>
    <n v="58"/>
    <n v="0"/>
    <n v="0"/>
    <n v="1"/>
    <n v="10"/>
    <n v="16"/>
    <n v="28"/>
    <n v="4"/>
    <s v="rainbow250205"/>
    <s v="010-3102-4313"/>
    <n v="0.98305084745762716"/>
    <n v="11600"/>
    <n v="0"/>
    <n v="0"/>
  </r>
  <r>
    <x v="0"/>
    <x v="10"/>
    <n v="0"/>
    <n v="0"/>
    <n v="0"/>
    <n v="0"/>
    <n v="0"/>
    <n v="0"/>
    <n v="0"/>
    <n v="0"/>
    <s v="yoahiki205"/>
    <s v="010-6396-4601"/>
    <n v="0"/>
    <n v="0"/>
    <n v="0"/>
    <n v="0"/>
  </r>
  <r>
    <x v="0"/>
    <x v="11"/>
    <n v="33"/>
    <n v="0"/>
    <n v="0"/>
    <n v="0"/>
    <n v="3"/>
    <n v="30"/>
    <n v="0"/>
    <n v="0"/>
    <s v="yk5058"/>
    <s v="010-4637-8360"/>
    <n v="1"/>
    <n v="6600"/>
    <n v="0"/>
    <n v="0"/>
  </r>
  <r>
    <x v="0"/>
    <x v="12"/>
    <n v="0"/>
    <n v="0"/>
    <n v="0"/>
    <n v="0"/>
    <n v="0"/>
    <n v="0"/>
    <n v="0"/>
    <n v="0"/>
    <s v="colum9978"/>
    <s v="010-2768-2632"/>
    <n v="0"/>
    <n v="0"/>
    <n v="0"/>
    <n v="0"/>
  </r>
  <r>
    <x v="0"/>
    <x v="13"/>
    <n v="0"/>
    <n v="0"/>
    <n v="0"/>
    <n v="0"/>
    <n v="0"/>
    <n v="0"/>
    <n v="0"/>
    <n v="0"/>
    <s v="minjune"/>
    <s v="010-4411-5231"/>
    <n v="0"/>
    <n v="0"/>
    <n v="0"/>
    <n v="0"/>
  </r>
  <r>
    <x v="0"/>
    <x v="14"/>
    <n v="317"/>
    <n v="6"/>
    <n v="0"/>
    <n v="0"/>
    <n v="101"/>
    <n v="46"/>
    <n v="79"/>
    <n v="91"/>
    <s v="Jhs941700"/>
    <s v="010-3367-0993"/>
    <n v="0.98142414860681115"/>
    <n v="63400"/>
    <n v="137000"/>
    <n v="137000"/>
  </r>
  <r>
    <x v="0"/>
    <x v="15"/>
    <n v="215"/>
    <n v="1"/>
    <n v="6"/>
    <n v="0"/>
    <n v="69"/>
    <n v="48"/>
    <n v="49"/>
    <n v="49"/>
    <s v="sevenmond"/>
    <s v="010-9122-4180"/>
    <n v="0.96846846846846846"/>
    <n v="43000"/>
    <n v="35000"/>
    <n v="52000"/>
  </r>
  <r>
    <x v="0"/>
    <x v="16"/>
    <n v="162"/>
    <n v="3"/>
    <n v="2"/>
    <n v="0"/>
    <n v="16"/>
    <n v="26"/>
    <n v="45"/>
    <n v="75"/>
    <s v="sevenmond69"/>
    <s v="010-6269-2147"/>
    <n v="0.97005988023952094"/>
    <n v="32400"/>
    <n v="0"/>
    <n v="24800"/>
  </r>
  <r>
    <x v="0"/>
    <x v="17"/>
    <n v="0"/>
    <n v="0"/>
    <n v="0"/>
    <n v="0"/>
    <n v="0"/>
    <n v="0"/>
    <n v="0"/>
    <n v="0"/>
    <s v="endless1040"/>
    <s v="010-9254-1049"/>
    <n v="0"/>
    <n v="0"/>
    <n v="0"/>
    <n v="0"/>
  </r>
  <r>
    <x v="0"/>
    <x v="18"/>
    <n v="0"/>
    <n v="0"/>
    <n v="0"/>
    <n v="0"/>
    <n v="0"/>
    <n v="0"/>
    <n v="0"/>
    <n v="0"/>
    <s v="h01056384452"/>
    <s v="010-5638-4452"/>
    <n v="0"/>
    <n v="0"/>
    <n v="0"/>
    <n v="0"/>
  </r>
  <r>
    <x v="0"/>
    <x v="19"/>
    <n v="0"/>
    <n v="0"/>
    <n v="0"/>
    <n v="0"/>
    <n v="0"/>
    <n v="0"/>
    <n v="0"/>
    <n v="0"/>
    <s v="sseok14"/>
    <s v="010-9112-2410"/>
    <n v="0"/>
    <n v="0"/>
    <n v="0"/>
    <n v="0"/>
  </r>
  <r>
    <x v="1"/>
    <x v="20"/>
    <n v="232"/>
    <n v="1"/>
    <n v="1"/>
    <n v="0"/>
    <n v="46"/>
    <n v="61"/>
    <n v="67"/>
    <n v="58"/>
    <s v="Piaojinshun1027"/>
    <s v="010-5776-6766"/>
    <n v="0.99145299145299148"/>
    <n v="46400"/>
    <n v="52000"/>
    <n v="65600"/>
  </r>
  <r>
    <x v="1"/>
    <x v="0"/>
    <n v="6"/>
    <n v="0"/>
    <n v="0"/>
    <n v="0"/>
    <n v="0"/>
    <n v="0"/>
    <n v="6"/>
    <n v="0"/>
    <s v="dream3468"/>
    <s v="010-8631-0883"/>
    <n v="1"/>
    <n v="1200"/>
    <n v="0"/>
    <n v="0"/>
  </r>
  <r>
    <x v="1"/>
    <x v="1"/>
    <n v="173"/>
    <n v="7"/>
    <n v="7"/>
    <n v="0"/>
    <n v="73"/>
    <n v="22"/>
    <n v="51"/>
    <n v="27"/>
    <s v="madidda1"/>
    <s v="010-9455-9657"/>
    <n v="0.92513368983957223"/>
    <n v="34600"/>
    <n v="0"/>
    <n v="29200"/>
  </r>
  <r>
    <x v="1"/>
    <x v="2"/>
    <n v="0"/>
    <n v="0"/>
    <n v="0"/>
    <n v="0"/>
    <n v="0"/>
    <n v="0"/>
    <n v="0"/>
    <n v="0"/>
    <s v="Kkkh7364"/>
    <s v="010-5713-7335"/>
    <n v="0"/>
    <n v="0"/>
    <n v="0"/>
    <n v="0"/>
  </r>
  <r>
    <x v="1"/>
    <x v="3"/>
    <n v="143"/>
    <n v="1"/>
    <n v="0"/>
    <n v="0"/>
    <n v="68"/>
    <n v="20"/>
    <n v="36"/>
    <n v="19"/>
    <s v="xzw7188"/>
    <s v="010-5362-8385"/>
    <n v="0.99305555555555558"/>
    <n v="28600"/>
    <n v="0"/>
    <n v="17200"/>
  </r>
  <r>
    <x v="1"/>
    <x v="4"/>
    <n v="88"/>
    <n v="2"/>
    <n v="2"/>
    <n v="0"/>
    <n v="23"/>
    <n v="19"/>
    <n v="36"/>
    <n v="10"/>
    <n v="5828"/>
    <s v="010-5828-7765"/>
    <n v="0.95652173913043481"/>
    <n v="17600"/>
    <n v="0"/>
    <n v="0"/>
  </r>
  <r>
    <x v="1"/>
    <x v="5"/>
    <n v="168"/>
    <n v="4"/>
    <n v="6"/>
    <n v="0"/>
    <n v="40"/>
    <n v="37"/>
    <n v="52"/>
    <n v="39"/>
    <s v="okobba"/>
    <s v="010-3041-0407"/>
    <n v="0.9438202247191011"/>
    <n v="33600"/>
    <n v="0"/>
    <n v="27200"/>
  </r>
  <r>
    <x v="1"/>
    <x v="6"/>
    <n v="0"/>
    <n v="0"/>
    <n v="0"/>
    <n v="0"/>
    <n v="0"/>
    <n v="0"/>
    <n v="0"/>
    <n v="0"/>
    <s v="madam"/>
    <s v="010-2329-8033"/>
    <n v="0"/>
    <n v="0"/>
    <n v="0"/>
    <n v="0"/>
  </r>
  <r>
    <x v="1"/>
    <x v="7"/>
    <n v="0"/>
    <n v="0"/>
    <n v="0"/>
    <n v="0"/>
    <n v="0"/>
    <n v="0"/>
    <n v="0"/>
    <n v="0"/>
    <s v="clownbear"/>
    <s v="010-8802-0346"/>
    <n v="0"/>
    <n v="0"/>
    <n v="0"/>
    <n v="0"/>
  </r>
  <r>
    <x v="1"/>
    <x v="8"/>
    <n v="0"/>
    <n v="0"/>
    <n v="0"/>
    <n v="0"/>
    <n v="0"/>
    <n v="0"/>
    <n v="0"/>
    <n v="0"/>
    <s v="k01025047488"/>
    <s v="010-2504-7488"/>
    <n v="0"/>
    <n v="0"/>
    <n v="0"/>
    <n v="0"/>
  </r>
  <r>
    <x v="1"/>
    <x v="9"/>
    <n v="271"/>
    <n v="6"/>
    <n v="7"/>
    <n v="0"/>
    <n v="90"/>
    <n v="69"/>
    <n v="65"/>
    <n v="47"/>
    <s v="rainbow250205"/>
    <s v="010-3102-4313"/>
    <n v="0.95422535211267601"/>
    <n v="54200"/>
    <n v="91000"/>
    <n v="96800"/>
  </r>
  <r>
    <x v="1"/>
    <x v="10"/>
    <n v="0"/>
    <n v="0"/>
    <n v="0"/>
    <n v="0"/>
    <n v="0"/>
    <n v="0"/>
    <n v="0"/>
    <n v="0"/>
    <s v="yoahiki205"/>
    <s v="010-6396-4601"/>
    <n v="0"/>
    <n v="0"/>
    <n v="0"/>
    <n v="0"/>
  </r>
  <r>
    <x v="1"/>
    <x v="11"/>
    <n v="31"/>
    <n v="1"/>
    <n v="0"/>
    <n v="0"/>
    <n v="16"/>
    <n v="15"/>
    <n v="0"/>
    <n v="0"/>
    <s v="yk5058"/>
    <s v="010-4637-8360"/>
    <n v="0.96875"/>
    <n v="6200"/>
    <n v="0"/>
    <n v="0"/>
  </r>
  <r>
    <x v="1"/>
    <x v="12"/>
    <n v="0"/>
    <n v="0"/>
    <n v="0"/>
    <n v="0"/>
    <n v="0"/>
    <n v="0"/>
    <n v="0"/>
    <n v="0"/>
    <s v="colum9978"/>
    <s v="010-2768-2632"/>
    <n v="0"/>
    <n v="0"/>
    <n v="0"/>
    <n v="0"/>
  </r>
  <r>
    <x v="1"/>
    <x v="13"/>
    <n v="0"/>
    <n v="0"/>
    <n v="0"/>
    <n v="0"/>
    <n v="0"/>
    <n v="0"/>
    <n v="0"/>
    <n v="0"/>
    <s v="minjune"/>
    <s v="010-4411-5231"/>
    <n v="0"/>
    <n v="0"/>
    <n v="0"/>
    <n v="0"/>
  </r>
  <r>
    <x v="1"/>
    <x v="14"/>
    <n v="256"/>
    <n v="2"/>
    <n v="0"/>
    <n v="0"/>
    <n v="75"/>
    <n v="48"/>
    <n v="64"/>
    <n v="69"/>
    <s v="Jhs941700"/>
    <s v="010-3367-0993"/>
    <n v="0.99224806201550386"/>
    <n v="51200"/>
    <n v="76000"/>
    <n v="84800"/>
  </r>
  <r>
    <x v="1"/>
    <x v="15"/>
    <n v="207"/>
    <n v="8"/>
    <n v="5"/>
    <n v="2"/>
    <n v="58"/>
    <n v="48"/>
    <n v="52"/>
    <n v="49"/>
    <s v="sevenmond"/>
    <s v="010-9122-4180"/>
    <n v="0.93243243243243246"/>
    <n v="41400"/>
    <n v="27000"/>
    <n v="45600"/>
  </r>
  <r>
    <x v="1"/>
    <x v="16"/>
    <n v="95"/>
    <n v="1"/>
    <n v="0"/>
    <n v="0"/>
    <n v="0"/>
    <n v="28"/>
    <n v="23"/>
    <n v="44"/>
    <s v="sevenmond69"/>
    <s v="010-6269-2147"/>
    <n v="0.98958333333333337"/>
    <n v="19000"/>
    <n v="0"/>
    <n v="0"/>
  </r>
  <r>
    <x v="1"/>
    <x v="17"/>
    <n v="0"/>
    <n v="0"/>
    <n v="0"/>
    <n v="0"/>
    <n v="0"/>
    <n v="0"/>
    <n v="0"/>
    <n v="0"/>
    <s v="endless1040"/>
    <s v="010-9254-1049"/>
    <n v="0"/>
    <n v="0"/>
    <n v="0"/>
    <n v="0"/>
  </r>
  <r>
    <x v="1"/>
    <x v="18"/>
    <n v="0"/>
    <n v="0"/>
    <n v="0"/>
    <n v="0"/>
    <n v="0"/>
    <n v="0"/>
    <n v="0"/>
    <n v="0"/>
    <s v="h01056384452"/>
    <s v="010-5638-4452"/>
    <n v="0"/>
    <n v="0"/>
    <n v="0"/>
    <n v="0"/>
  </r>
  <r>
    <x v="2"/>
    <x v="20"/>
    <n v="242"/>
    <n v="0"/>
    <n v="2"/>
    <n v="0"/>
    <n v="45"/>
    <n v="61"/>
    <n v="67"/>
    <n v="69"/>
    <s v="Piaojinshun1027"/>
    <s v="010-5776-6766"/>
    <n v="0.99180327868852458"/>
    <n v="48400"/>
    <n v="62000"/>
    <n v="73600"/>
  </r>
  <r>
    <x v="2"/>
    <x v="0"/>
    <n v="14"/>
    <n v="0"/>
    <n v="0"/>
    <n v="0"/>
    <n v="0"/>
    <n v="4"/>
    <n v="10"/>
    <n v="0"/>
    <s v="dream3468"/>
    <s v="010-8631-0883"/>
    <n v="1"/>
    <n v="2800"/>
    <n v="0"/>
    <n v="0"/>
  </r>
  <r>
    <x v="2"/>
    <x v="1"/>
    <n v="204"/>
    <n v="12"/>
    <n v="7"/>
    <n v="0"/>
    <n v="87"/>
    <n v="28"/>
    <n v="54"/>
    <n v="35"/>
    <s v="madidda1"/>
    <s v="010-9455-9657"/>
    <n v="0.91479820627802688"/>
    <n v="40800"/>
    <n v="24000"/>
    <n v="43200"/>
  </r>
  <r>
    <x v="2"/>
    <x v="2"/>
    <n v="0"/>
    <n v="0"/>
    <n v="0"/>
    <n v="0"/>
    <n v="0"/>
    <n v="0"/>
    <n v="0"/>
    <n v="0"/>
    <s v="Kkkh7364"/>
    <s v="010-5713-7335"/>
    <n v="0"/>
    <n v="0"/>
    <n v="0"/>
    <n v="0"/>
  </r>
  <r>
    <x v="2"/>
    <x v="3"/>
    <n v="101"/>
    <n v="1"/>
    <n v="0"/>
    <n v="0"/>
    <n v="40"/>
    <n v="14"/>
    <n v="39"/>
    <n v="8"/>
    <s v="xzw7188"/>
    <s v="010-5362-8385"/>
    <n v="0.99019607843137258"/>
    <n v="20200"/>
    <n v="0"/>
    <n v="400"/>
  </r>
  <r>
    <x v="2"/>
    <x v="4"/>
    <n v="60"/>
    <n v="1"/>
    <n v="1"/>
    <n v="0"/>
    <n v="0"/>
    <n v="23"/>
    <n v="19"/>
    <n v="18"/>
    <n v="5828"/>
    <s v="010-5828-7765"/>
    <n v="0.967741935483871"/>
    <n v="12000"/>
    <n v="0"/>
    <n v="0"/>
  </r>
  <r>
    <x v="2"/>
    <x v="5"/>
    <n v="173"/>
    <n v="2"/>
    <n v="3"/>
    <n v="0"/>
    <n v="33"/>
    <n v="47"/>
    <n v="55"/>
    <n v="38"/>
    <s v="okobba"/>
    <s v="010-3041-0407"/>
    <n v="0.9719101123595506"/>
    <n v="34600"/>
    <n v="0"/>
    <n v="29200"/>
  </r>
  <r>
    <x v="2"/>
    <x v="6"/>
    <n v="0"/>
    <n v="0"/>
    <n v="0"/>
    <n v="0"/>
    <n v="0"/>
    <n v="0"/>
    <n v="0"/>
    <n v="0"/>
    <s v="madam"/>
    <s v="010-2329-8033"/>
    <n v="0"/>
    <n v="0"/>
    <n v="0"/>
    <n v="0"/>
  </r>
  <r>
    <x v="2"/>
    <x v="7"/>
    <n v="0"/>
    <n v="0"/>
    <n v="0"/>
    <n v="0"/>
    <n v="0"/>
    <n v="0"/>
    <n v="0"/>
    <n v="0"/>
    <s v="clownbear"/>
    <s v="010-8802-0346"/>
    <n v="0"/>
    <n v="0"/>
    <n v="0"/>
    <n v="0"/>
  </r>
  <r>
    <x v="2"/>
    <x v="8"/>
    <n v="0"/>
    <n v="0"/>
    <n v="0"/>
    <n v="0"/>
    <n v="0"/>
    <n v="0"/>
    <n v="0"/>
    <n v="0"/>
    <s v="k01025047488"/>
    <s v="010-2504-7488"/>
    <n v="0"/>
    <n v="0"/>
    <n v="0"/>
    <n v="0"/>
  </r>
  <r>
    <x v="2"/>
    <x v="9"/>
    <n v="275"/>
    <n v="5"/>
    <n v="9"/>
    <n v="0"/>
    <n v="87"/>
    <n v="74"/>
    <n v="49"/>
    <n v="65"/>
    <s v="rainbow250205"/>
    <s v="010-3102-4313"/>
    <n v="0.95155709342560557"/>
    <n v="55000"/>
    <n v="95000"/>
    <n v="100000"/>
  </r>
  <r>
    <x v="2"/>
    <x v="10"/>
    <n v="0"/>
    <n v="0"/>
    <n v="0"/>
    <n v="0"/>
    <n v="0"/>
    <n v="0"/>
    <n v="0"/>
    <n v="0"/>
    <s v="yoahiki205"/>
    <s v="010-6396-4601"/>
    <n v="0"/>
    <n v="0"/>
    <n v="0"/>
    <n v="0"/>
  </r>
  <r>
    <x v="2"/>
    <x v="11"/>
    <n v="3"/>
    <n v="0"/>
    <n v="0"/>
    <n v="0"/>
    <n v="0"/>
    <n v="3"/>
    <n v="0"/>
    <n v="0"/>
    <s v="yk5058"/>
    <s v="010-4637-8360"/>
    <n v="1"/>
    <n v="600"/>
    <n v="0"/>
    <n v="0"/>
  </r>
  <r>
    <x v="2"/>
    <x v="12"/>
    <n v="0"/>
    <n v="0"/>
    <n v="0"/>
    <n v="0"/>
    <n v="0"/>
    <n v="0"/>
    <n v="0"/>
    <n v="0"/>
    <s v="colum9978"/>
    <s v="010-2768-2632"/>
    <n v="0"/>
    <n v="0"/>
    <n v="0"/>
    <n v="0"/>
  </r>
  <r>
    <x v="2"/>
    <x v="13"/>
    <n v="0"/>
    <n v="0"/>
    <n v="0"/>
    <n v="0"/>
    <n v="0"/>
    <n v="0"/>
    <n v="0"/>
    <n v="0"/>
    <s v="minjune"/>
    <s v="010-4411-5231"/>
    <n v="0"/>
    <n v="0"/>
    <n v="0"/>
    <n v="0"/>
  </r>
  <r>
    <x v="2"/>
    <x v="14"/>
    <n v="144"/>
    <n v="0"/>
    <n v="0"/>
    <n v="0"/>
    <n v="33"/>
    <n v="36"/>
    <n v="28"/>
    <n v="47"/>
    <s v="Jhs941700"/>
    <s v="010-3367-0993"/>
    <n v="1"/>
    <n v="28800"/>
    <n v="0"/>
    <n v="17600"/>
  </r>
  <r>
    <x v="2"/>
    <x v="15"/>
    <n v="176"/>
    <n v="4"/>
    <n v="7"/>
    <n v="0"/>
    <n v="68"/>
    <n v="18"/>
    <n v="59"/>
    <n v="31"/>
    <s v="sevenmond"/>
    <s v="010-9122-4180"/>
    <n v="0.94117647058823528"/>
    <n v="35200"/>
    <n v="0"/>
    <n v="30400"/>
  </r>
  <r>
    <x v="2"/>
    <x v="16"/>
    <n v="167"/>
    <n v="5"/>
    <n v="0"/>
    <n v="0"/>
    <n v="15"/>
    <n v="19"/>
    <n v="48"/>
    <n v="85"/>
    <s v="sevenmond69"/>
    <s v="010-6269-2147"/>
    <n v="0.97093023255813948"/>
    <n v="33400"/>
    <n v="0"/>
    <n v="26800"/>
  </r>
  <r>
    <x v="2"/>
    <x v="17"/>
    <n v="149"/>
    <n v="2"/>
    <n v="0"/>
    <n v="0"/>
    <n v="30"/>
    <n v="26"/>
    <n v="29"/>
    <n v="64"/>
    <s v="endless1040"/>
    <s v="010-9254-1049"/>
    <n v="0.98675496688741726"/>
    <n v="29800"/>
    <n v="0"/>
    <n v="19600"/>
  </r>
  <r>
    <x v="2"/>
    <x v="18"/>
    <n v="0"/>
    <n v="0"/>
    <n v="0"/>
    <n v="0"/>
    <n v="0"/>
    <n v="0"/>
    <n v="0"/>
    <n v="0"/>
    <s v="h01056384452"/>
    <s v="010-5638-4452"/>
    <n v="0"/>
    <n v="0"/>
    <n v="0"/>
    <n v="0"/>
  </r>
  <r>
    <x v="3"/>
    <x v="20"/>
    <n v="287"/>
    <n v="0"/>
    <n v="0"/>
    <n v="0"/>
    <n v="55"/>
    <n v="80"/>
    <n v="79"/>
    <n v="73"/>
    <s v="Piaojinshun1027"/>
    <s v="010-5776-6766"/>
    <n v="1"/>
    <n v="57400"/>
    <n v="107000"/>
    <n v="109600"/>
  </r>
  <r>
    <x v="3"/>
    <x v="0"/>
    <n v="13"/>
    <n v="0"/>
    <n v="1"/>
    <n v="0"/>
    <n v="0"/>
    <n v="6"/>
    <n v="7"/>
    <n v="0"/>
    <s v="dream3468"/>
    <s v="010-8631-0883"/>
    <n v="0.9285714285714286"/>
    <n v="2600"/>
    <n v="0"/>
    <n v="0"/>
  </r>
  <r>
    <x v="3"/>
    <x v="21"/>
    <n v="225"/>
    <n v="2"/>
    <n v="1"/>
    <n v="0"/>
    <n v="66"/>
    <n v="47"/>
    <n v="62"/>
    <n v="50"/>
    <s v="taco0805"/>
    <s v="010-6805-3492"/>
    <n v="0.98684210526315785"/>
    <n v="45000"/>
    <n v="45000"/>
    <n v="60000"/>
  </r>
  <r>
    <x v="3"/>
    <x v="1"/>
    <n v="250"/>
    <n v="24"/>
    <n v="7"/>
    <n v="0"/>
    <n v="106"/>
    <n v="24"/>
    <n v="57"/>
    <n v="63"/>
    <s v="madidda1"/>
    <s v="010-9455-9657"/>
    <n v="0.88967971530249113"/>
    <n v="0"/>
    <n v="0"/>
    <n v="0"/>
  </r>
  <r>
    <x v="3"/>
    <x v="22"/>
    <n v="73"/>
    <n v="4"/>
    <n v="0"/>
    <n v="0"/>
    <n v="0"/>
    <n v="0"/>
    <n v="12"/>
    <n v="61"/>
    <n v="939722"/>
    <s v="010-9397-8173"/>
    <n v="0.94805194805194803"/>
    <n v="14600"/>
    <n v="0"/>
    <n v="0"/>
  </r>
  <r>
    <x v="3"/>
    <x v="2"/>
    <n v="0"/>
    <n v="1"/>
    <n v="0"/>
    <n v="0"/>
    <n v="0"/>
    <n v="0"/>
    <n v="0"/>
    <n v="0"/>
    <s v="Kkkh7364"/>
    <s v="010-5713-7335"/>
    <n v="0"/>
    <n v="0"/>
    <n v="0"/>
    <n v="0"/>
  </r>
  <r>
    <x v="3"/>
    <x v="3"/>
    <n v="167"/>
    <n v="2"/>
    <n v="0"/>
    <n v="0"/>
    <n v="67"/>
    <n v="20"/>
    <n v="59"/>
    <n v="21"/>
    <s v="xzw7188"/>
    <s v="010-5362-8385"/>
    <n v="0.98816568047337283"/>
    <n v="33400"/>
    <n v="0"/>
    <n v="26800"/>
  </r>
  <r>
    <x v="3"/>
    <x v="4"/>
    <n v="99"/>
    <n v="9"/>
    <n v="1"/>
    <n v="0"/>
    <n v="5"/>
    <n v="23"/>
    <n v="42"/>
    <n v="29"/>
    <n v="5828"/>
    <s v="010-5828-7765"/>
    <n v="0.90825688073394495"/>
    <n v="19800"/>
    <n v="0"/>
    <n v="0"/>
  </r>
  <r>
    <x v="3"/>
    <x v="5"/>
    <n v="205"/>
    <n v="6"/>
    <n v="3"/>
    <n v="0"/>
    <n v="57"/>
    <n v="46"/>
    <n v="51"/>
    <n v="51"/>
    <s v="okobba"/>
    <s v="010-3041-0407"/>
    <n v="0.95794392523364491"/>
    <n v="41000"/>
    <n v="25000"/>
    <n v="44000"/>
  </r>
  <r>
    <x v="3"/>
    <x v="6"/>
    <n v="0"/>
    <n v="0"/>
    <n v="0"/>
    <n v="0"/>
    <n v="0"/>
    <n v="0"/>
    <n v="0"/>
    <n v="0"/>
    <s v="madam"/>
    <s v="010-2329-8033"/>
    <n v="0"/>
    <n v="0"/>
    <n v="0"/>
    <n v="0"/>
  </r>
  <r>
    <x v="3"/>
    <x v="7"/>
    <n v="0"/>
    <n v="0"/>
    <n v="0"/>
    <n v="0"/>
    <n v="0"/>
    <n v="0"/>
    <n v="0"/>
    <n v="0"/>
    <s v="clownbear"/>
    <s v="010-8802-0346"/>
    <n v="0"/>
    <n v="0"/>
    <n v="0"/>
    <n v="0"/>
  </r>
  <r>
    <x v="3"/>
    <x v="8"/>
    <n v="0"/>
    <n v="0"/>
    <n v="0"/>
    <n v="0"/>
    <n v="0"/>
    <n v="0"/>
    <n v="0"/>
    <n v="0"/>
    <s v="k01025047488"/>
    <s v="010-2504-7488"/>
    <n v="0"/>
    <n v="0"/>
    <n v="0"/>
    <n v="0"/>
  </r>
  <r>
    <x v="3"/>
    <x v="9"/>
    <n v="295"/>
    <n v="2"/>
    <n v="8"/>
    <n v="0"/>
    <n v="90"/>
    <n v="79"/>
    <n v="57"/>
    <n v="69"/>
    <s v="rainbow250205"/>
    <s v="010-3102-4313"/>
    <n v="0.96721311475409832"/>
    <n v="59000"/>
    <n v="115000"/>
    <n v="116000"/>
  </r>
  <r>
    <x v="3"/>
    <x v="10"/>
    <n v="0"/>
    <n v="0"/>
    <n v="0"/>
    <n v="0"/>
    <n v="0"/>
    <n v="0"/>
    <n v="0"/>
    <n v="0"/>
    <s v="yoahiki205"/>
    <s v="010-6396-4601"/>
    <n v="0"/>
    <n v="0"/>
    <n v="0"/>
    <n v="0"/>
  </r>
  <r>
    <x v="3"/>
    <x v="12"/>
    <n v="0"/>
    <n v="0"/>
    <n v="0"/>
    <n v="0"/>
    <n v="0"/>
    <n v="0"/>
    <n v="0"/>
    <n v="0"/>
    <s v="colum9978"/>
    <s v="010-2768-2632"/>
    <n v="0"/>
    <n v="0"/>
    <n v="0"/>
    <n v="0"/>
  </r>
  <r>
    <x v="3"/>
    <x v="13"/>
    <n v="0"/>
    <n v="0"/>
    <n v="0"/>
    <n v="0"/>
    <n v="0"/>
    <n v="0"/>
    <n v="0"/>
    <n v="0"/>
    <s v="minjune"/>
    <s v="010-4411-5231"/>
    <n v="0"/>
    <n v="0"/>
    <n v="0"/>
    <n v="0"/>
  </r>
  <r>
    <x v="3"/>
    <x v="14"/>
    <n v="327"/>
    <n v="5"/>
    <n v="4"/>
    <n v="0"/>
    <n v="115"/>
    <n v="62"/>
    <n v="48"/>
    <n v="102"/>
    <s v="Jhs941700"/>
    <s v="010-3367-0993"/>
    <n v="0.9732142857142857"/>
    <n v="65400"/>
    <n v="147000"/>
    <n v="147000"/>
  </r>
  <r>
    <x v="3"/>
    <x v="15"/>
    <n v="238"/>
    <n v="11"/>
    <n v="9"/>
    <n v="0"/>
    <n v="86"/>
    <n v="20"/>
    <n v="58"/>
    <n v="74"/>
    <s v="sevenmond"/>
    <s v="010-9122-4180"/>
    <n v="0.92248062015503873"/>
    <n v="47600"/>
    <n v="58000"/>
    <n v="70400"/>
  </r>
  <r>
    <x v="3"/>
    <x v="16"/>
    <n v="205"/>
    <n v="3"/>
    <n v="1"/>
    <n v="0"/>
    <n v="21"/>
    <n v="20"/>
    <n v="52"/>
    <n v="112"/>
    <s v="sevenmond69"/>
    <s v="010-6269-2147"/>
    <n v="0.98086124401913877"/>
    <n v="41000"/>
    <n v="25000"/>
    <n v="44000"/>
  </r>
  <r>
    <x v="3"/>
    <x v="17"/>
    <n v="128"/>
    <n v="0"/>
    <n v="0"/>
    <n v="0"/>
    <n v="27"/>
    <n v="32"/>
    <n v="27"/>
    <n v="42"/>
    <s v="endless1040"/>
    <s v="010-9254-1049"/>
    <n v="1"/>
    <n v="25600"/>
    <n v="0"/>
    <n v="11200"/>
  </r>
  <r>
    <x v="4"/>
    <x v="20"/>
    <n v="237"/>
    <n v="0"/>
    <n v="0"/>
    <n v="0"/>
    <n v="51"/>
    <n v="62"/>
    <n v="63"/>
    <n v="61"/>
    <s v="Piaojinshun1027"/>
    <s v="010-5776-6766"/>
    <n v="1"/>
    <n v="47400"/>
    <n v="57000"/>
    <n v="69600"/>
  </r>
  <r>
    <x v="4"/>
    <x v="0"/>
    <n v="63"/>
    <n v="1"/>
    <n v="1"/>
    <n v="0"/>
    <n v="6"/>
    <n v="14"/>
    <n v="28"/>
    <n v="15"/>
    <s v="dream3468"/>
    <s v="010-8631-0883"/>
    <n v="0.96923076923076923"/>
    <n v="12600"/>
    <n v="0"/>
    <n v="0"/>
  </r>
  <r>
    <x v="4"/>
    <x v="1"/>
    <n v="268"/>
    <n v="20"/>
    <n v="7"/>
    <n v="0"/>
    <n v="138"/>
    <n v="40"/>
    <n v="64"/>
    <n v="26"/>
    <s v="madidda1"/>
    <s v="010-9455-9657"/>
    <n v="0.90847457627118644"/>
    <n v="53600"/>
    <n v="88000"/>
    <n v="94400"/>
  </r>
  <r>
    <x v="4"/>
    <x v="22"/>
    <n v="90"/>
    <n v="2"/>
    <n v="0"/>
    <n v="0"/>
    <n v="0"/>
    <n v="0"/>
    <n v="12"/>
    <n v="78"/>
    <n v="939722"/>
    <s v="010-9397-8173"/>
    <n v="0.97826086956521741"/>
    <n v="18000"/>
    <n v="0"/>
    <n v="0"/>
  </r>
  <r>
    <x v="4"/>
    <x v="2"/>
    <n v="0"/>
    <n v="0"/>
    <n v="0"/>
    <n v="0"/>
    <n v="0"/>
    <n v="0"/>
    <n v="0"/>
    <n v="0"/>
    <s v="Kkkh7364"/>
    <s v="010-5713-7335"/>
    <n v="0"/>
    <n v="0"/>
    <n v="0"/>
    <n v="0"/>
  </r>
  <r>
    <x v="4"/>
    <x v="3"/>
    <n v="204"/>
    <n v="2"/>
    <n v="0"/>
    <n v="0"/>
    <n v="100"/>
    <n v="20"/>
    <n v="65"/>
    <n v="19"/>
    <s v="xzw7188"/>
    <s v="010-5362-8385"/>
    <n v="0.99029126213592233"/>
    <n v="40800"/>
    <n v="24000"/>
    <n v="43200"/>
  </r>
  <r>
    <x v="4"/>
    <x v="4"/>
    <n v="87"/>
    <n v="4"/>
    <n v="3"/>
    <n v="0"/>
    <n v="10"/>
    <n v="19"/>
    <n v="41"/>
    <n v="17"/>
    <n v="5828"/>
    <s v="010-5828-7765"/>
    <n v="0.92553191489361697"/>
    <n v="17400"/>
    <n v="0"/>
    <n v="0"/>
  </r>
  <r>
    <x v="4"/>
    <x v="5"/>
    <n v="251"/>
    <n v="1"/>
    <n v="2"/>
    <n v="0"/>
    <n v="55"/>
    <n v="60"/>
    <n v="61"/>
    <n v="75"/>
    <s v="okobba"/>
    <s v="010-3041-0407"/>
    <n v="0.98818897637795278"/>
    <n v="50200"/>
    <n v="71000"/>
    <n v="80800"/>
  </r>
  <r>
    <x v="4"/>
    <x v="6"/>
    <n v="0"/>
    <n v="0"/>
    <n v="0"/>
    <n v="0"/>
    <n v="0"/>
    <n v="0"/>
    <n v="0"/>
    <n v="0"/>
    <s v="madam"/>
    <s v="010-2329-8033"/>
    <n v="0"/>
    <n v="0"/>
    <n v="0"/>
    <n v="0"/>
  </r>
  <r>
    <x v="4"/>
    <x v="7"/>
    <n v="0"/>
    <n v="0"/>
    <n v="0"/>
    <n v="0"/>
    <n v="0"/>
    <n v="0"/>
    <n v="0"/>
    <n v="0"/>
    <s v="clownbear"/>
    <s v="010-8802-0346"/>
    <n v="0"/>
    <n v="0"/>
    <n v="0"/>
    <n v="0"/>
  </r>
  <r>
    <x v="4"/>
    <x v="8"/>
    <n v="0"/>
    <n v="0"/>
    <n v="0"/>
    <n v="0"/>
    <n v="0"/>
    <n v="0"/>
    <n v="0"/>
    <n v="0"/>
    <s v="k01025047488"/>
    <s v="010-2504-7488"/>
    <n v="0"/>
    <n v="0"/>
    <n v="0"/>
    <n v="0"/>
  </r>
  <r>
    <x v="4"/>
    <x v="9"/>
    <n v="246"/>
    <n v="1"/>
    <n v="10"/>
    <n v="1"/>
    <n v="67"/>
    <n v="70"/>
    <n v="54"/>
    <n v="55"/>
    <s v="rainbow250205"/>
    <s v="010-3102-4313"/>
    <n v="0.95348837209302328"/>
    <n v="49200"/>
    <n v="66000"/>
    <n v="76800"/>
  </r>
  <r>
    <x v="4"/>
    <x v="10"/>
    <n v="0"/>
    <n v="0"/>
    <n v="0"/>
    <n v="0"/>
    <n v="0"/>
    <n v="0"/>
    <n v="0"/>
    <n v="0"/>
    <s v="yoahiki205"/>
    <s v="010-6396-4601"/>
    <n v="0"/>
    <n v="0"/>
    <n v="0"/>
    <n v="0"/>
  </r>
  <r>
    <x v="4"/>
    <x v="11"/>
    <n v="2"/>
    <n v="0"/>
    <n v="0"/>
    <n v="0"/>
    <n v="2"/>
    <n v="0"/>
    <n v="0"/>
    <n v="0"/>
    <s v="yk5058"/>
    <s v="010-4637-8360"/>
    <n v="1"/>
    <n v="400"/>
    <n v="0"/>
    <n v="0"/>
  </r>
  <r>
    <x v="4"/>
    <x v="12"/>
    <n v="0"/>
    <n v="0"/>
    <n v="0"/>
    <n v="0"/>
    <n v="0"/>
    <n v="0"/>
    <n v="0"/>
    <n v="0"/>
    <s v="colum9978"/>
    <s v="010-2768-2632"/>
    <n v="0"/>
    <n v="0"/>
    <n v="0"/>
    <n v="0"/>
  </r>
  <r>
    <x v="4"/>
    <x v="13"/>
    <n v="11"/>
    <n v="0"/>
    <n v="0"/>
    <n v="0"/>
    <n v="0"/>
    <n v="9"/>
    <n v="2"/>
    <n v="0"/>
    <s v="minjune"/>
    <s v="010-4411-5231"/>
    <n v="1"/>
    <n v="2200"/>
    <n v="0"/>
    <n v="0"/>
  </r>
  <r>
    <x v="4"/>
    <x v="14"/>
    <n v="167"/>
    <n v="2"/>
    <n v="0"/>
    <n v="0"/>
    <n v="70"/>
    <n v="33"/>
    <n v="37"/>
    <n v="27"/>
    <s v="Jhs941700"/>
    <s v="010-3367-0993"/>
    <n v="0.98816568047337283"/>
    <n v="33400"/>
    <n v="0"/>
    <n v="26800"/>
  </r>
  <r>
    <x v="4"/>
    <x v="15"/>
    <n v="209"/>
    <n v="10"/>
    <n v="6"/>
    <n v="1"/>
    <n v="82"/>
    <n v="11"/>
    <n v="51"/>
    <n v="65"/>
    <s v="sevenmond"/>
    <s v="010-9122-4180"/>
    <n v="0.9247787610619469"/>
    <n v="41800"/>
    <n v="29000"/>
    <n v="47200"/>
  </r>
  <r>
    <x v="4"/>
    <x v="16"/>
    <n v="170"/>
    <n v="3"/>
    <n v="0"/>
    <n v="0"/>
    <n v="19"/>
    <n v="26"/>
    <n v="65"/>
    <n v="60"/>
    <s v="sevenmond69"/>
    <s v="010-6269-2147"/>
    <n v="0.98265895953757221"/>
    <n v="34000"/>
    <n v="0"/>
    <n v="28000"/>
  </r>
  <r>
    <x v="4"/>
    <x v="17"/>
    <n v="175"/>
    <n v="0"/>
    <n v="0"/>
    <n v="0"/>
    <n v="46"/>
    <n v="25"/>
    <n v="43"/>
    <n v="61"/>
    <s v="endless1040"/>
    <s v="010-9254-1049"/>
    <n v="1"/>
    <n v="35000"/>
    <n v="0"/>
    <n v="30000"/>
  </r>
  <r>
    <x v="5"/>
    <x v="20"/>
    <n v="213"/>
    <n v="0"/>
    <n v="0"/>
    <n v="0"/>
    <n v="43"/>
    <n v="58"/>
    <n v="68"/>
    <n v="44"/>
    <s v="Piaojinshun1027"/>
    <s v="010-5776-6766"/>
    <n v="1"/>
    <n v="42600"/>
    <n v="33000"/>
    <n v="50400"/>
  </r>
  <r>
    <x v="5"/>
    <x v="0"/>
    <n v="35"/>
    <n v="0"/>
    <n v="1"/>
    <n v="0"/>
    <n v="0"/>
    <n v="12"/>
    <n v="19"/>
    <n v="4"/>
    <s v="dream3468"/>
    <s v="010-8631-0883"/>
    <n v="0.97222222222222221"/>
    <n v="7000"/>
    <n v="0"/>
    <n v="0"/>
  </r>
  <r>
    <x v="5"/>
    <x v="1"/>
    <n v="314"/>
    <n v="22"/>
    <n v="11"/>
    <n v="0"/>
    <n v="106"/>
    <n v="45"/>
    <n v="101"/>
    <n v="62"/>
    <s v="madidda1"/>
    <s v="010-9455-9657"/>
    <n v="0.90489913544668588"/>
    <n v="62800"/>
    <n v="134000"/>
    <n v="134000"/>
  </r>
  <r>
    <x v="5"/>
    <x v="22"/>
    <n v="1"/>
    <n v="0"/>
    <n v="0"/>
    <n v="0"/>
    <n v="0"/>
    <n v="0"/>
    <n v="1"/>
    <n v="0"/>
    <n v="939722"/>
    <s v="010-9397-8173"/>
    <n v="1"/>
    <n v="200"/>
    <n v="0"/>
    <n v="0"/>
  </r>
  <r>
    <x v="5"/>
    <x v="2"/>
    <n v="0"/>
    <n v="0"/>
    <n v="0"/>
    <n v="0"/>
    <n v="0"/>
    <n v="0"/>
    <n v="0"/>
    <n v="0"/>
    <s v="Kkkh7364"/>
    <s v="010-5713-7335"/>
    <n v="0"/>
    <n v="0"/>
    <n v="0"/>
    <n v="0"/>
  </r>
  <r>
    <x v="5"/>
    <x v="3"/>
    <n v="153"/>
    <n v="3"/>
    <n v="0"/>
    <n v="0"/>
    <n v="68"/>
    <n v="20"/>
    <n v="52"/>
    <n v="13"/>
    <s v="xzw7188"/>
    <s v="010-5362-8385"/>
    <n v="0.98076923076923073"/>
    <n v="30600"/>
    <n v="0"/>
    <n v="21200"/>
  </r>
  <r>
    <x v="5"/>
    <x v="4"/>
    <n v="121"/>
    <n v="7"/>
    <n v="0"/>
    <n v="0"/>
    <n v="6"/>
    <n v="6"/>
    <n v="60"/>
    <n v="49"/>
    <n v="5828"/>
    <s v="010-5828-7765"/>
    <n v="0.9453125"/>
    <n v="24200"/>
    <n v="0"/>
    <n v="8400"/>
  </r>
  <r>
    <x v="5"/>
    <x v="5"/>
    <n v="216"/>
    <n v="6"/>
    <n v="4"/>
    <n v="0"/>
    <n v="41"/>
    <n v="40"/>
    <n v="61"/>
    <n v="74"/>
    <s v="okobba"/>
    <s v="010-3041-0407"/>
    <n v="0.95575221238938057"/>
    <n v="43200"/>
    <n v="36000"/>
    <n v="52800"/>
  </r>
  <r>
    <x v="5"/>
    <x v="6"/>
    <n v="0"/>
    <n v="0"/>
    <n v="0"/>
    <n v="0"/>
    <n v="0"/>
    <n v="0"/>
    <n v="0"/>
    <n v="0"/>
    <s v="madam"/>
    <s v="010-2329-8033"/>
    <n v="0"/>
    <n v="0"/>
    <n v="0"/>
    <n v="0"/>
  </r>
  <r>
    <x v="5"/>
    <x v="7"/>
    <n v="0"/>
    <n v="0"/>
    <n v="0"/>
    <n v="0"/>
    <n v="0"/>
    <n v="0"/>
    <n v="0"/>
    <n v="0"/>
    <s v="clownbear"/>
    <s v="010-8802-0346"/>
    <n v="0"/>
    <n v="0"/>
    <n v="0"/>
    <n v="0"/>
  </r>
  <r>
    <x v="5"/>
    <x v="8"/>
    <n v="0"/>
    <n v="0"/>
    <n v="0"/>
    <n v="0"/>
    <n v="0"/>
    <n v="0"/>
    <n v="0"/>
    <n v="0"/>
    <s v="k01025047488"/>
    <s v="010-2504-7488"/>
    <n v="0"/>
    <n v="0"/>
    <n v="0"/>
    <n v="0"/>
  </r>
  <r>
    <x v="5"/>
    <x v="9"/>
    <n v="203"/>
    <n v="1"/>
    <n v="2"/>
    <n v="0"/>
    <n v="65"/>
    <n v="68"/>
    <n v="51"/>
    <n v="19"/>
    <s v="rainbow250205"/>
    <s v="010-3102-4313"/>
    <n v="0.9854368932038835"/>
    <n v="40600"/>
    <n v="23000"/>
    <n v="42400"/>
  </r>
  <r>
    <x v="5"/>
    <x v="10"/>
    <n v="0"/>
    <n v="0"/>
    <n v="0"/>
    <n v="0"/>
    <n v="0"/>
    <n v="0"/>
    <n v="0"/>
    <n v="0"/>
    <s v="yoahiki205"/>
    <s v="010-6396-4601"/>
    <n v="0"/>
    <n v="0"/>
    <n v="0"/>
    <n v="0"/>
  </r>
  <r>
    <x v="5"/>
    <x v="11"/>
    <n v="0"/>
    <n v="0"/>
    <n v="0"/>
    <n v="0"/>
    <n v="0"/>
    <n v="0"/>
    <n v="0"/>
    <n v="0"/>
    <s v="yk5058"/>
    <s v="010-4637-8360"/>
    <n v="0"/>
    <n v="0"/>
    <n v="0"/>
    <n v="0"/>
  </r>
  <r>
    <x v="5"/>
    <x v="12"/>
    <n v="30"/>
    <n v="3"/>
    <n v="0"/>
    <n v="0"/>
    <n v="29"/>
    <n v="1"/>
    <n v="0"/>
    <n v="0"/>
    <s v="colum9978"/>
    <s v="010-2768-2632"/>
    <n v="0.90909090909090906"/>
    <n v="6000"/>
    <n v="0"/>
    <n v="0"/>
  </r>
  <r>
    <x v="5"/>
    <x v="13"/>
    <n v="0"/>
    <n v="0"/>
    <n v="0"/>
    <n v="0"/>
    <n v="0"/>
    <n v="0"/>
    <n v="0"/>
    <n v="0"/>
    <s v="minjune"/>
    <s v="010-4411-5231"/>
    <n v="0"/>
    <n v="0"/>
    <n v="0"/>
    <n v="0"/>
  </r>
  <r>
    <x v="5"/>
    <x v="14"/>
    <n v="275"/>
    <n v="5"/>
    <n v="2"/>
    <n v="1"/>
    <n v="120"/>
    <n v="57"/>
    <n v="37"/>
    <n v="61"/>
    <s v="Jhs941700"/>
    <s v="010-3367-0993"/>
    <n v="0.9717314487632509"/>
    <n v="55000"/>
    <n v="95000"/>
    <n v="100000"/>
  </r>
  <r>
    <x v="5"/>
    <x v="15"/>
    <n v="282"/>
    <n v="20"/>
    <n v="13"/>
    <n v="0"/>
    <n v="103"/>
    <n v="31"/>
    <n v="73"/>
    <n v="75"/>
    <s v="sevenmond"/>
    <s v="010-9122-4180"/>
    <n v="0.89523809523809528"/>
    <n v="0"/>
    <n v="0"/>
    <n v="0"/>
  </r>
  <r>
    <x v="5"/>
    <x v="16"/>
    <n v="208"/>
    <n v="0"/>
    <n v="5"/>
    <n v="0"/>
    <n v="6"/>
    <n v="19"/>
    <n v="70"/>
    <n v="113"/>
    <s v="sevenmond69"/>
    <s v="010-6269-2147"/>
    <n v="0.97652582159624413"/>
    <n v="41600"/>
    <n v="28000"/>
    <n v="46400"/>
  </r>
  <r>
    <x v="5"/>
    <x v="17"/>
    <n v="195"/>
    <n v="4"/>
    <n v="0"/>
    <n v="0"/>
    <n v="28"/>
    <n v="45"/>
    <n v="43"/>
    <n v="79"/>
    <s v="endless1040"/>
    <s v="010-9254-1049"/>
    <n v="0.97989949748743721"/>
    <n v="39000"/>
    <n v="15000"/>
    <n v="38000"/>
  </r>
  <r>
    <x v="6"/>
    <x v="20"/>
    <n v="194"/>
    <n v="1"/>
    <n v="0"/>
    <n v="0"/>
    <n v="34"/>
    <n v="52"/>
    <n v="64"/>
    <n v="44"/>
    <s v="Piaojinshun1027"/>
    <s v="010-5776-6766"/>
    <n v="0.99487179487179489"/>
    <n v="38800"/>
    <n v="14000"/>
    <n v="37600"/>
  </r>
  <r>
    <x v="6"/>
    <x v="0"/>
    <n v="31"/>
    <n v="0"/>
    <n v="0"/>
    <n v="0"/>
    <n v="6"/>
    <n v="0"/>
    <n v="20"/>
    <n v="5"/>
    <s v="dream3468"/>
    <s v="010-8631-0883"/>
    <n v="1"/>
    <n v="6200"/>
    <n v="0"/>
    <n v="0"/>
  </r>
  <r>
    <x v="6"/>
    <x v="1"/>
    <n v="278"/>
    <n v="17"/>
    <n v="12"/>
    <n v="0"/>
    <n v="125"/>
    <n v="31"/>
    <n v="79"/>
    <n v="43"/>
    <s v="madidda1"/>
    <s v="010-9455-9657"/>
    <n v="0.90553745928338758"/>
    <n v="55600"/>
    <n v="98000"/>
    <n v="102400"/>
  </r>
  <r>
    <x v="6"/>
    <x v="22"/>
    <n v="27"/>
    <n v="1"/>
    <n v="1"/>
    <n v="0"/>
    <n v="0"/>
    <n v="0"/>
    <n v="0"/>
    <n v="27"/>
    <n v="939722"/>
    <s v="010-9397-8173"/>
    <n v="0.93103448275862066"/>
    <n v="5400"/>
    <n v="0"/>
    <n v="0"/>
  </r>
  <r>
    <x v="6"/>
    <x v="2"/>
    <n v="0"/>
    <n v="0"/>
    <n v="0"/>
    <n v="0"/>
    <n v="0"/>
    <n v="0"/>
    <n v="0"/>
    <n v="0"/>
    <s v="Kkkh7364"/>
    <s v="010-5713-7335"/>
    <n v="0"/>
    <n v="0"/>
    <n v="0"/>
    <n v="0"/>
  </r>
  <r>
    <x v="6"/>
    <x v="3"/>
    <n v="142"/>
    <n v="3"/>
    <n v="0"/>
    <n v="0"/>
    <n v="65"/>
    <n v="16"/>
    <n v="43"/>
    <n v="18"/>
    <s v="xzw7188"/>
    <s v="010-5362-8385"/>
    <n v="0.97931034482758617"/>
    <n v="28400"/>
    <n v="0"/>
    <n v="16800"/>
  </r>
  <r>
    <x v="6"/>
    <x v="4"/>
    <n v="101"/>
    <n v="8"/>
    <n v="0"/>
    <n v="0"/>
    <n v="5"/>
    <n v="19"/>
    <n v="39"/>
    <n v="38"/>
    <n v="5828"/>
    <s v="010-5828-7765"/>
    <n v="0.92660550458715596"/>
    <n v="20200"/>
    <n v="0"/>
    <n v="400"/>
  </r>
  <r>
    <x v="6"/>
    <x v="5"/>
    <n v="256"/>
    <n v="6"/>
    <n v="4"/>
    <n v="0"/>
    <n v="55"/>
    <n v="59"/>
    <n v="72"/>
    <n v="70"/>
    <s v="okobba"/>
    <s v="010-3041-0407"/>
    <n v="0.96240601503759393"/>
    <n v="51200"/>
    <n v="76000"/>
    <n v="84800"/>
  </r>
  <r>
    <x v="6"/>
    <x v="6"/>
    <n v="0"/>
    <n v="0"/>
    <n v="0"/>
    <n v="0"/>
    <n v="0"/>
    <n v="0"/>
    <n v="0"/>
    <n v="0"/>
    <s v="madam"/>
    <s v="010-2329-8033"/>
    <n v="0"/>
    <n v="0"/>
    <n v="0"/>
    <n v="0"/>
  </r>
  <r>
    <x v="6"/>
    <x v="7"/>
    <n v="0"/>
    <n v="0"/>
    <n v="0"/>
    <n v="0"/>
    <n v="0"/>
    <n v="0"/>
    <n v="0"/>
    <n v="0"/>
    <s v="clownbear"/>
    <s v="010-8802-0346"/>
    <n v="0"/>
    <n v="0"/>
    <n v="0"/>
    <n v="0"/>
  </r>
  <r>
    <x v="6"/>
    <x v="8"/>
    <n v="0"/>
    <n v="0"/>
    <n v="0"/>
    <n v="0"/>
    <n v="0"/>
    <n v="0"/>
    <n v="0"/>
    <n v="0"/>
    <s v="k01025047488"/>
    <s v="010-2504-7488"/>
    <n v="0"/>
    <n v="0"/>
    <n v="0"/>
    <n v="0"/>
  </r>
  <r>
    <x v="6"/>
    <x v="9"/>
    <n v="176"/>
    <n v="2"/>
    <n v="3"/>
    <n v="0"/>
    <n v="43"/>
    <n v="68"/>
    <n v="49"/>
    <n v="16"/>
    <s v="rainbow250205"/>
    <s v="010-3102-4313"/>
    <n v="0.97237569060773477"/>
    <n v="35200"/>
    <n v="0"/>
    <n v="30400"/>
  </r>
  <r>
    <x v="6"/>
    <x v="10"/>
    <n v="0"/>
    <n v="0"/>
    <n v="0"/>
    <n v="0"/>
    <n v="0"/>
    <n v="0"/>
    <n v="0"/>
    <n v="0"/>
    <s v="yoahiki205"/>
    <s v="010-6396-4601"/>
    <n v="0"/>
    <n v="0"/>
    <n v="0"/>
    <n v="0"/>
  </r>
  <r>
    <x v="6"/>
    <x v="12"/>
    <n v="49"/>
    <n v="5"/>
    <n v="0"/>
    <n v="0"/>
    <n v="49"/>
    <n v="0"/>
    <n v="0"/>
    <n v="0"/>
    <s v="colum9978"/>
    <s v="010-2768-2632"/>
    <n v="0.90740740740740744"/>
    <n v="9800"/>
    <n v="0"/>
    <n v="0"/>
  </r>
  <r>
    <x v="6"/>
    <x v="13"/>
    <n v="0"/>
    <n v="0"/>
    <n v="1"/>
    <n v="0"/>
    <n v="0"/>
    <n v="0"/>
    <n v="0"/>
    <n v="0"/>
    <s v="minjune"/>
    <s v="010-4411-5231"/>
    <n v="0"/>
    <n v="0"/>
    <n v="0"/>
    <n v="0"/>
  </r>
  <r>
    <x v="6"/>
    <x v="14"/>
    <n v="292"/>
    <n v="3"/>
    <n v="2"/>
    <n v="0"/>
    <n v="92"/>
    <n v="79"/>
    <n v="58"/>
    <n v="63"/>
    <s v="Jhs941700"/>
    <s v="010-3367-0993"/>
    <n v="0.98316498316498313"/>
    <n v="58400"/>
    <n v="112000"/>
    <n v="113600"/>
  </r>
  <r>
    <x v="6"/>
    <x v="15"/>
    <n v="301"/>
    <n v="12"/>
    <n v="5"/>
    <n v="0"/>
    <n v="87"/>
    <n v="27"/>
    <n v="62"/>
    <n v="125"/>
    <s v="sevenmond"/>
    <s v="010-9122-4180"/>
    <n v="0.94654088050314467"/>
    <n v="60200"/>
    <n v="121000"/>
    <n v="121000"/>
  </r>
  <r>
    <x v="6"/>
    <x v="16"/>
    <n v="136"/>
    <n v="3"/>
    <n v="1"/>
    <n v="0"/>
    <n v="0"/>
    <n v="30"/>
    <n v="56"/>
    <n v="50"/>
    <s v="sevenmond69"/>
    <s v="010-6269-2147"/>
    <n v="0.97142857142857142"/>
    <n v="27200"/>
    <n v="0"/>
    <n v="14400"/>
  </r>
  <r>
    <x v="6"/>
    <x v="17"/>
    <n v="143"/>
    <n v="0"/>
    <n v="0"/>
    <n v="0"/>
    <n v="32"/>
    <n v="48"/>
    <n v="25"/>
    <n v="38"/>
    <s v="endless1040"/>
    <s v="010-9254-1049"/>
    <n v="1"/>
    <n v="28600"/>
    <n v="0"/>
    <n v="17200"/>
  </r>
  <r>
    <x v="6"/>
    <x v="18"/>
    <n v="0"/>
    <n v="0"/>
    <n v="0"/>
    <n v="0"/>
    <n v="0"/>
    <n v="0"/>
    <n v="0"/>
    <n v="0"/>
    <s v="h01056384452"/>
    <s v="010-5638-4452"/>
    <n v="0"/>
    <n v="0"/>
    <n v="0"/>
    <n v="0"/>
  </r>
  <r>
    <x v="7"/>
    <x v="0"/>
    <n v="61"/>
    <n v="1"/>
    <n v="3"/>
    <n v="0"/>
    <n v="0"/>
    <n v="7"/>
    <n v="40"/>
    <n v="14"/>
    <s v="dream3468"/>
    <s v="010-8631-0883"/>
    <n v="0.93846153846153846"/>
    <n v="12200"/>
    <n v="0"/>
    <n v="0"/>
  </r>
  <r>
    <x v="7"/>
    <x v="1"/>
    <n v="250"/>
    <n v="18"/>
    <n v="6"/>
    <n v="0"/>
    <n v="85"/>
    <n v="24"/>
    <n v="71"/>
    <n v="70"/>
    <s v="madidda1"/>
    <s v="010-9455-9657"/>
    <n v="0.91240875912408759"/>
    <n v="50000"/>
    <n v="70000"/>
    <n v="80000"/>
  </r>
  <r>
    <x v="7"/>
    <x v="2"/>
    <n v="0"/>
    <n v="0"/>
    <n v="0"/>
    <n v="0"/>
    <n v="0"/>
    <n v="0"/>
    <n v="0"/>
    <n v="0"/>
    <s v="Kkkh7364"/>
    <s v="010-5713-7335"/>
    <n v="0"/>
    <n v="0"/>
    <n v="0"/>
    <n v="0"/>
  </r>
  <r>
    <x v="7"/>
    <x v="3"/>
    <n v="154"/>
    <n v="0"/>
    <n v="0"/>
    <n v="0"/>
    <n v="58"/>
    <n v="2"/>
    <n v="50"/>
    <n v="44"/>
    <s v="xzw7188"/>
    <s v="010-5362-8385"/>
    <n v="1"/>
    <n v="30800"/>
    <n v="0"/>
    <n v="21600"/>
  </r>
  <r>
    <x v="7"/>
    <x v="4"/>
    <n v="247"/>
    <n v="22"/>
    <n v="4"/>
    <n v="0"/>
    <n v="79"/>
    <n v="28"/>
    <n v="71"/>
    <n v="69"/>
    <n v="5828"/>
    <s v="010-5828-7765"/>
    <n v="0.90476190476190477"/>
    <n v="49400"/>
    <n v="67000"/>
    <n v="77600"/>
  </r>
  <r>
    <x v="7"/>
    <x v="5"/>
    <n v="270"/>
    <n v="5"/>
    <n v="3"/>
    <n v="0"/>
    <n v="60"/>
    <n v="64"/>
    <n v="74"/>
    <n v="72"/>
    <s v="okobba"/>
    <s v="010-3041-0407"/>
    <n v="0.97122302158273377"/>
    <n v="54000"/>
    <n v="90000"/>
    <n v="96000"/>
  </r>
  <r>
    <x v="7"/>
    <x v="6"/>
    <n v="0"/>
    <n v="0"/>
    <n v="0"/>
    <n v="0"/>
    <n v="0"/>
    <n v="0"/>
    <n v="0"/>
    <n v="0"/>
    <s v="madam"/>
    <s v="010-2329-8033"/>
    <n v="0"/>
    <n v="0"/>
    <n v="0"/>
    <n v="0"/>
  </r>
  <r>
    <x v="7"/>
    <x v="7"/>
    <n v="0"/>
    <n v="0"/>
    <n v="0"/>
    <n v="0"/>
    <n v="0"/>
    <n v="0"/>
    <n v="0"/>
    <n v="0"/>
    <s v="clownbear"/>
    <s v="010-8802-0346"/>
    <n v="0"/>
    <n v="0"/>
    <n v="0"/>
    <n v="0"/>
  </r>
  <r>
    <x v="7"/>
    <x v="8"/>
    <n v="0"/>
    <n v="0"/>
    <n v="0"/>
    <n v="0"/>
    <n v="0"/>
    <n v="0"/>
    <n v="0"/>
    <n v="0"/>
    <s v="k01025047488"/>
    <s v="010-2504-7488"/>
    <n v="0"/>
    <n v="0"/>
    <n v="0"/>
    <n v="0"/>
  </r>
  <r>
    <x v="7"/>
    <x v="9"/>
    <n v="233"/>
    <n v="4"/>
    <n v="10"/>
    <n v="0"/>
    <n v="68"/>
    <n v="82"/>
    <n v="65"/>
    <n v="18"/>
    <s v="rainbow250205"/>
    <s v="010-3102-4313"/>
    <n v="0.94331983805668018"/>
    <n v="46600"/>
    <n v="53000"/>
    <n v="66400"/>
  </r>
  <r>
    <x v="7"/>
    <x v="10"/>
    <n v="0"/>
    <n v="0"/>
    <n v="0"/>
    <n v="0"/>
    <n v="0"/>
    <n v="0"/>
    <n v="0"/>
    <n v="0"/>
    <s v="yoahiki205"/>
    <s v="010-6396-4601"/>
    <n v="0"/>
    <n v="0"/>
    <n v="0"/>
    <n v="0"/>
  </r>
  <r>
    <x v="7"/>
    <x v="12"/>
    <n v="69"/>
    <n v="8"/>
    <n v="2"/>
    <n v="0"/>
    <n v="67"/>
    <n v="2"/>
    <n v="0"/>
    <n v="0"/>
    <s v="colum9978"/>
    <s v="010-2768-2632"/>
    <n v="0.87341772151898733"/>
    <n v="0"/>
    <n v="0"/>
    <n v="0"/>
  </r>
  <r>
    <x v="7"/>
    <x v="13"/>
    <n v="5"/>
    <n v="0"/>
    <n v="0"/>
    <n v="0"/>
    <n v="5"/>
    <n v="0"/>
    <n v="0"/>
    <n v="0"/>
    <s v="minjune"/>
    <s v="010-4411-5231"/>
    <n v="1"/>
    <n v="1000"/>
    <n v="0"/>
    <n v="0"/>
  </r>
  <r>
    <x v="7"/>
    <x v="14"/>
    <n v="208"/>
    <n v="4"/>
    <n v="0"/>
    <n v="0"/>
    <n v="82"/>
    <n v="50"/>
    <n v="38"/>
    <n v="38"/>
    <s v="Jhs941700"/>
    <s v="010-3367-0993"/>
    <n v="0.98113207547169812"/>
    <n v="41600"/>
    <n v="28000"/>
    <n v="46400"/>
  </r>
  <r>
    <x v="7"/>
    <x v="15"/>
    <n v="229"/>
    <n v="16"/>
    <n v="4"/>
    <n v="0"/>
    <n v="95"/>
    <n v="22"/>
    <n v="50"/>
    <n v="62"/>
    <s v="sevenmond"/>
    <s v="010-9122-4180"/>
    <n v="0.91967871485943775"/>
    <n v="45800"/>
    <n v="49000"/>
    <n v="63200"/>
  </r>
  <r>
    <x v="7"/>
    <x v="16"/>
    <n v="149"/>
    <n v="2"/>
    <n v="1"/>
    <n v="0"/>
    <n v="12"/>
    <n v="15"/>
    <n v="48"/>
    <n v="74"/>
    <s v="sevenmond69"/>
    <s v="010-6269-2147"/>
    <n v="0.98026315789473684"/>
    <n v="29800"/>
    <n v="0"/>
    <n v="19600"/>
  </r>
  <r>
    <x v="7"/>
    <x v="17"/>
    <n v="152"/>
    <n v="1"/>
    <n v="0"/>
    <n v="0"/>
    <n v="36"/>
    <n v="26"/>
    <n v="32"/>
    <n v="58"/>
    <s v="endless1040"/>
    <s v="010-9254-1049"/>
    <n v="0.99346405228758172"/>
    <n v="30400"/>
    <n v="0"/>
    <n v="20800"/>
  </r>
  <r>
    <x v="7"/>
    <x v="18"/>
    <n v="0"/>
    <n v="0"/>
    <n v="0"/>
    <n v="0"/>
    <n v="0"/>
    <n v="0"/>
    <n v="0"/>
    <n v="0"/>
    <s v="h01056384452"/>
    <s v="010-5638-4452"/>
    <n v="0"/>
    <n v="0"/>
    <n v="0"/>
    <n v="0"/>
  </r>
  <r>
    <x v="7"/>
    <x v="19"/>
    <n v="48"/>
    <n v="2"/>
    <n v="0"/>
    <n v="0"/>
    <n v="10"/>
    <n v="8"/>
    <n v="2"/>
    <n v="28"/>
    <s v="sseok14"/>
    <s v="010-9112-2410"/>
    <n v="0.96"/>
    <n v="9600"/>
    <n v="0"/>
    <n v="0"/>
  </r>
  <r>
    <x v="8"/>
    <x v="23"/>
    <n v="190"/>
    <n v="4"/>
    <n v="8"/>
    <n v="0"/>
    <n v="117"/>
    <n v="61"/>
    <n v="12"/>
    <n v="0"/>
    <s v="tiejun81"/>
    <s v="010-8207-6090"/>
    <n v="0.94059405940594054"/>
    <n v="38000"/>
    <n v="10000"/>
    <n v="36000"/>
  </r>
  <r>
    <x v="8"/>
    <x v="0"/>
    <n v="2"/>
    <n v="0"/>
    <n v="0"/>
    <n v="0"/>
    <n v="2"/>
    <n v="0"/>
    <n v="0"/>
    <n v="0"/>
    <s v="dream3468"/>
    <s v="010-8631-0883"/>
    <n v="1"/>
    <n v="400"/>
    <n v="0"/>
    <n v="0"/>
  </r>
  <r>
    <x v="8"/>
    <x v="1"/>
    <n v="209"/>
    <n v="9"/>
    <n v="5"/>
    <n v="0"/>
    <n v="98"/>
    <n v="9"/>
    <n v="36"/>
    <n v="66"/>
    <s v="madidda1"/>
    <s v="010-9455-9657"/>
    <n v="0.93721973094170408"/>
    <n v="41800"/>
    <n v="29000"/>
    <n v="47200"/>
  </r>
  <r>
    <x v="8"/>
    <x v="22"/>
    <n v="31"/>
    <n v="2"/>
    <n v="0"/>
    <n v="0"/>
    <n v="0"/>
    <n v="0"/>
    <n v="12"/>
    <n v="19"/>
    <n v="939722"/>
    <s v="010-9397-8173"/>
    <n v="0.93939393939393945"/>
    <n v="6200"/>
    <n v="0"/>
    <n v="0"/>
  </r>
  <r>
    <x v="8"/>
    <x v="2"/>
    <n v="0"/>
    <n v="0"/>
    <n v="0"/>
    <n v="0"/>
    <n v="0"/>
    <n v="0"/>
    <n v="0"/>
    <n v="0"/>
    <s v="Kkkh7364"/>
    <s v="010-5713-7335"/>
    <n v="0"/>
    <n v="0"/>
    <n v="0"/>
    <n v="0"/>
  </r>
  <r>
    <x v="8"/>
    <x v="3"/>
    <n v="86"/>
    <n v="0"/>
    <n v="0"/>
    <n v="0"/>
    <n v="14"/>
    <n v="6"/>
    <n v="41"/>
    <n v="25"/>
    <s v="xzw7188"/>
    <s v="010-5362-8385"/>
    <n v="1"/>
    <n v="17200"/>
    <n v="0"/>
    <n v="0"/>
  </r>
  <r>
    <x v="8"/>
    <x v="4"/>
    <n v="132"/>
    <n v="9"/>
    <n v="3"/>
    <n v="0"/>
    <n v="29"/>
    <n v="27"/>
    <n v="50"/>
    <n v="26"/>
    <n v="5828"/>
    <s v="010-5828-7765"/>
    <n v="0.91666666666666663"/>
    <n v="26400"/>
    <n v="0"/>
    <n v="12800"/>
  </r>
  <r>
    <x v="8"/>
    <x v="5"/>
    <n v="282"/>
    <n v="1"/>
    <n v="2"/>
    <n v="0"/>
    <n v="57"/>
    <n v="65"/>
    <n v="70"/>
    <n v="90"/>
    <s v="okobba"/>
    <s v="010-3041-0407"/>
    <n v="0.98947368421052628"/>
    <n v="56400"/>
    <n v="102000"/>
    <n v="105600"/>
  </r>
  <r>
    <x v="8"/>
    <x v="6"/>
    <n v="0"/>
    <n v="0"/>
    <n v="0"/>
    <n v="0"/>
    <n v="0"/>
    <n v="0"/>
    <n v="0"/>
    <n v="0"/>
    <s v="madam"/>
    <s v="010-2329-8033"/>
    <n v="0"/>
    <n v="0"/>
    <n v="0"/>
    <n v="0"/>
  </r>
  <r>
    <x v="8"/>
    <x v="7"/>
    <n v="0"/>
    <n v="0"/>
    <n v="0"/>
    <n v="0"/>
    <n v="0"/>
    <n v="0"/>
    <n v="0"/>
    <n v="0"/>
    <s v="clownbear"/>
    <s v="010-8802-0346"/>
    <n v="0"/>
    <n v="0"/>
    <n v="0"/>
    <n v="0"/>
  </r>
  <r>
    <x v="8"/>
    <x v="8"/>
    <n v="0"/>
    <n v="0"/>
    <n v="0"/>
    <n v="0"/>
    <n v="0"/>
    <n v="0"/>
    <n v="0"/>
    <n v="0"/>
    <s v="k01025047488"/>
    <s v="010-2504-7488"/>
    <n v="0"/>
    <n v="0"/>
    <n v="0"/>
    <n v="0"/>
  </r>
  <r>
    <x v="8"/>
    <x v="9"/>
    <n v="215"/>
    <n v="1"/>
    <n v="7"/>
    <n v="1"/>
    <n v="55"/>
    <n v="75"/>
    <n v="50"/>
    <n v="35"/>
    <s v="rainbow250205"/>
    <s v="010-3102-4313"/>
    <n v="0.9598214285714286"/>
    <n v="43000"/>
    <n v="35000"/>
    <n v="52000"/>
  </r>
  <r>
    <x v="8"/>
    <x v="10"/>
    <n v="0"/>
    <n v="0"/>
    <n v="0"/>
    <n v="0"/>
    <n v="0"/>
    <n v="0"/>
    <n v="0"/>
    <n v="0"/>
    <s v="yoahiki205"/>
    <s v="010-6396-4601"/>
    <n v="0"/>
    <n v="0"/>
    <n v="0"/>
    <n v="0"/>
  </r>
  <r>
    <x v="8"/>
    <x v="12"/>
    <n v="45"/>
    <n v="9"/>
    <n v="1"/>
    <n v="0"/>
    <n v="45"/>
    <n v="0"/>
    <n v="0"/>
    <n v="0"/>
    <s v="colum9978"/>
    <s v="010-2768-2632"/>
    <n v="0.81818181818181823"/>
    <n v="0"/>
    <n v="0"/>
    <n v="0"/>
  </r>
  <r>
    <x v="8"/>
    <x v="13"/>
    <n v="0"/>
    <n v="0"/>
    <n v="0"/>
    <n v="0"/>
    <n v="0"/>
    <n v="0"/>
    <n v="0"/>
    <n v="0"/>
    <s v="minjune"/>
    <s v="010-4411-5231"/>
    <n v="0"/>
    <n v="0"/>
    <n v="0"/>
    <n v="0"/>
  </r>
  <r>
    <x v="8"/>
    <x v="14"/>
    <n v="322"/>
    <n v="3"/>
    <n v="2"/>
    <n v="0"/>
    <n v="59"/>
    <n v="49"/>
    <n v="67"/>
    <n v="147"/>
    <s v="Jhs941700"/>
    <s v="010-3367-0993"/>
    <n v="0.98470948012232418"/>
    <n v="64400"/>
    <n v="142000"/>
    <n v="142000"/>
  </r>
  <r>
    <x v="8"/>
    <x v="15"/>
    <n v="265"/>
    <n v="11"/>
    <n v="4"/>
    <n v="0"/>
    <n v="80"/>
    <n v="32"/>
    <n v="46"/>
    <n v="107"/>
    <s v="sevenmond"/>
    <s v="010-9122-4180"/>
    <n v="0.9464285714285714"/>
    <n v="53000"/>
    <n v="85000"/>
    <n v="92000"/>
  </r>
  <r>
    <x v="8"/>
    <x v="16"/>
    <n v="295"/>
    <n v="5"/>
    <n v="1"/>
    <n v="0"/>
    <n v="20"/>
    <n v="22"/>
    <n v="75"/>
    <n v="178"/>
    <s v="sevenmond69"/>
    <s v="010-6269-2147"/>
    <n v="0.98006644518272423"/>
    <n v="59000"/>
    <n v="115000"/>
    <n v="116000"/>
  </r>
  <r>
    <x v="8"/>
    <x v="17"/>
    <n v="209"/>
    <n v="0"/>
    <n v="0"/>
    <n v="1"/>
    <n v="66"/>
    <n v="42"/>
    <n v="26"/>
    <n v="75"/>
    <s v="endless1040"/>
    <s v="010-9254-1049"/>
    <n v="0.99523809523809526"/>
    <n v="41800"/>
    <n v="29000"/>
    <n v="47200"/>
  </r>
  <r>
    <x v="8"/>
    <x v="18"/>
    <n v="0"/>
    <n v="0"/>
    <n v="0"/>
    <n v="0"/>
    <n v="0"/>
    <n v="0"/>
    <n v="0"/>
    <n v="0"/>
    <s v="h01056384452"/>
    <s v="010-5638-4452"/>
    <n v="0"/>
    <n v="0"/>
    <n v="0"/>
    <n v="0"/>
  </r>
  <r>
    <x v="9"/>
    <x v="23"/>
    <n v="211"/>
    <n v="4"/>
    <n v="10"/>
    <n v="0"/>
    <n v="132"/>
    <n v="61"/>
    <n v="18"/>
    <n v="0"/>
    <s v="tiejun81"/>
    <s v="010-8207-6090"/>
    <n v="0.93777777777777782"/>
    <n v="42200"/>
    <n v="31000"/>
    <n v="48800"/>
  </r>
  <r>
    <x v="9"/>
    <x v="0"/>
    <n v="43"/>
    <n v="0"/>
    <n v="0"/>
    <n v="0"/>
    <n v="6"/>
    <n v="2"/>
    <n v="28"/>
    <n v="7"/>
    <s v="dream3468"/>
    <s v="010-8631-0883"/>
    <n v="1"/>
    <n v="8600"/>
    <n v="0"/>
    <n v="0"/>
  </r>
  <r>
    <x v="9"/>
    <x v="1"/>
    <n v="251"/>
    <n v="14"/>
    <n v="10"/>
    <n v="0"/>
    <n v="107"/>
    <n v="17"/>
    <n v="59"/>
    <n v="68"/>
    <s v="madidda1"/>
    <s v="010-9455-9657"/>
    <n v="0.91272727272727272"/>
    <n v="50200"/>
    <n v="71000"/>
    <n v="80800"/>
  </r>
  <r>
    <x v="9"/>
    <x v="2"/>
    <n v="0"/>
    <n v="2"/>
    <n v="0"/>
    <n v="0"/>
    <n v="0"/>
    <n v="0"/>
    <n v="0"/>
    <n v="0"/>
    <s v="Kkkh7364"/>
    <s v="010-5713-7335"/>
    <n v="0"/>
    <n v="0"/>
    <n v="0"/>
    <n v="0"/>
  </r>
  <r>
    <x v="9"/>
    <x v="3"/>
    <n v="129"/>
    <n v="0"/>
    <n v="1"/>
    <n v="0"/>
    <n v="33"/>
    <n v="12"/>
    <n v="50"/>
    <n v="34"/>
    <s v="xzw7188"/>
    <s v="010-5362-8385"/>
    <n v="0.99230769230769234"/>
    <n v="25800"/>
    <n v="0"/>
    <n v="11600"/>
  </r>
  <r>
    <x v="9"/>
    <x v="4"/>
    <n v="187"/>
    <n v="7"/>
    <n v="5"/>
    <n v="0"/>
    <n v="20"/>
    <n v="48"/>
    <n v="53"/>
    <n v="66"/>
    <n v="5828"/>
    <s v="010-5828-7765"/>
    <n v="0.93969849246231152"/>
    <n v="37400"/>
    <n v="7000"/>
    <n v="34800"/>
  </r>
  <r>
    <x v="9"/>
    <x v="5"/>
    <n v="291"/>
    <n v="0"/>
    <n v="7"/>
    <n v="0"/>
    <n v="72"/>
    <n v="67"/>
    <n v="69"/>
    <n v="83"/>
    <s v="okobba"/>
    <s v="010-3041-0407"/>
    <n v="0.97651006711409394"/>
    <n v="58200"/>
    <n v="111000"/>
    <n v="112800"/>
  </r>
  <r>
    <x v="9"/>
    <x v="6"/>
    <n v="0"/>
    <n v="0"/>
    <n v="0"/>
    <n v="0"/>
    <n v="0"/>
    <n v="0"/>
    <n v="0"/>
    <n v="0"/>
    <s v="madam"/>
    <s v="010-2329-8033"/>
    <n v="0"/>
    <n v="0"/>
    <n v="0"/>
    <n v="0"/>
  </r>
  <r>
    <x v="9"/>
    <x v="7"/>
    <n v="0"/>
    <n v="0"/>
    <n v="0"/>
    <n v="0"/>
    <n v="0"/>
    <n v="0"/>
    <n v="0"/>
    <n v="0"/>
    <s v="clownbear"/>
    <s v="010-8802-0346"/>
    <n v="0"/>
    <n v="0"/>
    <n v="0"/>
    <n v="0"/>
  </r>
  <r>
    <x v="9"/>
    <x v="8"/>
    <n v="0"/>
    <n v="0"/>
    <n v="0"/>
    <n v="0"/>
    <n v="0"/>
    <n v="0"/>
    <n v="0"/>
    <n v="0"/>
    <s v="k01025047488"/>
    <s v="010-2504-7488"/>
    <n v="0"/>
    <n v="0"/>
    <n v="0"/>
    <n v="0"/>
  </r>
  <r>
    <x v="9"/>
    <x v="9"/>
    <n v="179"/>
    <n v="6"/>
    <n v="7"/>
    <n v="0"/>
    <n v="57"/>
    <n v="54"/>
    <n v="43"/>
    <n v="25"/>
    <s v="rainbow250205"/>
    <s v="010-3102-4313"/>
    <n v="0.93229166666666663"/>
    <n v="35800"/>
    <n v="0"/>
    <n v="31600"/>
  </r>
  <r>
    <x v="9"/>
    <x v="10"/>
    <n v="0"/>
    <n v="0"/>
    <n v="0"/>
    <n v="0"/>
    <n v="0"/>
    <n v="0"/>
    <n v="0"/>
    <n v="0"/>
    <s v="yoahiki205"/>
    <s v="010-6396-4601"/>
    <n v="0"/>
    <n v="0"/>
    <n v="0"/>
    <n v="0"/>
  </r>
  <r>
    <x v="9"/>
    <x v="12"/>
    <n v="34"/>
    <n v="2"/>
    <n v="2"/>
    <n v="0"/>
    <n v="32"/>
    <n v="2"/>
    <n v="0"/>
    <n v="0"/>
    <s v="colum9978"/>
    <s v="010-2768-2632"/>
    <n v="0.89473684210526316"/>
    <n v="0"/>
    <n v="0"/>
    <n v="0"/>
  </r>
  <r>
    <x v="9"/>
    <x v="13"/>
    <n v="0"/>
    <n v="0"/>
    <n v="0"/>
    <n v="0"/>
    <n v="0"/>
    <n v="0"/>
    <n v="0"/>
    <n v="0"/>
    <s v="minjune"/>
    <s v="010-4411-5231"/>
    <n v="0"/>
    <n v="0"/>
    <n v="0"/>
    <n v="0"/>
  </r>
  <r>
    <x v="9"/>
    <x v="14"/>
    <n v="297"/>
    <n v="0"/>
    <n v="0"/>
    <n v="0"/>
    <n v="47"/>
    <n v="59"/>
    <n v="58"/>
    <n v="133"/>
    <s v="Jhs941700"/>
    <s v="010-3367-0993"/>
    <n v="1"/>
    <n v="59400"/>
    <n v="117000"/>
    <n v="117600"/>
  </r>
  <r>
    <x v="9"/>
    <x v="15"/>
    <n v="232"/>
    <n v="10"/>
    <n v="9"/>
    <n v="0"/>
    <n v="89"/>
    <n v="19"/>
    <n v="46"/>
    <n v="78"/>
    <s v="sevenmond"/>
    <s v="010-9122-4180"/>
    <n v="0.92430278884462147"/>
    <n v="46400"/>
    <n v="52000"/>
    <n v="65600"/>
  </r>
  <r>
    <x v="9"/>
    <x v="16"/>
    <n v="173"/>
    <n v="4"/>
    <n v="1"/>
    <n v="0"/>
    <n v="0"/>
    <n v="14"/>
    <n v="68"/>
    <n v="91"/>
    <s v="sevenmond69"/>
    <s v="010-6269-2147"/>
    <n v="0.9719101123595506"/>
    <n v="34600"/>
    <n v="0"/>
    <n v="29200"/>
  </r>
  <r>
    <x v="9"/>
    <x v="17"/>
    <n v="217"/>
    <n v="2"/>
    <n v="0"/>
    <n v="0"/>
    <n v="42"/>
    <n v="44"/>
    <n v="49"/>
    <n v="82"/>
    <s v="endless1040"/>
    <s v="010-9254-1049"/>
    <n v="0.9908675799086758"/>
    <n v="43400"/>
    <n v="37000"/>
    <n v="53600"/>
  </r>
  <r>
    <x v="9"/>
    <x v="18"/>
    <n v="0"/>
    <n v="0"/>
    <n v="0"/>
    <n v="0"/>
    <n v="0"/>
    <n v="0"/>
    <n v="0"/>
    <n v="0"/>
    <s v="h01056384452"/>
    <s v="010-5638-4452"/>
    <n v="0"/>
    <n v="0"/>
    <n v="0"/>
    <n v="0"/>
  </r>
  <r>
    <x v="9"/>
    <x v="19"/>
    <n v="43"/>
    <n v="2"/>
    <n v="0"/>
    <n v="0"/>
    <n v="4"/>
    <n v="0"/>
    <n v="12"/>
    <n v="27"/>
    <s v="sseok14"/>
    <s v="010-9112-2410"/>
    <n v="0.9555555555555556"/>
    <n v="8600"/>
    <n v="0"/>
    <n v="0"/>
  </r>
  <r>
    <x v="10"/>
    <x v="0"/>
    <n v="24"/>
    <n v="0"/>
    <n v="0"/>
    <n v="0"/>
    <n v="0"/>
    <n v="6"/>
    <n v="8"/>
    <n v="10"/>
    <s v="dream3468"/>
    <s v="010-8631-0883"/>
    <n v="1"/>
    <n v="4800"/>
    <n v="0"/>
    <n v="0"/>
  </r>
  <r>
    <x v="10"/>
    <x v="1"/>
    <n v="271"/>
    <n v="19"/>
    <n v="5"/>
    <n v="0"/>
    <n v="99"/>
    <n v="27"/>
    <n v="76"/>
    <n v="69"/>
    <s v="madidda1"/>
    <s v="010-9455-9657"/>
    <n v="0.91864406779661012"/>
    <n v="54200"/>
    <n v="91000"/>
    <n v="96800"/>
  </r>
  <r>
    <x v="10"/>
    <x v="2"/>
    <n v="0"/>
    <n v="0"/>
    <n v="0"/>
    <n v="0"/>
    <n v="0"/>
    <n v="0"/>
    <n v="0"/>
    <n v="0"/>
    <s v="Kkkh7364"/>
    <s v="010-5713-7335"/>
    <n v="0"/>
    <n v="0"/>
    <n v="0"/>
    <n v="0"/>
  </r>
  <r>
    <x v="10"/>
    <x v="3"/>
    <n v="160"/>
    <n v="0"/>
    <n v="0"/>
    <n v="0"/>
    <n v="83"/>
    <n v="16"/>
    <n v="40"/>
    <n v="21"/>
    <s v="xzw7188"/>
    <s v="010-5362-8385"/>
    <n v="1"/>
    <n v="32000"/>
    <n v="0"/>
    <n v="24000"/>
  </r>
  <r>
    <x v="10"/>
    <x v="4"/>
    <n v="122"/>
    <n v="9"/>
    <n v="4"/>
    <n v="0"/>
    <n v="34"/>
    <n v="21"/>
    <n v="43"/>
    <n v="24"/>
    <n v="5828"/>
    <s v="010-5828-7765"/>
    <n v="0.90370370370370368"/>
    <n v="24400"/>
    <n v="0"/>
    <n v="8800"/>
  </r>
  <r>
    <x v="10"/>
    <x v="5"/>
    <n v="295"/>
    <n v="6"/>
    <n v="6"/>
    <n v="0"/>
    <n v="55"/>
    <n v="64"/>
    <n v="76"/>
    <n v="100"/>
    <s v="okobba"/>
    <s v="010-3041-0407"/>
    <n v="0.96091205211726383"/>
    <n v="59000"/>
    <n v="115000"/>
    <n v="116000"/>
  </r>
  <r>
    <x v="10"/>
    <x v="6"/>
    <n v="0"/>
    <n v="0"/>
    <n v="0"/>
    <n v="0"/>
    <n v="0"/>
    <n v="0"/>
    <n v="0"/>
    <n v="0"/>
    <s v="madam"/>
    <s v="010-2329-8033"/>
    <n v="0"/>
    <n v="0"/>
    <n v="0"/>
    <n v="0"/>
  </r>
  <r>
    <x v="10"/>
    <x v="7"/>
    <n v="0"/>
    <n v="0"/>
    <n v="0"/>
    <n v="0"/>
    <n v="0"/>
    <n v="0"/>
    <n v="0"/>
    <n v="0"/>
    <s v="clownbear"/>
    <s v="010-8802-0346"/>
    <n v="0"/>
    <n v="0"/>
    <n v="0"/>
    <n v="0"/>
  </r>
  <r>
    <x v="10"/>
    <x v="8"/>
    <n v="0"/>
    <n v="0"/>
    <n v="0"/>
    <n v="0"/>
    <n v="0"/>
    <n v="0"/>
    <n v="0"/>
    <n v="0"/>
    <s v="k01025047488"/>
    <s v="010-2504-7488"/>
    <n v="0"/>
    <n v="0"/>
    <n v="0"/>
    <n v="0"/>
  </r>
  <r>
    <x v="10"/>
    <x v="9"/>
    <n v="241"/>
    <n v="4"/>
    <n v="8"/>
    <n v="0"/>
    <n v="76"/>
    <n v="75"/>
    <n v="55"/>
    <n v="35"/>
    <s v="rainbow250205"/>
    <s v="010-3102-4313"/>
    <n v="0.95256916996047436"/>
    <n v="48200"/>
    <n v="61000"/>
    <n v="72800"/>
  </r>
  <r>
    <x v="10"/>
    <x v="10"/>
    <n v="0"/>
    <n v="0"/>
    <n v="0"/>
    <n v="0"/>
    <n v="0"/>
    <n v="0"/>
    <n v="0"/>
    <n v="0"/>
    <s v="yoahiki205"/>
    <s v="010-6396-4601"/>
    <n v="0"/>
    <n v="0"/>
    <n v="0"/>
    <n v="0"/>
  </r>
  <r>
    <x v="10"/>
    <x v="12"/>
    <n v="20"/>
    <n v="2"/>
    <n v="0"/>
    <n v="0"/>
    <n v="20"/>
    <n v="0"/>
    <n v="0"/>
    <n v="0"/>
    <s v="colum9978"/>
    <s v="010-2768-2632"/>
    <n v="0.90909090909090906"/>
    <n v="4000"/>
    <n v="0"/>
    <n v="0"/>
  </r>
  <r>
    <x v="10"/>
    <x v="13"/>
    <n v="0"/>
    <n v="0"/>
    <n v="0"/>
    <n v="0"/>
    <n v="0"/>
    <n v="0"/>
    <n v="0"/>
    <n v="0"/>
    <s v="minjune"/>
    <s v="010-4411-5231"/>
    <n v="0"/>
    <n v="0"/>
    <n v="0"/>
    <n v="0"/>
  </r>
  <r>
    <x v="10"/>
    <x v="14"/>
    <n v="203"/>
    <n v="1"/>
    <n v="0"/>
    <n v="0"/>
    <n v="37"/>
    <n v="30"/>
    <n v="47"/>
    <n v="89"/>
    <s v="Jhs941700"/>
    <s v="010-3367-0993"/>
    <n v="0.99509803921568629"/>
    <n v="40600"/>
    <n v="23000"/>
    <n v="42400"/>
  </r>
  <r>
    <x v="10"/>
    <x v="15"/>
    <n v="301"/>
    <n v="19"/>
    <n v="2"/>
    <n v="0"/>
    <n v="91"/>
    <n v="35"/>
    <n v="67"/>
    <n v="108"/>
    <s v="sevenmond"/>
    <s v="010-9122-4180"/>
    <n v="0.93478260869565222"/>
    <n v="60200"/>
    <n v="121000"/>
    <n v="121000"/>
  </r>
  <r>
    <x v="10"/>
    <x v="16"/>
    <n v="109"/>
    <n v="2"/>
    <n v="0"/>
    <n v="0"/>
    <n v="0"/>
    <n v="9"/>
    <n v="53"/>
    <n v="47"/>
    <s v="sevenmond69"/>
    <s v="010-6269-2147"/>
    <n v="0.98198198198198194"/>
    <n v="21800"/>
    <n v="0"/>
    <n v="3600"/>
  </r>
  <r>
    <x v="10"/>
    <x v="17"/>
    <n v="237"/>
    <n v="4"/>
    <n v="2"/>
    <n v="0"/>
    <n v="53"/>
    <n v="59"/>
    <n v="41"/>
    <n v="84"/>
    <s v="endless1040"/>
    <s v="010-9254-1049"/>
    <n v="0.97530864197530864"/>
    <n v="47400"/>
    <n v="57000"/>
    <n v="69600"/>
  </r>
  <r>
    <x v="10"/>
    <x v="18"/>
    <n v="170"/>
    <n v="2"/>
    <n v="2"/>
    <n v="2"/>
    <n v="79"/>
    <n v="56"/>
    <n v="35"/>
    <n v="0"/>
    <s v="h01056384452"/>
    <s v="010-5638-4452"/>
    <n v="0.96590909090909094"/>
    <n v="34000"/>
    <n v="0"/>
    <n v="28000"/>
  </r>
  <r>
    <x v="10"/>
    <x v="19"/>
    <n v="55"/>
    <n v="2"/>
    <n v="0"/>
    <n v="0"/>
    <n v="12"/>
    <n v="10"/>
    <n v="4"/>
    <n v="29"/>
    <s v="sseok14"/>
    <s v="010-9112-2410"/>
    <n v="0.96491228070175439"/>
    <n v="11000"/>
    <n v="0"/>
    <n v="0"/>
  </r>
  <r>
    <x v="11"/>
    <x v="0"/>
    <n v="9"/>
    <n v="0"/>
    <n v="0"/>
    <n v="0"/>
    <n v="0"/>
    <n v="3"/>
    <n v="6"/>
    <n v="0"/>
    <s v="dream3468"/>
    <s v="010-8631-0883"/>
    <n v="1"/>
    <n v="1800"/>
    <n v="0"/>
    <n v="0"/>
  </r>
  <r>
    <x v="11"/>
    <x v="1"/>
    <n v="311"/>
    <n v="15"/>
    <n v="7"/>
    <n v="0"/>
    <n v="91"/>
    <n v="32"/>
    <n v="76"/>
    <n v="112"/>
    <s v="madidda1"/>
    <s v="010-9455-9657"/>
    <n v="0.93393393393393398"/>
    <n v="62200"/>
    <n v="131000"/>
    <n v="131000"/>
  </r>
  <r>
    <x v="11"/>
    <x v="2"/>
    <n v="0"/>
    <n v="0"/>
    <n v="0"/>
    <n v="0"/>
    <n v="0"/>
    <n v="0"/>
    <n v="0"/>
    <n v="0"/>
    <s v="Kkkh7364"/>
    <s v="010-5713-7335"/>
    <n v="0"/>
    <n v="0"/>
    <n v="0"/>
    <n v="0"/>
  </r>
  <r>
    <x v="11"/>
    <x v="3"/>
    <n v="149"/>
    <n v="0"/>
    <n v="0"/>
    <n v="0"/>
    <n v="64"/>
    <n v="14"/>
    <n v="45"/>
    <n v="26"/>
    <s v="xzw7188"/>
    <s v="010-5362-8385"/>
    <n v="1"/>
    <n v="29800"/>
    <n v="0"/>
    <n v="19600"/>
  </r>
  <r>
    <x v="11"/>
    <x v="4"/>
    <n v="103"/>
    <n v="7"/>
    <n v="1"/>
    <n v="0"/>
    <n v="24"/>
    <n v="18"/>
    <n v="51"/>
    <n v="10"/>
    <n v="5828"/>
    <s v="010-5828-7765"/>
    <n v="0.92792792792792789"/>
    <n v="20600"/>
    <n v="0"/>
    <n v="1200"/>
  </r>
  <r>
    <x v="11"/>
    <x v="5"/>
    <n v="253"/>
    <n v="7"/>
    <n v="5"/>
    <n v="0"/>
    <n v="41"/>
    <n v="67"/>
    <n v="68"/>
    <n v="77"/>
    <s v="okobba"/>
    <s v="010-3041-0407"/>
    <n v="0.95471698113207548"/>
    <n v="50600"/>
    <n v="73000"/>
    <n v="82400"/>
  </r>
  <r>
    <x v="11"/>
    <x v="6"/>
    <n v="0"/>
    <n v="0"/>
    <n v="0"/>
    <n v="0"/>
    <n v="0"/>
    <n v="0"/>
    <n v="0"/>
    <n v="0"/>
    <s v="madam"/>
    <s v="010-2329-8033"/>
    <n v="0"/>
    <n v="0"/>
    <n v="0"/>
    <n v="0"/>
  </r>
  <r>
    <x v="11"/>
    <x v="7"/>
    <n v="0"/>
    <n v="0"/>
    <n v="0"/>
    <n v="0"/>
    <n v="0"/>
    <n v="0"/>
    <n v="0"/>
    <n v="0"/>
    <s v="clownbear"/>
    <s v="010-8802-0346"/>
    <n v="0"/>
    <n v="0"/>
    <n v="0"/>
    <n v="0"/>
  </r>
  <r>
    <x v="11"/>
    <x v="8"/>
    <n v="0"/>
    <n v="0"/>
    <n v="0"/>
    <n v="0"/>
    <n v="0"/>
    <n v="0"/>
    <n v="0"/>
    <n v="0"/>
    <s v="k01025047488"/>
    <s v="010-2504-7488"/>
    <n v="0"/>
    <n v="0"/>
    <n v="0"/>
    <n v="0"/>
  </r>
  <r>
    <x v="11"/>
    <x v="9"/>
    <n v="308"/>
    <n v="2"/>
    <n v="11"/>
    <n v="0"/>
    <n v="79"/>
    <n v="85"/>
    <n v="71"/>
    <n v="73"/>
    <s v="rainbow250205"/>
    <s v="010-3102-4313"/>
    <n v="0.95950155763239875"/>
    <n v="61600"/>
    <n v="128000"/>
    <n v="128000"/>
  </r>
  <r>
    <x v="11"/>
    <x v="10"/>
    <n v="0"/>
    <n v="0"/>
    <n v="0"/>
    <n v="0"/>
    <n v="0"/>
    <n v="0"/>
    <n v="0"/>
    <n v="0"/>
    <s v="yoahiki205"/>
    <s v="010-6396-4601"/>
    <n v="0"/>
    <n v="0"/>
    <n v="0"/>
    <n v="0"/>
  </r>
  <r>
    <x v="11"/>
    <x v="12"/>
    <n v="44"/>
    <n v="1"/>
    <n v="2"/>
    <n v="0"/>
    <n v="44"/>
    <n v="0"/>
    <n v="0"/>
    <n v="0"/>
    <s v="colum9978"/>
    <s v="010-2768-2632"/>
    <n v="0.93617021276595747"/>
    <n v="8800"/>
    <n v="0"/>
    <n v="0"/>
  </r>
  <r>
    <x v="11"/>
    <x v="13"/>
    <n v="0"/>
    <n v="0"/>
    <n v="0"/>
    <n v="0"/>
    <n v="0"/>
    <n v="0"/>
    <n v="0"/>
    <n v="0"/>
    <s v="minjune"/>
    <s v="010-4411-5231"/>
    <n v="0"/>
    <n v="0"/>
    <n v="0"/>
    <n v="0"/>
  </r>
  <r>
    <x v="11"/>
    <x v="14"/>
    <n v="217"/>
    <n v="3"/>
    <n v="0"/>
    <n v="0"/>
    <n v="29"/>
    <n v="48"/>
    <n v="68"/>
    <n v="72"/>
    <s v="Jhs941700"/>
    <s v="010-3367-0993"/>
    <n v="0.98636363636363633"/>
    <n v="43400"/>
    <n v="37000"/>
    <n v="53600"/>
  </r>
  <r>
    <x v="11"/>
    <x v="15"/>
    <n v="250"/>
    <n v="22"/>
    <n v="14"/>
    <n v="0"/>
    <n v="61"/>
    <n v="22"/>
    <n v="56"/>
    <n v="111"/>
    <s v="sevenmond"/>
    <s v="010-9122-4180"/>
    <n v="0.87412587412587417"/>
    <n v="0"/>
    <n v="0"/>
    <n v="0"/>
  </r>
  <r>
    <x v="11"/>
    <x v="16"/>
    <n v="127"/>
    <n v="3"/>
    <n v="1"/>
    <n v="0"/>
    <n v="0"/>
    <n v="5"/>
    <n v="59"/>
    <n v="63"/>
    <s v="sevenmond69"/>
    <s v="010-6269-2147"/>
    <n v="0.96946564885496178"/>
    <n v="25400"/>
    <n v="0"/>
    <n v="10800"/>
  </r>
  <r>
    <x v="11"/>
    <x v="17"/>
    <n v="209"/>
    <n v="2"/>
    <n v="0"/>
    <n v="0"/>
    <n v="56"/>
    <n v="42"/>
    <n v="36"/>
    <n v="75"/>
    <s v="endless1040"/>
    <s v="010-9254-1049"/>
    <n v="0.99052132701421802"/>
    <n v="41800"/>
    <n v="29000"/>
    <n v="47200"/>
  </r>
  <r>
    <x v="11"/>
    <x v="18"/>
    <n v="183"/>
    <n v="0"/>
    <n v="7"/>
    <n v="0"/>
    <n v="90"/>
    <n v="51"/>
    <n v="42"/>
    <n v="0"/>
    <s v="h01056384452"/>
    <s v="010-5638-4452"/>
    <n v="0.9631578947368421"/>
    <n v="36600"/>
    <n v="3000"/>
    <n v="33200"/>
  </r>
  <r>
    <x v="11"/>
    <x v="19"/>
    <n v="38"/>
    <n v="1"/>
    <n v="0"/>
    <n v="0"/>
    <n v="0"/>
    <n v="8"/>
    <n v="12"/>
    <n v="18"/>
    <s v="sseok14"/>
    <s v="010-9112-2410"/>
    <n v="0.97435897435897434"/>
    <n v="7600"/>
    <n v="0"/>
    <n v="0"/>
  </r>
  <r>
    <x v="12"/>
    <x v="0"/>
    <n v="25"/>
    <n v="1"/>
    <n v="0"/>
    <n v="0"/>
    <n v="0"/>
    <n v="4"/>
    <n v="21"/>
    <n v="0"/>
    <s v="dream3468"/>
    <s v="010-8631-0883"/>
    <n v="0.96153846153846156"/>
    <n v="5000"/>
    <n v="0"/>
    <n v="0"/>
  </r>
  <r>
    <x v="12"/>
    <x v="1"/>
    <n v="291"/>
    <n v="15"/>
    <n v="0"/>
    <n v="0"/>
    <n v="96"/>
    <n v="37"/>
    <n v="65"/>
    <n v="93"/>
    <s v="madidda1"/>
    <s v="010-9455-9657"/>
    <n v="0.9509803921568627"/>
    <n v="58200"/>
    <n v="111000"/>
    <n v="112800"/>
  </r>
  <r>
    <x v="12"/>
    <x v="2"/>
    <n v="0"/>
    <n v="0"/>
    <n v="0"/>
    <n v="0"/>
    <n v="0"/>
    <n v="0"/>
    <n v="0"/>
    <n v="0"/>
    <s v="Kkkh7364"/>
    <s v="010-5713-7335"/>
    <n v="0"/>
    <n v="0"/>
    <n v="0"/>
    <n v="0"/>
  </r>
  <r>
    <x v="12"/>
    <x v="3"/>
    <n v="167"/>
    <n v="0"/>
    <n v="0"/>
    <n v="0"/>
    <n v="80"/>
    <n v="21"/>
    <n v="47"/>
    <n v="19"/>
    <s v="xzw7188"/>
    <s v="010-5362-8385"/>
    <n v="1"/>
    <n v="33400"/>
    <n v="0"/>
    <n v="26800"/>
  </r>
  <r>
    <x v="12"/>
    <x v="4"/>
    <n v="105"/>
    <n v="5"/>
    <n v="0"/>
    <n v="0"/>
    <n v="23"/>
    <n v="18"/>
    <n v="48"/>
    <n v="16"/>
    <n v="5828"/>
    <s v="010-5828-7765"/>
    <n v="0.95454545454545459"/>
    <n v="21000"/>
    <n v="0"/>
    <n v="2000"/>
  </r>
  <r>
    <x v="12"/>
    <x v="5"/>
    <n v="55"/>
    <n v="1"/>
    <n v="0"/>
    <n v="0"/>
    <n v="24"/>
    <n v="12"/>
    <n v="10"/>
    <n v="9"/>
    <s v="okobba"/>
    <s v="010-3041-0407"/>
    <n v="0.9821428571428571"/>
    <n v="11000"/>
    <n v="0"/>
    <n v="0"/>
  </r>
  <r>
    <x v="12"/>
    <x v="6"/>
    <n v="0"/>
    <n v="0"/>
    <n v="0"/>
    <n v="0"/>
    <n v="0"/>
    <n v="0"/>
    <n v="0"/>
    <n v="0"/>
    <s v="madam"/>
    <s v="010-2329-8033"/>
    <n v="0"/>
    <n v="0"/>
    <n v="0"/>
    <n v="0"/>
  </r>
  <r>
    <x v="12"/>
    <x v="7"/>
    <n v="116"/>
    <n v="2"/>
    <n v="0"/>
    <n v="0"/>
    <n v="26"/>
    <n v="27"/>
    <n v="37"/>
    <n v="26"/>
    <s v="clownbear"/>
    <s v="010-8802-0346"/>
    <n v="0.98305084745762716"/>
    <n v="23200"/>
    <n v="0"/>
    <n v="6400"/>
  </r>
  <r>
    <x v="12"/>
    <x v="8"/>
    <n v="0"/>
    <n v="0"/>
    <n v="0"/>
    <n v="0"/>
    <n v="0"/>
    <n v="0"/>
    <n v="0"/>
    <n v="0"/>
    <s v="k01025047488"/>
    <s v="010-2504-7488"/>
    <n v="0"/>
    <n v="0"/>
    <n v="0"/>
    <n v="0"/>
  </r>
  <r>
    <x v="12"/>
    <x v="9"/>
    <n v="350"/>
    <n v="3"/>
    <n v="0"/>
    <n v="0"/>
    <n v="104"/>
    <n v="89"/>
    <n v="72"/>
    <n v="85"/>
    <s v="rainbow250205"/>
    <s v="010-3102-4313"/>
    <n v="0.99150141643059486"/>
    <n v="70000"/>
    <n v="170000"/>
    <n v="170000"/>
  </r>
  <r>
    <x v="12"/>
    <x v="10"/>
    <n v="0"/>
    <n v="0"/>
    <n v="0"/>
    <n v="0"/>
    <n v="0"/>
    <n v="0"/>
    <n v="0"/>
    <n v="0"/>
    <s v="yoahiki205"/>
    <s v="010-6396-4601"/>
    <n v="0"/>
    <n v="0"/>
    <n v="0"/>
    <n v="0"/>
  </r>
  <r>
    <x v="12"/>
    <x v="12"/>
    <n v="0"/>
    <n v="0"/>
    <n v="0"/>
    <n v="0"/>
    <n v="0"/>
    <n v="0"/>
    <n v="0"/>
    <n v="0"/>
    <s v="colum9978"/>
    <s v="010-2768-2632"/>
    <n v="0"/>
    <n v="0"/>
    <n v="0"/>
    <n v="0"/>
  </r>
  <r>
    <x v="12"/>
    <x v="13"/>
    <n v="0"/>
    <n v="0"/>
    <n v="0"/>
    <n v="0"/>
    <n v="0"/>
    <n v="0"/>
    <n v="0"/>
    <n v="0"/>
    <s v="minjune"/>
    <s v="010-4411-5231"/>
    <n v="0"/>
    <n v="0"/>
    <n v="0"/>
    <n v="0"/>
  </r>
  <r>
    <x v="12"/>
    <x v="24"/>
    <n v="84"/>
    <n v="2"/>
    <n v="0"/>
    <n v="0"/>
    <n v="0"/>
    <n v="0"/>
    <n v="15"/>
    <n v="69"/>
    <s v="jisund0990"/>
    <s v="010-3224-0990"/>
    <n v="0.97674418604651159"/>
    <n v="16800"/>
    <n v="0"/>
    <n v="0"/>
  </r>
  <r>
    <x v="12"/>
    <x v="14"/>
    <n v="271"/>
    <n v="2"/>
    <n v="0"/>
    <n v="0"/>
    <n v="53"/>
    <n v="67"/>
    <n v="74"/>
    <n v="77"/>
    <s v="Jhs941700"/>
    <s v="010-3367-0993"/>
    <n v="0.9926739926739927"/>
    <n v="54200"/>
    <n v="91000"/>
    <n v="96800"/>
  </r>
  <r>
    <x v="12"/>
    <x v="15"/>
    <n v="251"/>
    <n v="21"/>
    <n v="0"/>
    <n v="0"/>
    <n v="65"/>
    <n v="24"/>
    <n v="52"/>
    <n v="110"/>
    <s v="sevenmond"/>
    <s v="010-9122-4180"/>
    <n v="0.92279411764705888"/>
    <n v="50200"/>
    <n v="71000"/>
    <n v="80800"/>
  </r>
  <r>
    <x v="12"/>
    <x v="16"/>
    <n v="201"/>
    <n v="8"/>
    <n v="0"/>
    <n v="0"/>
    <n v="0"/>
    <n v="33"/>
    <n v="67"/>
    <n v="101"/>
    <s v="sevenmond69"/>
    <s v="010-6269-2147"/>
    <n v="0.96172248803827753"/>
    <n v="40200"/>
    <n v="21000"/>
    <n v="40800"/>
  </r>
  <r>
    <x v="12"/>
    <x v="17"/>
    <n v="190"/>
    <n v="0"/>
    <n v="0"/>
    <n v="0"/>
    <n v="43"/>
    <n v="41"/>
    <n v="33"/>
    <n v="73"/>
    <s v="endless1040"/>
    <s v="010-9254-1049"/>
    <n v="1"/>
    <n v="38000"/>
    <n v="10000"/>
    <n v="36000"/>
  </r>
  <r>
    <x v="12"/>
    <x v="18"/>
    <n v="198"/>
    <n v="1"/>
    <n v="0"/>
    <n v="1"/>
    <n v="90"/>
    <n v="65"/>
    <n v="37"/>
    <n v="6"/>
    <s v="h01056384452"/>
    <s v="010-5638-4452"/>
    <n v="0.99"/>
    <n v="39600"/>
    <n v="18000"/>
    <n v="39200"/>
  </r>
  <r>
    <x v="12"/>
    <x v="19"/>
    <n v="0"/>
    <n v="0"/>
    <n v="0"/>
    <n v="0"/>
    <n v="0"/>
    <n v="0"/>
    <n v="0"/>
    <n v="0"/>
    <s v="sseok14"/>
    <s v="010-9112-2410"/>
    <n v="0"/>
    <n v="0"/>
    <n v="0"/>
    <n v="0"/>
  </r>
  <r>
    <x v="13"/>
    <x v="0"/>
    <n v="5"/>
    <n v="0"/>
    <n v="0"/>
    <n v="0"/>
    <n v="3"/>
    <n v="0"/>
    <n v="2"/>
    <n v="0"/>
    <s v="dream3468"/>
    <s v="010-8631-0883"/>
    <n v="1"/>
    <n v="1000"/>
    <n v="0"/>
    <n v="0"/>
  </r>
  <r>
    <x v="13"/>
    <x v="1"/>
    <n v="277"/>
    <n v="15"/>
    <n v="6"/>
    <n v="0"/>
    <n v="102"/>
    <n v="45"/>
    <n v="65"/>
    <n v="65"/>
    <s v="madidda1"/>
    <s v="010-9455-9657"/>
    <n v="0.92953020134228193"/>
    <n v="55400"/>
    <n v="97000"/>
    <n v="101600"/>
  </r>
  <r>
    <x v="13"/>
    <x v="2"/>
    <n v="0"/>
    <n v="0"/>
    <n v="0"/>
    <n v="0"/>
    <n v="0"/>
    <n v="0"/>
    <n v="0"/>
    <n v="0"/>
    <s v="Kkkh7364"/>
    <s v="010-5713-7335"/>
    <n v="0"/>
    <n v="0"/>
    <n v="0"/>
    <n v="0"/>
  </r>
  <r>
    <x v="13"/>
    <x v="3"/>
    <n v="196"/>
    <n v="3"/>
    <n v="0"/>
    <n v="0"/>
    <n v="94"/>
    <n v="26"/>
    <n v="64"/>
    <n v="12"/>
    <s v="xzw7188"/>
    <s v="010-5362-8385"/>
    <n v="0.98492462311557794"/>
    <n v="39200"/>
    <n v="16000"/>
    <n v="38400"/>
  </r>
  <r>
    <x v="13"/>
    <x v="4"/>
    <n v="90"/>
    <n v="6"/>
    <n v="1"/>
    <n v="0"/>
    <n v="7"/>
    <n v="15"/>
    <n v="30"/>
    <n v="38"/>
    <n v="5828"/>
    <s v="010-5828-7765"/>
    <n v="0.92783505154639179"/>
    <n v="18000"/>
    <n v="0"/>
    <n v="0"/>
  </r>
  <r>
    <x v="13"/>
    <x v="6"/>
    <n v="0"/>
    <n v="0"/>
    <n v="0"/>
    <n v="0"/>
    <n v="0"/>
    <n v="0"/>
    <n v="0"/>
    <n v="0"/>
    <s v="madam"/>
    <s v="010-2329-8033"/>
    <n v="0"/>
    <n v="0"/>
    <n v="0"/>
    <n v="0"/>
  </r>
  <r>
    <x v="13"/>
    <x v="7"/>
    <n v="261"/>
    <n v="6"/>
    <n v="4"/>
    <n v="0"/>
    <n v="67"/>
    <n v="48"/>
    <n v="68"/>
    <n v="78"/>
    <s v="clownbear"/>
    <s v="010-8802-0346"/>
    <n v="0.96309963099630991"/>
    <n v="52200"/>
    <n v="81000"/>
    <n v="88800"/>
  </r>
  <r>
    <x v="13"/>
    <x v="8"/>
    <n v="121"/>
    <n v="31"/>
    <n v="2"/>
    <n v="1"/>
    <n v="59"/>
    <n v="31"/>
    <n v="28"/>
    <n v="3"/>
    <s v="k01025047488"/>
    <s v="010-2504-7488"/>
    <n v="0.78064516129032258"/>
    <n v="0"/>
    <n v="0"/>
    <n v="0"/>
  </r>
  <r>
    <x v="13"/>
    <x v="9"/>
    <n v="346"/>
    <n v="2"/>
    <n v="18"/>
    <n v="0"/>
    <n v="97"/>
    <n v="85"/>
    <n v="77"/>
    <n v="87"/>
    <s v="rainbow250205"/>
    <s v="010-3102-4313"/>
    <n v="0.94535519125683065"/>
    <n v="69200"/>
    <n v="166000"/>
    <n v="166000"/>
  </r>
  <r>
    <x v="13"/>
    <x v="10"/>
    <n v="0"/>
    <n v="0"/>
    <n v="0"/>
    <n v="0"/>
    <n v="0"/>
    <n v="0"/>
    <n v="0"/>
    <n v="0"/>
    <s v="yoahiki205"/>
    <s v="010-6396-4601"/>
    <n v="0"/>
    <n v="0"/>
    <n v="0"/>
    <n v="0"/>
  </r>
  <r>
    <x v="13"/>
    <x v="12"/>
    <n v="0"/>
    <n v="0"/>
    <n v="0"/>
    <n v="0"/>
    <n v="0"/>
    <n v="0"/>
    <n v="0"/>
    <n v="0"/>
    <s v="colum9978"/>
    <s v="010-2768-2632"/>
    <n v="0"/>
    <n v="0"/>
    <n v="0"/>
    <n v="0"/>
  </r>
  <r>
    <x v="13"/>
    <x v="13"/>
    <n v="0"/>
    <n v="0"/>
    <n v="0"/>
    <n v="0"/>
    <n v="0"/>
    <n v="0"/>
    <n v="0"/>
    <n v="0"/>
    <s v="minjune"/>
    <s v="010-4411-5231"/>
    <n v="0"/>
    <n v="0"/>
    <n v="0"/>
    <n v="0"/>
  </r>
  <r>
    <x v="13"/>
    <x v="14"/>
    <n v="227"/>
    <n v="4"/>
    <n v="0"/>
    <n v="0"/>
    <n v="12"/>
    <n v="68"/>
    <n v="55"/>
    <n v="92"/>
    <s v="Jhs941700"/>
    <s v="010-3367-0993"/>
    <n v="0.98268398268398272"/>
    <n v="45400"/>
    <n v="47000"/>
    <n v="61600"/>
  </r>
  <r>
    <x v="13"/>
    <x v="15"/>
    <n v="290"/>
    <n v="11"/>
    <n v="15"/>
    <n v="1"/>
    <n v="77"/>
    <n v="23"/>
    <n v="62"/>
    <n v="128"/>
    <s v="sevenmond"/>
    <s v="010-9122-4180"/>
    <n v="0.91482649842271291"/>
    <n v="58000"/>
    <n v="110000"/>
    <n v="112000"/>
  </r>
  <r>
    <x v="13"/>
    <x v="16"/>
    <n v="215"/>
    <n v="3"/>
    <n v="2"/>
    <n v="0"/>
    <n v="21"/>
    <n v="35"/>
    <n v="68"/>
    <n v="91"/>
    <s v="sevenmond69"/>
    <s v="010-6269-2147"/>
    <n v="0.97727272727272729"/>
    <n v="43000"/>
    <n v="35000"/>
    <n v="52000"/>
  </r>
  <r>
    <x v="13"/>
    <x v="17"/>
    <n v="188"/>
    <n v="1"/>
    <n v="0"/>
    <n v="0"/>
    <n v="66"/>
    <n v="35"/>
    <n v="31"/>
    <n v="56"/>
    <s v="endless1040"/>
    <s v="010-9254-1049"/>
    <n v="0.99470899470899465"/>
    <n v="37600"/>
    <n v="8000"/>
    <n v="35200"/>
  </r>
  <r>
    <x v="13"/>
    <x v="18"/>
    <n v="143"/>
    <n v="1"/>
    <n v="0"/>
    <n v="0"/>
    <n v="66"/>
    <n v="33"/>
    <n v="40"/>
    <n v="4"/>
    <s v="h01056384452"/>
    <s v="010-5638-4452"/>
    <n v="0.99305555555555558"/>
    <n v="28600"/>
    <n v="0"/>
    <n v="17200"/>
  </r>
  <r>
    <x v="13"/>
    <x v="19"/>
    <n v="0"/>
    <n v="0"/>
    <n v="0"/>
    <n v="0"/>
    <n v="0"/>
    <n v="0"/>
    <n v="0"/>
    <n v="0"/>
    <s v="sseok14"/>
    <s v="010-9112-241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81BC4-FED5-4A15-B3FE-4D4ABF869588}" name="피벗 테이블1" cacheId="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29" firstHeaderRow="1" firstDataRow="1" firstDataCol="1"/>
  <pivotFields count="16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6">
        <item x="23"/>
        <item x="20"/>
        <item x="0"/>
        <item x="21"/>
        <item x="1"/>
        <item x="2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4"/>
        <item x="14"/>
        <item x="15"/>
        <item x="16"/>
        <item x="17"/>
        <item x="18"/>
        <item x="1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8"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평균 : 완료" fld="2" subtotal="average" baseField="1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363B-9C74-41EB-BBAA-6C8D55EDCEC4}">
  <dimension ref="B2:W57"/>
  <sheetViews>
    <sheetView showGridLines="0" topLeftCell="A18" zoomScale="85" zoomScaleNormal="85" workbookViewId="0">
      <selection activeCell="L27" sqref="L27"/>
    </sheetView>
  </sheetViews>
  <sheetFormatPr defaultRowHeight="17.399999999999999" x14ac:dyDescent="0.4"/>
  <cols>
    <col min="2" max="2" width="19" customWidth="1"/>
    <col min="3" max="3" width="16.3984375" customWidth="1"/>
    <col min="4" max="4" width="15.5" customWidth="1"/>
    <col min="5" max="5" width="11.19921875" bestFit="1" customWidth="1"/>
    <col min="6" max="6" width="13.5" customWidth="1"/>
    <col min="7" max="7" width="13" customWidth="1"/>
    <col min="8" max="8" width="14.796875" customWidth="1"/>
    <col min="9" max="9" width="12.59765625" customWidth="1"/>
    <col min="10" max="10" width="11.796875" customWidth="1"/>
    <col min="11" max="11" width="8.59765625" bestFit="1" customWidth="1"/>
    <col min="12" max="12" width="9.796875" customWidth="1"/>
    <col min="13" max="13" width="11.8984375" bestFit="1" customWidth="1"/>
    <col min="14" max="14" width="11.09765625" customWidth="1"/>
    <col min="15" max="15" width="11.8984375" customWidth="1"/>
    <col min="18" max="18" width="11.796875" customWidth="1"/>
    <col min="19" max="19" width="10.3984375" bestFit="1" customWidth="1"/>
    <col min="23" max="23" width="9.8984375" bestFit="1" customWidth="1"/>
  </cols>
  <sheetData>
    <row r="2" spans="2:23" x14ac:dyDescent="0.4">
      <c r="B2" s="11" t="s">
        <v>303</v>
      </c>
    </row>
    <row r="3" spans="2:23" x14ac:dyDescent="0.4">
      <c r="B3" s="47" t="s">
        <v>304</v>
      </c>
      <c r="C3" s="33"/>
      <c r="D3" s="33"/>
      <c r="E3" s="33"/>
      <c r="F3" s="33"/>
      <c r="G3" s="33"/>
      <c r="H3" s="42"/>
    </row>
    <row r="4" spans="2:23" x14ac:dyDescent="0.4">
      <c r="B4" s="43" t="s">
        <v>305</v>
      </c>
      <c r="C4" s="29"/>
      <c r="D4" s="29"/>
      <c r="E4" s="29"/>
      <c r="F4" s="29"/>
      <c r="G4" s="29"/>
      <c r="H4" s="44"/>
    </row>
    <row r="5" spans="2:23" x14ac:dyDescent="0.4">
      <c r="B5" s="43" t="s">
        <v>306</v>
      </c>
      <c r="C5" s="29"/>
      <c r="D5" s="29"/>
      <c r="E5" s="29"/>
      <c r="F5" s="29"/>
      <c r="G5" s="29"/>
      <c r="H5" s="44"/>
    </row>
    <row r="6" spans="2:23" x14ac:dyDescent="0.4">
      <c r="B6" s="45" t="s">
        <v>307</v>
      </c>
      <c r="C6" s="29"/>
      <c r="D6" s="29"/>
      <c r="E6" s="29"/>
      <c r="F6" s="29"/>
      <c r="G6" s="29"/>
      <c r="H6" s="44"/>
    </row>
    <row r="7" spans="2:23" x14ac:dyDescent="0.4">
      <c r="B7" s="45" t="s">
        <v>308</v>
      </c>
      <c r="C7" s="29"/>
      <c r="D7" s="29"/>
      <c r="E7" s="29"/>
      <c r="F7" s="29"/>
      <c r="G7" s="29"/>
      <c r="H7" s="44"/>
    </row>
    <row r="8" spans="2:23" x14ac:dyDescent="0.4">
      <c r="B8" s="48" t="s">
        <v>309</v>
      </c>
      <c r="C8" s="34"/>
      <c r="D8" s="34"/>
      <c r="E8" s="34"/>
      <c r="F8" s="34"/>
      <c r="G8" s="34"/>
      <c r="H8" s="46"/>
    </row>
    <row r="11" spans="2:23" ht="18" thickBot="1" x14ac:dyDescent="0.45">
      <c r="B11" s="38" t="s">
        <v>254</v>
      </c>
      <c r="R11" s="38" t="s">
        <v>302</v>
      </c>
      <c r="S11" s="11"/>
    </row>
    <row r="12" spans="2:23" ht="18.600000000000001" thickTop="1" thickBot="1" x14ac:dyDescent="0.45">
      <c r="B12" s="28" t="s">
        <v>261</v>
      </c>
      <c r="C12" s="33">
        <v>1</v>
      </c>
      <c r="D12" s="28" t="s">
        <v>255</v>
      </c>
      <c r="E12" s="27">
        <v>200</v>
      </c>
      <c r="F12" s="28" t="s">
        <v>271</v>
      </c>
      <c r="G12" s="30">
        <f>'라이더별 건수 RAW'!N13</f>
        <v>5682600</v>
      </c>
      <c r="H12" s="28" t="s">
        <v>257</v>
      </c>
      <c r="I12" s="28" t="s">
        <v>259</v>
      </c>
      <c r="J12" s="31">
        <f>N35-G12</f>
        <v>2455200</v>
      </c>
      <c r="K12" s="28" t="s">
        <v>270</v>
      </c>
      <c r="L12" s="28" t="s">
        <v>269</v>
      </c>
      <c r="M12" s="32">
        <f>J12/14</f>
        <v>175371.42857142858</v>
      </c>
      <c r="N12" s="28" t="s">
        <v>260</v>
      </c>
      <c r="O12" s="28" t="s">
        <v>287</v>
      </c>
      <c r="R12" s="60" t="s">
        <v>298</v>
      </c>
      <c r="S12" s="60" t="s">
        <v>297</v>
      </c>
      <c r="T12" s="60" t="s">
        <v>299</v>
      </c>
      <c r="U12" s="61" t="s">
        <v>296</v>
      </c>
      <c r="V12" s="62" t="s">
        <v>300</v>
      </c>
      <c r="W12" s="63" t="s">
        <v>301</v>
      </c>
    </row>
    <row r="13" spans="2:23" ht="18" thickBot="1" x14ac:dyDescent="0.45">
      <c r="B13" s="28" t="s">
        <v>262</v>
      </c>
      <c r="C13" s="27">
        <v>180</v>
      </c>
      <c r="D13" s="28" t="s">
        <v>258</v>
      </c>
      <c r="E13" s="27">
        <v>1000</v>
      </c>
      <c r="F13" s="28" t="s">
        <v>271</v>
      </c>
      <c r="G13" s="30">
        <f>'라이더별 건수 RAW'!O13</f>
        <v>5492000</v>
      </c>
      <c r="H13" s="28" t="s">
        <v>257</v>
      </c>
      <c r="I13" s="28" t="s">
        <v>259</v>
      </c>
      <c r="J13" s="31">
        <f>N35-G13</f>
        <v>2645800</v>
      </c>
      <c r="K13" s="28" t="s">
        <v>270</v>
      </c>
      <c r="L13" s="28" t="s">
        <v>269</v>
      </c>
      <c r="M13" s="32">
        <f>J13/14</f>
        <v>188985.71428571429</v>
      </c>
      <c r="N13" s="28" t="s">
        <v>260</v>
      </c>
      <c r="O13" s="28" t="s">
        <v>287</v>
      </c>
      <c r="R13" s="60">
        <v>6</v>
      </c>
      <c r="S13" s="60">
        <v>10</v>
      </c>
      <c r="T13" s="60">
        <f>S13*R13</f>
        <v>60</v>
      </c>
      <c r="U13" s="61">
        <v>6</v>
      </c>
      <c r="V13" s="64">
        <f>U13*T13</f>
        <v>360</v>
      </c>
      <c r="W13" s="65">
        <f>(V13-$C$13)*$E$13</f>
        <v>180000</v>
      </c>
    </row>
    <row r="14" spans="2:23" ht="18" thickBot="1" x14ac:dyDescent="0.45">
      <c r="B14" s="33" t="s">
        <v>292</v>
      </c>
      <c r="C14" s="27">
        <v>100</v>
      </c>
      <c r="D14" s="33" t="s">
        <v>293</v>
      </c>
      <c r="E14" s="27">
        <v>0</v>
      </c>
      <c r="F14" s="33" t="s">
        <v>294</v>
      </c>
      <c r="G14" s="33"/>
      <c r="H14" s="33"/>
      <c r="I14" s="33"/>
      <c r="J14" s="33"/>
      <c r="K14" s="33"/>
      <c r="L14" s="33"/>
      <c r="M14" s="33"/>
      <c r="N14" s="33"/>
      <c r="O14" s="33"/>
      <c r="R14" s="60">
        <v>5</v>
      </c>
      <c r="S14" s="60">
        <v>10</v>
      </c>
      <c r="T14" s="60">
        <f>S14*R14</f>
        <v>50</v>
      </c>
      <c r="U14" s="61">
        <v>5</v>
      </c>
      <c r="V14" s="64">
        <f>U14*T14</f>
        <v>250</v>
      </c>
      <c r="W14" s="65">
        <f>(V14-$C$13)*$E$13</f>
        <v>70000</v>
      </c>
    </row>
    <row r="15" spans="2:23" ht="18" thickBot="1" x14ac:dyDescent="0.45">
      <c r="B15" s="29"/>
      <c r="C15" s="27">
        <v>200</v>
      </c>
      <c r="D15" s="29" t="s">
        <v>293</v>
      </c>
      <c r="E15" s="27">
        <v>400</v>
      </c>
      <c r="F15" s="29" t="s">
        <v>294</v>
      </c>
      <c r="G15" s="29"/>
      <c r="H15" s="29"/>
      <c r="I15" s="29"/>
      <c r="J15" s="29"/>
      <c r="K15" s="29"/>
      <c r="L15" s="29"/>
      <c r="M15" s="29"/>
      <c r="N15" s="29"/>
      <c r="O15" s="29"/>
      <c r="R15" s="60">
        <v>5</v>
      </c>
      <c r="S15" s="60">
        <v>8</v>
      </c>
      <c r="T15" s="60">
        <f>S15*R15</f>
        <v>40</v>
      </c>
      <c r="U15" s="61">
        <v>5</v>
      </c>
      <c r="V15" s="64">
        <f>U15*T15</f>
        <v>200</v>
      </c>
      <c r="W15" s="65">
        <f>(V15-$C$13)*$E$13</f>
        <v>20000</v>
      </c>
    </row>
    <row r="16" spans="2:23" ht="18" thickBot="1" x14ac:dyDescent="0.45">
      <c r="B16" s="29"/>
      <c r="C16" s="27">
        <v>300</v>
      </c>
      <c r="D16" s="29" t="s">
        <v>293</v>
      </c>
      <c r="E16" s="27">
        <v>800</v>
      </c>
      <c r="F16" s="29" t="s">
        <v>294</v>
      </c>
      <c r="G16" s="29"/>
      <c r="H16" s="29"/>
      <c r="I16" s="29"/>
      <c r="J16" s="29"/>
      <c r="K16" s="29"/>
      <c r="L16" s="29"/>
      <c r="M16" s="29"/>
      <c r="N16" s="29"/>
      <c r="O16" s="29"/>
      <c r="R16" s="60">
        <v>5</v>
      </c>
      <c r="S16" s="60">
        <v>12</v>
      </c>
      <c r="T16" s="60">
        <f>S16*R16</f>
        <v>60</v>
      </c>
      <c r="U16" s="61">
        <v>7</v>
      </c>
      <c r="V16" s="66">
        <f>U16*T16</f>
        <v>420</v>
      </c>
      <c r="W16" s="67">
        <f>(V16-$C$13)*$E$13</f>
        <v>240000</v>
      </c>
    </row>
    <row r="17" spans="2:19" ht="18" thickBot="1" x14ac:dyDescent="0.45">
      <c r="B17" s="34"/>
      <c r="C17" s="27">
        <v>400</v>
      </c>
      <c r="D17" s="34" t="s">
        <v>293</v>
      </c>
      <c r="E17" s="27">
        <v>1000</v>
      </c>
      <c r="F17" s="34" t="s">
        <v>271</v>
      </c>
      <c r="G17" s="35">
        <f>'라이더별 건수 RAW'!P13</f>
        <v>7233800</v>
      </c>
      <c r="H17" s="34" t="s">
        <v>257</v>
      </c>
      <c r="I17" s="34" t="s">
        <v>259</v>
      </c>
      <c r="J17" s="36">
        <f>N35-G17</f>
        <v>904000</v>
      </c>
      <c r="K17" s="34" t="s">
        <v>270</v>
      </c>
      <c r="L17" s="34" t="s">
        <v>269</v>
      </c>
      <c r="M17" s="37">
        <f>J17/14</f>
        <v>64571.428571428572</v>
      </c>
      <c r="N17" s="34" t="s">
        <v>260</v>
      </c>
      <c r="O17" s="34" t="s">
        <v>287</v>
      </c>
    </row>
    <row r="19" spans="2:19" ht="18" thickBot="1" x14ac:dyDescent="0.45">
      <c r="B19" s="38" t="s">
        <v>295</v>
      </c>
    </row>
    <row r="20" spans="2:19" ht="52.8" thickTop="1" x14ac:dyDescent="0.4">
      <c r="B20" s="1" t="s">
        <v>268</v>
      </c>
      <c r="C20" s="1" t="s">
        <v>197</v>
      </c>
      <c r="D20" s="1" t="s">
        <v>199</v>
      </c>
      <c r="E20" s="1" t="s">
        <v>200</v>
      </c>
      <c r="F20" s="1" t="s">
        <v>201</v>
      </c>
      <c r="G20" s="1" t="s">
        <v>202</v>
      </c>
      <c r="H20" s="1" t="s">
        <v>203</v>
      </c>
      <c r="I20" s="1" t="s">
        <v>204</v>
      </c>
      <c r="J20" s="1" t="s">
        <v>205</v>
      </c>
      <c r="K20" s="1" t="s">
        <v>206</v>
      </c>
      <c r="L20" s="2" t="s">
        <v>207</v>
      </c>
      <c r="M20" s="49" t="s">
        <v>208</v>
      </c>
      <c r="N20" s="53" t="s">
        <v>209</v>
      </c>
      <c r="O20" s="51" t="s">
        <v>288</v>
      </c>
    </row>
    <row r="21" spans="2:19" x14ac:dyDescent="0.4">
      <c r="B21" s="12" t="s">
        <v>273</v>
      </c>
      <c r="C21" s="12" t="s">
        <v>198</v>
      </c>
      <c r="D21" s="12">
        <v>58</v>
      </c>
      <c r="E21" s="12">
        <v>30</v>
      </c>
      <c r="F21" s="12">
        <v>88</v>
      </c>
      <c r="G21" s="12">
        <v>350</v>
      </c>
      <c r="H21" s="12">
        <v>1305</v>
      </c>
      <c r="I21" s="12">
        <v>1</v>
      </c>
      <c r="J21" s="12">
        <v>1</v>
      </c>
      <c r="K21" s="12">
        <v>750</v>
      </c>
      <c r="L21" s="12">
        <f>G21*K21</f>
        <v>262500</v>
      </c>
      <c r="M21" s="50">
        <f>L21*0.1</f>
        <v>26250</v>
      </c>
      <c r="N21" s="54">
        <v>288750</v>
      </c>
      <c r="O21" s="52">
        <f>COUNTIFS('라이더별 건수 RAW'!A:A,시뮬!C21,'라이더별 건수 RAW'!C:C,"&gt;0")</f>
        <v>9</v>
      </c>
    </row>
    <row r="22" spans="2:19" x14ac:dyDescent="0.4">
      <c r="B22" s="12" t="s">
        <v>274</v>
      </c>
      <c r="C22" s="12" t="s">
        <v>214</v>
      </c>
      <c r="D22" s="12">
        <v>58</v>
      </c>
      <c r="E22" s="12">
        <v>30</v>
      </c>
      <c r="F22" s="12">
        <v>88</v>
      </c>
      <c r="G22" s="12">
        <v>150</v>
      </c>
      <c r="H22" s="12">
        <v>1670</v>
      </c>
      <c r="I22" s="12">
        <v>2</v>
      </c>
      <c r="J22" s="12">
        <v>1</v>
      </c>
      <c r="K22" s="12">
        <v>750</v>
      </c>
      <c r="L22" s="12">
        <v>112500</v>
      </c>
      <c r="M22" s="50">
        <v>11250</v>
      </c>
      <c r="N22" s="54">
        <v>123750</v>
      </c>
      <c r="O22" s="52">
        <f>COUNTIFS('라이더별 건수 RAW'!A:A,시뮬!C22,'라이더별 건수 RAW'!C:C,"&gt;0")</f>
        <v>11</v>
      </c>
    </row>
    <row r="23" spans="2:19" x14ac:dyDescent="0.4">
      <c r="B23" s="12" t="s">
        <v>275</v>
      </c>
      <c r="C23" s="12" t="s">
        <v>215</v>
      </c>
      <c r="D23" s="12">
        <v>60</v>
      </c>
      <c r="E23" s="12">
        <v>30</v>
      </c>
      <c r="F23" s="12">
        <v>90</v>
      </c>
      <c r="G23" s="12">
        <v>450</v>
      </c>
      <c r="H23" s="12">
        <v>1708</v>
      </c>
      <c r="I23" s="12">
        <v>1</v>
      </c>
      <c r="J23" s="12">
        <v>1</v>
      </c>
      <c r="K23" s="12">
        <v>750</v>
      </c>
      <c r="L23" s="12">
        <v>337500</v>
      </c>
      <c r="M23" s="50">
        <v>33750</v>
      </c>
      <c r="N23" s="54">
        <v>371250</v>
      </c>
      <c r="O23" s="52">
        <f>COUNTIFS('라이더별 건수 RAW'!A:A,시뮬!C23,'라이더별 건수 RAW'!C:C,"&gt;0")</f>
        <v>12</v>
      </c>
    </row>
    <row r="24" spans="2:19" x14ac:dyDescent="0.4">
      <c r="B24" s="12" t="s">
        <v>276</v>
      </c>
      <c r="C24" s="12" t="s">
        <v>216</v>
      </c>
      <c r="D24" s="12">
        <v>60</v>
      </c>
      <c r="E24" s="12">
        <v>30</v>
      </c>
      <c r="F24" s="12">
        <v>90</v>
      </c>
      <c r="G24" s="12">
        <v>450</v>
      </c>
      <c r="H24" s="12">
        <v>2512</v>
      </c>
      <c r="I24" s="12">
        <v>1</v>
      </c>
      <c r="J24" s="12">
        <v>1</v>
      </c>
      <c r="K24" s="12">
        <v>750</v>
      </c>
      <c r="L24" s="12">
        <v>337500</v>
      </c>
      <c r="M24" s="50">
        <v>33750</v>
      </c>
      <c r="N24" s="54">
        <v>371250</v>
      </c>
      <c r="O24" s="52">
        <f>COUNTIFS('라이더별 건수 RAW'!A:A,시뮬!C24,'라이더별 건수 RAW'!C:C,"&gt;0")</f>
        <v>13</v>
      </c>
    </row>
    <row r="25" spans="2:19" x14ac:dyDescent="0.4">
      <c r="B25" s="12" t="s">
        <v>277</v>
      </c>
      <c r="C25" s="12" t="s">
        <v>217</v>
      </c>
      <c r="D25" s="12">
        <v>60</v>
      </c>
      <c r="E25" s="12">
        <v>30</v>
      </c>
      <c r="F25" s="12">
        <v>90</v>
      </c>
      <c r="G25" s="12">
        <v>450</v>
      </c>
      <c r="H25" s="12">
        <v>2180</v>
      </c>
      <c r="I25" s="12">
        <v>2</v>
      </c>
      <c r="J25" s="12">
        <v>2</v>
      </c>
      <c r="K25" s="12">
        <v>1500</v>
      </c>
      <c r="L25" s="12">
        <v>675000</v>
      </c>
      <c r="M25" s="50">
        <v>67500</v>
      </c>
      <c r="N25" s="54">
        <v>742500</v>
      </c>
      <c r="O25" s="52">
        <f>COUNTIFS('라이더별 건수 RAW'!A:A,시뮬!C25,'라이더별 건수 RAW'!C:C,"&gt;0")</f>
        <v>14</v>
      </c>
    </row>
    <row r="26" spans="2:19" x14ac:dyDescent="0.4">
      <c r="B26" s="12" t="s">
        <v>278</v>
      </c>
      <c r="C26" s="12" t="s">
        <v>218</v>
      </c>
      <c r="D26" s="12">
        <v>60</v>
      </c>
      <c r="E26" s="12">
        <v>30</v>
      </c>
      <c r="F26" s="12">
        <v>90</v>
      </c>
      <c r="G26" s="12">
        <v>500</v>
      </c>
      <c r="H26" s="12">
        <v>2246</v>
      </c>
      <c r="I26" s="12">
        <v>2</v>
      </c>
      <c r="J26" s="12">
        <v>2</v>
      </c>
      <c r="K26" s="12">
        <v>1500</v>
      </c>
      <c r="L26" s="12">
        <v>750000</v>
      </c>
      <c r="M26" s="50">
        <v>75000</v>
      </c>
      <c r="N26" s="54">
        <v>825000</v>
      </c>
      <c r="O26" s="52">
        <f>COUNTIFS('라이더별 건수 RAW'!A:A,시뮬!C26,'라이더별 건수 RAW'!C:C,"&gt;0")</f>
        <v>13</v>
      </c>
    </row>
    <row r="27" spans="2:19" x14ac:dyDescent="0.4">
      <c r="B27" s="12" t="s">
        <v>279</v>
      </c>
      <c r="C27" s="12" t="s">
        <v>219</v>
      </c>
      <c r="D27" s="12">
        <v>60</v>
      </c>
      <c r="E27" s="12">
        <v>30</v>
      </c>
      <c r="F27" s="12">
        <v>90</v>
      </c>
      <c r="G27" s="12">
        <v>500</v>
      </c>
      <c r="H27" s="12">
        <v>2126</v>
      </c>
      <c r="I27" s="12">
        <v>2</v>
      </c>
      <c r="J27" s="12">
        <v>2</v>
      </c>
      <c r="K27" s="12">
        <v>1500</v>
      </c>
      <c r="L27" s="12">
        <v>750000</v>
      </c>
      <c r="M27" s="50">
        <v>75000</v>
      </c>
      <c r="N27" s="54">
        <v>825000</v>
      </c>
      <c r="O27" s="52">
        <f>COUNTIFS('라이더별 건수 RAW'!A:A,시뮬!C27,'라이더별 건수 RAW'!C:C,"&gt;0")</f>
        <v>13</v>
      </c>
    </row>
    <row r="28" spans="2:19" x14ac:dyDescent="0.4">
      <c r="B28" s="12" t="s">
        <v>280</v>
      </c>
      <c r="C28" s="12" t="s">
        <v>220</v>
      </c>
      <c r="D28" s="12">
        <v>56</v>
      </c>
      <c r="E28" s="12">
        <v>30</v>
      </c>
      <c r="F28" s="12">
        <v>86</v>
      </c>
      <c r="G28" s="12">
        <v>400</v>
      </c>
      <c r="H28" s="12">
        <v>2075</v>
      </c>
      <c r="I28" s="12">
        <v>2</v>
      </c>
      <c r="J28" s="12">
        <v>2</v>
      </c>
      <c r="K28" s="12">
        <v>1500</v>
      </c>
      <c r="L28" s="12">
        <v>600000</v>
      </c>
      <c r="M28" s="50">
        <v>60000</v>
      </c>
      <c r="N28" s="54">
        <v>660000</v>
      </c>
      <c r="O28" s="52">
        <f>COUNTIFS('라이더별 건수 RAW'!A:A,시뮬!C28,'라이더별 건수 RAW'!C:C,"&gt;0")</f>
        <v>13</v>
      </c>
    </row>
    <row r="29" spans="2:19" x14ac:dyDescent="0.4">
      <c r="B29" s="12" t="s">
        <v>281</v>
      </c>
      <c r="C29" s="12" t="s">
        <v>221</v>
      </c>
      <c r="D29" s="12">
        <v>60</v>
      </c>
      <c r="E29" s="12">
        <v>30</v>
      </c>
      <c r="F29" s="12">
        <v>90</v>
      </c>
      <c r="G29" s="12">
        <v>500</v>
      </c>
      <c r="H29" s="12">
        <v>2306</v>
      </c>
      <c r="I29" s="12">
        <v>1</v>
      </c>
      <c r="J29" s="12">
        <v>1</v>
      </c>
      <c r="K29" s="12">
        <v>790</v>
      </c>
      <c r="L29" s="12">
        <v>395000</v>
      </c>
      <c r="M29" s="50">
        <v>39500</v>
      </c>
      <c r="N29" s="54">
        <v>434500</v>
      </c>
      <c r="O29" s="52">
        <f>COUNTIFS('라이더별 건수 RAW'!A:A,시뮬!C29,'라이더별 건수 RAW'!C:C,"&gt;0")</f>
        <v>13</v>
      </c>
    </row>
    <row r="30" spans="2:19" x14ac:dyDescent="0.4">
      <c r="B30" s="12" t="s">
        <v>282</v>
      </c>
      <c r="C30" s="12" t="s">
        <v>222</v>
      </c>
      <c r="D30" s="12">
        <v>56</v>
      </c>
      <c r="E30" s="12">
        <v>30</v>
      </c>
      <c r="F30" s="12">
        <v>86</v>
      </c>
      <c r="G30" s="12">
        <v>400</v>
      </c>
      <c r="H30" s="12">
        <v>2287</v>
      </c>
      <c r="I30" s="12">
        <v>2</v>
      </c>
      <c r="J30" s="12">
        <v>2</v>
      </c>
      <c r="K30" s="12">
        <v>1500</v>
      </c>
      <c r="L30" s="12">
        <v>600000</v>
      </c>
      <c r="M30" s="50">
        <v>60000</v>
      </c>
      <c r="N30" s="54">
        <v>660000</v>
      </c>
      <c r="O30" s="52">
        <f>COUNTIFS('라이더별 건수 RAW'!A:A,시뮬!C30,'라이더별 건수 RAW'!C:C,"&gt;0")</f>
        <v>13</v>
      </c>
    </row>
    <row r="31" spans="2:19" x14ac:dyDescent="0.4">
      <c r="B31" s="12" t="s">
        <v>283</v>
      </c>
      <c r="C31" s="12" t="s">
        <v>223</v>
      </c>
      <c r="D31" s="12">
        <v>57</v>
      </c>
      <c r="E31" s="12">
        <v>30</v>
      </c>
      <c r="F31" s="12">
        <v>87</v>
      </c>
      <c r="G31" s="12">
        <v>400</v>
      </c>
      <c r="H31" s="12">
        <v>2208</v>
      </c>
      <c r="I31" s="12">
        <v>2</v>
      </c>
      <c r="J31" s="12">
        <v>2</v>
      </c>
      <c r="K31" s="12">
        <v>1500</v>
      </c>
      <c r="L31" s="12">
        <v>600000</v>
      </c>
      <c r="M31" s="50">
        <v>60000</v>
      </c>
      <c r="N31" s="54">
        <v>660000</v>
      </c>
      <c r="O31" s="52">
        <f>COUNTIFS('라이더별 건수 RAW'!A:A,시뮬!C31,'라이더별 건수 RAW'!C:C,"&gt;0")</f>
        <v>13</v>
      </c>
    </row>
    <row r="32" spans="2:19" x14ac:dyDescent="0.4">
      <c r="B32" s="12" t="s">
        <v>284</v>
      </c>
      <c r="C32" s="12" t="s">
        <v>224</v>
      </c>
      <c r="D32" s="12">
        <v>55</v>
      </c>
      <c r="E32" s="12">
        <v>30</v>
      </c>
      <c r="F32" s="12">
        <v>85</v>
      </c>
      <c r="G32" s="12">
        <v>400</v>
      </c>
      <c r="H32" s="12">
        <v>2201</v>
      </c>
      <c r="I32" s="12">
        <v>2</v>
      </c>
      <c r="J32" s="12">
        <v>2</v>
      </c>
      <c r="K32" s="12">
        <v>1500</v>
      </c>
      <c r="L32" s="12">
        <v>600000</v>
      </c>
      <c r="M32" s="50">
        <v>60000</v>
      </c>
      <c r="N32" s="54">
        <v>660000</v>
      </c>
      <c r="O32" s="52">
        <f>COUNTIFS('라이더별 건수 RAW'!A:A,시뮬!C32,'라이더별 건수 RAW'!C:C,"&gt;0")</f>
        <v>13</v>
      </c>
      <c r="R32" s="56"/>
      <c r="S32" s="57"/>
    </row>
    <row r="33" spans="2:15" x14ac:dyDescent="0.4">
      <c r="B33" s="12" t="s">
        <v>285</v>
      </c>
      <c r="C33" s="12" t="s">
        <v>225</v>
      </c>
      <c r="D33" s="12">
        <v>60</v>
      </c>
      <c r="E33" s="12">
        <v>30</v>
      </c>
      <c r="F33" s="12">
        <v>90</v>
      </c>
      <c r="G33" s="12">
        <v>500</v>
      </c>
      <c r="H33" s="12">
        <v>2304</v>
      </c>
      <c r="I33" s="12">
        <v>2</v>
      </c>
      <c r="J33" s="12">
        <v>2</v>
      </c>
      <c r="K33" s="12">
        <v>1540</v>
      </c>
      <c r="L33" s="12">
        <v>770000</v>
      </c>
      <c r="M33" s="50">
        <v>77000</v>
      </c>
      <c r="N33" s="54">
        <v>847000</v>
      </c>
      <c r="O33" s="52">
        <f>COUNTIFS('라이더별 건수 RAW'!A:A,시뮬!C33,'라이더별 건수 RAW'!C:C,"&gt;0")</f>
        <v>13</v>
      </c>
    </row>
    <row r="34" spans="2:15" x14ac:dyDescent="0.4">
      <c r="B34" s="12" t="s">
        <v>286</v>
      </c>
      <c r="C34" s="12" t="s">
        <v>226</v>
      </c>
      <c r="D34" s="12">
        <v>56</v>
      </c>
      <c r="E34" s="12">
        <v>30</v>
      </c>
      <c r="F34" s="12">
        <v>86</v>
      </c>
      <c r="G34" s="12">
        <v>400</v>
      </c>
      <c r="H34" s="12">
        <v>2359</v>
      </c>
      <c r="I34" s="12">
        <v>2</v>
      </c>
      <c r="J34" s="12">
        <v>2</v>
      </c>
      <c r="K34" s="12">
        <v>1520</v>
      </c>
      <c r="L34" s="12">
        <v>608000</v>
      </c>
      <c r="M34" s="50">
        <v>60800</v>
      </c>
      <c r="N34" s="54">
        <v>668800</v>
      </c>
      <c r="O34" s="52">
        <f>COUNTIFS('라이더별 건수 RAW'!A:A,시뮬!C34,'라이더별 건수 RAW'!C:C,"&gt;0")</f>
        <v>12</v>
      </c>
    </row>
    <row r="35" spans="2:15" ht="18" thickBot="1" x14ac:dyDescent="0.45">
      <c r="N35" s="55">
        <f>SUM(N21:N34)</f>
        <v>8137800</v>
      </c>
      <c r="O35" s="39" t="s">
        <v>256</v>
      </c>
    </row>
    <row r="36" spans="2:15" ht="18" thickTop="1" x14ac:dyDescent="0.4"/>
    <row r="37" spans="2:15" x14ac:dyDescent="0.4">
      <c r="B37" s="38" t="s">
        <v>267</v>
      </c>
    </row>
    <row r="38" spans="2:15" x14ac:dyDescent="0.4">
      <c r="B38" s="40" t="s">
        <v>261</v>
      </c>
      <c r="G38" s="41" t="s">
        <v>262</v>
      </c>
    </row>
    <row r="39" spans="2:15" x14ac:dyDescent="0.4">
      <c r="B39" s="16" t="s">
        <v>197</v>
      </c>
      <c r="C39" s="16" t="s">
        <v>263</v>
      </c>
      <c r="D39" s="16" t="s">
        <v>266</v>
      </c>
      <c r="E39" s="16" t="s">
        <v>264</v>
      </c>
      <c r="F39" s="15"/>
      <c r="G39" s="16" t="s">
        <v>197</v>
      </c>
      <c r="H39" s="16" t="s">
        <v>263</v>
      </c>
      <c r="I39" s="16" t="s">
        <v>272</v>
      </c>
      <c r="J39" s="16" t="s">
        <v>265</v>
      </c>
    </row>
    <row r="40" spans="2:15" x14ac:dyDescent="0.4">
      <c r="B40" s="12" t="s">
        <v>198</v>
      </c>
      <c r="C40" s="12">
        <v>288750</v>
      </c>
      <c r="D40" s="13">
        <f>SUMIFS('라이더별 건수 RAW'!$N:$N,'라이더별 건수 RAW'!A:A,시뮬!B40)</f>
        <v>261000</v>
      </c>
      <c r="E40" s="14">
        <f>C40-D40</f>
        <v>27750</v>
      </c>
      <c r="F40" s="15"/>
      <c r="G40" s="12" t="s">
        <v>198</v>
      </c>
      <c r="H40" s="12">
        <v>288750</v>
      </c>
      <c r="I40" s="13">
        <f>SUMIFS('라이더별 건수 RAW'!$O:$O,'라이더별 건수 RAW'!$A:$A,시뮬!G40)</f>
        <v>172000</v>
      </c>
      <c r="J40" s="14">
        <f>H40-I40</f>
        <v>116750</v>
      </c>
    </row>
    <row r="41" spans="2:15" x14ac:dyDescent="0.4">
      <c r="B41" s="12" t="s">
        <v>214</v>
      </c>
      <c r="C41" s="12">
        <v>123750</v>
      </c>
      <c r="D41" s="13">
        <f>SUMIFS('라이더별 건수 RAW'!$N:$N,'라이더별 건수 RAW'!A:A,시뮬!B41)</f>
        <v>334000</v>
      </c>
      <c r="E41" s="14">
        <f t="shared" ref="E41:E53" si="0">C41-D41</f>
        <v>-210250</v>
      </c>
      <c r="F41" s="15"/>
      <c r="G41" s="12" t="s">
        <v>214</v>
      </c>
      <c r="H41" s="12">
        <v>123750</v>
      </c>
      <c r="I41" s="13">
        <f>SUMIFS('라이더별 건수 RAW'!$O:$O,'라이더별 건수 RAW'!$A:$A,시뮬!G41)</f>
        <v>246000</v>
      </c>
      <c r="J41" s="14">
        <f t="shared" ref="J41:J53" si="1">H41-I41</f>
        <v>-122250</v>
      </c>
    </row>
    <row r="42" spans="2:15" x14ac:dyDescent="0.4">
      <c r="B42" s="12" t="s">
        <v>215</v>
      </c>
      <c r="C42" s="12">
        <v>371250</v>
      </c>
      <c r="D42" s="13">
        <f>SUMIFS('라이더별 건수 RAW'!$N:$N,'라이더별 건수 RAW'!A:A,시뮬!B42)</f>
        <v>341600</v>
      </c>
      <c r="E42" s="14">
        <f t="shared" si="0"/>
        <v>29650</v>
      </c>
      <c r="F42" s="15"/>
      <c r="G42" s="12" t="s">
        <v>215</v>
      </c>
      <c r="H42" s="12">
        <v>371250</v>
      </c>
      <c r="I42" s="13">
        <f>SUMIFS('라이더별 건수 RAW'!$O:$O,'라이더별 건수 RAW'!$A:$A,시뮬!G42)</f>
        <v>181000</v>
      </c>
      <c r="J42" s="14">
        <f t="shared" si="1"/>
        <v>190250</v>
      </c>
    </row>
    <row r="43" spans="2:15" x14ac:dyDescent="0.4">
      <c r="B43" s="12" t="s">
        <v>216</v>
      </c>
      <c r="C43" s="12">
        <v>371250</v>
      </c>
      <c r="D43" s="13">
        <f>SUMIFS('라이더별 건수 RAW'!$N:$N,'라이더별 건수 RAW'!A:A,시뮬!B43)</f>
        <v>452400</v>
      </c>
      <c r="E43" s="14">
        <f t="shared" si="0"/>
        <v>-81150</v>
      </c>
      <c r="F43" s="15"/>
      <c r="G43" s="12" t="s">
        <v>216</v>
      </c>
      <c r="H43" s="12">
        <v>371250</v>
      </c>
      <c r="I43" s="13">
        <f>SUMIFS('라이더별 건수 RAW'!$O:$O,'라이더별 건수 RAW'!$A:$A,시뮬!G43)</f>
        <v>522000</v>
      </c>
      <c r="J43" s="14">
        <f t="shared" si="1"/>
        <v>-150750</v>
      </c>
    </row>
    <row r="44" spans="2:15" x14ac:dyDescent="0.4">
      <c r="B44" s="12" t="s">
        <v>217</v>
      </c>
      <c r="C44" s="12">
        <v>742500</v>
      </c>
      <c r="D44" s="13">
        <f>SUMIFS('라이더별 건수 RAW'!$N:$N,'라이더별 건수 RAW'!A:A,시뮬!B44)</f>
        <v>436000</v>
      </c>
      <c r="E44" s="14">
        <f t="shared" si="0"/>
        <v>306500</v>
      </c>
      <c r="F44" s="15"/>
      <c r="G44" s="12" t="s">
        <v>217</v>
      </c>
      <c r="H44" s="12">
        <v>742500</v>
      </c>
      <c r="I44" s="13">
        <f>SUMIFS('라이더별 건수 RAW'!$O:$O,'라이더별 건수 RAW'!$A:$A,시뮬!G44)</f>
        <v>335000</v>
      </c>
      <c r="J44" s="14">
        <f t="shared" si="1"/>
        <v>407500</v>
      </c>
    </row>
    <row r="45" spans="2:15" x14ac:dyDescent="0.4">
      <c r="B45" s="12" t="s">
        <v>218</v>
      </c>
      <c r="C45" s="12">
        <v>825000</v>
      </c>
      <c r="D45" s="13">
        <f>SUMIFS('라이더별 건수 RAW'!$N:$N,'라이더별 건수 RAW'!A:A,시뮬!B45)</f>
        <v>392800</v>
      </c>
      <c r="E45" s="14">
        <f t="shared" si="0"/>
        <v>432200</v>
      </c>
      <c r="F45" s="15"/>
      <c r="G45" s="12" t="s">
        <v>218</v>
      </c>
      <c r="H45" s="12">
        <v>825000</v>
      </c>
      <c r="I45" s="13">
        <f>SUMIFS('라이더별 건수 RAW'!$O:$O,'라이더별 건수 RAW'!$A:$A,시뮬!G45)</f>
        <v>364000</v>
      </c>
      <c r="J45" s="14">
        <f t="shared" si="1"/>
        <v>461000</v>
      </c>
    </row>
    <row r="46" spans="2:15" x14ac:dyDescent="0.4">
      <c r="B46" s="12" t="s">
        <v>219</v>
      </c>
      <c r="C46" s="12">
        <v>825000</v>
      </c>
      <c r="D46" s="13">
        <f>SUMIFS('라이더별 건수 RAW'!$N:$N,'라이더별 건수 RAW'!A:A,시뮬!B46)</f>
        <v>425200</v>
      </c>
      <c r="E46" s="14">
        <f t="shared" si="0"/>
        <v>399800</v>
      </c>
      <c r="F46" s="15"/>
      <c r="G46" s="12" t="s">
        <v>219</v>
      </c>
      <c r="H46" s="12">
        <v>825000</v>
      </c>
      <c r="I46" s="13">
        <f>SUMIFS('라이더별 건수 RAW'!$O:$O,'라이더별 건수 RAW'!$A:$A,시뮬!G46)</f>
        <v>421000</v>
      </c>
      <c r="J46" s="14">
        <f t="shared" si="1"/>
        <v>404000</v>
      </c>
    </row>
    <row r="47" spans="2:15" x14ac:dyDescent="0.4">
      <c r="B47" s="12" t="s">
        <v>220</v>
      </c>
      <c r="C47" s="12">
        <v>660000</v>
      </c>
      <c r="D47" s="13">
        <f>SUMIFS('라이더별 건수 RAW'!$N:$N,'라이더별 건수 RAW'!A:A,시뮬!B47)</f>
        <v>401200</v>
      </c>
      <c r="E47" s="14">
        <f t="shared" si="0"/>
        <v>258800</v>
      </c>
      <c r="F47" s="15"/>
      <c r="G47" s="12" t="s">
        <v>220</v>
      </c>
      <c r="H47" s="12">
        <v>660000</v>
      </c>
      <c r="I47" s="13">
        <f>SUMIFS('라이더별 건수 RAW'!$O:$O,'라이더별 건수 RAW'!$A:$A,시뮬!G47)</f>
        <v>357000</v>
      </c>
      <c r="J47" s="14">
        <f t="shared" si="1"/>
        <v>303000</v>
      </c>
    </row>
    <row r="48" spans="2:15" x14ac:dyDescent="0.4">
      <c r="B48" s="12" t="s">
        <v>221</v>
      </c>
      <c r="C48" s="12">
        <v>434500</v>
      </c>
      <c r="D48" s="13">
        <f>SUMIFS('라이더별 건수 RAW'!$N:$N,'라이더별 건수 RAW'!A:A,시뮬!B48)</f>
        <v>447600</v>
      </c>
      <c r="E48" s="14">
        <f t="shared" si="0"/>
        <v>-13100</v>
      </c>
      <c r="F48" s="15"/>
      <c r="G48" s="12" t="s">
        <v>221</v>
      </c>
      <c r="H48" s="12">
        <v>434500</v>
      </c>
      <c r="I48" s="13">
        <f>SUMIFS('라이더별 건수 RAW'!$O:$O,'라이더별 건수 RAW'!$A:$A,시뮬!G48)</f>
        <v>547000</v>
      </c>
      <c r="J48" s="14">
        <f t="shared" si="1"/>
        <v>-112500</v>
      </c>
    </row>
    <row r="49" spans="2:10" x14ac:dyDescent="0.4">
      <c r="B49" s="12" t="s">
        <v>222</v>
      </c>
      <c r="C49" s="12">
        <v>660000</v>
      </c>
      <c r="D49" s="13">
        <f>SUMIFS('라이더별 건수 RAW'!$N:$N,'라이더별 건수 RAW'!A:A,시뮬!B49)</f>
        <v>450600</v>
      </c>
      <c r="E49" s="14">
        <f t="shared" si="0"/>
        <v>209400</v>
      </c>
      <c r="F49" s="15"/>
      <c r="G49" s="12" t="s">
        <v>222</v>
      </c>
      <c r="H49" s="12">
        <v>660000</v>
      </c>
      <c r="I49" s="13">
        <f>SUMIFS('라이더별 건수 RAW'!$O:$O,'라이더별 건수 RAW'!$A:$A,시뮬!G49)</f>
        <v>426000</v>
      </c>
      <c r="J49" s="14">
        <f t="shared" si="1"/>
        <v>234000</v>
      </c>
    </row>
    <row r="50" spans="2:10" x14ac:dyDescent="0.4">
      <c r="B50" s="12" t="s">
        <v>223</v>
      </c>
      <c r="C50" s="12">
        <v>660000</v>
      </c>
      <c r="D50" s="13">
        <f>SUMIFS('라이더별 건수 RAW'!$N:$N,'라이더별 건수 RAW'!A:A,시뮬!B50)</f>
        <v>441600</v>
      </c>
      <c r="E50" s="14">
        <f t="shared" si="0"/>
        <v>218400</v>
      </c>
      <c r="F50" s="15"/>
      <c r="G50" s="12" t="s">
        <v>223</v>
      </c>
      <c r="H50" s="12">
        <v>660000</v>
      </c>
      <c r="I50" s="13">
        <f>SUMIFS('라이더별 건수 RAW'!$O:$O,'라이더별 건수 RAW'!$A:$A,시뮬!G50)</f>
        <v>468000</v>
      </c>
      <c r="J50" s="14">
        <f t="shared" si="1"/>
        <v>192000</v>
      </c>
    </row>
    <row r="51" spans="2:10" x14ac:dyDescent="0.4">
      <c r="B51" s="12" t="s">
        <v>224</v>
      </c>
      <c r="C51" s="12">
        <v>660000</v>
      </c>
      <c r="D51" s="13">
        <f>SUMIFS('라이더별 건수 RAW'!$N:$N,'라이더별 건수 RAW'!A:A,시뮬!B51)</f>
        <v>390200</v>
      </c>
      <c r="E51" s="14">
        <f t="shared" si="0"/>
        <v>269800</v>
      </c>
      <c r="F51" s="15"/>
      <c r="G51" s="12" t="s">
        <v>224</v>
      </c>
      <c r="H51" s="12">
        <v>660000</v>
      </c>
      <c r="I51" s="13">
        <f>SUMIFS('라이더별 건수 RAW'!$O:$O,'라이더별 건수 RAW'!$A:$A,시뮬!G51)</f>
        <v>401000</v>
      </c>
      <c r="J51" s="14">
        <f t="shared" si="1"/>
        <v>259000</v>
      </c>
    </row>
    <row r="52" spans="2:10" x14ac:dyDescent="0.4">
      <c r="B52" s="12" t="s">
        <v>225</v>
      </c>
      <c r="C52" s="12">
        <v>847000</v>
      </c>
      <c r="D52" s="13">
        <f>SUMIFS('라이더별 건수 RAW'!$N:$N,'라이더별 건수 RAW'!A:A,시뮬!B52)</f>
        <v>460800</v>
      </c>
      <c r="E52" s="14">
        <f t="shared" si="0"/>
        <v>386200</v>
      </c>
      <c r="F52" s="15"/>
      <c r="G52" s="12" t="s">
        <v>225</v>
      </c>
      <c r="H52" s="12">
        <v>847000</v>
      </c>
      <c r="I52" s="13">
        <f>SUMIFS('라이더별 건수 RAW'!$O:$O,'라이더별 건수 RAW'!$A:$A,시뮬!G52)</f>
        <v>492000</v>
      </c>
      <c r="J52" s="14">
        <f t="shared" si="1"/>
        <v>355000</v>
      </c>
    </row>
    <row r="53" spans="2:10" x14ac:dyDescent="0.4">
      <c r="B53" s="12" t="s">
        <v>226</v>
      </c>
      <c r="C53" s="12">
        <v>668800</v>
      </c>
      <c r="D53" s="13">
        <f>SUMIFS('라이더별 건수 RAW'!$N:$N,'라이더별 건수 RAW'!A:A,시뮬!B53)</f>
        <v>447600</v>
      </c>
      <c r="E53" s="14">
        <f t="shared" si="0"/>
        <v>221200</v>
      </c>
      <c r="F53" s="15"/>
      <c r="G53" s="12" t="s">
        <v>226</v>
      </c>
      <c r="H53" s="12">
        <v>668800</v>
      </c>
      <c r="I53" s="13">
        <f>SUMIFS('라이더별 건수 RAW'!$O:$O,'라이더별 건수 RAW'!$A:$A,시뮬!G53)</f>
        <v>560000</v>
      </c>
      <c r="J53" s="14">
        <f t="shared" si="1"/>
        <v>108800</v>
      </c>
    </row>
    <row r="57" spans="2:10" x14ac:dyDescent="0.4">
      <c r="B57" t="s">
        <v>289</v>
      </c>
    </row>
  </sheetData>
  <phoneticPr fontId="1" type="noConversion"/>
  <conditionalFormatting sqref="E40:E53 J40:J5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F28A-2FBF-458A-9B32-739A1950D08D}">
  <dimension ref="A3:G29"/>
  <sheetViews>
    <sheetView topLeftCell="A16" workbookViewId="0">
      <selection activeCell="F5" sqref="F5:G29"/>
    </sheetView>
  </sheetViews>
  <sheetFormatPr defaultRowHeight="17.399999999999999" x14ac:dyDescent="0.4"/>
  <cols>
    <col min="1" max="1" width="13.296875" bestFit="1" customWidth="1"/>
    <col min="2" max="2" width="12.59765625" bestFit="1" customWidth="1"/>
  </cols>
  <sheetData>
    <row r="3" spans="1:7" x14ac:dyDescent="0.4">
      <c r="A3" s="58" t="s">
        <v>310</v>
      </c>
      <c r="B3" t="s">
        <v>312</v>
      </c>
    </row>
    <row r="4" spans="1:7" x14ac:dyDescent="0.4">
      <c r="A4" s="59" t="s">
        <v>241</v>
      </c>
      <c r="B4" s="57">
        <v>200.5</v>
      </c>
    </row>
    <row r="5" spans="1:7" x14ac:dyDescent="0.4">
      <c r="A5" s="59" t="s">
        <v>211</v>
      </c>
      <c r="B5" s="57">
        <v>234.16666666666666</v>
      </c>
      <c r="F5" t="s">
        <v>241</v>
      </c>
      <c r="G5" s="57">
        <v>200.5</v>
      </c>
    </row>
    <row r="6" spans="1:7" x14ac:dyDescent="0.4">
      <c r="A6" s="59" t="s">
        <v>136</v>
      </c>
      <c r="B6" s="57">
        <v>23.642857142857142</v>
      </c>
      <c r="F6" t="s">
        <v>211</v>
      </c>
      <c r="G6" s="57">
        <v>234.16666666666666</v>
      </c>
    </row>
    <row r="7" spans="1:7" x14ac:dyDescent="0.4">
      <c r="A7" s="59" t="s">
        <v>229</v>
      </c>
      <c r="B7" s="57">
        <v>225</v>
      </c>
      <c r="F7" t="s">
        <v>136</v>
      </c>
      <c r="G7" s="57">
        <v>23.642857142857142</v>
      </c>
    </row>
    <row r="8" spans="1:7" x14ac:dyDescent="0.4">
      <c r="A8" s="59" t="s">
        <v>139</v>
      </c>
      <c r="B8" s="57">
        <v>251.14285714285714</v>
      </c>
      <c r="F8" t="s">
        <v>229</v>
      </c>
      <c r="G8" s="57">
        <v>225</v>
      </c>
    </row>
    <row r="9" spans="1:7" x14ac:dyDescent="0.4">
      <c r="A9" s="59" t="s">
        <v>232</v>
      </c>
      <c r="B9" s="57">
        <v>44.4</v>
      </c>
      <c r="F9" t="s">
        <v>139</v>
      </c>
      <c r="G9" s="57">
        <v>251.14285714285714</v>
      </c>
    </row>
    <row r="10" spans="1:7" x14ac:dyDescent="0.4">
      <c r="A10" s="59" t="s">
        <v>142</v>
      </c>
      <c r="B10" s="57">
        <v>0</v>
      </c>
      <c r="F10" t="s">
        <v>232</v>
      </c>
      <c r="G10" s="57">
        <v>44.4</v>
      </c>
    </row>
    <row r="11" spans="1:7" x14ac:dyDescent="0.4">
      <c r="A11" s="59" t="s">
        <v>145</v>
      </c>
      <c r="B11" s="57">
        <v>150.5</v>
      </c>
      <c r="F11" t="s">
        <v>142</v>
      </c>
      <c r="G11" s="57">
        <v>0</v>
      </c>
    </row>
    <row r="12" spans="1:7" x14ac:dyDescent="0.4">
      <c r="A12" s="59" t="s">
        <v>148</v>
      </c>
      <c r="B12" s="57">
        <v>117.57142857142857</v>
      </c>
      <c r="F12" t="s">
        <v>145</v>
      </c>
      <c r="G12" s="57">
        <v>150.5</v>
      </c>
    </row>
    <row r="13" spans="1:7" x14ac:dyDescent="0.4">
      <c r="A13" s="59" t="s">
        <v>150</v>
      </c>
      <c r="B13" s="57">
        <v>215.84615384615384</v>
      </c>
      <c r="F13" t="s">
        <v>148</v>
      </c>
      <c r="G13" s="57">
        <v>117.57142857142857</v>
      </c>
    </row>
    <row r="14" spans="1:7" x14ac:dyDescent="0.4">
      <c r="A14" s="59" t="s">
        <v>153</v>
      </c>
      <c r="B14" s="57">
        <v>0</v>
      </c>
      <c r="F14" t="s">
        <v>150</v>
      </c>
      <c r="G14" s="57">
        <v>215.84615384615384</v>
      </c>
    </row>
    <row r="15" spans="1:7" x14ac:dyDescent="0.4">
      <c r="A15" s="59" t="s">
        <v>156</v>
      </c>
      <c r="B15" s="57">
        <v>26.928571428571427</v>
      </c>
      <c r="F15" t="s">
        <v>153</v>
      </c>
      <c r="G15" s="57">
        <v>0</v>
      </c>
    </row>
    <row r="16" spans="1:7" x14ac:dyDescent="0.4">
      <c r="A16" s="59" t="s">
        <v>159</v>
      </c>
      <c r="B16" s="57">
        <v>8.6428571428571423</v>
      </c>
      <c r="F16" t="s">
        <v>156</v>
      </c>
      <c r="G16" s="57">
        <v>26.928571428571427</v>
      </c>
    </row>
    <row r="17" spans="1:7" x14ac:dyDescent="0.4">
      <c r="A17" s="59" t="s">
        <v>162</v>
      </c>
      <c r="B17" s="57">
        <v>242.57142857142858</v>
      </c>
      <c r="F17" t="s">
        <v>159</v>
      </c>
      <c r="G17" s="57">
        <v>8.6428571428571423</v>
      </c>
    </row>
    <row r="18" spans="1:7" x14ac:dyDescent="0.4">
      <c r="A18" s="59" t="s">
        <v>165</v>
      </c>
      <c r="B18" s="57">
        <v>0</v>
      </c>
      <c r="F18" t="s">
        <v>162</v>
      </c>
      <c r="G18" s="57">
        <v>242.57142857142858</v>
      </c>
    </row>
    <row r="19" spans="1:7" x14ac:dyDescent="0.4">
      <c r="A19" s="59" t="s">
        <v>168</v>
      </c>
      <c r="B19" s="57">
        <v>13.8</v>
      </c>
      <c r="F19" t="s">
        <v>165</v>
      </c>
      <c r="G19" s="57">
        <v>0</v>
      </c>
    </row>
    <row r="20" spans="1:7" x14ac:dyDescent="0.4">
      <c r="A20" s="59" t="s">
        <v>171</v>
      </c>
      <c r="B20" s="57">
        <v>20.785714285714285</v>
      </c>
      <c r="F20" t="s">
        <v>168</v>
      </c>
      <c r="G20" s="57">
        <v>13.8</v>
      </c>
    </row>
    <row r="21" spans="1:7" x14ac:dyDescent="0.4">
      <c r="A21" s="59" t="s">
        <v>174</v>
      </c>
      <c r="B21" s="57">
        <v>1.1428571428571428</v>
      </c>
      <c r="F21" t="s">
        <v>171</v>
      </c>
      <c r="G21" s="57">
        <v>20.785714285714285</v>
      </c>
    </row>
    <row r="22" spans="1:7" x14ac:dyDescent="0.4">
      <c r="A22" s="59" t="s">
        <v>248</v>
      </c>
      <c r="B22" s="57">
        <v>84</v>
      </c>
      <c r="F22" t="s">
        <v>174</v>
      </c>
      <c r="G22" s="57">
        <v>1.1428571428571428</v>
      </c>
    </row>
    <row r="23" spans="1:7" x14ac:dyDescent="0.4">
      <c r="A23" s="59" t="s">
        <v>177</v>
      </c>
      <c r="B23" s="57">
        <v>251.64285714285714</v>
      </c>
      <c r="F23" t="s">
        <v>248</v>
      </c>
      <c r="G23" s="57">
        <v>84</v>
      </c>
    </row>
    <row r="24" spans="1:7" x14ac:dyDescent="0.4">
      <c r="A24" s="59" t="s">
        <v>180</v>
      </c>
      <c r="B24" s="57">
        <v>246.14285714285714</v>
      </c>
      <c r="F24" t="s">
        <v>177</v>
      </c>
      <c r="G24" s="57">
        <v>251.64285714285714</v>
      </c>
    </row>
    <row r="25" spans="1:7" x14ac:dyDescent="0.4">
      <c r="A25" s="59" t="s">
        <v>183</v>
      </c>
      <c r="B25" s="57">
        <v>172.28571428571428</v>
      </c>
      <c r="F25" t="s">
        <v>180</v>
      </c>
      <c r="G25" s="57">
        <v>246.14285714285714</v>
      </c>
    </row>
    <row r="26" spans="1:7" x14ac:dyDescent="0.4">
      <c r="A26" s="59" t="s">
        <v>186</v>
      </c>
      <c r="B26" s="57">
        <v>156.57142857142858</v>
      </c>
      <c r="F26" t="s">
        <v>183</v>
      </c>
      <c r="G26" s="57">
        <v>172.28571428571428</v>
      </c>
    </row>
    <row r="27" spans="1:7" x14ac:dyDescent="0.4">
      <c r="A27" s="59" t="s">
        <v>189</v>
      </c>
      <c r="B27" s="57">
        <v>63.090909090909093</v>
      </c>
      <c r="F27" t="s">
        <v>186</v>
      </c>
      <c r="G27" s="57">
        <v>156.57142857142858</v>
      </c>
    </row>
    <row r="28" spans="1:7" x14ac:dyDescent="0.4">
      <c r="A28" s="59" t="s">
        <v>192</v>
      </c>
      <c r="B28" s="57">
        <v>26.285714285714285</v>
      </c>
      <c r="F28" t="s">
        <v>189</v>
      </c>
      <c r="G28" s="57">
        <v>63.090909090909093</v>
      </c>
    </row>
    <row r="29" spans="1:7" x14ac:dyDescent="0.4">
      <c r="A29" s="59" t="s">
        <v>311</v>
      </c>
      <c r="B29" s="57">
        <v>107.14181818181818</v>
      </c>
      <c r="F29" t="s">
        <v>192</v>
      </c>
      <c r="G29" s="57">
        <v>26.285714285714285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2FBE-6A99-4246-B772-74C0840A430E}">
  <dimension ref="A13:P289"/>
  <sheetViews>
    <sheetView topLeftCell="A14" zoomScale="85" zoomScaleNormal="85" workbookViewId="0">
      <selection activeCell="P289" sqref="A14:P289"/>
    </sheetView>
  </sheetViews>
  <sheetFormatPr defaultRowHeight="17.399999999999999" x14ac:dyDescent="0.4"/>
  <cols>
    <col min="2" max="2" width="9.796875" customWidth="1"/>
    <col min="3" max="3" width="11.69921875" customWidth="1"/>
    <col min="4" max="4" width="10.69921875" customWidth="1"/>
    <col min="5" max="5" width="10.09765625" customWidth="1"/>
    <col min="6" max="6" width="20.796875" customWidth="1"/>
    <col min="7" max="7" width="13.8984375" customWidth="1"/>
    <col min="8" max="8" width="12" customWidth="1"/>
    <col min="9" max="9" width="10.09765625" customWidth="1"/>
    <col min="10" max="10" width="12.09765625" customWidth="1"/>
    <col min="11" max="11" width="19.8984375" customWidth="1"/>
    <col min="12" max="12" width="15.69921875" customWidth="1"/>
    <col min="14" max="14" width="12.19921875" customWidth="1"/>
    <col min="15" max="15" width="13.19921875" customWidth="1"/>
    <col min="16" max="16" width="12.3984375" customWidth="1"/>
  </cols>
  <sheetData>
    <row r="13" spans="1:16" x14ac:dyDescent="0.4">
      <c r="N13" s="10">
        <f>SUM(N15:N289)</f>
        <v>5682600</v>
      </c>
      <c r="O13" s="10">
        <f>SUM(O15:O289)</f>
        <v>5492000</v>
      </c>
      <c r="P13" s="10">
        <f>SUM(P15:P289)</f>
        <v>7233800</v>
      </c>
    </row>
    <row r="14" spans="1:16" x14ac:dyDescent="0.4">
      <c r="A14" s="6" t="s">
        <v>197</v>
      </c>
      <c r="B14" s="7" t="s">
        <v>124</v>
      </c>
      <c r="C14" s="7" t="s">
        <v>125</v>
      </c>
      <c r="D14" s="7" t="s">
        <v>126</v>
      </c>
      <c r="E14" s="7" t="s">
        <v>127</v>
      </c>
      <c r="F14" s="7" t="s">
        <v>128</v>
      </c>
      <c r="G14" s="7" t="s">
        <v>129</v>
      </c>
      <c r="H14" s="7" t="s">
        <v>130</v>
      </c>
      <c r="I14" s="7" t="s">
        <v>131</v>
      </c>
      <c r="J14" s="7" t="s">
        <v>132</v>
      </c>
      <c r="K14" s="7" t="s">
        <v>133</v>
      </c>
      <c r="L14" s="7" t="s">
        <v>134</v>
      </c>
      <c r="M14" s="7" t="s">
        <v>253</v>
      </c>
      <c r="N14" s="7" t="s">
        <v>90</v>
      </c>
      <c r="O14" s="7" t="s">
        <v>91</v>
      </c>
      <c r="P14" s="7" t="s">
        <v>92</v>
      </c>
    </row>
    <row r="15" spans="1:16" x14ac:dyDescent="0.4">
      <c r="A15" s="4" t="s">
        <v>198</v>
      </c>
      <c r="B15" s="4" t="s">
        <v>136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 t="s">
        <v>137</v>
      </c>
      <c r="L15" s="4" t="s">
        <v>138</v>
      </c>
      <c r="M15" s="8">
        <f>IFERROR(C15/(C15+D15+E15+F15),)</f>
        <v>0</v>
      </c>
      <c r="N15" s="4">
        <f>IF(M15&gt;=0.9,C15*시뮬!$E$12,)</f>
        <v>0</v>
      </c>
      <c r="O15" s="4">
        <f>MAX(0,(IF(M15&gt;=0.9,(C15-시뮬!$C$13)*시뮬!$E$13,)))</f>
        <v>0</v>
      </c>
      <c r="P15" s="4">
        <f>IF(M15&lt;0.9,0,IF(C15&lt;=시뮬!$C$14,C15*시뮬!$E$14,
IF(C15&lt;=시뮬!$C$15,100*시뮬!$E$14+(C15-100)*시뮬!$E$15,
IF(C15&lt;=시뮬!$C$16,100*시뮬!$E$14+100*시뮬!$E$15+(C15-200)*시뮬!$E$16,
IF(C15&lt;=시뮬!$C$17,100*시뮬!$E$14+100*시뮬!$E$15+100*시뮬!$E$16+(C15-300)*시뮬!$E$17,
100*시뮬!$E$14+100*시뮬!$E$15+100*시뮬!$E$16+100*시뮬!$E$17)))))</f>
        <v>0</v>
      </c>
    </row>
    <row r="16" spans="1:16" x14ac:dyDescent="0.4">
      <c r="A16" s="5" t="s">
        <v>198</v>
      </c>
      <c r="B16" s="5" t="s">
        <v>139</v>
      </c>
      <c r="C16" s="5">
        <v>169</v>
      </c>
      <c r="D16" s="5">
        <v>10</v>
      </c>
      <c r="E16" s="5">
        <v>7</v>
      </c>
      <c r="F16" s="5">
        <v>0</v>
      </c>
      <c r="G16" s="5">
        <v>72</v>
      </c>
      <c r="H16" s="5">
        <v>29</v>
      </c>
      <c r="I16" s="5">
        <v>36</v>
      </c>
      <c r="J16" s="5">
        <v>32</v>
      </c>
      <c r="K16" s="5" t="s">
        <v>140</v>
      </c>
      <c r="L16" s="5" t="s">
        <v>141</v>
      </c>
      <c r="M16" s="9">
        <f t="shared" ref="M16:M79" si="0">IFERROR(C16/(C16+D16+E16+F16),)</f>
        <v>0.90860215053763438</v>
      </c>
      <c r="N16" s="4">
        <f>IF(M16&gt;=0.9,C16*시뮬!$E$12,)</f>
        <v>33800</v>
      </c>
      <c r="O16" s="4">
        <f>MAX(0,(IF(M16&gt;=0.9,(C16-시뮬!$C$13)*시뮬!$E$13,)))</f>
        <v>0</v>
      </c>
      <c r="P16" s="4">
        <f>IF(M16&lt;0.9,0,IF(C16&lt;=시뮬!$C$14,C16*시뮬!$E$14,
IF(C16&lt;=시뮬!$C$15,100*시뮬!$E$14+(C16-100)*시뮬!$E$15,
IF(C16&lt;=시뮬!$C$16,100*시뮬!$E$14+100*시뮬!$E$15+(C16-200)*시뮬!$E$16,
IF(C16&lt;=시뮬!$C$17,100*시뮬!$E$14+100*시뮬!$E$15+100*시뮬!$E$16+(C16-300)*시뮬!$E$17,
100*시뮬!$E$14+100*시뮬!$E$15+100*시뮬!$E$16+100*시뮬!$E$17)))))</f>
        <v>27600</v>
      </c>
    </row>
    <row r="17" spans="1:16" x14ac:dyDescent="0.4">
      <c r="A17" s="4" t="s">
        <v>198</v>
      </c>
      <c r="B17" s="4" t="s">
        <v>142</v>
      </c>
      <c r="C17" s="4">
        <v>0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 t="s">
        <v>143</v>
      </c>
      <c r="L17" s="4" t="s">
        <v>144</v>
      </c>
      <c r="M17" s="8">
        <f t="shared" si="0"/>
        <v>0</v>
      </c>
      <c r="N17" s="4">
        <f>IF(M17&gt;=0.9,C17*시뮬!$E$12,)</f>
        <v>0</v>
      </c>
      <c r="O17" s="4">
        <f>MAX(0,(IF(M17&gt;=0.9,(C17-시뮬!$C$13)*시뮬!$E$13,)))</f>
        <v>0</v>
      </c>
      <c r="P17" s="4">
        <f>IF(M17&lt;0.9,0,IF(C17&lt;=시뮬!$C$14,C17*시뮬!$E$14,
IF(C17&lt;=시뮬!$C$15,100*시뮬!$E$14+(C17-100)*시뮬!$E$15,
IF(C17&lt;=시뮬!$C$16,100*시뮬!$E$14+100*시뮬!$E$15+(C17-200)*시뮬!$E$16,
IF(C17&lt;=시뮬!$C$17,100*시뮬!$E$14+100*시뮬!$E$15+100*시뮬!$E$16+(C17-300)*시뮬!$E$17,
100*시뮬!$E$14+100*시뮬!$E$15+100*시뮬!$E$16+100*시뮬!$E$17)))))</f>
        <v>0</v>
      </c>
    </row>
    <row r="18" spans="1:16" x14ac:dyDescent="0.4">
      <c r="A18" s="5" t="s">
        <v>198</v>
      </c>
      <c r="B18" s="5" t="s">
        <v>145</v>
      </c>
      <c r="C18" s="5">
        <v>156</v>
      </c>
      <c r="D18" s="5">
        <v>0</v>
      </c>
      <c r="E18" s="5">
        <v>0</v>
      </c>
      <c r="F18" s="5">
        <v>0</v>
      </c>
      <c r="G18" s="5">
        <v>73</v>
      </c>
      <c r="H18" s="5">
        <v>13</v>
      </c>
      <c r="I18" s="5">
        <v>54</v>
      </c>
      <c r="J18" s="5">
        <v>16</v>
      </c>
      <c r="K18" s="5" t="s">
        <v>146</v>
      </c>
      <c r="L18" s="5" t="s">
        <v>147</v>
      </c>
      <c r="M18" s="9">
        <f t="shared" si="0"/>
        <v>1</v>
      </c>
      <c r="N18" s="4">
        <f>IF(M18&gt;=0.9,C18*시뮬!$E$12,)</f>
        <v>31200</v>
      </c>
      <c r="O18" s="4">
        <f>MAX(0,(IF(M18&gt;=0.9,(C18-시뮬!$C$13)*시뮬!$E$13,)))</f>
        <v>0</v>
      </c>
      <c r="P18" s="4">
        <f>IF(M18&lt;0.9,0,IF(C18&lt;=시뮬!$C$14,C18*시뮬!$E$14,
IF(C18&lt;=시뮬!$C$15,100*시뮬!$E$14+(C18-100)*시뮬!$E$15,
IF(C18&lt;=시뮬!$C$16,100*시뮬!$E$14+100*시뮬!$E$15+(C18-200)*시뮬!$E$16,
IF(C18&lt;=시뮬!$C$17,100*시뮬!$E$14+100*시뮬!$E$15+100*시뮬!$E$16+(C18-300)*시뮬!$E$17,
100*시뮬!$E$14+100*시뮬!$E$15+100*시뮬!$E$16+100*시뮬!$E$17)))))</f>
        <v>22400</v>
      </c>
    </row>
    <row r="19" spans="1:16" x14ac:dyDescent="0.4">
      <c r="A19" s="4" t="s">
        <v>198</v>
      </c>
      <c r="B19" s="4" t="s">
        <v>148</v>
      </c>
      <c r="C19" s="4">
        <v>104</v>
      </c>
      <c r="D19" s="4">
        <v>1</v>
      </c>
      <c r="E19" s="4">
        <v>1</v>
      </c>
      <c r="F19" s="4">
        <v>0</v>
      </c>
      <c r="G19" s="4">
        <v>8</v>
      </c>
      <c r="H19" s="4">
        <v>19</v>
      </c>
      <c r="I19" s="4">
        <v>50</v>
      </c>
      <c r="J19" s="4">
        <v>27</v>
      </c>
      <c r="K19" s="4">
        <v>5828</v>
      </c>
      <c r="L19" s="4" t="s">
        <v>149</v>
      </c>
      <c r="M19" s="8">
        <f t="shared" si="0"/>
        <v>0.98113207547169812</v>
      </c>
      <c r="N19" s="4">
        <f>IF(M19&gt;=0.9,C19*시뮬!$E$12,)</f>
        <v>20800</v>
      </c>
      <c r="O19" s="4">
        <f>MAX(0,(IF(M19&gt;=0.9,(C19-시뮬!$C$13)*시뮬!$E$13,)))</f>
        <v>0</v>
      </c>
      <c r="P19" s="4">
        <f>IF(M19&lt;0.9,0,IF(C19&lt;=시뮬!$C$14,C19*시뮬!$E$14,
IF(C19&lt;=시뮬!$C$15,100*시뮬!$E$14+(C19-100)*시뮬!$E$15,
IF(C19&lt;=시뮬!$C$16,100*시뮬!$E$14+100*시뮬!$E$15+(C19-200)*시뮬!$E$16,
IF(C19&lt;=시뮬!$C$17,100*시뮬!$E$14+100*시뮬!$E$15+100*시뮬!$E$16+(C19-300)*시뮬!$E$17,
100*시뮬!$E$14+100*시뮬!$E$15+100*시뮬!$E$16+100*시뮬!$E$17)))))</f>
        <v>1600</v>
      </c>
    </row>
    <row r="20" spans="1:16" x14ac:dyDescent="0.4">
      <c r="A20" s="5" t="s">
        <v>198</v>
      </c>
      <c r="B20" s="5" t="s">
        <v>150</v>
      </c>
      <c r="C20" s="5">
        <v>91</v>
      </c>
      <c r="D20" s="5">
        <v>0</v>
      </c>
      <c r="E20" s="5">
        <v>3</v>
      </c>
      <c r="F20" s="5">
        <v>0</v>
      </c>
      <c r="G20" s="5">
        <v>30</v>
      </c>
      <c r="H20" s="5">
        <v>17</v>
      </c>
      <c r="I20" s="5">
        <v>29</v>
      </c>
      <c r="J20" s="5">
        <v>15</v>
      </c>
      <c r="K20" s="5" t="s">
        <v>151</v>
      </c>
      <c r="L20" s="5" t="s">
        <v>152</v>
      </c>
      <c r="M20" s="9">
        <f t="shared" si="0"/>
        <v>0.96808510638297873</v>
      </c>
      <c r="N20" s="4">
        <f>IF(M20&gt;=0.9,C20*시뮬!$E$12,)</f>
        <v>18200</v>
      </c>
      <c r="O20" s="4">
        <f>MAX(0,(IF(M20&gt;=0.9,(C20-시뮬!$C$13)*시뮬!$E$13,)))</f>
        <v>0</v>
      </c>
      <c r="P20" s="4">
        <f>IF(M20&lt;0.9,0,IF(C20&lt;=시뮬!$C$14,C20*시뮬!$E$14,
IF(C20&lt;=시뮬!$C$15,100*시뮬!$E$14+(C20-100)*시뮬!$E$15,
IF(C20&lt;=시뮬!$C$16,100*시뮬!$E$14+100*시뮬!$E$15+(C20-200)*시뮬!$E$16,
IF(C20&lt;=시뮬!$C$17,100*시뮬!$E$14+100*시뮬!$E$15+100*시뮬!$E$16+(C20-300)*시뮬!$E$17,
100*시뮬!$E$14+100*시뮬!$E$15+100*시뮬!$E$16+100*시뮬!$E$17)))))</f>
        <v>0</v>
      </c>
    </row>
    <row r="21" spans="1:16" x14ac:dyDescent="0.4">
      <c r="A21" s="4" t="s">
        <v>198</v>
      </c>
      <c r="B21" s="4" t="s">
        <v>153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 t="s">
        <v>154</v>
      </c>
      <c r="L21" s="4" t="s">
        <v>155</v>
      </c>
      <c r="M21" s="8">
        <f t="shared" si="0"/>
        <v>0</v>
      </c>
      <c r="N21" s="4">
        <f>IF(M21&gt;=0.9,C21*시뮬!$E$12,)</f>
        <v>0</v>
      </c>
      <c r="O21" s="4">
        <f>MAX(0,(IF(M21&gt;=0.9,(C21-시뮬!$C$13)*시뮬!$E$13,)))</f>
        <v>0</v>
      </c>
      <c r="P21" s="4">
        <f>IF(M21&lt;0.9,0,IF(C21&lt;=시뮬!$C$14,C21*시뮬!$E$14,
IF(C21&lt;=시뮬!$C$15,100*시뮬!$E$14+(C21-100)*시뮬!$E$15,
IF(C21&lt;=시뮬!$C$16,100*시뮬!$E$14+100*시뮬!$E$15+(C21-200)*시뮬!$E$16,
IF(C21&lt;=시뮬!$C$17,100*시뮬!$E$14+100*시뮬!$E$15+100*시뮬!$E$16+(C21-300)*시뮬!$E$17,
100*시뮬!$E$14+100*시뮬!$E$15+100*시뮬!$E$16+100*시뮬!$E$17)))))</f>
        <v>0</v>
      </c>
    </row>
    <row r="22" spans="1:16" x14ac:dyDescent="0.4">
      <c r="A22" s="5" t="s">
        <v>198</v>
      </c>
      <c r="B22" s="5" t="s">
        <v>156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 t="s">
        <v>157</v>
      </c>
      <c r="L22" s="5" t="s">
        <v>158</v>
      </c>
      <c r="M22" s="9">
        <f t="shared" si="0"/>
        <v>0</v>
      </c>
      <c r="N22" s="4">
        <f>IF(M22&gt;=0.9,C22*시뮬!$E$12,)</f>
        <v>0</v>
      </c>
      <c r="O22" s="4">
        <f>MAX(0,(IF(M22&gt;=0.9,(C22-시뮬!$C$13)*시뮬!$E$13,)))</f>
        <v>0</v>
      </c>
      <c r="P22" s="4">
        <f>IF(M22&lt;0.9,0,IF(C22&lt;=시뮬!$C$14,C22*시뮬!$E$14,
IF(C22&lt;=시뮬!$C$15,100*시뮬!$E$14+(C22-100)*시뮬!$E$15,
IF(C22&lt;=시뮬!$C$16,100*시뮬!$E$14+100*시뮬!$E$15+(C22-200)*시뮬!$E$16,
IF(C22&lt;=시뮬!$C$17,100*시뮬!$E$14+100*시뮬!$E$15+100*시뮬!$E$16+(C22-300)*시뮬!$E$17,
100*시뮬!$E$14+100*시뮬!$E$15+100*시뮬!$E$16+100*시뮬!$E$17)))))</f>
        <v>0</v>
      </c>
    </row>
    <row r="23" spans="1:16" x14ac:dyDescent="0.4">
      <c r="A23" s="4" t="s">
        <v>198</v>
      </c>
      <c r="B23" s="4" t="s">
        <v>159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 t="s">
        <v>160</v>
      </c>
      <c r="L23" s="4" t="s">
        <v>161</v>
      </c>
      <c r="M23" s="8">
        <f t="shared" si="0"/>
        <v>0</v>
      </c>
      <c r="N23" s="4">
        <f>IF(M23&gt;=0.9,C23*시뮬!$E$12,)</f>
        <v>0</v>
      </c>
      <c r="O23" s="4">
        <f>MAX(0,(IF(M23&gt;=0.9,(C23-시뮬!$C$13)*시뮬!$E$13,)))</f>
        <v>0</v>
      </c>
      <c r="P23" s="4">
        <f>IF(M23&lt;0.9,0,IF(C23&lt;=시뮬!$C$14,C23*시뮬!$E$14,
IF(C23&lt;=시뮬!$C$15,100*시뮬!$E$14+(C23-100)*시뮬!$E$15,
IF(C23&lt;=시뮬!$C$16,100*시뮬!$E$14+100*시뮬!$E$15+(C23-200)*시뮬!$E$16,
IF(C23&lt;=시뮬!$C$17,100*시뮬!$E$14+100*시뮬!$E$15+100*시뮬!$E$16+(C23-300)*시뮬!$E$17,
100*시뮬!$E$14+100*시뮬!$E$15+100*시뮬!$E$16+100*시뮬!$E$17)))))</f>
        <v>0</v>
      </c>
    </row>
    <row r="24" spans="1:16" x14ac:dyDescent="0.4">
      <c r="A24" s="5" t="s">
        <v>198</v>
      </c>
      <c r="B24" s="5" t="s">
        <v>162</v>
      </c>
      <c r="C24" s="5">
        <v>58</v>
      </c>
      <c r="D24" s="5">
        <v>0</v>
      </c>
      <c r="E24" s="5">
        <v>0</v>
      </c>
      <c r="F24" s="5">
        <v>1</v>
      </c>
      <c r="G24" s="5">
        <v>10</v>
      </c>
      <c r="H24" s="5">
        <v>16</v>
      </c>
      <c r="I24" s="5">
        <v>28</v>
      </c>
      <c r="J24" s="5">
        <v>4</v>
      </c>
      <c r="K24" s="5" t="s">
        <v>163</v>
      </c>
      <c r="L24" s="5" t="s">
        <v>164</v>
      </c>
      <c r="M24" s="9">
        <f t="shared" si="0"/>
        <v>0.98305084745762716</v>
      </c>
      <c r="N24" s="4">
        <f>IF(M24&gt;=0.9,C24*시뮬!$E$12,)</f>
        <v>11600</v>
      </c>
      <c r="O24" s="4">
        <f>MAX(0,(IF(M24&gt;=0.9,(C24-시뮬!$C$13)*시뮬!$E$13,)))</f>
        <v>0</v>
      </c>
      <c r="P24" s="4">
        <f>IF(M24&lt;0.9,0,IF(C24&lt;=시뮬!$C$14,C24*시뮬!$E$14,
IF(C24&lt;=시뮬!$C$15,100*시뮬!$E$14+(C24-100)*시뮬!$E$15,
IF(C24&lt;=시뮬!$C$16,100*시뮬!$E$14+100*시뮬!$E$15+(C24-200)*시뮬!$E$16,
IF(C24&lt;=시뮬!$C$17,100*시뮬!$E$14+100*시뮬!$E$15+100*시뮬!$E$16+(C24-300)*시뮬!$E$17,
100*시뮬!$E$14+100*시뮬!$E$15+100*시뮬!$E$16+100*시뮬!$E$17)))))</f>
        <v>0</v>
      </c>
    </row>
    <row r="25" spans="1:16" x14ac:dyDescent="0.4">
      <c r="A25" s="4" t="s">
        <v>198</v>
      </c>
      <c r="B25" s="4" t="s">
        <v>165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 t="s">
        <v>166</v>
      </c>
      <c r="L25" s="4" t="s">
        <v>167</v>
      </c>
      <c r="M25" s="8">
        <f t="shared" si="0"/>
        <v>0</v>
      </c>
      <c r="N25" s="4">
        <f>IF(M25&gt;=0.9,C25*시뮬!$E$12,)</f>
        <v>0</v>
      </c>
      <c r="O25" s="4">
        <f>MAX(0,(IF(M25&gt;=0.9,(C25-시뮬!$C$13)*시뮬!$E$13,)))</f>
        <v>0</v>
      </c>
      <c r="P25" s="4">
        <f>IF(M25&lt;0.9,0,IF(C25&lt;=시뮬!$C$14,C25*시뮬!$E$14,
IF(C25&lt;=시뮬!$C$15,100*시뮬!$E$14+(C25-100)*시뮬!$E$15,
IF(C25&lt;=시뮬!$C$16,100*시뮬!$E$14+100*시뮬!$E$15+(C25-200)*시뮬!$E$16,
IF(C25&lt;=시뮬!$C$17,100*시뮬!$E$14+100*시뮬!$E$15+100*시뮬!$E$16+(C25-300)*시뮬!$E$17,
100*시뮬!$E$14+100*시뮬!$E$15+100*시뮬!$E$16+100*시뮬!$E$17)))))</f>
        <v>0</v>
      </c>
    </row>
    <row r="26" spans="1:16" x14ac:dyDescent="0.4">
      <c r="A26" s="5" t="s">
        <v>198</v>
      </c>
      <c r="B26" s="5" t="s">
        <v>168</v>
      </c>
      <c r="C26" s="5">
        <v>33</v>
      </c>
      <c r="D26" s="5">
        <v>0</v>
      </c>
      <c r="E26" s="5">
        <v>0</v>
      </c>
      <c r="F26" s="5">
        <v>0</v>
      </c>
      <c r="G26" s="5">
        <v>3</v>
      </c>
      <c r="H26" s="5">
        <v>30</v>
      </c>
      <c r="I26" s="5">
        <v>0</v>
      </c>
      <c r="J26" s="5">
        <v>0</v>
      </c>
      <c r="K26" s="5" t="s">
        <v>169</v>
      </c>
      <c r="L26" s="5" t="s">
        <v>170</v>
      </c>
      <c r="M26" s="9">
        <f t="shared" si="0"/>
        <v>1</v>
      </c>
      <c r="N26" s="4">
        <f>IF(M26&gt;=0.9,C26*시뮬!$E$12,)</f>
        <v>6600</v>
      </c>
      <c r="O26" s="4">
        <f>MAX(0,(IF(M26&gt;=0.9,(C26-시뮬!$C$13)*시뮬!$E$13,)))</f>
        <v>0</v>
      </c>
      <c r="P26" s="4">
        <f>IF(M26&lt;0.9,0,IF(C26&lt;=시뮬!$C$14,C26*시뮬!$E$14,
IF(C26&lt;=시뮬!$C$15,100*시뮬!$E$14+(C26-100)*시뮬!$E$15,
IF(C26&lt;=시뮬!$C$16,100*시뮬!$E$14+100*시뮬!$E$15+(C26-200)*시뮬!$E$16,
IF(C26&lt;=시뮬!$C$17,100*시뮬!$E$14+100*시뮬!$E$15+100*시뮬!$E$16+(C26-300)*시뮬!$E$17,
100*시뮬!$E$14+100*시뮬!$E$15+100*시뮬!$E$16+100*시뮬!$E$17)))))</f>
        <v>0</v>
      </c>
    </row>
    <row r="27" spans="1:16" x14ac:dyDescent="0.4">
      <c r="A27" s="4" t="s">
        <v>198</v>
      </c>
      <c r="B27" s="4" t="s">
        <v>171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 t="s">
        <v>172</v>
      </c>
      <c r="L27" s="4" t="s">
        <v>173</v>
      </c>
      <c r="M27" s="8">
        <f t="shared" si="0"/>
        <v>0</v>
      </c>
      <c r="N27" s="4">
        <f>IF(M27&gt;=0.9,C27*시뮬!$E$12,)</f>
        <v>0</v>
      </c>
      <c r="O27" s="4">
        <f>MAX(0,(IF(M27&gt;=0.9,(C27-시뮬!$C$13)*시뮬!$E$13,)))</f>
        <v>0</v>
      </c>
      <c r="P27" s="4">
        <f>IF(M27&lt;0.9,0,IF(C27&lt;=시뮬!$C$14,C27*시뮬!$E$14,
IF(C27&lt;=시뮬!$C$15,100*시뮬!$E$14+(C27-100)*시뮬!$E$15,
IF(C27&lt;=시뮬!$C$16,100*시뮬!$E$14+100*시뮬!$E$15+(C27-200)*시뮬!$E$16,
IF(C27&lt;=시뮬!$C$17,100*시뮬!$E$14+100*시뮬!$E$15+100*시뮬!$E$16+(C27-300)*시뮬!$E$17,
100*시뮬!$E$14+100*시뮬!$E$15+100*시뮬!$E$16+100*시뮬!$E$17)))))</f>
        <v>0</v>
      </c>
    </row>
    <row r="28" spans="1:16" x14ac:dyDescent="0.4">
      <c r="A28" s="5" t="s">
        <v>198</v>
      </c>
      <c r="B28" s="5" t="s">
        <v>174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 t="s">
        <v>175</v>
      </c>
      <c r="L28" s="5" t="s">
        <v>176</v>
      </c>
      <c r="M28" s="9">
        <f t="shared" si="0"/>
        <v>0</v>
      </c>
      <c r="N28" s="4">
        <f>IF(M28&gt;=0.9,C28*시뮬!$E$12,)</f>
        <v>0</v>
      </c>
      <c r="O28" s="4">
        <f>MAX(0,(IF(M28&gt;=0.9,(C28-시뮬!$C$13)*시뮬!$E$13,)))</f>
        <v>0</v>
      </c>
      <c r="P28" s="4">
        <f>IF(M28&lt;0.9,0,IF(C28&lt;=시뮬!$C$14,C28*시뮬!$E$14,
IF(C28&lt;=시뮬!$C$15,100*시뮬!$E$14+(C28-100)*시뮬!$E$15,
IF(C28&lt;=시뮬!$C$16,100*시뮬!$E$14+100*시뮬!$E$15+(C28-200)*시뮬!$E$16,
IF(C28&lt;=시뮬!$C$17,100*시뮬!$E$14+100*시뮬!$E$15+100*시뮬!$E$16+(C28-300)*시뮬!$E$17,
100*시뮬!$E$14+100*시뮬!$E$15+100*시뮬!$E$16+100*시뮬!$E$17)))))</f>
        <v>0</v>
      </c>
    </row>
    <row r="29" spans="1:16" x14ac:dyDescent="0.4">
      <c r="A29" s="4" t="s">
        <v>198</v>
      </c>
      <c r="B29" s="4" t="s">
        <v>177</v>
      </c>
      <c r="C29" s="4">
        <v>317</v>
      </c>
      <c r="D29" s="4">
        <v>6</v>
      </c>
      <c r="E29" s="4">
        <v>0</v>
      </c>
      <c r="F29" s="4">
        <v>0</v>
      </c>
      <c r="G29" s="4">
        <v>101</v>
      </c>
      <c r="H29" s="4">
        <v>46</v>
      </c>
      <c r="I29" s="4">
        <v>79</v>
      </c>
      <c r="J29" s="4">
        <v>91</v>
      </c>
      <c r="K29" s="4" t="s">
        <v>178</v>
      </c>
      <c r="L29" s="4" t="s">
        <v>179</v>
      </c>
      <c r="M29" s="8">
        <f t="shared" si="0"/>
        <v>0.98142414860681115</v>
      </c>
      <c r="N29" s="4">
        <f>IF(M29&gt;=0.9,C29*시뮬!$E$12,)</f>
        <v>63400</v>
      </c>
      <c r="O29" s="4">
        <f>MAX(0,(IF(M29&gt;=0.9,(C29-시뮬!$C$13)*시뮬!$E$13,)))</f>
        <v>137000</v>
      </c>
      <c r="P29" s="4">
        <f>IF(M29&lt;0.9,0,IF(C29&lt;=시뮬!$C$14,C29*시뮬!$E$14,
IF(C29&lt;=시뮬!$C$15,100*시뮬!$E$14+(C29-100)*시뮬!$E$15,
IF(C29&lt;=시뮬!$C$16,100*시뮬!$E$14+100*시뮬!$E$15+(C29-200)*시뮬!$E$16,
IF(C29&lt;=시뮬!$C$17,100*시뮬!$E$14+100*시뮬!$E$15+100*시뮬!$E$16+(C29-300)*시뮬!$E$17,
100*시뮬!$E$14+100*시뮬!$E$15+100*시뮬!$E$16+100*시뮬!$E$17)))))</f>
        <v>137000</v>
      </c>
    </row>
    <row r="30" spans="1:16" x14ac:dyDescent="0.4">
      <c r="A30" s="5" t="s">
        <v>198</v>
      </c>
      <c r="B30" s="5" t="s">
        <v>180</v>
      </c>
      <c r="C30" s="5">
        <v>215</v>
      </c>
      <c r="D30" s="5">
        <v>1</v>
      </c>
      <c r="E30" s="5">
        <v>6</v>
      </c>
      <c r="F30" s="5">
        <v>0</v>
      </c>
      <c r="G30" s="5">
        <v>69</v>
      </c>
      <c r="H30" s="5">
        <v>48</v>
      </c>
      <c r="I30" s="5">
        <v>49</v>
      </c>
      <c r="J30" s="5">
        <v>49</v>
      </c>
      <c r="K30" s="5" t="s">
        <v>181</v>
      </c>
      <c r="L30" s="5" t="s">
        <v>182</v>
      </c>
      <c r="M30" s="9">
        <f t="shared" si="0"/>
        <v>0.96846846846846846</v>
      </c>
      <c r="N30" s="4">
        <f>IF(M30&gt;=0.9,C30*시뮬!$E$12,)</f>
        <v>43000</v>
      </c>
      <c r="O30" s="4">
        <f>MAX(0,(IF(M30&gt;=0.9,(C30-시뮬!$C$13)*시뮬!$E$13,)))</f>
        <v>35000</v>
      </c>
      <c r="P30" s="4">
        <f>IF(M30&lt;0.9,0,IF(C30&lt;=시뮬!$C$14,C30*시뮬!$E$14,
IF(C30&lt;=시뮬!$C$15,100*시뮬!$E$14+(C30-100)*시뮬!$E$15,
IF(C30&lt;=시뮬!$C$16,100*시뮬!$E$14+100*시뮬!$E$15+(C30-200)*시뮬!$E$16,
IF(C30&lt;=시뮬!$C$17,100*시뮬!$E$14+100*시뮬!$E$15+100*시뮬!$E$16+(C30-300)*시뮬!$E$17,
100*시뮬!$E$14+100*시뮬!$E$15+100*시뮬!$E$16+100*시뮬!$E$17)))))</f>
        <v>52000</v>
      </c>
    </row>
    <row r="31" spans="1:16" x14ac:dyDescent="0.4">
      <c r="A31" s="4" t="s">
        <v>198</v>
      </c>
      <c r="B31" s="4" t="s">
        <v>183</v>
      </c>
      <c r="C31" s="4">
        <v>162</v>
      </c>
      <c r="D31" s="4">
        <v>3</v>
      </c>
      <c r="E31" s="4">
        <v>2</v>
      </c>
      <c r="F31" s="4">
        <v>0</v>
      </c>
      <c r="G31" s="4">
        <v>16</v>
      </c>
      <c r="H31" s="4">
        <v>26</v>
      </c>
      <c r="I31" s="4">
        <v>45</v>
      </c>
      <c r="J31" s="4">
        <v>75</v>
      </c>
      <c r="K31" s="4" t="s">
        <v>184</v>
      </c>
      <c r="L31" s="4" t="s">
        <v>185</v>
      </c>
      <c r="M31" s="8">
        <f t="shared" si="0"/>
        <v>0.97005988023952094</v>
      </c>
      <c r="N31" s="4">
        <f>IF(M31&gt;=0.9,C31*시뮬!$E$12,)</f>
        <v>32400</v>
      </c>
      <c r="O31" s="4">
        <f>MAX(0,(IF(M31&gt;=0.9,(C31-시뮬!$C$13)*시뮬!$E$13,)))</f>
        <v>0</v>
      </c>
      <c r="P31" s="4">
        <f>IF(M31&lt;0.9,0,IF(C31&lt;=시뮬!$C$14,C31*시뮬!$E$14,
IF(C31&lt;=시뮬!$C$15,100*시뮬!$E$14+(C31-100)*시뮬!$E$15,
IF(C31&lt;=시뮬!$C$16,100*시뮬!$E$14+100*시뮬!$E$15+(C31-200)*시뮬!$E$16,
IF(C31&lt;=시뮬!$C$17,100*시뮬!$E$14+100*시뮬!$E$15+100*시뮬!$E$16+(C31-300)*시뮬!$E$17,
100*시뮬!$E$14+100*시뮬!$E$15+100*시뮬!$E$16+100*시뮬!$E$17)))))</f>
        <v>24800</v>
      </c>
    </row>
    <row r="32" spans="1:16" x14ac:dyDescent="0.4">
      <c r="A32" s="5" t="s">
        <v>198</v>
      </c>
      <c r="B32" s="5" t="s">
        <v>186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 t="s">
        <v>187</v>
      </c>
      <c r="L32" s="5" t="s">
        <v>188</v>
      </c>
      <c r="M32" s="9">
        <f t="shared" si="0"/>
        <v>0</v>
      </c>
      <c r="N32" s="4">
        <f>IF(M32&gt;=0.9,C32*시뮬!$E$12,)</f>
        <v>0</v>
      </c>
      <c r="O32" s="4">
        <f>MAX(0,(IF(M32&gt;=0.9,(C32-시뮬!$C$13)*시뮬!$E$13,)))</f>
        <v>0</v>
      </c>
      <c r="P32" s="4">
        <f>IF(M32&lt;0.9,0,IF(C32&lt;=시뮬!$C$14,C32*시뮬!$E$14,
IF(C32&lt;=시뮬!$C$15,100*시뮬!$E$14+(C32-100)*시뮬!$E$15,
IF(C32&lt;=시뮬!$C$16,100*시뮬!$E$14+100*시뮬!$E$15+(C32-200)*시뮬!$E$16,
IF(C32&lt;=시뮬!$C$17,100*시뮬!$E$14+100*시뮬!$E$15+100*시뮬!$E$16+(C32-300)*시뮬!$E$17,
100*시뮬!$E$14+100*시뮬!$E$15+100*시뮬!$E$16+100*시뮬!$E$17)))))</f>
        <v>0</v>
      </c>
    </row>
    <row r="33" spans="1:16" x14ac:dyDescent="0.4">
      <c r="A33" s="4" t="s">
        <v>198</v>
      </c>
      <c r="B33" s="4" t="s">
        <v>189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 t="s">
        <v>190</v>
      </c>
      <c r="L33" s="4" t="s">
        <v>191</v>
      </c>
      <c r="M33" s="8">
        <f t="shared" si="0"/>
        <v>0</v>
      </c>
      <c r="N33" s="4">
        <f>IF(M33&gt;=0.9,C33*시뮬!$E$12,)</f>
        <v>0</v>
      </c>
      <c r="O33" s="4">
        <f>MAX(0,(IF(M33&gt;=0.9,(C33-시뮬!$C$13)*시뮬!$E$13,)))</f>
        <v>0</v>
      </c>
      <c r="P33" s="4">
        <f>IF(M33&lt;0.9,0,IF(C33&lt;=시뮬!$C$14,C33*시뮬!$E$14,
IF(C33&lt;=시뮬!$C$15,100*시뮬!$E$14+(C33-100)*시뮬!$E$15,
IF(C33&lt;=시뮬!$C$16,100*시뮬!$E$14+100*시뮬!$E$15+(C33-200)*시뮬!$E$16,
IF(C33&lt;=시뮬!$C$17,100*시뮬!$E$14+100*시뮬!$E$15+100*시뮬!$E$16+(C33-300)*시뮬!$E$17,
100*시뮬!$E$14+100*시뮬!$E$15+100*시뮬!$E$16+100*시뮬!$E$17)))))</f>
        <v>0</v>
      </c>
    </row>
    <row r="34" spans="1:16" x14ac:dyDescent="0.4">
      <c r="A34" s="5" t="s">
        <v>198</v>
      </c>
      <c r="B34" s="5" t="s">
        <v>192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 t="s">
        <v>193</v>
      </c>
      <c r="L34" s="5" t="s">
        <v>194</v>
      </c>
      <c r="M34" s="9">
        <f t="shared" si="0"/>
        <v>0</v>
      </c>
      <c r="N34" s="4">
        <f>IF(M34&gt;=0.9,C34*시뮬!$E$12,)</f>
        <v>0</v>
      </c>
      <c r="O34" s="4">
        <f>MAX(0,(IF(M34&gt;=0.9,(C34-시뮬!$C$13)*시뮬!$E$13,)))</f>
        <v>0</v>
      </c>
      <c r="P34" s="4">
        <f>IF(M34&lt;0.9,0,IF(C34&lt;=시뮬!$C$14,C34*시뮬!$E$14,
IF(C34&lt;=시뮬!$C$15,100*시뮬!$E$14+(C34-100)*시뮬!$E$15,
IF(C34&lt;=시뮬!$C$16,100*시뮬!$E$14+100*시뮬!$E$15+(C34-200)*시뮬!$E$16,
IF(C34&lt;=시뮬!$C$17,100*시뮬!$E$14+100*시뮬!$E$15+100*시뮬!$E$16+(C34-300)*시뮬!$E$17,
100*시뮬!$E$14+100*시뮬!$E$15+100*시뮬!$E$16+100*시뮬!$E$17)))))</f>
        <v>0</v>
      </c>
    </row>
    <row r="35" spans="1:16" x14ac:dyDescent="0.4">
      <c r="A35" s="4" t="s">
        <v>214</v>
      </c>
      <c r="B35" s="4" t="s">
        <v>211</v>
      </c>
      <c r="C35" s="4">
        <v>232</v>
      </c>
      <c r="D35" s="4">
        <v>1</v>
      </c>
      <c r="E35" s="4">
        <v>1</v>
      </c>
      <c r="F35" s="4">
        <v>0</v>
      </c>
      <c r="G35" s="4">
        <v>46</v>
      </c>
      <c r="H35" s="4">
        <v>61</v>
      </c>
      <c r="I35" s="4">
        <v>67</v>
      </c>
      <c r="J35" s="4">
        <v>58</v>
      </c>
      <c r="K35" s="4" t="s">
        <v>212</v>
      </c>
      <c r="L35" s="4" t="s">
        <v>213</v>
      </c>
      <c r="M35" s="8">
        <f t="shared" si="0"/>
        <v>0.99145299145299148</v>
      </c>
      <c r="N35" s="4">
        <f>IF(M35&gt;=0.9,C35*시뮬!$E$12,)</f>
        <v>46400</v>
      </c>
      <c r="O35" s="4">
        <f>MAX(0,(IF(M35&gt;=0.9,(C35-시뮬!$C$13)*시뮬!$E$13,)))</f>
        <v>52000</v>
      </c>
      <c r="P35" s="4">
        <f>IF(M35&lt;0.9,0,IF(C35&lt;=시뮬!$C$14,C35*시뮬!$E$14,
IF(C35&lt;=시뮬!$C$15,100*시뮬!$E$14+(C35-100)*시뮬!$E$15,
IF(C35&lt;=시뮬!$C$16,100*시뮬!$E$14+100*시뮬!$E$15+(C35-200)*시뮬!$E$16,
IF(C35&lt;=시뮬!$C$17,100*시뮬!$E$14+100*시뮬!$E$15+100*시뮬!$E$16+(C35-300)*시뮬!$E$17,
100*시뮬!$E$14+100*시뮬!$E$15+100*시뮬!$E$16+100*시뮬!$E$17)))))</f>
        <v>65600</v>
      </c>
    </row>
    <row r="36" spans="1:16" x14ac:dyDescent="0.4">
      <c r="A36" s="5" t="s">
        <v>214</v>
      </c>
      <c r="B36" s="5" t="s">
        <v>136</v>
      </c>
      <c r="C36" s="5">
        <v>6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6</v>
      </c>
      <c r="J36" s="5">
        <v>0</v>
      </c>
      <c r="K36" s="5" t="s">
        <v>137</v>
      </c>
      <c r="L36" s="5" t="s">
        <v>138</v>
      </c>
      <c r="M36" s="9">
        <f t="shared" si="0"/>
        <v>1</v>
      </c>
      <c r="N36" s="4">
        <f>IF(M36&gt;=0.9,C36*시뮬!$E$12,)</f>
        <v>1200</v>
      </c>
      <c r="O36" s="4">
        <f>MAX(0,(IF(M36&gt;=0.9,(C36-시뮬!$C$13)*시뮬!$E$13,)))</f>
        <v>0</v>
      </c>
      <c r="P36" s="4">
        <f>IF(M36&lt;0.9,0,IF(C36&lt;=시뮬!$C$14,C36*시뮬!$E$14,
IF(C36&lt;=시뮬!$C$15,100*시뮬!$E$14+(C36-100)*시뮬!$E$15,
IF(C36&lt;=시뮬!$C$16,100*시뮬!$E$14+100*시뮬!$E$15+(C36-200)*시뮬!$E$16,
IF(C36&lt;=시뮬!$C$17,100*시뮬!$E$14+100*시뮬!$E$15+100*시뮬!$E$16+(C36-300)*시뮬!$E$17,
100*시뮬!$E$14+100*시뮬!$E$15+100*시뮬!$E$16+100*시뮬!$E$17)))))</f>
        <v>0</v>
      </c>
    </row>
    <row r="37" spans="1:16" x14ac:dyDescent="0.4">
      <c r="A37" s="4" t="s">
        <v>214</v>
      </c>
      <c r="B37" s="4" t="s">
        <v>139</v>
      </c>
      <c r="C37" s="4">
        <v>173</v>
      </c>
      <c r="D37" s="4">
        <v>7</v>
      </c>
      <c r="E37" s="4">
        <v>7</v>
      </c>
      <c r="F37" s="4">
        <v>0</v>
      </c>
      <c r="G37" s="4">
        <v>73</v>
      </c>
      <c r="H37" s="4">
        <v>22</v>
      </c>
      <c r="I37" s="4">
        <v>51</v>
      </c>
      <c r="J37" s="4">
        <v>27</v>
      </c>
      <c r="K37" s="4" t="s">
        <v>140</v>
      </c>
      <c r="L37" s="4" t="s">
        <v>141</v>
      </c>
      <c r="M37" s="8">
        <f t="shared" si="0"/>
        <v>0.92513368983957223</v>
      </c>
      <c r="N37" s="4">
        <f>IF(M37&gt;=0.9,C37*시뮬!$E$12,)</f>
        <v>34600</v>
      </c>
      <c r="O37" s="4">
        <f>MAX(0,(IF(M37&gt;=0.9,(C37-시뮬!$C$13)*시뮬!$E$13,)))</f>
        <v>0</v>
      </c>
      <c r="P37" s="4">
        <f>IF(M37&lt;0.9,0,IF(C37&lt;=시뮬!$C$14,C37*시뮬!$E$14,
IF(C37&lt;=시뮬!$C$15,100*시뮬!$E$14+(C37-100)*시뮬!$E$15,
IF(C37&lt;=시뮬!$C$16,100*시뮬!$E$14+100*시뮬!$E$15+(C37-200)*시뮬!$E$16,
IF(C37&lt;=시뮬!$C$17,100*시뮬!$E$14+100*시뮬!$E$15+100*시뮬!$E$16+(C37-300)*시뮬!$E$17,
100*시뮬!$E$14+100*시뮬!$E$15+100*시뮬!$E$16+100*시뮬!$E$17)))))</f>
        <v>29200</v>
      </c>
    </row>
    <row r="38" spans="1:16" x14ac:dyDescent="0.4">
      <c r="A38" s="5" t="s">
        <v>214</v>
      </c>
      <c r="B38" s="5" t="s">
        <v>142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 t="s">
        <v>143</v>
      </c>
      <c r="L38" s="5" t="s">
        <v>144</v>
      </c>
      <c r="M38" s="9">
        <f t="shared" si="0"/>
        <v>0</v>
      </c>
      <c r="N38" s="4">
        <f>IF(M38&gt;=0.9,C38*시뮬!$E$12,)</f>
        <v>0</v>
      </c>
      <c r="O38" s="4">
        <f>MAX(0,(IF(M38&gt;=0.9,(C38-시뮬!$C$13)*시뮬!$E$13,)))</f>
        <v>0</v>
      </c>
      <c r="P38" s="4">
        <f>IF(M38&lt;0.9,0,IF(C38&lt;=시뮬!$C$14,C38*시뮬!$E$14,
IF(C38&lt;=시뮬!$C$15,100*시뮬!$E$14+(C38-100)*시뮬!$E$15,
IF(C38&lt;=시뮬!$C$16,100*시뮬!$E$14+100*시뮬!$E$15+(C38-200)*시뮬!$E$16,
IF(C38&lt;=시뮬!$C$17,100*시뮬!$E$14+100*시뮬!$E$15+100*시뮬!$E$16+(C38-300)*시뮬!$E$17,
100*시뮬!$E$14+100*시뮬!$E$15+100*시뮬!$E$16+100*시뮬!$E$17)))))</f>
        <v>0</v>
      </c>
    </row>
    <row r="39" spans="1:16" x14ac:dyDescent="0.4">
      <c r="A39" s="4" t="s">
        <v>214</v>
      </c>
      <c r="B39" s="4" t="s">
        <v>145</v>
      </c>
      <c r="C39" s="4">
        <v>143</v>
      </c>
      <c r="D39" s="4">
        <v>1</v>
      </c>
      <c r="E39" s="4">
        <v>0</v>
      </c>
      <c r="F39" s="4">
        <v>0</v>
      </c>
      <c r="G39" s="4">
        <v>68</v>
      </c>
      <c r="H39" s="4">
        <v>20</v>
      </c>
      <c r="I39" s="4">
        <v>36</v>
      </c>
      <c r="J39" s="4">
        <v>19</v>
      </c>
      <c r="K39" s="4" t="s">
        <v>146</v>
      </c>
      <c r="L39" s="4" t="s">
        <v>147</v>
      </c>
      <c r="M39" s="8">
        <f t="shared" si="0"/>
        <v>0.99305555555555558</v>
      </c>
      <c r="N39" s="4">
        <f>IF(M39&gt;=0.9,C39*시뮬!$E$12,)</f>
        <v>28600</v>
      </c>
      <c r="O39" s="4">
        <f>MAX(0,(IF(M39&gt;=0.9,(C39-시뮬!$C$13)*시뮬!$E$13,)))</f>
        <v>0</v>
      </c>
      <c r="P39" s="4">
        <f>IF(M39&lt;0.9,0,IF(C39&lt;=시뮬!$C$14,C39*시뮬!$E$14,
IF(C39&lt;=시뮬!$C$15,100*시뮬!$E$14+(C39-100)*시뮬!$E$15,
IF(C39&lt;=시뮬!$C$16,100*시뮬!$E$14+100*시뮬!$E$15+(C39-200)*시뮬!$E$16,
IF(C39&lt;=시뮬!$C$17,100*시뮬!$E$14+100*시뮬!$E$15+100*시뮬!$E$16+(C39-300)*시뮬!$E$17,
100*시뮬!$E$14+100*시뮬!$E$15+100*시뮬!$E$16+100*시뮬!$E$17)))))</f>
        <v>17200</v>
      </c>
    </row>
    <row r="40" spans="1:16" x14ac:dyDescent="0.4">
      <c r="A40" s="5" t="s">
        <v>214</v>
      </c>
      <c r="B40" s="5" t="s">
        <v>148</v>
      </c>
      <c r="C40" s="5">
        <v>88</v>
      </c>
      <c r="D40" s="5">
        <v>2</v>
      </c>
      <c r="E40" s="5">
        <v>2</v>
      </c>
      <c r="F40" s="5">
        <v>0</v>
      </c>
      <c r="G40" s="5">
        <v>23</v>
      </c>
      <c r="H40" s="5">
        <v>19</v>
      </c>
      <c r="I40" s="5">
        <v>36</v>
      </c>
      <c r="J40" s="5">
        <v>10</v>
      </c>
      <c r="K40" s="5">
        <v>5828</v>
      </c>
      <c r="L40" s="5" t="s">
        <v>149</v>
      </c>
      <c r="M40" s="9">
        <f t="shared" si="0"/>
        <v>0.95652173913043481</v>
      </c>
      <c r="N40" s="4">
        <f>IF(M40&gt;=0.9,C40*시뮬!$E$12,)</f>
        <v>17600</v>
      </c>
      <c r="O40" s="4">
        <f>MAX(0,(IF(M40&gt;=0.9,(C40-시뮬!$C$13)*시뮬!$E$13,)))</f>
        <v>0</v>
      </c>
      <c r="P40" s="4">
        <f>IF(M40&lt;0.9,0,IF(C40&lt;=시뮬!$C$14,C40*시뮬!$E$14,
IF(C40&lt;=시뮬!$C$15,100*시뮬!$E$14+(C40-100)*시뮬!$E$15,
IF(C40&lt;=시뮬!$C$16,100*시뮬!$E$14+100*시뮬!$E$15+(C40-200)*시뮬!$E$16,
IF(C40&lt;=시뮬!$C$17,100*시뮬!$E$14+100*시뮬!$E$15+100*시뮬!$E$16+(C40-300)*시뮬!$E$17,
100*시뮬!$E$14+100*시뮬!$E$15+100*시뮬!$E$16+100*시뮬!$E$17)))))</f>
        <v>0</v>
      </c>
    </row>
    <row r="41" spans="1:16" x14ac:dyDescent="0.4">
      <c r="A41" s="4" t="s">
        <v>214</v>
      </c>
      <c r="B41" s="4" t="s">
        <v>150</v>
      </c>
      <c r="C41" s="4">
        <v>168</v>
      </c>
      <c r="D41" s="4">
        <v>4</v>
      </c>
      <c r="E41" s="4">
        <v>6</v>
      </c>
      <c r="F41" s="4">
        <v>0</v>
      </c>
      <c r="G41" s="4">
        <v>40</v>
      </c>
      <c r="H41" s="4">
        <v>37</v>
      </c>
      <c r="I41" s="4">
        <v>52</v>
      </c>
      <c r="J41" s="4">
        <v>39</v>
      </c>
      <c r="K41" s="4" t="s">
        <v>151</v>
      </c>
      <c r="L41" s="4" t="s">
        <v>152</v>
      </c>
      <c r="M41" s="8">
        <f t="shared" si="0"/>
        <v>0.9438202247191011</v>
      </c>
      <c r="N41" s="4">
        <f>IF(M41&gt;=0.9,C41*시뮬!$E$12,)</f>
        <v>33600</v>
      </c>
      <c r="O41" s="4">
        <f>MAX(0,(IF(M41&gt;=0.9,(C41-시뮬!$C$13)*시뮬!$E$13,)))</f>
        <v>0</v>
      </c>
      <c r="P41" s="4">
        <f>IF(M41&lt;0.9,0,IF(C41&lt;=시뮬!$C$14,C41*시뮬!$E$14,
IF(C41&lt;=시뮬!$C$15,100*시뮬!$E$14+(C41-100)*시뮬!$E$15,
IF(C41&lt;=시뮬!$C$16,100*시뮬!$E$14+100*시뮬!$E$15+(C41-200)*시뮬!$E$16,
IF(C41&lt;=시뮬!$C$17,100*시뮬!$E$14+100*시뮬!$E$15+100*시뮬!$E$16+(C41-300)*시뮬!$E$17,
100*시뮬!$E$14+100*시뮬!$E$15+100*시뮬!$E$16+100*시뮬!$E$17)))))</f>
        <v>27200</v>
      </c>
    </row>
    <row r="42" spans="1:16" x14ac:dyDescent="0.4">
      <c r="A42" s="5" t="s">
        <v>214</v>
      </c>
      <c r="B42" s="5" t="s">
        <v>153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 t="s">
        <v>154</v>
      </c>
      <c r="L42" s="5" t="s">
        <v>155</v>
      </c>
      <c r="M42" s="9">
        <f t="shared" si="0"/>
        <v>0</v>
      </c>
      <c r="N42" s="4">
        <f>IF(M42&gt;=0.9,C42*시뮬!$E$12,)</f>
        <v>0</v>
      </c>
      <c r="O42" s="4">
        <f>MAX(0,(IF(M42&gt;=0.9,(C42-시뮬!$C$13)*시뮬!$E$13,)))</f>
        <v>0</v>
      </c>
      <c r="P42" s="4">
        <f>IF(M42&lt;0.9,0,IF(C42&lt;=시뮬!$C$14,C42*시뮬!$E$14,
IF(C42&lt;=시뮬!$C$15,100*시뮬!$E$14+(C42-100)*시뮬!$E$15,
IF(C42&lt;=시뮬!$C$16,100*시뮬!$E$14+100*시뮬!$E$15+(C42-200)*시뮬!$E$16,
IF(C42&lt;=시뮬!$C$17,100*시뮬!$E$14+100*시뮬!$E$15+100*시뮬!$E$16+(C42-300)*시뮬!$E$17,
100*시뮬!$E$14+100*시뮬!$E$15+100*시뮬!$E$16+100*시뮬!$E$17)))))</f>
        <v>0</v>
      </c>
    </row>
    <row r="43" spans="1:16" x14ac:dyDescent="0.4">
      <c r="A43" s="4" t="s">
        <v>214</v>
      </c>
      <c r="B43" s="4" t="s">
        <v>156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 t="s">
        <v>157</v>
      </c>
      <c r="L43" s="4" t="s">
        <v>158</v>
      </c>
      <c r="M43" s="8">
        <f t="shared" si="0"/>
        <v>0</v>
      </c>
      <c r="N43" s="4">
        <f>IF(M43&gt;=0.9,C43*시뮬!$E$12,)</f>
        <v>0</v>
      </c>
      <c r="O43" s="4">
        <f>MAX(0,(IF(M43&gt;=0.9,(C43-시뮬!$C$13)*시뮬!$E$13,)))</f>
        <v>0</v>
      </c>
      <c r="P43" s="4">
        <f>IF(M43&lt;0.9,0,IF(C43&lt;=시뮬!$C$14,C43*시뮬!$E$14,
IF(C43&lt;=시뮬!$C$15,100*시뮬!$E$14+(C43-100)*시뮬!$E$15,
IF(C43&lt;=시뮬!$C$16,100*시뮬!$E$14+100*시뮬!$E$15+(C43-200)*시뮬!$E$16,
IF(C43&lt;=시뮬!$C$17,100*시뮬!$E$14+100*시뮬!$E$15+100*시뮬!$E$16+(C43-300)*시뮬!$E$17,
100*시뮬!$E$14+100*시뮬!$E$15+100*시뮬!$E$16+100*시뮬!$E$17)))))</f>
        <v>0</v>
      </c>
    </row>
    <row r="44" spans="1:16" x14ac:dyDescent="0.4">
      <c r="A44" s="5" t="s">
        <v>214</v>
      </c>
      <c r="B44" s="5" t="s">
        <v>159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 t="s">
        <v>160</v>
      </c>
      <c r="L44" s="5" t="s">
        <v>161</v>
      </c>
      <c r="M44" s="9">
        <f t="shared" si="0"/>
        <v>0</v>
      </c>
      <c r="N44" s="4">
        <f>IF(M44&gt;=0.9,C44*시뮬!$E$12,)</f>
        <v>0</v>
      </c>
      <c r="O44" s="4">
        <f>MAX(0,(IF(M44&gt;=0.9,(C44-시뮬!$C$13)*시뮬!$E$13,)))</f>
        <v>0</v>
      </c>
      <c r="P44" s="4">
        <f>IF(M44&lt;0.9,0,IF(C44&lt;=시뮬!$C$14,C44*시뮬!$E$14,
IF(C44&lt;=시뮬!$C$15,100*시뮬!$E$14+(C44-100)*시뮬!$E$15,
IF(C44&lt;=시뮬!$C$16,100*시뮬!$E$14+100*시뮬!$E$15+(C44-200)*시뮬!$E$16,
IF(C44&lt;=시뮬!$C$17,100*시뮬!$E$14+100*시뮬!$E$15+100*시뮬!$E$16+(C44-300)*시뮬!$E$17,
100*시뮬!$E$14+100*시뮬!$E$15+100*시뮬!$E$16+100*시뮬!$E$17)))))</f>
        <v>0</v>
      </c>
    </row>
    <row r="45" spans="1:16" x14ac:dyDescent="0.4">
      <c r="A45" s="4" t="s">
        <v>214</v>
      </c>
      <c r="B45" s="4" t="s">
        <v>162</v>
      </c>
      <c r="C45" s="4">
        <v>271</v>
      </c>
      <c r="D45" s="4">
        <v>6</v>
      </c>
      <c r="E45" s="4">
        <v>7</v>
      </c>
      <c r="F45" s="4">
        <v>0</v>
      </c>
      <c r="G45" s="4">
        <v>90</v>
      </c>
      <c r="H45" s="4">
        <v>69</v>
      </c>
      <c r="I45" s="4">
        <v>65</v>
      </c>
      <c r="J45" s="4">
        <v>47</v>
      </c>
      <c r="K45" s="4" t="s">
        <v>163</v>
      </c>
      <c r="L45" s="4" t="s">
        <v>164</v>
      </c>
      <c r="M45" s="8">
        <f t="shared" si="0"/>
        <v>0.95422535211267601</v>
      </c>
      <c r="N45" s="4">
        <f>IF(M45&gt;=0.9,C45*시뮬!$E$12,)</f>
        <v>54200</v>
      </c>
      <c r="O45" s="4">
        <f>MAX(0,(IF(M45&gt;=0.9,(C45-시뮬!$C$13)*시뮬!$E$13,)))</f>
        <v>91000</v>
      </c>
      <c r="P45" s="4">
        <f>IF(M45&lt;0.9,0,IF(C45&lt;=시뮬!$C$14,C45*시뮬!$E$14,
IF(C45&lt;=시뮬!$C$15,100*시뮬!$E$14+(C45-100)*시뮬!$E$15,
IF(C45&lt;=시뮬!$C$16,100*시뮬!$E$14+100*시뮬!$E$15+(C45-200)*시뮬!$E$16,
IF(C45&lt;=시뮬!$C$17,100*시뮬!$E$14+100*시뮬!$E$15+100*시뮬!$E$16+(C45-300)*시뮬!$E$17,
100*시뮬!$E$14+100*시뮬!$E$15+100*시뮬!$E$16+100*시뮬!$E$17)))))</f>
        <v>96800</v>
      </c>
    </row>
    <row r="46" spans="1:16" x14ac:dyDescent="0.4">
      <c r="A46" s="5" t="s">
        <v>214</v>
      </c>
      <c r="B46" s="5" t="s">
        <v>165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 t="s">
        <v>166</v>
      </c>
      <c r="L46" s="5" t="s">
        <v>167</v>
      </c>
      <c r="M46" s="9">
        <f t="shared" si="0"/>
        <v>0</v>
      </c>
      <c r="N46" s="4">
        <f>IF(M46&gt;=0.9,C46*시뮬!$E$12,)</f>
        <v>0</v>
      </c>
      <c r="O46" s="4">
        <f>MAX(0,(IF(M46&gt;=0.9,(C46-시뮬!$C$13)*시뮬!$E$13,)))</f>
        <v>0</v>
      </c>
      <c r="P46" s="4">
        <f>IF(M46&lt;0.9,0,IF(C46&lt;=시뮬!$C$14,C46*시뮬!$E$14,
IF(C46&lt;=시뮬!$C$15,100*시뮬!$E$14+(C46-100)*시뮬!$E$15,
IF(C46&lt;=시뮬!$C$16,100*시뮬!$E$14+100*시뮬!$E$15+(C46-200)*시뮬!$E$16,
IF(C46&lt;=시뮬!$C$17,100*시뮬!$E$14+100*시뮬!$E$15+100*시뮬!$E$16+(C46-300)*시뮬!$E$17,
100*시뮬!$E$14+100*시뮬!$E$15+100*시뮬!$E$16+100*시뮬!$E$17)))))</f>
        <v>0</v>
      </c>
    </row>
    <row r="47" spans="1:16" x14ac:dyDescent="0.4">
      <c r="A47" s="4" t="s">
        <v>214</v>
      </c>
      <c r="B47" s="4" t="s">
        <v>168</v>
      </c>
      <c r="C47" s="4">
        <v>31</v>
      </c>
      <c r="D47" s="4">
        <v>1</v>
      </c>
      <c r="E47" s="4">
        <v>0</v>
      </c>
      <c r="F47" s="4">
        <v>0</v>
      </c>
      <c r="G47" s="4">
        <v>16</v>
      </c>
      <c r="H47" s="4">
        <v>15</v>
      </c>
      <c r="I47" s="4">
        <v>0</v>
      </c>
      <c r="J47" s="4">
        <v>0</v>
      </c>
      <c r="K47" s="4" t="s">
        <v>169</v>
      </c>
      <c r="L47" s="4" t="s">
        <v>170</v>
      </c>
      <c r="M47" s="8">
        <f t="shared" si="0"/>
        <v>0.96875</v>
      </c>
      <c r="N47" s="4">
        <f>IF(M47&gt;=0.9,C47*시뮬!$E$12,)</f>
        <v>6200</v>
      </c>
      <c r="O47" s="4">
        <f>MAX(0,(IF(M47&gt;=0.9,(C47-시뮬!$C$13)*시뮬!$E$13,)))</f>
        <v>0</v>
      </c>
      <c r="P47" s="4">
        <f>IF(M47&lt;0.9,0,IF(C47&lt;=시뮬!$C$14,C47*시뮬!$E$14,
IF(C47&lt;=시뮬!$C$15,100*시뮬!$E$14+(C47-100)*시뮬!$E$15,
IF(C47&lt;=시뮬!$C$16,100*시뮬!$E$14+100*시뮬!$E$15+(C47-200)*시뮬!$E$16,
IF(C47&lt;=시뮬!$C$17,100*시뮬!$E$14+100*시뮬!$E$15+100*시뮬!$E$16+(C47-300)*시뮬!$E$17,
100*시뮬!$E$14+100*시뮬!$E$15+100*시뮬!$E$16+100*시뮬!$E$17)))))</f>
        <v>0</v>
      </c>
    </row>
    <row r="48" spans="1:16" x14ac:dyDescent="0.4">
      <c r="A48" s="5" t="s">
        <v>214</v>
      </c>
      <c r="B48" s="5" t="s">
        <v>171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 t="s">
        <v>172</v>
      </c>
      <c r="L48" s="5" t="s">
        <v>173</v>
      </c>
      <c r="M48" s="9">
        <f t="shared" si="0"/>
        <v>0</v>
      </c>
      <c r="N48" s="4">
        <f>IF(M48&gt;=0.9,C48*시뮬!$E$12,)</f>
        <v>0</v>
      </c>
      <c r="O48" s="4">
        <f>MAX(0,(IF(M48&gt;=0.9,(C48-시뮬!$C$13)*시뮬!$E$13,)))</f>
        <v>0</v>
      </c>
      <c r="P48" s="4">
        <f>IF(M48&lt;0.9,0,IF(C48&lt;=시뮬!$C$14,C48*시뮬!$E$14,
IF(C48&lt;=시뮬!$C$15,100*시뮬!$E$14+(C48-100)*시뮬!$E$15,
IF(C48&lt;=시뮬!$C$16,100*시뮬!$E$14+100*시뮬!$E$15+(C48-200)*시뮬!$E$16,
IF(C48&lt;=시뮬!$C$17,100*시뮬!$E$14+100*시뮬!$E$15+100*시뮬!$E$16+(C48-300)*시뮬!$E$17,
100*시뮬!$E$14+100*시뮬!$E$15+100*시뮬!$E$16+100*시뮬!$E$17)))))</f>
        <v>0</v>
      </c>
    </row>
    <row r="49" spans="1:16" x14ac:dyDescent="0.4">
      <c r="A49" s="4" t="s">
        <v>214</v>
      </c>
      <c r="B49" s="4" t="s">
        <v>174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 t="s">
        <v>175</v>
      </c>
      <c r="L49" s="4" t="s">
        <v>176</v>
      </c>
      <c r="M49" s="8">
        <f t="shared" si="0"/>
        <v>0</v>
      </c>
      <c r="N49" s="4">
        <f>IF(M49&gt;=0.9,C49*시뮬!$E$12,)</f>
        <v>0</v>
      </c>
      <c r="O49" s="4">
        <f>MAX(0,(IF(M49&gt;=0.9,(C49-시뮬!$C$13)*시뮬!$E$13,)))</f>
        <v>0</v>
      </c>
      <c r="P49" s="4">
        <f>IF(M49&lt;0.9,0,IF(C49&lt;=시뮬!$C$14,C49*시뮬!$E$14,
IF(C49&lt;=시뮬!$C$15,100*시뮬!$E$14+(C49-100)*시뮬!$E$15,
IF(C49&lt;=시뮬!$C$16,100*시뮬!$E$14+100*시뮬!$E$15+(C49-200)*시뮬!$E$16,
IF(C49&lt;=시뮬!$C$17,100*시뮬!$E$14+100*시뮬!$E$15+100*시뮬!$E$16+(C49-300)*시뮬!$E$17,
100*시뮬!$E$14+100*시뮬!$E$15+100*시뮬!$E$16+100*시뮬!$E$17)))))</f>
        <v>0</v>
      </c>
    </row>
    <row r="50" spans="1:16" x14ac:dyDescent="0.4">
      <c r="A50" s="5" t="s">
        <v>214</v>
      </c>
      <c r="B50" s="5" t="s">
        <v>177</v>
      </c>
      <c r="C50" s="5">
        <v>256</v>
      </c>
      <c r="D50" s="5">
        <v>2</v>
      </c>
      <c r="E50" s="5">
        <v>0</v>
      </c>
      <c r="F50" s="5">
        <v>0</v>
      </c>
      <c r="G50" s="5">
        <v>75</v>
      </c>
      <c r="H50" s="5">
        <v>48</v>
      </c>
      <c r="I50" s="5">
        <v>64</v>
      </c>
      <c r="J50" s="5">
        <v>69</v>
      </c>
      <c r="K50" s="5" t="s">
        <v>178</v>
      </c>
      <c r="L50" s="5" t="s">
        <v>179</v>
      </c>
      <c r="M50" s="9">
        <f t="shared" si="0"/>
        <v>0.99224806201550386</v>
      </c>
      <c r="N50" s="4">
        <f>IF(M50&gt;=0.9,C50*시뮬!$E$12,)</f>
        <v>51200</v>
      </c>
      <c r="O50" s="4">
        <f>MAX(0,(IF(M50&gt;=0.9,(C50-시뮬!$C$13)*시뮬!$E$13,)))</f>
        <v>76000</v>
      </c>
      <c r="P50" s="4">
        <f>IF(M50&lt;0.9,0,IF(C50&lt;=시뮬!$C$14,C50*시뮬!$E$14,
IF(C50&lt;=시뮬!$C$15,100*시뮬!$E$14+(C50-100)*시뮬!$E$15,
IF(C50&lt;=시뮬!$C$16,100*시뮬!$E$14+100*시뮬!$E$15+(C50-200)*시뮬!$E$16,
IF(C50&lt;=시뮬!$C$17,100*시뮬!$E$14+100*시뮬!$E$15+100*시뮬!$E$16+(C50-300)*시뮬!$E$17,
100*시뮬!$E$14+100*시뮬!$E$15+100*시뮬!$E$16+100*시뮬!$E$17)))))</f>
        <v>84800</v>
      </c>
    </row>
    <row r="51" spans="1:16" x14ac:dyDescent="0.4">
      <c r="A51" s="4" t="s">
        <v>214</v>
      </c>
      <c r="B51" s="4" t="s">
        <v>180</v>
      </c>
      <c r="C51" s="4">
        <v>207</v>
      </c>
      <c r="D51" s="4">
        <v>8</v>
      </c>
      <c r="E51" s="4">
        <v>5</v>
      </c>
      <c r="F51" s="4">
        <v>2</v>
      </c>
      <c r="G51" s="4">
        <v>58</v>
      </c>
      <c r="H51" s="4">
        <v>48</v>
      </c>
      <c r="I51" s="4">
        <v>52</v>
      </c>
      <c r="J51" s="4">
        <v>49</v>
      </c>
      <c r="K51" s="4" t="s">
        <v>181</v>
      </c>
      <c r="L51" s="4" t="s">
        <v>182</v>
      </c>
      <c r="M51" s="8">
        <f t="shared" si="0"/>
        <v>0.93243243243243246</v>
      </c>
      <c r="N51" s="4">
        <f>IF(M51&gt;=0.9,C51*시뮬!$E$12,)</f>
        <v>41400</v>
      </c>
      <c r="O51" s="4">
        <f>MAX(0,(IF(M51&gt;=0.9,(C51-시뮬!$C$13)*시뮬!$E$13,)))</f>
        <v>27000</v>
      </c>
      <c r="P51" s="4">
        <f>IF(M51&lt;0.9,0,IF(C51&lt;=시뮬!$C$14,C51*시뮬!$E$14,
IF(C51&lt;=시뮬!$C$15,100*시뮬!$E$14+(C51-100)*시뮬!$E$15,
IF(C51&lt;=시뮬!$C$16,100*시뮬!$E$14+100*시뮬!$E$15+(C51-200)*시뮬!$E$16,
IF(C51&lt;=시뮬!$C$17,100*시뮬!$E$14+100*시뮬!$E$15+100*시뮬!$E$16+(C51-300)*시뮬!$E$17,
100*시뮬!$E$14+100*시뮬!$E$15+100*시뮬!$E$16+100*시뮬!$E$17)))))</f>
        <v>45600</v>
      </c>
    </row>
    <row r="52" spans="1:16" x14ac:dyDescent="0.4">
      <c r="A52" s="5" t="s">
        <v>214</v>
      </c>
      <c r="B52" s="5" t="s">
        <v>183</v>
      </c>
      <c r="C52" s="5">
        <v>95</v>
      </c>
      <c r="D52" s="5">
        <v>1</v>
      </c>
      <c r="E52" s="5">
        <v>0</v>
      </c>
      <c r="F52" s="5">
        <v>0</v>
      </c>
      <c r="G52" s="5">
        <v>0</v>
      </c>
      <c r="H52" s="5">
        <v>28</v>
      </c>
      <c r="I52" s="5">
        <v>23</v>
      </c>
      <c r="J52" s="5">
        <v>44</v>
      </c>
      <c r="K52" s="5" t="s">
        <v>184</v>
      </c>
      <c r="L52" s="5" t="s">
        <v>185</v>
      </c>
      <c r="M52" s="9">
        <f t="shared" si="0"/>
        <v>0.98958333333333337</v>
      </c>
      <c r="N52" s="4">
        <f>IF(M52&gt;=0.9,C52*시뮬!$E$12,)</f>
        <v>19000</v>
      </c>
      <c r="O52" s="4">
        <f>MAX(0,(IF(M52&gt;=0.9,(C52-시뮬!$C$13)*시뮬!$E$13,)))</f>
        <v>0</v>
      </c>
      <c r="P52" s="4">
        <f>IF(M52&lt;0.9,0,IF(C52&lt;=시뮬!$C$14,C52*시뮬!$E$14,
IF(C52&lt;=시뮬!$C$15,100*시뮬!$E$14+(C52-100)*시뮬!$E$15,
IF(C52&lt;=시뮬!$C$16,100*시뮬!$E$14+100*시뮬!$E$15+(C52-200)*시뮬!$E$16,
IF(C52&lt;=시뮬!$C$17,100*시뮬!$E$14+100*시뮬!$E$15+100*시뮬!$E$16+(C52-300)*시뮬!$E$17,
100*시뮬!$E$14+100*시뮬!$E$15+100*시뮬!$E$16+100*시뮬!$E$17)))))</f>
        <v>0</v>
      </c>
    </row>
    <row r="53" spans="1:16" x14ac:dyDescent="0.4">
      <c r="A53" s="4" t="s">
        <v>214</v>
      </c>
      <c r="B53" s="4" t="s">
        <v>186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 t="s">
        <v>187</v>
      </c>
      <c r="L53" s="4" t="s">
        <v>188</v>
      </c>
      <c r="M53" s="8">
        <f t="shared" si="0"/>
        <v>0</v>
      </c>
      <c r="N53" s="4">
        <f>IF(M53&gt;=0.9,C53*시뮬!$E$12,)</f>
        <v>0</v>
      </c>
      <c r="O53" s="4">
        <f>MAX(0,(IF(M53&gt;=0.9,(C53-시뮬!$C$13)*시뮬!$E$13,)))</f>
        <v>0</v>
      </c>
      <c r="P53" s="4">
        <f>IF(M53&lt;0.9,0,IF(C53&lt;=시뮬!$C$14,C53*시뮬!$E$14,
IF(C53&lt;=시뮬!$C$15,100*시뮬!$E$14+(C53-100)*시뮬!$E$15,
IF(C53&lt;=시뮬!$C$16,100*시뮬!$E$14+100*시뮬!$E$15+(C53-200)*시뮬!$E$16,
IF(C53&lt;=시뮬!$C$17,100*시뮬!$E$14+100*시뮬!$E$15+100*시뮬!$E$16+(C53-300)*시뮬!$E$17,
100*시뮬!$E$14+100*시뮬!$E$15+100*시뮬!$E$16+100*시뮬!$E$17)))))</f>
        <v>0</v>
      </c>
    </row>
    <row r="54" spans="1:16" x14ac:dyDescent="0.4">
      <c r="A54" s="5" t="s">
        <v>214</v>
      </c>
      <c r="B54" s="5" t="s">
        <v>189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 t="s">
        <v>190</v>
      </c>
      <c r="L54" s="5" t="s">
        <v>191</v>
      </c>
      <c r="M54" s="9">
        <f t="shared" si="0"/>
        <v>0</v>
      </c>
      <c r="N54" s="4">
        <f>IF(M54&gt;=0.9,C54*시뮬!$E$12,)</f>
        <v>0</v>
      </c>
      <c r="O54" s="4">
        <f>MAX(0,(IF(M54&gt;=0.9,(C54-시뮬!$C$13)*시뮬!$E$13,)))</f>
        <v>0</v>
      </c>
      <c r="P54" s="4">
        <f>IF(M54&lt;0.9,0,IF(C54&lt;=시뮬!$C$14,C54*시뮬!$E$14,
IF(C54&lt;=시뮬!$C$15,100*시뮬!$E$14+(C54-100)*시뮬!$E$15,
IF(C54&lt;=시뮬!$C$16,100*시뮬!$E$14+100*시뮬!$E$15+(C54-200)*시뮬!$E$16,
IF(C54&lt;=시뮬!$C$17,100*시뮬!$E$14+100*시뮬!$E$15+100*시뮬!$E$16+(C54-300)*시뮬!$E$17,
100*시뮬!$E$14+100*시뮬!$E$15+100*시뮬!$E$16+100*시뮬!$E$17)))))</f>
        <v>0</v>
      </c>
    </row>
    <row r="55" spans="1:16" x14ac:dyDescent="0.4">
      <c r="A55" s="4" t="s">
        <v>215</v>
      </c>
      <c r="B55" s="4" t="s">
        <v>211</v>
      </c>
      <c r="C55" s="4">
        <v>242</v>
      </c>
      <c r="D55" s="4">
        <v>0</v>
      </c>
      <c r="E55" s="4">
        <v>2</v>
      </c>
      <c r="F55" s="4">
        <v>0</v>
      </c>
      <c r="G55" s="4">
        <v>45</v>
      </c>
      <c r="H55" s="4">
        <v>61</v>
      </c>
      <c r="I55" s="4">
        <v>67</v>
      </c>
      <c r="J55" s="4">
        <v>69</v>
      </c>
      <c r="K55" s="4" t="s">
        <v>212</v>
      </c>
      <c r="L55" s="4" t="s">
        <v>213</v>
      </c>
      <c r="M55" s="8">
        <f t="shared" si="0"/>
        <v>0.99180327868852458</v>
      </c>
      <c r="N55" s="4">
        <f>IF(M55&gt;=0.9,C55*시뮬!$E$12,)</f>
        <v>48400</v>
      </c>
      <c r="O55" s="4">
        <f>MAX(0,(IF(M55&gt;=0.9,(C55-시뮬!$C$13)*시뮬!$E$13,)))</f>
        <v>62000</v>
      </c>
      <c r="P55" s="4">
        <f>IF(M55&lt;0.9,0,IF(C55&lt;=시뮬!$C$14,C55*시뮬!$E$14,
IF(C55&lt;=시뮬!$C$15,100*시뮬!$E$14+(C55-100)*시뮬!$E$15,
IF(C55&lt;=시뮬!$C$16,100*시뮬!$E$14+100*시뮬!$E$15+(C55-200)*시뮬!$E$16,
IF(C55&lt;=시뮬!$C$17,100*시뮬!$E$14+100*시뮬!$E$15+100*시뮬!$E$16+(C55-300)*시뮬!$E$17,
100*시뮬!$E$14+100*시뮬!$E$15+100*시뮬!$E$16+100*시뮬!$E$17)))))</f>
        <v>73600</v>
      </c>
    </row>
    <row r="56" spans="1:16" x14ac:dyDescent="0.4">
      <c r="A56" s="5" t="s">
        <v>215</v>
      </c>
      <c r="B56" s="5" t="s">
        <v>136</v>
      </c>
      <c r="C56" s="5">
        <v>14</v>
      </c>
      <c r="D56" s="5">
        <v>0</v>
      </c>
      <c r="E56" s="5">
        <v>0</v>
      </c>
      <c r="F56" s="5">
        <v>0</v>
      </c>
      <c r="G56" s="5">
        <v>0</v>
      </c>
      <c r="H56" s="5">
        <v>4</v>
      </c>
      <c r="I56" s="5">
        <v>10</v>
      </c>
      <c r="J56" s="5">
        <v>0</v>
      </c>
      <c r="K56" s="5" t="s">
        <v>137</v>
      </c>
      <c r="L56" s="5" t="s">
        <v>138</v>
      </c>
      <c r="M56" s="9">
        <f t="shared" si="0"/>
        <v>1</v>
      </c>
      <c r="N56" s="4">
        <f>IF(M56&gt;=0.9,C56*시뮬!$E$12,)</f>
        <v>2800</v>
      </c>
      <c r="O56" s="4">
        <f>MAX(0,(IF(M56&gt;=0.9,(C56-시뮬!$C$13)*시뮬!$E$13,)))</f>
        <v>0</v>
      </c>
      <c r="P56" s="4">
        <f>IF(M56&lt;0.9,0,IF(C56&lt;=시뮬!$C$14,C56*시뮬!$E$14,
IF(C56&lt;=시뮬!$C$15,100*시뮬!$E$14+(C56-100)*시뮬!$E$15,
IF(C56&lt;=시뮬!$C$16,100*시뮬!$E$14+100*시뮬!$E$15+(C56-200)*시뮬!$E$16,
IF(C56&lt;=시뮬!$C$17,100*시뮬!$E$14+100*시뮬!$E$15+100*시뮬!$E$16+(C56-300)*시뮬!$E$17,
100*시뮬!$E$14+100*시뮬!$E$15+100*시뮬!$E$16+100*시뮬!$E$17)))))</f>
        <v>0</v>
      </c>
    </row>
    <row r="57" spans="1:16" x14ac:dyDescent="0.4">
      <c r="A57" s="4" t="s">
        <v>215</v>
      </c>
      <c r="B57" s="4" t="s">
        <v>139</v>
      </c>
      <c r="C57" s="4">
        <v>204</v>
      </c>
      <c r="D57" s="4">
        <v>12</v>
      </c>
      <c r="E57" s="4">
        <v>7</v>
      </c>
      <c r="F57" s="4">
        <v>0</v>
      </c>
      <c r="G57" s="4">
        <v>87</v>
      </c>
      <c r="H57" s="4">
        <v>28</v>
      </c>
      <c r="I57" s="4">
        <v>54</v>
      </c>
      <c r="J57" s="4">
        <v>35</v>
      </c>
      <c r="K57" s="4" t="s">
        <v>140</v>
      </c>
      <c r="L57" s="4" t="s">
        <v>141</v>
      </c>
      <c r="M57" s="8">
        <f t="shared" si="0"/>
        <v>0.91479820627802688</v>
      </c>
      <c r="N57" s="4">
        <f>IF(M57&gt;=0.9,C57*시뮬!$E$12,)</f>
        <v>40800</v>
      </c>
      <c r="O57" s="4">
        <f>MAX(0,(IF(M57&gt;=0.9,(C57-시뮬!$C$13)*시뮬!$E$13,)))</f>
        <v>24000</v>
      </c>
      <c r="P57" s="4">
        <f>IF(M57&lt;0.9,0,IF(C57&lt;=시뮬!$C$14,C57*시뮬!$E$14,
IF(C57&lt;=시뮬!$C$15,100*시뮬!$E$14+(C57-100)*시뮬!$E$15,
IF(C57&lt;=시뮬!$C$16,100*시뮬!$E$14+100*시뮬!$E$15+(C57-200)*시뮬!$E$16,
IF(C57&lt;=시뮬!$C$17,100*시뮬!$E$14+100*시뮬!$E$15+100*시뮬!$E$16+(C57-300)*시뮬!$E$17,
100*시뮬!$E$14+100*시뮬!$E$15+100*시뮬!$E$16+100*시뮬!$E$17)))))</f>
        <v>43200</v>
      </c>
    </row>
    <row r="58" spans="1:16" x14ac:dyDescent="0.4">
      <c r="A58" s="5" t="s">
        <v>215</v>
      </c>
      <c r="B58" s="5" t="s">
        <v>142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 t="s">
        <v>143</v>
      </c>
      <c r="L58" s="5" t="s">
        <v>144</v>
      </c>
      <c r="M58" s="9">
        <f t="shared" si="0"/>
        <v>0</v>
      </c>
      <c r="N58" s="4">
        <f>IF(M58&gt;=0.9,C58*시뮬!$E$12,)</f>
        <v>0</v>
      </c>
      <c r="O58" s="4">
        <f>MAX(0,(IF(M58&gt;=0.9,(C58-시뮬!$C$13)*시뮬!$E$13,)))</f>
        <v>0</v>
      </c>
      <c r="P58" s="4">
        <f>IF(M58&lt;0.9,0,IF(C58&lt;=시뮬!$C$14,C58*시뮬!$E$14,
IF(C58&lt;=시뮬!$C$15,100*시뮬!$E$14+(C58-100)*시뮬!$E$15,
IF(C58&lt;=시뮬!$C$16,100*시뮬!$E$14+100*시뮬!$E$15+(C58-200)*시뮬!$E$16,
IF(C58&lt;=시뮬!$C$17,100*시뮬!$E$14+100*시뮬!$E$15+100*시뮬!$E$16+(C58-300)*시뮬!$E$17,
100*시뮬!$E$14+100*시뮬!$E$15+100*시뮬!$E$16+100*시뮬!$E$17)))))</f>
        <v>0</v>
      </c>
    </row>
    <row r="59" spans="1:16" x14ac:dyDescent="0.4">
      <c r="A59" s="4" t="s">
        <v>215</v>
      </c>
      <c r="B59" s="4" t="s">
        <v>145</v>
      </c>
      <c r="C59" s="4">
        <v>101</v>
      </c>
      <c r="D59" s="4">
        <v>1</v>
      </c>
      <c r="E59" s="4">
        <v>0</v>
      </c>
      <c r="F59" s="4">
        <v>0</v>
      </c>
      <c r="G59" s="4">
        <v>40</v>
      </c>
      <c r="H59" s="4">
        <v>14</v>
      </c>
      <c r="I59" s="4">
        <v>39</v>
      </c>
      <c r="J59" s="4">
        <v>8</v>
      </c>
      <c r="K59" s="4" t="s">
        <v>146</v>
      </c>
      <c r="L59" s="4" t="s">
        <v>147</v>
      </c>
      <c r="M59" s="8">
        <f t="shared" si="0"/>
        <v>0.99019607843137258</v>
      </c>
      <c r="N59" s="4">
        <f>IF(M59&gt;=0.9,C59*시뮬!$E$12,)</f>
        <v>20200</v>
      </c>
      <c r="O59" s="4">
        <f>MAX(0,(IF(M59&gt;=0.9,(C59-시뮬!$C$13)*시뮬!$E$13,)))</f>
        <v>0</v>
      </c>
      <c r="P59" s="4">
        <f>IF(M59&lt;0.9,0,IF(C59&lt;=시뮬!$C$14,C59*시뮬!$E$14,
IF(C59&lt;=시뮬!$C$15,100*시뮬!$E$14+(C59-100)*시뮬!$E$15,
IF(C59&lt;=시뮬!$C$16,100*시뮬!$E$14+100*시뮬!$E$15+(C59-200)*시뮬!$E$16,
IF(C59&lt;=시뮬!$C$17,100*시뮬!$E$14+100*시뮬!$E$15+100*시뮬!$E$16+(C59-300)*시뮬!$E$17,
100*시뮬!$E$14+100*시뮬!$E$15+100*시뮬!$E$16+100*시뮬!$E$17)))))</f>
        <v>400</v>
      </c>
    </row>
    <row r="60" spans="1:16" x14ac:dyDescent="0.4">
      <c r="A60" s="5" t="s">
        <v>215</v>
      </c>
      <c r="B60" s="5" t="s">
        <v>148</v>
      </c>
      <c r="C60" s="5">
        <v>60</v>
      </c>
      <c r="D60" s="5">
        <v>1</v>
      </c>
      <c r="E60" s="5">
        <v>1</v>
      </c>
      <c r="F60" s="5">
        <v>0</v>
      </c>
      <c r="G60" s="5">
        <v>0</v>
      </c>
      <c r="H60" s="5">
        <v>23</v>
      </c>
      <c r="I60" s="5">
        <v>19</v>
      </c>
      <c r="J60" s="5">
        <v>18</v>
      </c>
      <c r="K60" s="5">
        <v>5828</v>
      </c>
      <c r="L60" s="5" t="s">
        <v>149</v>
      </c>
      <c r="M60" s="9">
        <f t="shared" si="0"/>
        <v>0.967741935483871</v>
      </c>
      <c r="N60" s="4">
        <f>IF(M60&gt;=0.9,C60*시뮬!$E$12,)</f>
        <v>12000</v>
      </c>
      <c r="O60" s="4">
        <f>MAX(0,(IF(M60&gt;=0.9,(C60-시뮬!$C$13)*시뮬!$E$13,)))</f>
        <v>0</v>
      </c>
      <c r="P60" s="4">
        <f>IF(M60&lt;0.9,0,IF(C60&lt;=시뮬!$C$14,C60*시뮬!$E$14,
IF(C60&lt;=시뮬!$C$15,100*시뮬!$E$14+(C60-100)*시뮬!$E$15,
IF(C60&lt;=시뮬!$C$16,100*시뮬!$E$14+100*시뮬!$E$15+(C60-200)*시뮬!$E$16,
IF(C60&lt;=시뮬!$C$17,100*시뮬!$E$14+100*시뮬!$E$15+100*시뮬!$E$16+(C60-300)*시뮬!$E$17,
100*시뮬!$E$14+100*시뮬!$E$15+100*시뮬!$E$16+100*시뮬!$E$17)))))</f>
        <v>0</v>
      </c>
    </row>
    <row r="61" spans="1:16" x14ac:dyDescent="0.4">
      <c r="A61" s="4" t="s">
        <v>215</v>
      </c>
      <c r="B61" s="4" t="s">
        <v>150</v>
      </c>
      <c r="C61" s="4">
        <v>173</v>
      </c>
      <c r="D61" s="4">
        <v>2</v>
      </c>
      <c r="E61" s="4">
        <v>3</v>
      </c>
      <c r="F61" s="4">
        <v>0</v>
      </c>
      <c r="G61" s="4">
        <v>33</v>
      </c>
      <c r="H61" s="4">
        <v>47</v>
      </c>
      <c r="I61" s="4">
        <v>55</v>
      </c>
      <c r="J61" s="4">
        <v>38</v>
      </c>
      <c r="K61" s="4" t="s">
        <v>151</v>
      </c>
      <c r="L61" s="4" t="s">
        <v>152</v>
      </c>
      <c r="M61" s="8">
        <f t="shared" si="0"/>
        <v>0.9719101123595506</v>
      </c>
      <c r="N61" s="4">
        <f>IF(M61&gt;=0.9,C61*시뮬!$E$12,)</f>
        <v>34600</v>
      </c>
      <c r="O61" s="4">
        <f>MAX(0,(IF(M61&gt;=0.9,(C61-시뮬!$C$13)*시뮬!$E$13,)))</f>
        <v>0</v>
      </c>
      <c r="P61" s="4">
        <f>IF(M61&lt;0.9,0,IF(C61&lt;=시뮬!$C$14,C61*시뮬!$E$14,
IF(C61&lt;=시뮬!$C$15,100*시뮬!$E$14+(C61-100)*시뮬!$E$15,
IF(C61&lt;=시뮬!$C$16,100*시뮬!$E$14+100*시뮬!$E$15+(C61-200)*시뮬!$E$16,
IF(C61&lt;=시뮬!$C$17,100*시뮬!$E$14+100*시뮬!$E$15+100*시뮬!$E$16+(C61-300)*시뮬!$E$17,
100*시뮬!$E$14+100*시뮬!$E$15+100*시뮬!$E$16+100*시뮬!$E$17)))))</f>
        <v>29200</v>
      </c>
    </row>
    <row r="62" spans="1:16" x14ac:dyDescent="0.4">
      <c r="A62" s="5" t="s">
        <v>215</v>
      </c>
      <c r="B62" s="5" t="s">
        <v>153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 t="s">
        <v>154</v>
      </c>
      <c r="L62" s="5" t="s">
        <v>155</v>
      </c>
      <c r="M62" s="9">
        <f t="shared" si="0"/>
        <v>0</v>
      </c>
      <c r="N62" s="4">
        <f>IF(M62&gt;=0.9,C62*시뮬!$E$12,)</f>
        <v>0</v>
      </c>
      <c r="O62" s="4">
        <f>MAX(0,(IF(M62&gt;=0.9,(C62-시뮬!$C$13)*시뮬!$E$13,)))</f>
        <v>0</v>
      </c>
      <c r="P62" s="4">
        <f>IF(M62&lt;0.9,0,IF(C62&lt;=시뮬!$C$14,C62*시뮬!$E$14,
IF(C62&lt;=시뮬!$C$15,100*시뮬!$E$14+(C62-100)*시뮬!$E$15,
IF(C62&lt;=시뮬!$C$16,100*시뮬!$E$14+100*시뮬!$E$15+(C62-200)*시뮬!$E$16,
IF(C62&lt;=시뮬!$C$17,100*시뮬!$E$14+100*시뮬!$E$15+100*시뮬!$E$16+(C62-300)*시뮬!$E$17,
100*시뮬!$E$14+100*시뮬!$E$15+100*시뮬!$E$16+100*시뮬!$E$17)))))</f>
        <v>0</v>
      </c>
    </row>
    <row r="63" spans="1:16" x14ac:dyDescent="0.4">
      <c r="A63" s="4" t="s">
        <v>215</v>
      </c>
      <c r="B63" s="4" t="s">
        <v>156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 t="s">
        <v>157</v>
      </c>
      <c r="L63" s="4" t="s">
        <v>158</v>
      </c>
      <c r="M63" s="8">
        <f t="shared" si="0"/>
        <v>0</v>
      </c>
      <c r="N63" s="4">
        <f>IF(M63&gt;=0.9,C63*시뮬!$E$12,)</f>
        <v>0</v>
      </c>
      <c r="O63" s="4">
        <f>MAX(0,(IF(M63&gt;=0.9,(C63-시뮬!$C$13)*시뮬!$E$13,)))</f>
        <v>0</v>
      </c>
      <c r="P63" s="4">
        <f>IF(M63&lt;0.9,0,IF(C63&lt;=시뮬!$C$14,C63*시뮬!$E$14,
IF(C63&lt;=시뮬!$C$15,100*시뮬!$E$14+(C63-100)*시뮬!$E$15,
IF(C63&lt;=시뮬!$C$16,100*시뮬!$E$14+100*시뮬!$E$15+(C63-200)*시뮬!$E$16,
IF(C63&lt;=시뮬!$C$17,100*시뮬!$E$14+100*시뮬!$E$15+100*시뮬!$E$16+(C63-300)*시뮬!$E$17,
100*시뮬!$E$14+100*시뮬!$E$15+100*시뮬!$E$16+100*시뮬!$E$17)))))</f>
        <v>0</v>
      </c>
    </row>
    <row r="64" spans="1:16" x14ac:dyDescent="0.4">
      <c r="A64" s="5" t="s">
        <v>215</v>
      </c>
      <c r="B64" s="5" t="s">
        <v>159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 t="s">
        <v>160</v>
      </c>
      <c r="L64" s="5" t="s">
        <v>161</v>
      </c>
      <c r="M64" s="9">
        <f t="shared" si="0"/>
        <v>0</v>
      </c>
      <c r="N64" s="4">
        <f>IF(M64&gt;=0.9,C64*시뮬!$E$12,)</f>
        <v>0</v>
      </c>
      <c r="O64" s="4">
        <f>MAX(0,(IF(M64&gt;=0.9,(C64-시뮬!$C$13)*시뮬!$E$13,)))</f>
        <v>0</v>
      </c>
      <c r="P64" s="4">
        <f>IF(M64&lt;0.9,0,IF(C64&lt;=시뮬!$C$14,C64*시뮬!$E$14,
IF(C64&lt;=시뮬!$C$15,100*시뮬!$E$14+(C64-100)*시뮬!$E$15,
IF(C64&lt;=시뮬!$C$16,100*시뮬!$E$14+100*시뮬!$E$15+(C64-200)*시뮬!$E$16,
IF(C64&lt;=시뮬!$C$17,100*시뮬!$E$14+100*시뮬!$E$15+100*시뮬!$E$16+(C64-300)*시뮬!$E$17,
100*시뮬!$E$14+100*시뮬!$E$15+100*시뮬!$E$16+100*시뮬!$E$17)))))</f>
        <v>0</v>
      </c>
    </row>
    <row r="65" spans="1:16" x14ac:dyDescent="0.4">
      <c r="A65" s="4" t="s">
        <v>215</v>
      </c>
      <c r="B65" s="4" t="s">
        <v>162</v>
      </c>
      <c r="C65" s="4">
        <v>275</v>
      </c>
      <c r="D65" s="4">
        <v>5</v>
      </c>
      <c r="E65" s="4">
        <v>9</v>
      </c>
      <c r="F65" s="4">
        <v>0</v>
      </c>
      <c r="G65" s="4">
        <v>87</v>
      </c>
      <c r="H65" s="4">
        <v>74</v>
      </c>
      <c r="I65" s="4">
        <v>49</v>
      </c>
      <c r="J65" s="4">
        <v>65</v>
      </c>
      <c r="K65" s="4" t="s">
        <v>163</v>
      </c>
      <c r="L65" s="4" t="s">
        <v>164</v>
      </c>
      <c r="M65" s="8">
        <f t="shared" si="0"/>
        <v>0.95155709342560557</v>
      </c>
      <c r="N65" s="4">
        <f>IF(M65&gt;=0.9,C65*시뮬!$E$12,)</f>
        <v>55000</v>
      </c>
      <c r="O65" s="4">
        <f>MAX(0,(IF(M65&gt;=0.9,(C65-시뮬!$C$13)*시뮬!$E$13,)))</f>
        <v>95000</v>
      </c>
      <c r="P65" s="4">
        <f>IF(M65&lt;0.9,0,IF(C65&lt;=시뮬!$C$14,C65*시뮬!$E$14,
IF(C65&lt;=시뮬!$C$15,100*시뮬!$E$14+(C65-100)*시뮬!$E$15,
IF(C65&lt;=시뮬!$C$16,100*시뮬!$E$14+100*시뮬!$E$15+(C65-200)*시뮬!$E$16,
IF(C65&lt;=시뮬!$C$17,100*시뮬!$E$14+100*시뮬!$E$15+100*시뮬!$E$16+(C65-300)*시뮬!$E$17,
100*시뮬!$E$14+100*시뮬!$E$15+100*시뮬!$E$16+100*시뮬!$E$17)))))</f>
        <v>100000</v>
      </c>
    </row>
    <row r="66" spans="1:16" x14ac:dyDescent="0.4">
      <c r="A66" s="5" t="s">
        <v>215</v>
      </c>
      <c r="B66" s="5" t="s">
        <v>165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 t="s">
        <v>166</v>
      </c>
      <c r="L66" s="5" t="s">
        <v>167</v>
      </c>
      <c r="M66" s="9">
        <f t="shared" si="0"/>
        <v>0</v>
      </c>
      <c r="N66" s="4">
        <f>IF(M66&gt;=0.9,C66*시뮬!$E$12,)</f>
        <v>0</v>
      </c>
      <c r="O66" s="4">
        <f>MAX(0,(IF(M66&gt;=0.9,(C66-시뮬!$C$13)*시뮬!$E$13,)))</f>
        <v>0</v>
      </c>
      <c r="P66" s="4">
        <f>IF(M66&lt;0.9,0,IF(C66&lt;=시뮬!$C$14,C66*시뮬!$E$14,
IF(C66&lt;=시뮬!$C$15,100*시뮬!$E$14+(C66-100)*시뮬!$E$15,
IF(C66&lt;=시뮬!$C$16,100*시뮬!$E$14+100*시뮬!$E$15+(C66-200)*시뮬!$E$16,
IF(C66&lt;=시뮬!$C$17,100*시뮬!$E$14+100*시뮬!$E$15+100*시뮬!$E$16+(C66-300)*시뮬!$E$17,
100*시뮬!$E$14+100*시뮬!$E$15+100*시뮬!$E$16+100*시뮬!$E$17)))))</f>
        <v>0</v>
      </c>
    </row>
    <row r="67" spans="1:16" x14ac:dyDescent="0.4">
      <c r="A67" s="4" t="s">
        <v>215</v>
      </c>
      <c r="B67" s="4" t="s">
        <v>168</v>
      </c>
      <c r="C67" s="4">
        <v>3</v>
      </c>
      <c r="D67" s="4">
        <v>0</v>
      </c>
      <c r="E67" s="4">
        <v>0</v>
      </c>
      <c r="F67" s="4">
        <v>0</v>
      </c>
      <c r="G67" s="4">
        <v>0</v>
      </c>
      <c r="H67" s="4">
        <v>3</v>
      </c>
      <c r="I67" s="4">
        <v>0</v>
      </c>
      <c r="J67" s="4">
        <v>0</v>
      </c>
      <c r="K67" s="4" t="s">
        <v>169</v>
      </c>
      <c r="L67" s="4" t="s">
        <v>170</v>
      </c>
      <c r="M67" s="8">
        <f t="shared" si="0"/>
        <v>1</v>
      </c>
      <c r="N67" s="4">
        <f>IF(M67&gt;=0.9,C67*시뮬!$E$12,)</f>
        <v>600</v>
      </c>
      <c r="O67" s="4">
        <f>MAX(0,(IF(M67&gt;=0.9,(C67-시뮬!$C$13)*시뮬!$E$13,)))</f>
        <v>0</v>
      </c>
      <c r="P67" s="4">
        <f>IF(M67&lt;0.9,0,IF(C67&lt;=시뮬!$C$14,C67*시뮬!$E$14,
IF(C67&lt;=시뮬!$C$15,100*시뮬!$E$14+(C67-100)*시뮬!$E$15,
IF(C67&lt;=시뮬!$C$16,100*시뮬!$E$14+100*시뮬!$E$15+(C67-200)*시뮬!$E$16,
IF(C67&lt;=시뮬!$C$17,100*시뮬!$E$14+100*시뮬!$E$15+100*시뮬!$E$16+(C67-300)*시뮬!$E$17,
100*시뮬!$E$14+100*시뮬!$E$15+100*시뮬!$E$16+100*시뮬!$E$17)))))</f>
        <v>0</v>
      </c>
    </row>
    <row r="68" spans="1:16" x14ac:dyDescent="0.4">
      <c r="A68" s="5" t="s">
        <v>215</v>
      </c>
      <c r="B68" s="5" t="s">
        <v>171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 t="s">
        <v>172</v>
      </c>
      <c r="L68" s="5" t="s">
        <v>173</v>
      </c>
      <c r="M68" s="9">
        <f t="shared" si="0"/>
        <v>0</v>
      </c>
      <c r="N68" s="4">
        <f>IF(M68&gt;=0.9,C68*시뮬!$E$12,)</f>
        <v>0</v>
      </c>
      <c r="O68" s="4">
        <f>MAX(0,(IF(M68&gt;=0.9,(C68-시뮬!$C$13)*시뮬!$E$13,)))</f>
        <v>0</v>
      </c>
      <c r="P68" s="4">
        <f>IF(M68&lt;0.9,0,IF(C68&lt;=시뮬!$C$14,C68*시뮬!$E$14,
IF(C68&lt;=시뮬!$C$15,100*시뮬!$E$14+(C68-100)*시뮬!$E$15,
IF(C68&lt;=시뮬!$C$16,100*시뮬!$E$14+100*시뮬!$E$15+(C68-200)*시뮬!$E$16,
IF(C68&lt;=시뮬!$C$17,100*시뮬!$E$14+100*시뮬!$E$15+100*시뮬!$E$16+(C68-300)*시뮬!$E$17,
100*시뮬!$E$14+100*시뮬!$E$15+100*시뮬!$E$16+100*시뮬!$E$17)))))</f>
        <v>0</v>
      </c>
    </row>
    <row r="69" spans="1:16" x14ac:dyDescent="0.4">
      <c r="A69" s="4" t="s">
        <v>215</v>
      </c>
      <c r="B69" s="4" t="s">
        <v>174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 t="s">
        <v>175</v>
      </c>
      <c r="L69" s="4" t="s">
        <v>176</v>
      </c>
      <c r="M69" s="8">
        <f t="shared" si="0"/>
        <v>0</v>
      </c>
      <c r="N69" s="4">
        <f>IF(M69&gt;=0.9,C69*시뮬!$E$12,)</f>
        <v>0</v>
      </c>
      <c r="O69" s="4">
        <f>MAX(0,(IF(M69&gt;=0.9,(C69-시뮬!$C$13)*시뮬!$E$13,)))</f>
        <v>0</v>
      </c>
      <c r="P69" s="4">
        <f>IF(M69&lt;0.9,0,IF(C69&lt;=시뮬!$C$14,C69*시뮬!$E$14,
IF(C69&lt;=시뮬!$C$15,100*시뮬!$E$14+(C69-100)*시뮬!$E$15,
IF(C69&lt;=시뮬!$C$16,100*시뮬!$E$14+100*시뮬!$E$15+(C69-200)*시뮬!$E$16,
IF(C69&lt;=시뮬!$C$17,100*시뮬!$E$14+100*시뮬!$E$15+100*시뮬!$E$16+(C69-300)*시뮬!$E$17,
100*시뮬!$E$14+100*시뮬!$E$15+100*시뮬!$E$16+100*시뮬!$E$17)))))</f>
        <v>0</v>
      </c>
    </row>
    <row r="70" spans="1:16" x14ac:dyDescent="0.4">
      <c r="A70" s="5" t="s">
        <v>215</v>
      </c>
      <c r="B70" s="5" t="s">
        <v>177</v>
      </c>
      <c r="C70" s="5">
        <v>144</v>
      </c>
      <c r="D70" s="5">
        <v>0</v>
      </c>
      <c r="E70" s="5">
        <v>0</v>
      </c>
      <c r="F70" s="5">
        <v>0</v>
      </c>
      <c r="G70" s="5">
        <v>33</v>
      </c>
      <c r="H70" s="5">
        <v>36</v>
      </c>
      <c r="I70" s="5">
        <v>28</v>
      </c>
      <c r="J70" s="5">
        <v>47</v>
      </c>
      <c r="K70" s="5" t="s">
        <v>178</v>
      </c>
      <c r="L70" s="5" t="s">
        <v>179</v>
      </c>
      <c r="M70" s="9">
        <f t="shared" si="0"/>
        <v>1</v>
      </c>
      <c r="N70" s="4">
        <f>IF(M70&gt;=0.9,C70*시뮬!$E$12,)</f>
        <v>28800</v>
      </c>
      <c r="O70" s="4">
        <f>MAX(0,(IF(M70&gt;=0.9,(C70-시뮬!$C$13)*시뮬!$E$13,)))</f>
        <v>0</v>
      </c>
      <c r="P70" s="4">
        <f>IF(M70&lt;0.9,0,IF(C70&lt;=시뮬!$C$14,C70*시뮬!$E$14,
IF(C70&lt;=시뮬!$C$15,100*시뮬!$E$14+(C70-100)*시뮬!$E$15,
IF(C70&lt;=시뮬!$C$16,100*시뮬!$E$14+100*시뮬!$E$15+(C70-200)*시뮬!$E$16,
IF(C70&lt;=시뮬!$C$17,100*시뮬!$E$14+100*시뮬!$E$15+100*시뮬!$E$16+(C70-300)*시뮬!$E$17,
100*시뮬!$E$14+100*시뮬!$E$15+100*시뮬!$E$16+100*시뮬!$E$17)))))</f>
        <v>17600</v>
      </c>
    </row>
    <row r="71" spans="1:16" x14ac:dyDescent="0.4">
      <c r="A71" s="4" t="s">
        <v>215</v>
      </c>
      <c r="B71" s="4" t="s">
        <v>180</v>
      </c>
      <c r="C71" s="4">
        <v>176</v>
      </c>
      <c r="D71" s="4">
        <v>4</v>
      </c>
      <c r="E71" s="4">
        <v>7</v>
      </c>
      <c r="F71" s="4">
        <v>0</v>
      </c>
      <c r="G71" s="4">
        <v>68</v>
      </c>
      <c r="H71" s="4">
        <v>18</v>
      </c>
      <c r="I71" s="4">
        <v>59</v>
      </c>
      <c r="J71" s="4">
        <v>31</v>
      </c>
      <c r="K71" s="4" t="s">
        <v>181</v>
      </c>
      <c r="L71" s="4" t="s">
        <v>182</v>
      </c>
      <c r="M71" s="8">
        <f t="shared" si="0"/>
        <v>0.94117647058823528</v>
      </c>
      <c r="N71" s="4">
        <f>IF(M71&gt;=0.9,C71*시뮬!$E$12,)</f>
        <v>35200</v>
      </c>
      <c r="O71" s="4">
        <f>MAX(0,(IF(M71&gt;=0.9,(C71-시뮬!$C$13)*시뮬!$E$13,)))</f>
        <v>0</v>
      </c>
      <c r="P71" s="4">
        <f>IF(M71&lt;0.9,0,IF(C71&lt;=시뮬!$C$14,C71*시뮬!$E$14,
IF(C71&lt;=시뮬!$C$15,100*시뮬!$E$14+(C71-100)*시뮬!$E$15,
IF(C71&lt;=시뮬!$C$16,100*시뮬!$E$14+100*시뮬!$E$15+(C71-200)*시뮬!$E$16,
IF(C71&lt;=시뮬!$C$17,100*시뮬!$E$14+100*시뮬!$E$15+100*시뮬!$E$16+(C71-300)*시뮬!$E$17,
100*시뮬!$E$14+100*시뮬!$E$15+100*시뮬!$E$16+100*시뮬!$E$17)))))</f>
        <v>30400</v>
      </c>
    </row>
    <row r="72" spans="1:16" x14ac:dyDescent="0.4">
      <c r="A72" s="5" t="s">
        <v>215</v>
      </c>
      <c r="B72" s="5" t="s">
        <v>183</v>
      </c>
      <c r="C72" s="5">
        <v>167</v>
      </c>
      <c r="D72" s="5">
        <v>5</v>
      </c>
      <c r="E72" s="5">
        <v>0</v>
      </c>
      <c r="F72" s="5">
        <v>0</v>
      </c>
      <c r="G72" s="5">
        <v>15</v>
      </c>
      <c r="H72" s="5">
        <v>19</v>
      </c>
      <c r="I72" s="5">
        <v>48</v>
      </c>
      <c r="J72" s="5">
        <v>85</v>
      </c>
      <c r="K72" s="5" t="s">
        <v>184</v>
      </c>
      <c r="L72" s="5" t="s">
        <v>185</v>
      </c>
      <c r="M72" s="9">
        <f t="shared" si="0"/>
        <v>0.97093023255813948</v>
      </c>
      <c r="N72" s="4">
        <f>IF(M72&gt;=0.9,C72*시뮬!$E$12,)</f>
        <v>33400</v>
      </c>
      <c r="O72" s="4">
        <f>MAX(0,(IF(M72&gt;=0.9,(C72-시뮬!$C$13)*시뮬!$E$13,)))</f>
        <v>0</v>
      </c>
      <c r="P72" s="4">
        <f>IF(M72&lt;0.9,0,IF(C72&lt;=시뮬!$C$14,C72*시뮬!$E$14,
IF(C72&lt;=시뮬!$C$15,100*시뮬!$E$14+(C72-100)*시뮬!$E$15,
IF(C72&lt;=시뮬!$C$16,100*시뮬!$E$14+100*시뮬!$E$15+(C72-200)*시뮬!$E$16,
IF(C72&lt;=시뮬!$C$17,100*시뮬!$E$14+100*시뮬!$E$15+100*시뮬!$E$16+(C72-300)*시뮬!$E$17,
100*시뮬!$E$14+100*시뮬!$E$15+100*시뮬!$E$16+100*시뮬!$E$17)))))</f>
        <v>26800</v>
      </c>
    </row>
    <row r="73" spans="1:16" x14ac:dyDescent="0.4">
      <c r="A73" s="4" t="s">
        <v>215</v>
      </c>
      <c r="B73" s="4" t="s">
        <v>186</v>
      </c>
      <c r="C73" s="4">
        <v>149</v>
      </c>
      <c r="D73" s="4">
        <v>2</v>
      </c>
      <c r="E73" s="4">
        <v>0</v>
      </c>
      <c r="F73" s="4">
        <v>0</v>
      </c>
      <c r="G73" s="4">
        <v>30</v>
      </c>
      <c r="H73" s="4">
        <v>26</v>
      </c>
      <c r="I73" s="4">
        <v>29</v>
      </c>
      <c r="J73" s="4">
        <v>64</v>
      </c>
      <c r="K73" s="4" t="s">
        <v>187</v>
      </c>
      <c r="L73" s="4" t="s">
        <v>188</v>
      </c>
      <c r="M73" s="8">
        <f t="shared" si="0"/>
        <v>0.98675496688741726</v>
      </c>
      <c r="N73" s="4">
        <f>IF(M73&gt;=0.9,C73*시뮬!$E$12,)</f>
        <v>29800</v>
      </c>
      <c r="O73" s="4">
        <f>MAX(0,(IF(M73&gt;=0.9,(C73-시뮬!$C$13)*시뮬!$E$13,)))</f>
        <v>0</v>
      </c>
      <c r="P73" s="4">
        <f>IF(M73&lt;0.9,0,IF(C73&lt;=시뮬!$C$14,C73*시뮬!$E$14,
IF(C73&lt;=시뮬!$C$15,100*시뮬!$E$14+(C73-100)*시뮬!$E$15,
IF(C73&lt;=시뮬!$C$16,100*시뮬!$E$14+100*시뮬!$E$15+(C73-200)*시뮬!$E$16,
IF(C73&lt;=시뮬!$C$17,100*시뮬!$E$14+100*시뮬!$E$15+100*시뮬!$E$16+(C73-300)*시뮬!$E$17,
100*시뮬!$E$14+100*시뮬!$E$15+100*시뮬!$E$16+100*시뮬!$E$17)))))</f>
        <v>19600</v>
      </c>
    </row>
    <row r="74" spans="1:16" x14ac:dyDescent="0.4">
      <c r="A74" s="5" t="s">
        <v>215</v>
      </c>
      <c r="B74" s="5" t="s">
        <v>189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 t="s">
        <v>190</v>
      </c>
      <c r="L74" s="5" t="s">
        <v>191</v>
      </c>
      <c r="M74" s="9">
        <f t="shared" si="0"/>
        <v>0</v>
      </c>
      <c r="N74" s="4">
        <f>IF(M74&gt;=0.9,C74*시뮬!$E$12,)</f>
        <v>0</v>
      </c>
      <c r="O74" s="4">
        <f>MAX(0,(IF(M74&gt;=0.9,(C74-시뮬!$C$13)*시뮬!$E$13,)))</f>
        <v>0</v>
      </c>
      <c r="P74" s="4">
        <f>IF(M74&lt;0.9,0,IF(C74&lt;=시뮬!$C$14,C74*시뮬!$E$14,
IF(C74&lt;=시뮬!$C$15,100*시뮬!$E$14+(C74-100)*시뮬!$E$15,
IF(C74&lt;=시뮬!$C$16,100*시뮬!$E$14+100*시뮬!$E$15+(C74-200)*시뮬!$E$16,
IF(C74&lt;=시뮬!$C$17,100*시뮬!$E$14+100*시뮬!$E$15+100*시뮬!$E$16+(C74-300)*시뮬!$E$17,
100*시뮬!$E$14+100*시뮬!$E$15+100*시뮬!$E$16+100*시뮬!$E$17)))))</f>
        <v>0</v>
      </c>
    </row>
    <row r="75" spans="1:16" x14ac:dyDescent="0.4">
      <c r="A75" s="4" t="s">
        <v>216</v>
      </c>
      <c r="B75" s="4" t="s">
        <v>211</v>
      </c>
      <c r="C75" s="4">
        <v>287</v>
      </c>
      <c r="D75" s="4">
        <v>0</v>
      </c>
      <c r="E75" s="4">
        <v>0</v>
      </c>
      <c r="F75" s="4">
        <v>0</v>
      </c>
      <c r="G75" s="4">
        <v>55</v>
      </c>
      <c r="H75" s="4">
        <v>80</v>
      </c>
      <c r="I75" s="4">
        <v>79</v>
      </c>
      <c r="J75" s="4">
        <v>73</v>
      </c>
      <c r="K75" s="4" t="s">
        <v>212</v>
      </c>
      <c r="L75" s="4" t="s">
        <v>213</v>
      </c>
      <c r="M75" s="8">
        <f t="shared" si="0"/>
        <v>1</v>
      </c>
      <c r="N75" s="4">
        <f>IF(M75&gt;=0.9,C75*시뮬!$E$12,)</f>
        <v>57400</v>
      </c>
      <c r="O75" s="4">
        <f>MAX(0,(IF(M75&gt;=0.9,(C75-시뮬!$C$13)*시뮬!$E$13,)))</f>
        <v>107000</v>
      </c>
      <c r="P75" s="4">
        <f>IF(M75&lt;0.9,0,IF(C75&lt;=시뮬!$C$14,C75*시뮬!$E$14,
IF(C75&lt;=시뮬!$C$15,100*시뮬!$E$14+(C75-100)*시뮬!$E$15,
IF(C75&lt;=시뮬!$C$16,100*시뮬!$E$14+100*시뮬!$E$15+(C75-200)*시뮬!$E$16,
IF(C75&lt;=시뮬!$C$17,100*시뮬!$E$14+100*시뮬!$E$15+100*시뮬!$E$16+(C75-300)*시뮬!$E$17,
100*시뮬!$E$14+100*시뮬!$E$15+100*시뮬!$E$16+100*시뮬!$E$17)))))</f>
        <v>109600</v>
      </c>
    </row>
    <row r="76" spans="1:16" x14ac:dyDescent="0.4">
      <c r="A76" s="5" t="s">
        <v>216</v>
      </c>
      <c r="B76" s="5" t="s">
        <v>136</v>
      </c>
      <c r="C76" s="5">
        <v>13</v>
      </c>
      <c r="D76" s="5">
        <v>0</v>
      </c>
      <c r="E76" s="5">
        <v>1</v>
      </c>
      <c r="F76" s="5">
        <v>0</v>
      </c>
      <c r="G76" s="5">
        <v>0</v>
      </c>
      <c r="H76" s="5">
        <v>6</v>
      </c>
      <c r="I76" s="5">
        <v>7</v>
      </c>
      <c r="J76" s="5">
        <v>0</v>
      </c>
      <c r="K76" s="5" t="s">
        <v>137</v>
      </c>
      <c r="L76" s="5" t="s">
        <v>138</v>
      </c>
      <c r="M76" s="9">
        <f t="shared" si="0"/>
        <v>0.9285714285714286</v>
      </c>
      <c r="N76" s="4">
        <f>IF(M76&gt;=0.9,C76*시뮬!$E$12,)</f>
        <v>2600</v>
      </c>
      <c r="O76" s="4">
        <f>MAX(0,(IF(M76&gt;=0.9,(C76-시뮬!$C$13)*시뮬!$E$13,)))</f>
        <v>0</v>
      </c>
      <c r="P76" s="4">
        <f>IF(M76&lt;0.9,0,IF(C76&lt;=시뮬!$C$14,C76*시뮬!$E$14,
IF(C76&lt;=시뮬!$C$15,100*시뮬!$E$14+(C76-100)*시뮬!$E$15,
IF(C76&lt;=시뮬!$C$16,100*시뮬!$E$14+100*시뮬!$E$15+(C76-200)*시뮬!$E$16,
IF(C76&lt;=시뮬!$C$17,100*시뮬!$E$14+100*시뮬!$E$15+100*시뮬!$E$16+(C76-300)*시뮬!$E$17,
100*시뮬!$E$14+100*시뮬!$E$15+100*시뮬!$E$16+100*시뮬!$E$17)))))</f>
        <v>0</v>
      </c>
    </row>
    <row r="77" spans="1:16" x14ac:dyDescent="0.4">
      <c r="A77" s="4" t="s">
        <v>216</v>
      </c>
      <c r="B77" s="4" t="s">
        <v>229</v>
      </c>
      <c r="C77" s="4">
        <v>225</v>
      </c>
      <c r="D77" s="4">
        <v>2</v>
      </c>
      <c r="E77" s="4">
        <v>1</v>
      </c>
      <c r="F77" s="4">
        <v>0</v>
      </c>
      <c r="G77" s="4">
        <v>66</v>
      </c>
      <c r="H77" s="4">
        <v>47</v>
      </c>
      <c r="I77" s="4">
        <v>62</v>
      </c>
      <c r="J77" s="4">
        <v>50</v>
      </c>
      <c r="K77" s="4" t="s">
        <v>230</v>
      </c>
      <c r="L77" s="4" t="s">
        <v>231</v>
      </c>
      <c r="M77" s="8">
        <f t="shared" si="0"/>
        <v>0.98684210526315785</v>
      </c>
      <c r="N77" s="4">
        <f>IF(M77&gt;=0.9,C77*시뮬!$E$12,)</f>
        <v>45000</v>
      </c>
      <c r="O77" s="4">
        <f>MAX(0,(IF(M77&gt;=0.9,(C77-시뮬!$C$13)*시뮬!$E$13,)))</f>
        <v>45000</v>
      </c>
      <c r="P77" s="4">
        <f>IF(M77&lt;0.9,0,IF(C77&lt;=시뮬!$C$14,C77*시뮬!$E$14,
IF(C77&lt;=시뮬!$C$15,100*시뮬!$E$14+(C77-100)*시뮬!$E$15,
IF(C77&lt;=시뮬!$C$16,100*시뮬!$E$14+100*시뮬!$E$15+(C77-200)*시뮬!$E$16,
IF(C77&lt;=시뮬!$C$17,100*시뮬!$E$14+100*시뮬!$E$15+100*시뮬!$E$16+(C77-300)*시뮬!$E$17,
100*시뮬!$E$14+100*시뮬!$E$15+100*시뮬!$E$16+100*시뮬!$E$17)))))</f>
        <v>60000</v>
      </c>
    </row>
    <row r="78" spans="1:16" x14ac:dyDescent="0.4">
      <c r="A78" s="5" t="s">
        <v>216</v>
      </c>
      <c r="B78" s="5" t="s">
        <v>139</v>
      </c>
      <c r="C78" s="5">
        <v>250</v>
      </c>
      <c r="D78" s="5">
        <v>24</v>
      </c>
      <c r="E78" s="5">
        <v>7</v>
      </c>
      <c r="F78" s="5">
        <v>0</v>
      </c>
      <c r="G78" s="5">
        <v>106</v>
      </c>
      <c r="H78" s="5">
        <v>24</v>
      </c>
      <c r="I78" s="5">
        <v>57</v>
      </c>
      <c r="J78" s="5">
        <v>63</v>
      </c>
      <c r="K78" s="5" t="s">
        <v>140</v>
      </c>
      <c r="L78" s="5" t="s">
        <v>141</v>
      </c>
      <c r="M78" s="9">
        <f t="shared" si="0"/>
        <v>0.88967971530249113</v>
      </c>
      <c r="N78" s="4">
        <f>IF(M78&gt;=0.9,C78*시뮬!$E$12,)</f>
        <v>0</v>
      </c>
      <c r="O78" s="4">
        <f>MAX(0,(IF(M78&gt;=0.9,(C78-시뮬!$C$13)*시뮬!$E$13,)))</f>
        <v>0</v>
      </c>
      <c r="P78" s="4">
        <f>IF(M78&lt;0.9,0,IF(C78&lt;=시뮬!$C$14,C78*시뮬!$E$14,
IF(C78&lt;=시뮬!$C$15,100*시뮬!$E$14+(C78-100)*시뮬!$E$15,
IF(C78&lt;=시뮬!$C$16,100*시뮬!$E$14+100*시뮬!$E$15+(C78-200)*시뮬!$E$16,
IF(C78&lt;=시뮬!$C$17,100*시뮬!$E$14+100*시뮬!$E$15+100*시뮬!$E$16+(C78-300)*시뮬!$E$17,
100*시뮬!$E$14+100*시뮬!$E$15+100*시뮬!$E$16+100*시뮬!$E$17)))))</f>
        <v>0</v>
      </c>
    </row>
    <row r="79" spans="1:16" x14ac:dyDescent="0.4">
      <c r="A79" s="4" t="s">
        <v>216</v>
      </c>
      <c r="B79" s="4" t="s">
        <v>232</v>
      </c>
      <c r="C79" s="4">
        <v>73</v>
      </c>
      <c r="D79" s="4">
        <v>4</v>
      </c>
      <c r="E79" s="4">
        <v>0</v>
      </c>
      <c r="F79" s="4">
        <v>0</v>
      </c>
      <c r="G79" s="4">
        <v>0</v>
      </c>
      <c r="H79" s="4">
        <v>0</v>
      </c>
      <c r="I79" s="4">
        <v>12</v>
      </c>
      <c r="J79" s="4">
        <v>61</v>
      </c>
      <c r="K79" s="4">
        <v>939722</v>
      </c>
      <c r="L79" s="4" t="s">
        <v>233</v>
      </c>
      <c r="M79" s="8">
        <f t="shared" si="0"/>
        <v>0.94805194805194803</v>
      </c>
      <c r="N79" s="4">
        <f>IF(M79&gt;=0.9,C79*시뮬!$E$12,)</f>
        <v>14600</v>
      </c>
      <c r="O79" s="4">
        <f>MAX(0,(IF(M79&gt;=0.9,(C79-시뮬!$C$13)*시뮬!$E$13,)))</f>
        <v>0</v>
      </c>
      <c r="P79" s="4">
        <f>IF(M79&lt;0.9,0,IF(C79&lt;=시뮬!$C$14,C79*시뮬!$E$14,
IF(C79&lt;=시뮬!$C$15,100*시뮬!$E$14+(C79-100)*시뮬!$E$15,
IF(C79&lt;=시뮬!$C$16,100*시뮬!$E$14+100*시뮬!$E$15+(C79-200)*시뮬!$E$16,
IF(C79&lt;=시뮬!$C$17,100*시뮬!$E$14+100*시뮬!$E$15+100*시뮬!$E$16+(C79-300)*시뮬!$E$17,
100*시뮬!$E$14+100*시뮬!$E$15+100*시뮬!$E$16+100*시뮬!$E$17)))))</f>
        <v>0</v>
      </c>
    </row>
    <row r="80" spans="1:16" x14ac:dyDescent="0.4">
      <c r="A80" s="5" t="s">
        <v>216</v>
      </c>
      <c r="B80" s="5" t="s">
        <v>142</v>
      </c>
      <c r="C80" s="5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 t="s">
        <v>143</v>
      </c>
      <c r="L80" s="5" t="s">
        <v>144</v>
      </c>
      <c r="M80" s="9">
        <f t="shared" ref="M80:M143" si="1">IFERROR(C80/(C80+D80+E80+F80),)</f>
        <v>0</v>
      </c>
      <c r="N80" s="4">
        <f>IF(M80&gt;=0.9,C80*시뮬!$E$12,)</f>
        <v>0</v>
      </c>
      <c r="O80" s="4">
        <f>MAX(0,(IF(M80&gt;=0.9,(C80-시뮬!$C$13)*시뮬!$E$13,)))</f>
        <v>0</v>
      </c>
      <c r="P80" s="4">
        <f>IF(M80&lt;0.9,0,IF(C80&lt;=시뮬!$C$14,C80*시뮬!$E$14,
IF(C80&lt;=시뮬!$C$15,100*시뮬!$E$14+(C80-100)*시뮬!$E$15,
IF(C80&lt;=시뮬!$C$16,100*시뮬!$E$14+100*시뮬!$E$15+(C80-200)*시뮬!$E$16,
IF(C80&lt;=시뮬!$C$17,100*시뮬!$E$14+100*시뮬!$E$15+100*시뮬!$E$16+(C80-300)*시뮬!$E$17,
100*시뮬!$E$14+100*시뮬!$E$15+100*시뮬!$E$16+100*시뮬!$E$17)))))</f>
        <v>0</v>
      </c>
    </row>
    <row r="81" spans="1:16" x14ac:dyDescent="0.4">
      <c r="A81" s="4" t="s">
        <v>216</v>
      </c>
      <c r="B81" s="4" t="s">
        <v>145</v>
      </c>
      <c r="C81" s="4">
        <v>167</v>
      </c>
      <c r="D81" s="4">
        <v>2</v>
      </c>
      <c r="E81" s="4">
        <v>0</v>
      </c>
      <c r="F81" s="4">
        <v>0</v>
      </c>
      <c r="G81" s="4">
        <v>67</v>
      </c>
      <c r="H81" s="4">
        <v>20</v>
      </c>
      <c r="I81" s="4">
        <v>59</v>
      </c>
      <c r="J81" s="4">
        <v>21</v>
      </c>
      <c r="K81" s="4" t="s">
        <v>146</v>
      </c>
      <c r="L81" s="4" t="s">
        <v>147</v>
      </c>
      <c r="M81" s="8">
        <f t="shared" si="1"/>
        <v>0.98816568047337283</v>
      </c>
      <c r="N81" s="4">
        <f>IF(M81&gt;=0.9,C81*시뮬!$E$12,)</f>
        <v>33400</v>
      </c>
      <c r="O81" s="4">
        <f>MAX(0,(IF(M81&gt;=0.9,(C81-시뮬!$C$13)*시뮬!$E$13,)))</f>
        <v>0</v>
      </c>
      <c r="P81" s="4">
        <f>IF(M81&lt;0.9,0,IF(C81&lt;=시뮬!$C$14,C81*시뮬!$E$14,
IF(C81&lt;=시뮬!$C$15,100*시뮬!$E$14+(C81-100)*시뮬!$E$15,
IF(C81&lt;=시뮬!$C$16,100*시뮬!$E$14+100*시뮬!$E$15+(C81-200)*시뮬!$E$16,
IF(C81&lt;=시뮬!$C$17,100*시뮬!$E$14+100*시뮬!$E$15+100*시뮬!$E$16+(C81-300)*시뮬!$E$17,
100*시뮬!$E$14+100*시뮬!$E$15+100*시뮬!$E$16+100*시뮬!$E$17)))))</f>
        <v>26800</v>
      </c>
    </row>
    <row r="82" spans="1:16" x14ac:dyDescent="0.4">
      <c r="A82" s="5" t="s">
        <v>216</v>
      </c>
      <c r="B82" s="5" t="s">
        <v>148</v>
      </c>
      <c r="C82" s="5">
        <v>99</v>
      </c>
      <c r="D82" s="5">
        <v>9</v>
      </c>
      <c r="E82" s="5">
        <v>1</v>
      </c>
      <c r="F82" s="5">
        <v>0</v>
      </c>
      <c r="G82" s="5">
        <v>5</v>
      </c>
      <c r="H82" s="5">
        <v>23</v>
      </c>
      <c r="I82" s="5">
        <v>42</v>
      </c>
      <c r="J82" s="5">
        <v>29</v>
      </c>
      <c r="K82" s="5">
        <v>5828</v>
      </c>
      <c r="L82" s="5" t="s">
        <v>149</v>
      </c>
      <c r="M82" s="9">
        <f t="shared" si="1"/>
        <v>0.90825688073394495</v>
      </c>
      <c r="N82" s="4">
        <f>IF(M82&gt;=0.9,C82*시뮬!$E$12,)</f>
        <v>19800</v>
      </c>
      <c r="O82" s="4">
        <f>MAX(0,(IF(M82&gt;=0.9,(C82-시뮬!$C$13)*시뮬!$E$13,)))</f>
        <v>0</v>
      </c>
      <c r="P82" s="4">
        <f>IF(M82&lt;0.9,0,IF(C82&lt;=시뮬!$C$14,C82*시뮬!$E$14,
IF(C82&lt;=시뮬!$C$15,100*시뮬!$E$14+(C82-100)*시뮬!$E$15,
IF(C82&lt;=시뮬!$C$16,100*시뮬!$E$14+100*시뮬!$E$15+(C82-200)*시뮬!$E$16,
IF(C82&lt;=시뮬!$C$17,100*시뮬!$E$14+100*시뮬!$E$15+100*시뮬!$E$16+(C82-300)*시뮬!$E$17,
100*시뮬!$E$14+100*시뮬!$E$15+100*시뮬!$E$16+100*시뮬!$E$17)))))</f>
        <v>0</v>
      </c>
    </row>
    <row r="83" spans="1:16" x14ac:dyDescent="0.4">
      <c r="A83" s="4" t="s">
        <v>216</v>
      </c>
      <c r="B83" s="4" t="s">
        <v>150</v>
      </c>
      <c r="C83" s="4">
        <v>205</v>
      </c>
      <c r="D83" s="4">
        <v>6</v>
      </c>
      <c r="E83" s="4">
        <v>3</v>
      </c>
      <c r="F83" s="4">
        <v>0</v>
      </c>
      <c r="G83" s="4">
        <v>57</v>
      </c>
      <c r="H83" s="4">
        <v>46</v>
      </c>
      <c r="I83" s="4">
        <v>51</v>
      </c>
      <c r="J83" s="4">
        <v>51</v>
      </c>
      <c r="K83" s="4" t="s">
        <v>151</v>
      </c>
      <c r="L83" s="4" t="s">
        <v>152</v>
      </c>
      <c r="M83" s="8">
        <f t="shared" si="1"/>
        <v>0.95794392523364491</v>
      </c>
      <c r="N83" s="4">
        <f>IF(M83&gt;=0.9,C83*시뮬!$E$12,)</f>
        <v>41000</v>
      </c>
      <c r="O83" s="4">
        <f>MAX(0,(IF(M83&gt;=0.9,(C83-시뮬!$C$13)*시뮬!$E$13,)))</f>
        <v>25000</v>
      </c>
      <c r="P83" s="4">
        <f>IF(M83&lt;0.9,0,IF(C83&lt;=시뮬!$C$14,C83*시뮬!$E$14,
IF(C83&lt;=시뮬!$C$15,100*시뮬!$E$14+(C83-100)*시뮬!$E$15,
IF(C83&lt;=시뮬!$C$16,100*시뮬!$E$14+100*시뮬!$E$15+(C83-200)*시뮬!$E$16,
IF(C83&lt;=시뮬!$C$17,100*시뮬!$E$14+100*시뮬!$E$15+100*시뮬!$E$16+(C83-300)*시뮬!$E$17,
100*시뮬!$E$14+100*시뮬!$E$15+100*시뮬!$E$16+100*시뮬!$E$17)))))</f>
        <v>44000</v>
      </c>
    </row>
    <row r="84" spans="1:16" x14ac:dyDescent="0.4">
      <c r="A84" s="5" t="s">
        <v>216</v>
      </c>
      <c r="B84" s="5" t="s">
        <v>153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 t="s">
        <v>154</v>
      </c>
      <c r="L84" s="5" t="s">
        <v>155</v>
      </c>
      <c r="M84" s="9">
        <f t="shared" si="1"/>
        <v>0</v>
      </c>
      <c r="N84" s="4">
        <f>IF(M84&gt;=0.9,C84*시뮬!$E$12,)</f>
        <v>0</v>
      </c>
      <c r="O84" s="4">
        <f>MAX(0,(IF(M84&gt;=0.9,(C84-시뮬!$C$13)*시뮬!$E$13,)))</f>
        <v>0</v>
      </c>
      <c r="P84" s="4">
        <f>IF(M84&lt;0.9,0,IF(C84&lt;=시뮬!$C$14,C84*시뮬!$E$14,
IF(C84&lt;=시뮬!$C$15,100*시뮬!$E$14+(C84-100)*시뮬!$E$15,
IF(C84&lt;=시뮬!$C$16,100*시뮬!$E$14+100*시뮬!$E$15+(C84-200)*시뮬!$E$16,
IF(C84&lt;=시뮬!$C$17,100*시뮬!$E$14+100*시뮬!$E$15+100*시뮬!$E$16+(C84-300)*시뮬!$E$17,
100*시뮬!$E$14+100*시뮬!$E$15+100*시뮬!$E$16+100*시뮬!$E$17)))))</f>
        <v>0</v>
      </c>
    </row>
    <row r="85" spans="1:16" x14ac:dyDescent="0.4">
      <c r="A85" s="4" t="s">
        <v>216</v>
      </c>
      <c r="B85" s="4" t="s">
        <v>156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 t="s">
        <v>157</v>
      </c>
      <c r="L85" s="4" t="s">
        <v>158</v>
      </c>
      <c r="M85" s="8">
        <f t="shared" si="1"/>
        <v>0</v>
      </c>
      <c r="N85" s="4">
        <f>IF(M85&gt;=0.9,C85*시뮬!$E$12,)</f>
        <v>0</v>
      </c>
      <c r="O85" s="4">
        <f>MAX(0,(IF(M85&gt;=0.9,(C85-시뮬!$C$13)*시뮬!$E$13,)))</f>
        <v>0</v>
      </c>
      <c r="P85" s="4">
        <f>IF(M85&lt;0.9,0,IF(C85&lt;=시뮬!$C$14,C85*시뮬!$E$14,
IF(C85&lt;=시뮬!$C$15,100*시뮬!$E$14+(C85-100)*시뮬!$E$15,
IF(C85&lt;=시뮬!$C$16,100*시뮬!$E$14+100*시뮬!$E$15+(C85-200)*시뮬!$E$16,
IF(C85&lt;=시뮬!$C$17,100*시뮬!$E$14+100*시뮬!$E$15+100*시뮬!$E$16+(C85-300)*시뮬!$E$17,
100*시뮬!$E$14+100*시뮬!$E$15+100*시뮬!$E$16+100*시뮬!$E$17)))))</f>
        <v>0</v>
      </c>
    </row>
    <row r="86" spans="1:16" x14ac:dyDescent="0.4">
      <c r="A86" s="5" t="s">
        <v>216</v>
      </c>
      <c r="B86" s="5" t="s">
        <v>159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 t="s">
        <v>160</v>
      </c>
      <c r="L86" s="5" t="s">
        <v>161</v>
      </c>
      <c r="M86" s="9">
        <f t="shared" si="1"/>
        <v>0</v>
      </c>
      <c r="N86" s="4">
        <f>IF(M86&gt;=0.9,C86*시뮬!$E$12,)</f>
        <v>0</v>
      </c>
      <c r="O86" s="4">
        <f>MAX(0,(IF(M86&gt;=0.9,(C86-시뮬!$C$13)*시뮬!$E$13,)))</f>
        <v>0</v>
      </c>
      <c r="P86" s="4">
        <f>IF(M86&lt;0.9,0,IF(C86&lt;=시뮬!$C$14,C86*시뮬!$E$14,
IF(C86&lt;=시뮬!$C$15,100*시뮬!$E$14+(C86-100)*시뮬!$E$15,
IF(C86&lt;=시뮬!$C$16,100*시뮬!$E$14+100*시뮬!$E$15+(C86-200)*시뮬!$E$16,
IF(C86&lt;=시뮬!$C$17,100*시뮬!$E$14+100*시뮬!$E$15+100*시뮬!$E$16+(C86-300)*시뮬!$E$17,
100*시뮬!$E$14+100*시뮬!$E$15+100*시뮬!$E$16+100*시뮬!$E$17)))))</f>
        <v>0</v>
      </c>
    </row>
    <row r="87" spans="1:16" x14ac:dyDescent="0.4">
      <c r="A87" s="4" t="s">
        <v>216</v>
      </c>
      <c r="B87" s="4" t="s">
        <v>162</v>
      </c>
      <c r="C87" s="4">
        <v>295</v>
      </c>
      <c r="D87" s="4">
        <v>2</v>
      </c>
      <c r="E87" s="4">
        <v>8</v>
      </c>
      <c r="F87" s="4">
        <v>0</v>
      </c>
      <c r="G87" s="4">
        <v>90</v>
      </c>
      <c r="H87" s="4">
        <v>79</v>
      </c>
      <c r="I87" s="4">
        <v>57</v>
      </c>
      <c r="J87" s="4">
        <v>69</v>
      </c>
      <c r="K87" s="4" t="s">
        <v>163</v>
      </c>
      <c r="L87" s="4" t="s">
        <v>164</v>
      </c>
      <c r="M87" s="8">
        <f t="shared" si="1"/>
        <v>0.96721311475409832</v>
      </c>
      <c r="N87" s="4">
        <f>IF(M87&gt;=0.9,C87*시뮬!$E$12,)</f>
        <v>59000</v>
      </c>
      <c r="O87" s="4">
        <f>MAX(0,(IF(M87&gt;=0.9,(C87-시뮬!$C$13)*시뮬!$E$13,)))</f>
        <v>115000</v>
      </c>
      <c r="P87" s="4">
        <f>IF(M87&lt;0.9,0,IF(C87&lt;=시뮬!$C$14,C87*시뮬!$E$14,
IF(C87&lt;=시뮬!$C$15,100*시뮬!$E$14+(C87-100)*시뮬!$E$15,
IF(C87&lt;=시뮬!$C$16,100*시뮬!$E$14+100*시뮬!$E$15+(C87-200)*시뮬!$E$16,
IF(C87&lt;=시뮬!$C$17,100*시뮬!$E$14+100*시뮬!$E$15+100*시뮬!$E$16+(C87-300)*시뮬!$E$17,
100*시뮬!$E$14+100*시뮬!$E$15+100*시뮬!$E$16+100*시뮬!$E$17)))))</f>
        <v>116000</v>
      </c>
    </row>
    <row r="88" spans="1:16" x14ac:dyDescent="0.4">
      <c r="A88" s="5" t="s">
        <v>216</v>
      </c>
      <c r="B88" s="5" t="s">
        <v>165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 t="s">
        <v>166</v>
      </c>
      <c r="L88" s="5" t="s">
        <v>167</v>
      </c>
      <c r="M88" s="9">
        <f t="shared" si="1"/>
        <v>0</v>
      </c>
      <c r="N88" s="4">
        <f>IF(M88&gt;=0.9,C88*시뮬!$E$12,)</f>
        <v>0</v>
      </c>
      <c r="O88" s="4">
        <f>MAX(0,(IF(M88&gt;=0.9,(C88-시뮬!$C$13)*시뮬!$E$13,)))</f>
        <v>0</v>
      </c>
      <c r="P88" s="4">
        <f>IF(M88&lt;0.9,0,IF(C88&lt;=시뮬!$C$14,C88*시뮬!$E$14,
IF(C88&lt;=시뮬!$C$15,100*시뮬!$E$14+(C88-100)*시뮬!$E$15,
IF(C88&lt;=시뮬!$C$16,100*시뮬!$E$14+100*시뮬!$E$15+(C88-200)*시뮬!$E$16,
IF(C88&lt;=시뮬!$C$17,100*시뮬!$E$14+100*시뮬!$E$15+100*시뮬!$E$16+(C88-300)*시뮬!$E$17,
100*시뮬!$E$14+100*시뮬!$E$15+100*시뮬!$E$16+100*시뮬!$E$17)))))</f>
        <v>0</v>
      </c>
    </row>
    <row r="89" spans="1:16" x14ac:dyDescent="0.4">
      <c r="A89" s="4" t="s">
        <v>216</v>
      </c>
      <c r="B89" s="4" t="s">
        <v>171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 t="s">
        <v>172</v>
      </c>
      <c r="L89" s="4" t="s">
        <v>173</v>
      </c>
      <c r="M89" s="8">
        <f t="shared" si="1"/>
        <v>0</v>
      </c>
      <c r="N89" s="4">
        <f>IF(M89&gt;=0.9,C89*시뮬!$E$12,)</f>
        <v>0</v>
      </c>
      <c r="O89" s="4">
        <f>MAX(0,(IF(M89&gt;=0.9,(C89-시뮬!$C$13)*시뮬!$E$13,)))</f>
        <v>0</v>
      </c>
      <c r="P89" s="4">
        <f>IF(M89&lt;0.9,0,IF(C89&lt;=시뮬!$C$14,C89*시뮬!$E$14,
IF(C89&lt;=시뮬!$C$15,100*시뮬!$E$14+(C89-100)*시뮬!$E$15,
IF(C89&lt;=시뮬!$C$16,100*시뮬!$E$14+100*시뮬!$E$15+(C89-200)*시뮬!$E$16,
IF(C89&lt;=시뮬!$C$17,100*시뮬!$E$14+100*시뮬!$E$15+100*시뮬!$E$16+(C89-300)*시뮬!$E$17,
100*시뮬!$E$14+100*시뮬!$E$15+100*시뮬!$E$16+100*시뮬!$E$17)))))</f>
        <v>0</v>
      </c>
    </row>
    <row r="90" spans="1:16" x14ac:dyDescent="0.4">
      <c r="A90" s="5" t="s">
        <v>216</v>
      </c>
      <c r="B90" s="5" t="s">
        <v>174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 t="s">
        <v>175</v>
      </c>
      <c r="L90" s="5" t="s">
        <v>176</v>
      </c>
      <c r="M90" s="9">
        <f t="shared" si="1"/>
        <v>0</v>
      </c>
      <c r="N90" s="4">
        <f>IF(M90&gt;=0.9,C90*시뮬!$E$12,)</f>
        <v>0</v>
      </c>
      <c r="O90" s="4">
        <f>MAX(0,(IF(M90&gt;=0.9,(C90-시뮬!$C$13)*시뮬!$E$13,)))</f>
        <v>0</v>
      </c>
      <c r="P90" s="4">
        <f>IF(M90&lt;0.9,0,IF(C90&lt;=시뮬!$C$14,C90*시뮬!$E$14,
IF(C90&lt;=시뮬!$C$15,100*시뮬!$E$14+(C90-100)*시뮬!$E$15,
IF(C90&lt;=시뮬!$C$16,100*시뮬!$E$14+100*시뮬!$E$15+(C90-200)*시뮬!$E$16,
IF(C90&lt;=시뮬!$C$17,100*시뮬!$E$14+100*시뮬!$E$15+100*시뮬!$E$16+(C90-300)*시뮬!$E$17,
100*시뮬!$E$14+100*시뮬!$E$15+100*시뮬!$E$16+100*시뮬!$E$17)))))</f>
        <v>0</v>
      </c>
    </row>
    <row r="91" spans="1:16" x14ac:dyDescent="0.4">
      <c r="A91" s="4" t="s">
        <v>216</v>
      </c>
      <c r="B91" s="4" t="s">
        <v>177</v>
      </c>
      <c r="C91" s="4">
        <v>327</v>
      </c>
      <c r="D91" s="4">
        <v>5</v>
      </c>
      <c r="E91" s="4">
        <v>4</v>
      </c>
      <c r="F91" s="4">
        <v>0</v>
      </c>
      <c r="G91" s="4">
        <v>115</v>
      </c>
      <c r="H91" s="4">
        <v>62</v>
      </c>
      <c r="I91" s="4">
        <v>48</v>
      </c>
      <c r="J91" s="4">
        <v>102</v>
      </c>
      <c r="K91" s="4" t="s">
        <v>178</v>
      </c>
      <c r="L91" s="4" t="s">
        <v>179</v>
      </c>
      <c r="M91" s="8">
        <f t="shared" si="1"/>
        <v>0.9732142857142857</v>
      </c>
      <c r="N91" s="4">
        <f>IF(M91&gt;=0.9,C91*시뮬!$E$12,)</f>
        <v>65400</v>
      </c>
      <c r="O91" s="4">
        <f>MAX(0,(IF(M91&gt;=0.9,(C91-시뮬!$C$13)*시뮬!$E$13,)))</f>
        <v>147000</v>
      </c>
      <c r="P91" s="4">
        <f>IF(M91&lt;0.9,0,IF(C91&lt;=시뮬!$C$14,C91*시뮬!$E$14,
IF(C91&lt;=시뮬!$C$15,100*시뮬!$E$14+(C91-100)*시뮬!$E$15,
IF(C91&lt;=시뮬!$C$16,100*시뮬!$E$14+100*시뮬!$E$15+(C91-200)*시뮬!$E$16,
IF(C91&lt;=시뮬!$C$17,100*시뮬!$E$14+100*시뮬!$E$15+100*시뮬!$E$16+(C91-300)*시뮬!$E$17,
100*시뮬!$E$14+100*시뮬!$E$15+100*시뮬!$E$16+100*시뮬!$E$17)))))</f>
        <v>147000</v>
      </c>
    </row>
    <row r="92" spans="1:16" x14ac:dyDescent="0.4">
      <c r="A92" s="5" t="s">
        <v>216</v>
      </c>
      <c r="B92" s="5" t="s">
        <v>180</v>
      </c>
      <c r="C92" s="5">
        <v>238</v>
      </c>
      <c r="D92" s="5">
        <v>11</v>
      </c>
      <c r="E92" s="5">
        <v>9</v>
      </c>
      <c r="F92" s="5">
        <v>0</v>
      </c>
      <c r="G92" s="5">
        <v>86</v>
      </c>
      <c r="H92" s="5">
        <v>20</v>
      </c>
      <c r="I92" s="5">
        <v>58</v>
      </c>
      <c r="J92" s="5">
        <v>74</v>
      </c>
      <c r="K92" s="5" t="s">
        <v>181</v>
      </c>
      <c r="L92" s="5" t="s">
        <v>182</v>
      </c>
      <c r="M92" s="9">
        <f t="shared" si="1"/>
        <v>0.92248062015503873</v>
      </c>
      <c r="N92" s="4">
        <f>IF(M92&gt;=0.9,C92*시뮬!$E$12,)</f>
        <v>47600</v>
      </c>
      <c r="O92" s="4">
        <f>MAX(0,(IF(M92&gt;=0.9,(C92-시뮬!$C$13)*시뮬!$E$13,)))</f>
        <v>58000</v>
      </c>
      <c r="P92" s="4">
        <f>IF(M92&lt;0.9,0,IF(C92&lt;=시뮬!$C$14,C92*시뮬!$E$14,
IF(C92&lt;=시뮬!$C$15,100*시뮬!$E$14+(C92-100)*시뮬!$E$15,
IF(C92&lt;=시뮬!$C$16,100*시뮬!$E$14+100*시뮬!$E$15+(C92-200)*시뮬!$E$16,
IF(C92&lt;=시뮬!$C$17,100*시뮬!$E$14+100*시뮬!$E$15+100*시뮬!$E$16+(C92-300)*시뮬!$E$17,
100*시뮬!$E$14+100*시뮬!$E$15+100*시뮬!$E$16+100*시뮬!$E$17)))))</f>
        <v>70400</v>
      </c>
    </row>
    <row r="93" spans="1:16" x14ac:dyDescent="0.4">
      <c r="A93" s="4" t="s">
        <v>216</v>
      </c>
      <c r="B93" s="4" t="s">
        <v>183</v>
      </c>
      <c r="C93" s="4">
        <v>205</v>
      </c>
      <c r="D93" s="4">
        <v>3</v>
      </c>
      <c r="E93" s="4">
        <v>1</v>
      </c>
      <c r="F93" s="4">
        <v>0</v>
      </c>
      <c r="G93" s="4">
        <v>21</v>
      </c>
      <c r="H93" s="4">
        <v>20</v>
      </c>
      <c r="I93" s="4">
        <v>52</v>
      </c>
      <c r="J93" s="4">
        <v>112</v>
      </c>
      <c r="K93" s="4" t="s">
        <v>184</v>
      </c>
      <c r="L93" s="4" t="s">
        <v>185</v>
      </c>
      <c r="M93" s="8">
        <f t="shared" si="1"/>
        <v>0.98086124401913877</v>
      </c>
      <c r="N93" s="4">
        <f>IF(M93&gt;=0.9,C93*시뮬!$E$12,)</f>
        <v>41000</v>
      </c>
      <c r="O93" s="4">
        <f>MAX(0,(IF(M93&gt;=0.9,(C93-시뮬!$C$13)*시뮬!$E$13,)))</f>
        <v>25000</v>
      </c>
      <c r="P93" s="4">
        <f>IF(M93&lt;0.9,0,IF(C93&lt;=시뮬!$C$14,C93*시뮬!$E$14,
IF(C93&lt;=시뮬!$C$15,100*시뮬!$E$14+(C93-100)*시뮬!$E$15,
IF(C93&lt;=시뮬!$C$16,100*시뮬!$E$14+100*시뮬!$E$15+(C93-200)*시뮬!$E$16,
IF(C93&lt;=시뮬!$C$17,100*시뮬!$E$14+100*시뮬!$E$15+100*시뮬!$E$16+(C93-300)*시뮬!$E$17,
100*시뮬!$E$14+100*시뮬!$E$15+100*시뮬!$E$16+100*시뮬!$E$17)))))</f>
        <v>44000</v>
      </c>
    </row>
    <row r="94" spans="1:16" x14ac:dyDescent="0.4">
      <c r="A94" s="5" t="s">
        <v>216</v>
      </c>
      <c r="B94" s="5" t="s">
        <v>186</v>
      </c>
      <c r="C94" s="5">
        <v>128</v>
      </c>
      <c r="D94" s="5">
        <v>0</v>
      </c>
      <c r="E94" s="5">
        <v>0</v>
      </c>
      <c r="F94" s="5">
        <v>0</v>
      </c>
      <c r="G94" s="5">
        <v>27</v>
      </c>
      <c r="H94" s="5">
        <v>32</v>
      </c>
      <c r="I94" s="5">
        <v>27</v>
      </c>
      <c r="J94" s="5">
        <v>42</v>
      </c>
      <c r="K94" s="5" t="s">
        <v>187</v>
      </c>
      <c r="L94" s="5" t="s">
        <v>188</v>
      </c>
      <c r="M94" s="9">
        <f t="shared" si="1"/>
        <v>1</v>
      </c>
      <c r="N94" s="4">
        <f>IF(M94&gt;=0.9,C94*시뮬!$E$12,)</f>
        <v>25600</v>
      </c>
      <c r="O94" s="4">
        <f>MAX(0,(IF(M94&gt;=0.9,(C94-시뮬!$C$13)*시뮬!$E$13,)))</f>
        <v>0</v>
      </c>
      <c r="P94" s="4">
        <f>IF(M94&lt;0.9,0,IF(C94&lt;=시뮬!$C$14,C94*시뮬!$E$14,
IF(C94&lt;=시뮬!$C$15,100*시뮬!$E$14+(C94-100)*시뮬!$E$15,
IF(C94&lt;=시뮬!$C$16,100*시뮬!$E$14+100*시뮬!$E$15+(C94-200)*시뮬!$E$16,
IF(C94&lt;=시뮬!$C$17,100*시뮬!$E$14+100*시뮬!$E$15+100*시뮬!$E$16+(C94-300)*시뮬!$E$17,
100*시뮬!$E$14+100*시뮬!$E$15+100*시뮬!$E$16+100*시뮬!$E$17)))))</f>
        <v>11200</v>
      </c>
    </row>
    <row r="95" spans="1:16" x14ac:dyDescent="0.4">
      <c r="A95" s="4" t="s">
        <v>217</v>
      </c>
      <c r="B95" s="4" t="s">
        <v>211</v>
      </c>
      <c r="C95" s="4">
        <v>237</v>
      </c>
      <c r="D95" s="4">
        <v>0</v>
      </c>
      <c r="E95" s="4">
        <v>0</v>
      </c>
      <c r="F95" s="4">
        <v>0</v>
      </c>
      <c r="G95" s="4">
        <v>51</v>
      </c>
      <c r="H95" s="4">
        <v>62</v>
      </c>
      <c r="I95" s="4">
        <v>63</v>
      </c>
      <c r="J95" s="4">
        <v>61</v>
      </c>
      <c r="K95" s="4" t="s">
        <v>212</v>
      </c>
      <c r="L95" s="4" t="s">
        <v>213</v>
      </c>
      <c r="M95" s="8">
        <f t="shared" si="1"/>
        <v>1</v>
      </c>
      <c r="N95" s="4">
        <f>IF(M95&gt;=0.9,C95*시뮬!$E$12,)</f>
        <v>47400</v>
      </c>
      <c r="O95" s="4">
        <f>MAX(0,(IF(M95&gt;=0.9,(C95-시뮬!$C$13)*시뮬!$E$13,)))</f>
        <v>57000</v>
      </c>
      <c r="P95" s="4">
        <f>IF(M95&lt;0.9,0,IF(C95&lt;=시뮬!$C$14,C95*시뮬!$E$14,
IF(C95&lt;=시뮬!$C$15,100*시뮬!$E$14+(C95-100)*시뮬!$E$15,
IF(C95&lt;=시뮬!$C$16,100*시뮬!$E$14+100*시뮬!$E$15+(C95-200)*시뮬!$E$16,
IF(C95&lt;=시뮬!$C$17,100*시뮬!$E$14+100*시뮬!$E$15+100*시뮬!$E$16+(C95-300)*시뮬!$E$17,
100*시뮬!$E$14+100*시뮬!$E$15+100*시뮬!$E$16+100*시뮬!$E$17)))))</f>
        <v>69600</v>
      </c>
    </row>
    <row r="96" spans="1:16" x14ac:dyDescent="0.4">
      <c r="A96" s="5" t="s">
        <v>217</v>
      </c>
      <c r="B96" s="5" t="s">
        <v>136</v>
      </c>
      <c r="C96" s="5">
        <v>63</v>
      </c>
      <c r="D96" s="5">
        <v>1</v>
      </c>
      <c r="E96" s="5">
        <v>1</v>
      </c>
      <c r="F96" s="5">
        <v>0</v>
      </c>
      <c r="G96" s="5">
        <v>6</v>
      </c>
      <c r="H96" s="5">
        <v>14</v>
      </c>
      <c r="I96" s="5">
        <v>28</v>
      </c>
      <c r="J96" s="5">
        <v>15</v>
      </c>
      <c r="K96" s="5" t="s">
        <v>137</v>
      </c>
      <c r="L96" s="5" t="s">
        <v>138</v>
      </c>
      <c r="M96" s="9">
        <f t="shared" si="1"/>
        <v>0.96923076923076923</v>
      </c>
      <c r="N96" s="4">
        <f>IF(M96&gt;=0.9,C96*시뮬!$E$12,)</f>
        <v>12600</v>
      </c>
      <c r="O96" s="4">
        <f>MAX(0,(IF(M96&gt;=0.9,(C96-시뮬!$C$13)*시뮬!$E$13,)))</f>
        <v>0</v>
      </c>
      <c r="P96" s="4">
        <f>IF(M96&lt;0.9,0,IF(C96&lt;=시뮬!$C$14,C96*시뮬!$E$14,
IF(C96&lt;=시뮬!$C$15,100*시뮬!$E$14+(C96-100)*시뮬!$E$15,
IF(C96&lt;=시뮬!$C$16,100*시뮬!$E$14+100*시뮬!$E$15+(C96-200)*시뮬!$E$16,
IF(C96&lt;=시뮬!$C$17,100*시뮬!$E$14+100*시뮬!$E$15+100*시뮬!$E$16+(C96-300)*시뮬!$E$17,
100*시뮬!$E$14+100*시뮬!$E$15+100*시뮬!$E$16+100*시뮬!$E$17)))))</f>
        <v>0</v>
      </c>
    </row>
    <row r="97" spans="1:16" x14ac:dyDescent="0.4">
      <c r="A97" s="4" t="s">
        <v>217</v>
      </c>
      <c r="B97" s="4" t="s">
        <v>139</v>
      </c>
      <c r="C97" s="4">
        <v>268</v>
      </c>
      <c r="D97" s="4">
        <v>20</v>
      </c>
      <c r="E97" s="4">
        <v>7</v>
      </c>
      <c r="F97" s="4">
        <v>0</v>
      </c>
      <c r="G97" s="4">
        <v>138</v>
      </c>
      <c r="H97" s="4">
        <v>40</v>
      </c>
      <c r="I97" s="4">
        <v>64</v>
      </c>
      <c r="J97" s="4">
        <v>26</v>
      </c>
      <c r="K97" s="4" t="s">
        <v>140</v>
      </c>
      <c r="L97" s="4" t="s">
        <v>141</v>
      </c>
      <c r="M97" s="8">
        <f t="shared" si="1"/>
        <v>0.90847457627118644</v>
      </c>
      <c r="N97" s="4">
        <f>IF(M97&gt;=0.9,C97*시뮬!$E$12,)</f>
        <v>53600</v>
      </c>
      <c r="O97" s="4">
        <f>MAX(0,(IF(M97&gt;=0.9,(C97-시뮬!$C$13)*시뮬!$E$13,)))</f>
        <v>88000</v>
      </c>
      <c r="P97" s="4">
        <f>IF(M97&lt;0.9,0,IF(C97&lt;=시뮬!$C$14,C97*시뮬!$E$14,
IF(C97&lt;=시뮬!$C$15,100*시뮬!$E$14+(C97-100)*시뮬!$E$15,
IF(C97&lt;=시뮬!$C$16,100*시뮬!$E$14+100*시뮬!$E$15+(C97-200)*시뮬!$E$16,
IF(C97&lt;=시뮬!$C$17,100*시뮬!$E$14+100*시뮬!$E$15+100*시뮬!$E$16+(C97-300)*시뮬!$E$17,
100*시뮬!$E$14+100*시뮬!$E$15+100*시뮬!$E$16+100*시뮬!$E$17)))))</f>
        <v>94400</v>
      </c>
    </row>
    <row r="98" spans="1:16" x14ac:dyDescent="0.4">
      <c r="A98" s="5" t="s">
        <v>217</v>
      </c>
      <c r="B98" s="5" t="s">
        <v>232</v>
      </c>
      <c r="C98" s="5">
        <v>90</v>
      </c>
      <c r="D98" s="5">
        <v>2</v>
      </c>
      <c r="E98" s="5">
        <v>0</v>
      </c>
      <c r="F98" s="5">
        <v>0</v>
      </c>
      <c r="G98" s="5">
        <v>0</v>
      </c>
      <c r="H98" s="5">
        <v>0</v>
      </c>
      <c r="I98" s="5">
        <v>12</v>
      </c>
      <c r="J98" s="5">
        <v>78</v>
      </c>
      <c r="K98" s="5">
        <v>939722</v>
      </c>
      <c r="L98" s="5" t="s">
        <v>233</v>
      </c>
      <c r="M98" s="9">
        <f t="shared" si="1"/>
        <v>0.97826086956521741</v>
      </c>
      <c r="N98" s="4">
        <f>IF(M98&gt;=0.9,C98*시뮬!$E$12,)</f>
        <v>18000</v>
      </c>
      <c r="O98" s="4">
        <f>MAX(0,(IF(M98&gt;=0.9,(C98-시뮬!$C$13)*시뮬!$E$13,)))</f>
        <v>0</v>
      </c>
      <c r="P98" s="4">
        <f>IF(M98&lt;0.9,0,IF(C98&lt;=시뮬!$C$14,C98*시뮬!$E$14,
IF(C98&lt;=시뮬!$C$15,100*시뮬!$E$14+(C98-100)*시뮬!$E$15,
IF(C98&lt;=시뮬!$C$16,100*시뮬!$E$14+100*시뮬!$E$15+(C98-200)*시뮬!$E$16,
IF(C98&lt;=시뮬!$C$17,100*시뮬!$E$14+100*시뮬!$E$15+100*시뮬!$E$16+(C98-300)*시뮬!$E$17,
100*시뮬!$E$14+100*시뮬!$E$15+100*시뮬!$E$16+100*시뮬!$E$17)))))</f>
        <v>0</v>
      </c>
    </row>
    <row r="99" spans="1:16" x14ac:dyDescent="0.4">
      <c r="A99" s="4" t="s">
        <v>217</v>
      </c>
      <c r="B99" s="4" t="s">
        <v>142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 t="s">
        <v>143</v>
      </c>
      <c r="L99" s="4" t="s">
        <v>144</v>
      </c>
      <c r="M99" s="8">
        <f t="shared" si="1"/>
        <v>0</v>
      </c>
      <c r="N99" s="4">
        <f>IF(M99&gt;=0.9,C99*시뮬!$E$12,)</f>
        <v>0</v>
      </c>
      <c r="O99" s="4">
        <f>MAX(0,(IF(M99&gt;=0.9,(C99-시뮬!$C$13)*시뮬!$E$13,)))</f>
        <v>0</v>
      </c>
      <c r="P99" s="4">
        <f>IF(M99&lt;0.9,0,IF(C99&lt;=시뮬!$C$14,C99*시뮬!$E$14,
IF(C99&lt;=시뮬!$C$15,100*시뮬!$E$14+(C99-100)*시뮬!$E$15,
IF(C99&lt;=시뮬!$C$16,100*시뮬!$E$14+100*시뮬!$E$15+(C99-200)*시뮬!$E$16,
IF(C99&lt;=시뮬!$C$17,100*시뮬!$E$14+100*시뮬!$E$15+100*시뮬!$E$16+(C99-300)*시뮬!$E$17,
100*시뮬!$E$14+100*시뮬!$E$15+100*시뮬!$E$16+100*시뮬!$E$17)))))</f>
        <v>0</v>
      </c>
    </row>
    <row r="100" spans="1:16" x14ac:dyDescent="0.4">
      <c r="A100" s="5" t="s">
        <v>217</v>
      </c>
      <c r="B100" s="5" t="s">
        <v>145</v>
      </c>
      <c r="C100" s="5">
        <v>204</v>
      </c>
      <c r="D100" s="5">
        <v>2</v>
      </c>
      <c r="E100" s="5">
        <v>0</v>
      </c>
      <c r="F100" s="5">
        <v>0</v>
      </c>
      <c r="G100" s="5">
        <v>100</v>
      </c>
      <c r="H100" s="5">
        <v>20</v>
      </c>
      <c r="I100" s="5">
        <v>65</v>
      </c>
      <c r="J100" s="5">
        <v>19</v>
      </c>
      <c r="K100" s="5" t="s">
        <v>146</v>
      </c>
      <c r="L100" s="5" t="s">
        <v>147</v>
      </c>
      <c r="M100" s="9">
        <f t="shared" si="1"/>
        <v>0.99029126213592233</v>
      </c>
      <c r="N100" s="4">
        <f>IF(M100&gt;=0.9,C100*시뮬!$E$12,)</f>
        <v>40800</v>
      </c>
      <c r="O100" s="4">
        <f>MAX(0,(IF(M100&gt;=0.9,(C100-시뮬!$C$13)*시뮬!$E$13,)))</f>
        <v>24000</v>
      </c>
      <c r="P100" s="4">
        <f>IF(M100&lt;0.9,0,IF(C100&lt;=시뮬!$C$14,C100*시뮬!$E$14,
IF(C100&lt;=시뮬!$C$15,100*시뮬!$E$14+(C100-100)*시뮬!$E$15,
IF(C100&lt;=시뮬!$C$16,100*시뮬!$E$14+100*시뮬!$E$15+(C100-200)*시뮬!$E$16,
IF(C100&lt;=시뮬!$C$17,100*시뮬!$E$14+100*시뮬!$E$15+100*시뮬!$E$16+(C100-300)*시뮬!$E$17,
100*시뮬!$E$14+100*시뮬!$E$15+100*시뮬!$E$16+100*시뮬!$E$17)))))</f>
        <v>43200</v>
      </c>
    </row>
    <row r="101" spans="1:16" x14ac:dyDescent="0.4">
      <c r="A101" s="4" t="s">
        <v>217</v>
      </c>
      <c r="B101" s="4" t="s">
        <v>148</v>
      </c>
      <c r="C101" s="4">
        <v>87</v>
      </c>
      <c r="D101" s="4">
        <v>4</v>
      </c>
      <c r="E101" s="4">
        <v>3</v>
      </c>
      <c r="F101" s="4">
        <v>0</v>
      </c>
      <c r="G101" s="4">
        <v>10</v>
      </c>
      <c r="H101" s="4">
        <v>19</v>
      </c>
      <c r="I101" s="4">
        <v>41</v>
      </c>
      <c r="J101" s="4">
        <v>17</v>
      </c>
      <c r="K101" s="4">
        <v>5828</v>
      </c>
      <c r="L101" s="4" t="s">
        <v>149</v>
      </c>
      <c r="M101" s="8">
        <f t="shared" si="1"/>
        <v>0.92553191489361697</v>
      </c>
      <c r="N101" s="4">
        <f>IF(M101&gt;=0.9,C101*시뮬!$E$12,)</f>
        <v>17400</v>
      </c>
      <c r="O101" s="4">
        <f>MAX(0,(IF(M101&gt;=0.9,(C101-시뮬!$C$13)*시뮬!$E$13,)))</f>
        <v>0</v>
      </c>
      <c r="P101" s="4">
        <f>IF(M101&lt;0.9,0,IF(C101&lt;=시뮬!$C$14,C101*시뮬!$E$14,
IF(C101&lt;=시뮬!$C$15,100*시뮬!$E$14+(C101-100)*시뮬!$E$15,
IF(C101&lt;=시뮬!$C$16,100*시뮬!$E$14+100*시뮬!$E$15+(C101-200)*시뮬!$E$16,
IF(C101&lt;=시뮬!$C$17,100*시뮬!$E$14+100*시뮬!$E$15+100*시뮬!$E$16+(C101-300)*시뮬!$E$17,
100*시뮬!$E$14+100*시뮬!$E$15+100*시뮬!$E$16+100*시뮬!$E$17)))))</f>
        <v>0</v>
      </c>
    </row>
    <row r="102" spans="1:16" x14ac:dyDescent="0.4">
      <c r="A102" s="5" t="s">
        <v>217</v>
      </c>
      <c r="B102" s="5" t="s">
        <v>150</v>
      </c>
      <c r="C102" s="5">
        <v>251</v>
      </c>
      <c r="D102" s="5">
        <v>1</v>
      </c>
      <c r="E102" s="5">
        <v>2</v>
      </c>
      <c r="F102" s="5">
        <v>0</v>
      </c>
      <c r="G102" s="5">
        <v>55</v>
      </c>
      <c r="H102" s="5">
        <v>60</v>
      </c>
      <c r="I102" s="5">
        <v>61</v>
      </c>
      <c r="J102" s="5">
        <v>75</v>
      </c>
      <c r="K102" s="5" t="s">
        <v>151</v>
      </c>
      <c r="L102" s="5" t="s">
        <v>152</v>
      </c>
      <c r="M102" s="9">
        <f t="shared" si="1"/>
        <v>0.98818897637795278</v>
      </c>
      <c r="N102" s="4">
        <f>IF(M102&gt;=0.9,C102*시뮬!$E$12,)</f>
        <v>50200</v>
      </c>
      <c r="O102" s="4">
        <f>MAX(0,(IF(M102&gt;=0.9,(C102-시뮬!$C$13)*시뮬!$E$13,)))</f>
        <v>71000</v>
      </c>
      <c r="P102" s="4">
        <f>IF(M102&lt;0.9,0,IF(C102&lt;=시뮬!$C$14,C102*시뮬!$E$14,
IF(C102&lt;=시뮬!$C$15,100*시뮬!$E$14+(C102-100)*시뮬!$E$15,
IF(C102&lt;=시뮬!$C$16,100*시뮬!$E$14+100*시뮬!$E$15+(C102-200)*시뮬!$E$16,
IF(C102&lt;=시뮬!$C$17,100*시뮬!$E$14+100*시뮬!$E$15+100*시뮬!$E$16+(C102-300)*시뮬!$E$17,
100*시뮬!$E$14+100*시뮬!$E$15+100*시뮬!$E$16+100*시뮬!$E$17)))))</f>
        <v>80800</v>
      </c>
    </row>
    <row r="103" spans="1:16" x14ac:dyDescent="0.4">
      <c r="A103" s="4" t="s">
        <v>217</v>
      </c>
      <c r="B103" s="4" t="s">
        <v>153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 t="s">
        <v>154</v>
      </c>
      <c r="L103" s="4" t="s">
        <v>155</v>
      </c>
      <c r="M103" s="8">
        <f t="shared" si="1"/>
        <v>0</v>
      </c>
      <c r="N103" s="4">
        <f>IF(M103&gt;=0.9,C103*시뮬!$E$12,)</f>
        <v>0</v>
      </c>
      <c r="O103" s="4">
        <f>MAX(0,(IF(M103&gt;=0.9,(C103-시뮬!$C$13)*시뮬!$E$13,)))</f>
        <v>0</v>
      </c>
      <c r="P103" s="4">
        <f>IF(M103&lt;0.9,0,IF(C103&lt;=시뮬!$C$14,C103*시뮬!$E$14,
IF(C103&lt;=시뮬!$C$15,100*시뮬!$E$14+(C103-100)*시뮬!$E$15,
IF(C103&lt;=시뮬!$C$16,100*시뮬!$E$14+100*시뮬!$E$15+(C103-200)*시뮬!$E$16,
IF(C103&lt;=시뮬!$C$17,100*시뮬!$E$14+100*시뮬!$E$15+100*시뮬!$E$16+(C103-300)*시뮬!$E$17,
100*시뮬!$E$14+100*시뮬!$E$15+100*시뮬!$E$16+100*시뮬!$E$17)))))</f>
        <v>0</v>
      </c>
    </row>
    <row r="104" spans="1:16" x14ac:dyDescent="0.4">
      <c r="A104" s="5" t="s">
        <v>217</v>
      </c>
      <c r="B104" s="5" t="s">
        <v>156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 t="s">
        <v>157</v>
      </c>
      <c r="L104" s="5" t="s">
        <v>158</v>
      </c>
      <c r="M104" s="9">
        <f t="shared" si="1"/>
        <v>0</v>
      </c>
      <c r="N104" s="4">
        <f>IF(M104&gt;=0.9,C104*시뮬!$E$12,)</f>
        <v>0</v>
      </c>
      <c r="O104" s="4">
        <f>MAX(0,(IF(M104&gt;=0.9,(C104-시뮬!$C$13)*시뮬!$E$13,)))</f>
        <v>0</v>
      </c>
      <c r="P104" s="4">
        <f>IF(M104&lt;0.9,0,IF(C104&lt;=시뮬!$C$14,C104*시뮬!$E$14,
IF(C104&lt;=시뮬!$C$15,100*시뮬!$E$14+(C104-100)*시뮬!$E$15,
IF(C104&lt;=시뮬!$C$16,100*시뮬!$E$14+100*시뮬!$E$15+(C104-200)*시뮬!$E$16,
IF(C104&lt;=시뮬!$C$17,100*시뮬!$E$14+100*시뮬!$E$15+100*시뮬!$E$16+(C104-300)*시뮬!$E$17,
100*시뮬!$E$14+100*시뮬!$E$15+100*시뮬!$E$16+100*시뮬!$E$17)))))</f>
        <v>0</v>
      </c>
    </row>
    <row r="105" spans="1:16" x14ac:dyDescent="0.4">
      <c r="A105" s="4" t="s">
        <v>217</v>
      </c>
      <c r="B105" s="4" t="s">
        <v>159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 t="s">
        <v>160</v>
      </c>
      <c r="L105" s="4" t="s">
        <v>161</v>
      </c>
      <c r="M105" s="8">
        <f t="shared" si="1"/>
        <v>0</v>
      </c>
      <c r="N105" s="4">
        <f>IF(M105&gt;=0.9,C105*시뮬!$E$12,)</f>
        <v>0</v>
      </c>
      <c r="O105" s="4">
        <f>MAX(0,(IF(M105&gt;=0.9,(C105-시뮬!$C$13)*시뮬!$E$13,)))</f>
        <v>0</v>
      </c>
      <c r="P105" s="4">
        <f>IF(M105&lt;0.9,0,IF(C105&lt;=시뮬!$C$14,C105*시뮬!$E$14,
IF(C105&lt;=시뮬!$C$15,100*시뮬!$E$14+(C105-100)*시뮬!$E$15,
IF(C105&lt;=시뮬!$C$16,100*시뮬!$E$14+100*시뮬!$E$15+(C105-200)*시뮬!$E$16,
IF(C105&lt;=시뮬!$C$17,100*시뮬!$E$14+100*시뮬!$E$15+100*시뮬!$E$16+(C105-300)*시뮬!$E$17,
100*시뮬!$E$14+100*시뮬!$E$15+100*시뮬!$E$16+100*시뮬!$E$17)))))</f>
        <v>0</v>
      </c>
    </row>
    <row r="106" spans="1:16" x14ac:dyDescent="0.4">
      <c r="A106" s="5" t="s">
        <v>217</v>
      </c>
      <c r="B106" s="5" t="s">
        <v>162</v>
      </c>
      <c r="C106" s="5">
        <v>246</v>
      </c>
      <c r="D106" s="5">
        <v>1</v>
      </c>
      <c r="E106" s="5">
        <v>10</v>
      </c>
      <c r="F106" s="5">
        <v>1</v>
      </c>
      <c r="G106" s="5">
        <v>67</v>
      </c>
      <c r="H106" s="5">
        <v>70</v>
      </c>
      <c r="I106" s="5">
        <v>54</v>
      </c>
      <c r="J106" s="5">
        <v>55</v>
      </c>
      <c r="K106" s="5" t="s">
        <v>163</v>
      </c>
      <c r="L106" s="5" t="s">
        <v>164</v>
      </c>
      <c r="M106" s="9">
        <f t="shared" si="1"/>
        <v>0.95348837209302328</v>
      </c>
      <c r="N106" s="4">
        <f>IF(M106&gt;=0.9,C106*시뮬!$E$12,)</f>
        <v>49200</v>
      </c>
      <c r="O106" s="4">
        <f>MAX(0,(IF(M106&gt;=0.9,(C106-시뮬!$C$13)*시뮬!$E$13,)))</f>
        <v>66000</v>
      </c>
      <c r="P106" s="4">
        <f>IF(M106&lt;0.9,0,IF(C106&lt;=시뮬!$C$14,C106*시뮬!$E$14,
IF(C106&lt;=시뮬!$C$15,100*시뮬!$E$14+(C106-100)*시뮬!$E$15,
IF(C106&lt;=시뮬!$C$16,100*시뮬!$E$14+100*시뮬!$E$15+(C106-200)*시뮬!$E$16,
IF(C106&lt;=시뮬!$C$17,100*시뮬!$E$14+100*시뮬!$E$15+100*시뮬!$E$16+(C106-300)*시뮬!$E$17,
100*시뮬!$E$14+100*시뮬!$E$15+100*시뮬!$E$16+100*시뮬!$E$17)))))</f>
        <v>76800</v>
      </c>
    </row>
    <row r="107" spans="1:16" x14ac:dyDescent="0.4">
      <c r="A107" s="4" t="s">
        <v>217</v>
      </c>
      <c r="B107" s="4" t="s">
        <v>165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 t="s">
        <v>166</v>
      </c>
      <c r="L107" s="4" t="s">
        <v>167</v>
      </c>
      <c r="M107" s="8">
        <f t="shared" si="1"/>
        <v>0</v>
      </c>
      <c r="N107" s="4">
        <f>IF(M107&gt;=0.9,C107*시뮬!$E$12,)</f>
        <v>0</v>
      </c>
      <c r="O107" s="4">
        <f>MAX(0,(IF(M107&gt;=0.9,(C107-시뮬!$C$13)*시뮬!$E$13,)))</f>
        <v>0</v>
      </c>
      <c r="P107" s="4">
        <f>IF(M107&lt;0.9,0,IF(C107&lt;=시뮬!$C$14,C107*시뮬!$E$14,
IF(C107&lt;=시뮬!$C$15,100*시뮬!$E$14+(C107-100)*시뮬!$E$15,
IF(C107&lt;=시뮬!$C$16,100*시뮬!$E$14+100*시뮬!$E$15+(C107-200)*시뮬!$E$16,
IF(C107&lt;=시뮬!$C$17,100*시뮬!$E$14+100*시뮬!$E$15+100*시뮬!$E$16+(C107-300)*시뮬!$E$17,
100*시뮬!$E$14+100*시뮬!$E$15+100*시뮬!$E$16+100*시뮬!$E$17)))))</f>
        <v>0</v>
      </c>
    </row>
    <row r="108" spans="1:16" x14ac:dyDescent="0.4">
      <c r="A108" s="5" t="s">
        <v>217</v>
      </c>
      <c r="B108" s="5" t="s">
        <v>168</v>
      </c>
      <c r="C108" s="5">
        <v>2</v>
      </c>
      <c r="D108" s="5">
        <v>0</v>
      </c>
      <c r="E108" s="5">
        <v>0</v>
      </c>
      <c r="F108" s="5">
        <v>0</v>
      </c>
      <c r="G108" s="5">
        <v>2</v>
      </c>
      <c r="H108" s="5">
        <v>0</v>
      </c>
      <c r="I108" s="5">
        <v>0</v>
      </c>
      <c r="J108" s="5">
        <v>0</v>
      </c>
      <c r="K108" s="5" t="s">
        <v>169</v>
      </c>
      <c r="L108" s="5" t="s">
        <v>170</v>
      </c>
      <c r="M108" s="9">
        <f t="shared" si="1"/>
        <v>1</v>
      </c>
      <c r="N108" s="4">
        <f>IF(M108&gt;=0.9,C108*시뮬!$E$12,)</f>
        <v>400</v>
      </c>
      <c r="O108" s="4">
        <f>MAX(0,(IF(M108&gt;=0.9,(C108-시뮬!$C$13)*시뮬!$E$13,)))</f>
        <v>0</v>
      </c>
      <c r="P108" s="4">
        <f>IF(M108&lt;0.9,0,IF(C108&lt;=시뮬!$C$14,C108*시뮬!$E$14,
IF(C108&lt;=시뮬!$C$15,100*시뮬!$E$14+(C108-100)*시뮬!$E$15,
IF(C108&lt;=시뮬!$C$16,100*시뮬!$E$14+100*시뮬!$E$15+(C108-200)*시뮬!$E$16,
IF(C108&lt;=시뮬!$C$17,100*시뮬!$E$14+100*시뮬!$E$15+100*시뮬!$E$16+(C108-300)*시뮬!$E$17,
100*시뮬!$E$14+100*시뮬!$E$15+100*시뮬!$E$16+100*시뮬!$E$17)))))</f>
        <v>0</v>
      </c>
    </row>
    <row r="109" spans="1:16" x14ac:dyDescent="0.4">
      <c r="A109" s="4" t="s">
        <v>217</v>
      </c>
      <c r="B109" s="4" t="s">
        <v>171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 t="s">
        <v>172</v>
      </c>
      <c r="L109" s="4" t="s">
        <v>173</v>
      </c>
      <c r="M109" s="8">
        <f t="shared" si="1"/>
        <v>0</v>
      </c>
      <c r="N109" s="4">
        <f>IF(M109&gt;=0.9,C109*시뮬!$E$12,)</f>
        <v>0</v>
      </c>
      <c r="O109" s="4">
        <f>MAX(0,(IF(M109&gt;=0.9,(C109-시뮬!$C$13)*시뮬!$E$13,)))</f>
        <v>0</v>
      </c>
      <c r="P109" s="4">
        <f>IF(M109&lt;0.9,0,IF(C109&lt;=시뮬!$C$14,C109*시뮬!$E$14,
IF(C109&lt;=시뮬!$C$15,100*시뮬!$E$14+(C109-100)*시뮬!$E$15,
IF(C109&lt;=시뮬!$C$16,100*시뮬!$E$14+100*시뮬!$E$15+(C109-200)*시뮬!$E$16,
IF(C109&lt;=시뮬!$C$17,100*시뮬!$E$14+100*시뮬!$E$15+100*시뮬!$E$16+(C109-300)*시뮬!$E$17,
100*시뮬!$E$14+100*시뮬!$E$15+100*시뮬!$E$16+100*시뮬!$E$17)))))</f>
        <v>0</v>
      </c>
    </row>
    <row r="110" spans="1:16" x14ac:dyDescent="0.4">
      <c r="A110" s="5" t="s">
        <v>217</v>
      </c>
      <c r="B110" s="5" t="s">
        <v>174</v>
      </c>
      <c r="C110" s="5">
        <v>11</v>
      </c>
      <c r="D110" s="5">
        <v>0</v>
      </c>
      <c r="E110" s="5">
        <v>0</v>
      </c>
      <c r="F110" s="5">
        <v>0</v>
      </c>
      <c r="G110" s="5">
        <v>0</v>
      </c>
      <c r="H110" s="5">
        <v>9</v>
      </c>
      <c r="I110" s="5">
        <v>2</v>
      </c>
      <c r="J110" s="5">
        <v>0</v>
      </c>
      <c r="K110" s="5" t="s">
        <v>175</v>
      </c>
      <c r="L110" s="5" t="s">
        <v>176</v>
      </c>
      <c r="M110" s="9">
        <f t="shared" si="1"/>
        <v>1</v>
      </c>
      <c r="N110" s="4">
        <f>IF(M110&gt;=0.9,C110*시뮬!$E$12,)</f>
        <v>2200</v>
      </c>
      <c r="O110" s="4">
        <f>MAX(0,(IF(M110&gt;=0.9,(C110-시뮬!$C$13)*시뮬!$E$13,)))</f>
        <v>0</v>
      </c>
      <c r="P110" s="4">
        <f>IF(M110&lt;0.9,0,IF(C110&lt;=시뮬!$C$14,C110*시뮬!$E$14,
IF(C110&lt;=시뮬!$C$15,100*시뮬!$E$14+(C110-100)*시뮬!$E$15,
IF(C110&lt;=시뮬!$C$16,100*시뮬!$E$14+100*시뮬!$E$15+(C110-200)*시뮬!$E$16,
IF(C110&lt;=시뮬!$C$17,100*시뮬!$E$14+100*시뮬!$E$15+100*시뮬!$E$16+(C110-300)*시뮬!$E$17,
100*시뮬!$E$14+100*시뮬!$E$15+100*시뮬!$E$16+100*시뮬!$E$17)))))</f>
        <v>0</v>
      </c>
    </row>
    <row r="111" spans="1:16" x14ac:dyDescent="0.4">
      <c r="A111" s="4" t="s">
        <v>217</v>
      </c>
      <c r="B111" s="4" t="s">
        <v>177</v>
      </c>
      <c r="C111" s="4">
        <v>167</v>
      </c>
      <c r="D111" s="4">
        <v>2</v>
      </c>
      <c r="E111" s="4">
        <v>0</v>
      </c>
      <c r="F111" s="4">
        <v>0</v>
      </c>
      <c r="G111" s="4">
        <v>70</v>
      </c>
      <c r="H111" s="4">
        <v>33</v>
      </c>
      <c r="I111" s="4">
        <v>37</v>
      </c>
      <c r="J111" s="4">
        <v>27</v>
      </c>
      <c r="K111" s="4" t="s">
        <v>178</v>
      </c>
      <c r="L111" s="4" t="s">
        <v>179</v>
      </c>
      <c r="M111" s="8">
        <f t="shared" si="1"/>
        <v>0.98816568047337283</v>
      </c>
      <c r="N111" s="4">
        <f>IF(M111&gt;=0.9,C111*시뮬!$E$12,)</f>
        <v>33400</v>
      </c>
      <c r="O111" s="4">
        <f>MAX(0,(IF(M111&gt;=0.9,(C111-시뮬!$C$13)*시뮬!$E$13,)))</f>
        <v>0</v>
      </c>
      <c r="P111" s="4">
        <f>IF(M111&lt;0.9,0,IF(C111&lt;=시뮬!$C$14,C111*시뮬!$E$14,
IF(C111&lt;=시뮬!$C$15,100*시뮬!$E$14+(C111-100)*시뮬!$E$15,
IF(C111&lt;=시뮬!$C$16,100*시뮬!$E$14+100*시뮬!$E$15+(C111-200)*시뮬!$E$16,
IF(C111&lt;=시뮬!$C$17,100*시뮬!$E$14+100*시뮬!$E$15+100*시뮬!$E$16+(C111-300)*시뮬!$E$17,
100*시뮬!$E$14+100*시뮬!$E$15+100*시뮬!$E$16+100*시뮬!$E$17)))))</f>
        <v>26800</v>
      </c>
    </row>
    <row r="112" spans="1:16" x14ac:dyDescent="0.4">
      <c r="A112" s="5" t="s">
        <v>217</v>
      </c>
      <c r="B112" s="5" t="s">
        <v>180</v>
      </c>
      <c r="C112" s="5">
        <v>209</v>
      </c>
      <c r="D112" s="5">
        <v>10</v>
      </c>
      <c r="E112" s="5">
        <v>6</v>
      </c>
      <c r="F112" s="5">
        <v>1</v>
      </c>
      <c r="G112" s="5">
        <v>82</v>
      </c>
      <c r="H112" s="5">
        <v>11</v>
      </c>
      <c r="I112" s="5">
        <v>51</v>
      </c>
      <c r="J112" s="5">
        <v>65</v>
      </c>
      <c r="K112" s="5" t="s">
        <v>181</v>
      </c>
      <c r="L112" s="5" t="s">
        <v>182</v>
      </c>
      <c r="M112" s="9">
        <f t="shared" si="1"/>
        <v>0.9247787610619469</v>
      </c>
      <c r="N112" s="4">
        <f>IF(M112&gt;=0.9,C112*시뮬!$E$12,)</f>
        <v>41800</v>
      </c>
      <c r="O112" s="4">
        <f>MAX(0,(IF(M112&gt;=0.9,(C112-시뮬!$C$13)*시뮬!$E$13,)))</f>
        <v>29000</v>
      </c>
      <c r="P112" s="4">
        <f>IF(M112&lt;0.9,0,IF(C112&lt;=시뮬!$C$14,C112*시뮬!$E$14,
IF(C112&lt;=시뮬!$C$15,100*시뮬!$E$14+(C112-100)*시뮬!$E$15,
IF(C112&lt;=시뮬!$C$16,100*시뮬!$E$14+100*시뮬!$E$15+(C112-200)*시뮬!$E$16,
IF(C112&lt;=시뮬!$C$17,100*시뮬!$E$14+100*시뮬!$E$15+100*시뮬!$E$16+(C112-300)*시뮬!$E$17,
100*시뮬!$E$14+100*시뮬!$E$15+100*시뮬!$E$16+100*시뮬!$E$17)))))</f>
        <v>47200</v>
      </c>
    </row>
    <row r="113" spans="1:16" x14ac:dyDescent="0.4">
      <c r="A113" s="4" t="s">
        <v>217</v>
      </c>
      <c r="B113" s="4" t="s">
        <v>183</v>
      </c>
      <c r="C113" s="4">
        <v>170</v>
      </c>
      <c r="D113" s="4">
        <v>3</v>
      </c>
      <c r="E113" s="4">
        <v>0</v>
      </c>
      <c r="F113" s="4">
        <v>0</v>
      </c>
      <c r="G113" s="4">
        <v>19</v>
      </c>
      <c r="H113" s="4">
        <v>26</v>
      </c>
      <c r="I113" s="4">
        <v>65</v>
      </c>
      <c r="J113" s="4">
        <v>60</v>
      </c>
      <c r="K113" s="4" t="s">
        <v>184</v>
      </c>
      <c r="L113" s="4" t="s">
        <v>185</v>
      </c>
      <c r="M113" s="8">
        <f t="shared" si="1"/>
        <v>0.98265895953757221</v>
      </c>
      <c r="N113" s="4">
        <f>IF(M113&gt;=0.9,C113*시뮬!$E$12,)</f>
        <v>34000</v>
      </c>
      <c r="O113" s="4">
        <f>MAX(0,(IF(M113&gt;=0.9,(C113-시뮬!$C$13)*시뮬!$E$13,)))</f>
        <v>0</v>
      </c>
      <c r="P113" s="4">
        <f>IF(M113&lt;0.9,0,IF(C113&lt;=시뮬!$C$14,C113*시뮬!$E$14,
IF(C113&lt;=시뮬!$C$15,100*시뮬!$E$14+(C113-100)*시뮬!$E$15,
IF(C113&lt;=시뮬!$C$16,100*시뮬!$E$14+100*시뮬!$E$15+(C113-200)*시뮬!$E$16,
IF(C113&lt;=시뮬!$C$17,100*시뮬!$E$14+100*시뮬!$E$15+100*시뮬!$E$16+(C113-300)*시뮬!$E$17,
100*시뮬!$E$14+100*시뮬!$E$15+100*시뮬!$E$16+100*시뮬!$E$17)))))</f>
        <v>28000</v>
      </c>
    </row>
    <row r="114" spans="1:16" x14ac:dyDescent="0.4">
      <c r="A114" s="5" t="s">
        <v>217</v>
      </c>
      <c r="B114" s="5" t="s">
        <v>186</v>
      </c>
      <c r="C114" s="5">
        <v>175</v>
      </c>
      <c r="D114" s="5">
        <v>0</v>
      </c>
      <c r="E114" s="5">
        <v>0</v>
      </c>
      <c r="F114" s="5">
        <v>0</v>
      </c>
      <c r="G114" s="5">
        <v>46</v>
      </c>
      <c r="H114" s="5">
        <v>25</v>
      </c>
      <c r="I114" s="5">
        <v>43</v>
      </c>
      <c r="J114" s="5">
        <v>61</v>
      </c>
      <c r="K114" s="5" t="s">
        <v>187</v>
      </c>
      <c r="L114" s="5" t="s">
        <v>188</v>
      </c>
      <c r="M114" s="9">
        <f t="shared" si="1"/>
        <v>1</v>
      </c>
      <c r="N114" s="4">
        <f>IF(M114&gt;=0.9,C114*시뮬!$E$12,)</f>
        <v>35000</v>
      </c>
      <c r="O114" s="4">
        <f>MAX(0,(IF(M114&gt;=0.9,(C114-시뮬!$C$13)*시뮬!$E$13,)))</f>
        <v>0</v>
      </c>
      <c r="P114" s="4">
        <f>IF(M114&lt;0.9,0,IF(C114&lt;=시뮬!$C$14,C114*시뮬!$E$14,
IF(C114&lt;=시뮬!$C$15,100*시뮬!$E$14+(C114-100)*시뮬!$E$15,
IF(C114&lt;=시뮬!$C$16,100*시뮬!$E$14+100*시뮬!$E$15+(C114-200)*시뮬!$E$16,
IF(C114&lt;=시뮬!$C$17,100*시뮬!$E$14+100*시뮬!$E$15+100*시뮬!$E$16+(C114-300)*시뮬!$E$17,
100*시뮬!$E$14+100*시뮬!$E$15+100*시뮬!$E$16+100*시뮬!$E$17)))))</f>
        <v>30000</v>
      </c>
    </row>
    <row r="115" spans="1:16" x14ac:dyDescent="0.4">
      <c r="A115" s="4" t="s">
        <v>218</v>
      </c>
      <c r="B115" s="4" t="s">
        <v>211</v>
      </c>
      <c r="C115" s="4">
        <v>213</v>
      </c>
      <c r="D115" s="4">
        <v>0</v>
      </c>
      <c r="E115" s="4">
        <v>0</v>
      </c>
      <c r="F115" s="4">
        <v>0</v>
      </c>
      <c r="G115" s="4">
        <v>43</v>
      </c>
      <c r="H115" s="4">
        <v>58</v>
      </c>
      <c r="I115" s="4">
        <v>68</v>
      </c>
      <c r="J115" s="4">
        <v>44</v>
      </c>
      <c r="K115" s="4" t="s">
        <v>212</v>
      </c>
      <c r="L115" s="4" t="s">
        <v>213</v>
      </c>
      <c r="M115" s="8">
        <f t="shared" si="1"/>
        <v>1</v>
      </c>
      <c r="N115" s="4">
        <f>IF(M115&gt;=0.9,C115*시뮬!$E$12,)</f>
        <v>42600</v>
      </c>
      <c r="O115" s="4">
        <f>MAX(0,(IF(M115&gt;=0.9,(C115-시뮬!$C$13)*시뮬!$E$13,)))</f>
        <v>33000</v>
      </c>
      <c r="P115" s="4">
        <f>IF(M115&lt;0.9,0,IF(C115&lt;=시뮬!$C$14,C115*시뮬!$E$14,
IF(C115&lt;=시뮬!$C$15,100*시뮬!$E$14+(C115-100)*시뮬!$E$15,
IF(C115&lt;=시뮬!$C$16,100*시뮬!$E$14+100*시뮬!$E$15+(C115-200)*시뮬!$E$16,
IF(C115&lt;=시뮬!$C$17,100*시뮬!$E$14+100*시뮬!$E$15+100*시뮬!$E$16+(C115-300)*시뮬!$E$17,
100*시뮬!$E$14+100*시뮬!$E$15+100*시뮬!$E$16+100*시뮬!$E$17)))))</f>
        <v>50400</v>
      </c>
    </row>
    <row r="116" spans="1:16" x14ac:dyDescent="0.4">
      <c r="A116" s="5" t="s">
        <v>218</v>
      </c>
      <c r="B116" s="5" t="s">
        <v>136</v>
      </c>
      <c r="C116" s="5">
        <v>35</v>
      </c>
      <c r="D116" s="5">
        <v>0</v>
      </c>
      <c r="E116" s="5">
        <v>1</v>
      </c>
      <c r="F116" s="5">
        <v>0</v>
      </c>
      <c r="G116" s="5">
        <v>0</v>
      </c>
      <c r="H116" s="5">
        <v>12</v>
      </c>
      <c r="I116" s="5">
        <v>19</v>
      </c>
      <c r="J116" s="5">
        <v>4</v>
      </c>
      <c r="K116" s="5" t="s">
        <v>137</v>
      </c>
      <c r="L116" s="5" t="s">
        <v>138</v>
      </c>
      <c r="M116" s="9">
        <f t="shared" si="1"/>
        <v>0.97222222222222221</v>
      </c>
      <c r="N116" s="4">
        <f>IF(M116&gt;=0.9,C116*시뮬!$E$12,)</f>
        <v>7000</v>
      </c>
      <c r="O116" s="4">
        <f>MAX(0,(IF(M116&gt;=0.9,(C116-시뮬!$C$13)*시뮬!$E$13,)))</f>
        <v>0</v>
      </c>
      <c r="P116" s="4">
        <f>IF(M116&lt;0.9,0,IF(C116&lt;=시뮬!$C$14,C116*시뮬!$E$14,
IF(C116&lt;=시뮬!$C$15,100*시뮬!$E$14+(C116-100)*시뮬!$E$15,
IF(C116&lt;=시뮬!$C$16,100*시뮬!$E$14+100*시뮬!$E$15+(C116-200)*시뮬!$E$16,
IF(C116&lt;=시뮬!$C$17,100*시뮬!$E$14+100*시뮬!$E$15+100*시뮬!$E$16+(C116-300)*시뮬!$E$17,
100*시뮬!$E$14+100*시뮬!$E$15+100*시뮬!$E$16+100*시뮬!$E$17)))))</f>
        <v>0</v>
      </c>
    </row>
    <row r="117" spans="1:16" x14ac:dyDescent="0.4">
      <c r="A117" s="4" t="s">
        <v>218</v>
      </c>
      <c r="B117" s="4" t="s">
        <v>139</v>
      </c>
      <c r="C117" s="4">
        <v>314</v>
      </c>
      <c r="D117" s="4">
        <v>22</v>
      </c>
      <c r="E117" s="4">
        <v>11</v>
      </c>
      <c r="F117" s="4">
        <v>0</v>
      </c>
      <c r="G117" s="4">
        <v>106</v>
      </c>
      <c r="H117" s="4">
        <v>45</v>
      </c>
      <c r="I117" s="4">
        <v>101</v>
      </c>
      <c r="J117" s="4">
        <v>62</v>
      </c>
      <c r="K117" s="4" t="s">
        <v>140</v>
      </c>
      <c r="L117" s="4" t="s">
        <v>141</v>
      </c>
      <c r="M117" s="8">
        <f t="shared" si="1"/>
        <v>0.90489913544668588</v>
      </c>
      <c r="N117" s="4">
        <f>IF(M117&gt;=0.9,C117*시뮬!$E$12,)</f>
        <v>62800</v>
      </c>
      <c r="O117" s="4">
        <f>MAX(0,(IF(M117&gt;=0.9,(C117-시뮬!$C$13)*시뮬!$E$13,)))</f>
        <v>134000</v>
      </c>
      <c r="P117" s="4">
        <f>IF(M117&lt;0.9,0,IF(C117&lt;=시뮬!$C$14,C117*시뮬!$E$14,
IF(C117&lt;=시뮬!$C$15,100*시뮬!$E$14+(C117-100)*시뮬!$E$15,
IF(C117&lt;=시뮬!$C$16,100*시뮬!$E$14+100*시뮬!$E$15+(C117-200)*시뮬!$E$16,
IF(C117&lt;=시뮬!$C$17,100*시뮬!$E$14+100*시뮬!$E$15+100*시뮬!$E$16+(C117-300)*시뮬!$E$17,
100*시뮬!$E$14+100*시뮬!$E$15+100*시뮬!$E$16+100*시뮬!$E$17)))))</f>
        <v>134000</v>
      </c>
    </row>
    <row r="118" spans="1:16" x14ac:dyDescent="0.4">
      <c r="A118" s="5" t="s">
        <v>218</v>
      </c>
      <c r="B118" s="5" t="s">
        <v>232</v>
      </c>
      <c r="C118" s="5">
        <v>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1</v>
      </c>
      <c r="J118" s="5">
        <v>0</v>
      </c>
      <c r="K118" s="5">
        <v>939722</v>
      </c>
      <c r="L118" s="5" t="s">
        <v>233</v>
      </c>
      <c r="M118" s="9">
        <f t="shared" si="1"/>
        <v>1</v>
      </c>
      <c r="N118" s="4">
        <f>IF(M118&gt;=0.9,C118*시뮬!$E$12,)</f>
        <v>200</v>
      </c>
      <c r="O118" s="4">
        <f>MAX(0,(IF(M118&gt;=0.9,(C118-시뮬!$C$13)*시뮬!$E$13,)))</f>
        <v>0</v>
      </c>
      <c r="P118" s="4">
        <f>IF(M118&lt;0.9,0,IF(C118&lt;=시뮬!$C$14,C118*시뮬!$E$14,
IF(C118&lt;=시뮬!$C$15,100*시뮬!$E$14+(C118-100)*시뮬!$E$15,
IF(C118&lt;=시뮬!$C$16,100*시뮬!$E$14+100*시뮬!$E$15+(C118-200)*시뮬!$E$16,
IF(C118&lt;=시뮬!$C$17,100*시뮬!$E$14+100*시뮬!$E$15+100*시뮬!$E$16+(C118-300)*시뮬!$E$17,
100*시뮬!$E$14+100*시뮬!$E$15+100*시뮬!$E$16+100*시뮬!$E$17)))))</f>
        <v>0</v>
      </c>
    </row>
    <row r="119" spans="1:16" x14ac:dyDescent="0.4">
      <c r="A119" s="4" t="s">
        <v>218</v>
      </c>
      <c r="B119" s="4" t="s">
        <v>142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 t="s">
        <v>143</v>
      </c>
      <c r="L119" s="4" t="s">
        <v>144</v>
      </c>
      <c r="M119" s="8">
        <f t="shared" si="1"/>
        <v>0</v>
      </c>
      <c r="N119" s="4">
        <f>IF(M119&gt;=0.9,C119*시뮬!$E$12,)</f>
        <v>0</v>
      </c>
      <c r="O119" s="4">
        <f>MAX(0,(IF(M119&gt;=0.9,(C119-시뮬!$C$13)*시뮬!$E$13,)))</f>
        <v>0</v>
      </c>
      <c r="P119" s="4">
        <f>IF(M119&lt;0.9,0,IF(C119&lt;=시뮬!$C$14,C119*시뮬!$E$14,
IF(C119&lt;=시뮬!$C$15,100*시뮬!$E$14+(C119-100)*시뮬!$E$15,
IF(C119&lt;=시뮬!$C$16,100*시뮬!$E$14+100*시뮬!$E$15+(C119-200)*시뮬!$E$16,
IF(C119&lt;=시뮬!$C$17,100*시뮬!$E$14+100*시뮬!$E$15+100*시뮬!$E$16+(C119-300)*시뮬!$E$17,
100*시뮬!$E$14+100*시뮬!$E$15+100*시뮬!$E$16+100*시뮬!$E$17)))))</f>
        <v>0</v>
      </c>
    </row>
    <row r="120" spans="1:16" x14ac:dyDescent="0.4">
      <c r="A120" s="5" t="s">
        <v>218</v>
      </c>
      <c r="B120" s="5" t="s">
        <v>145</v>
      </c>
      <c r="C120" s="5">
        <v>153</v>
      </c>
      <c r="D120" s="5">
        <v>3</v>
      </c>
      <c r="E120" s="5">
        <v>0</v>
      </c>
      <c r="F120" s="5">
        <v>0</v>
      </c>
      <c r="G120" s="5">
        <v>68</v>
      </c>
      <c r="H120" s="5">
        <v>20</v>
      </c>
      <c r="I120" s="5">
        <v>52</v>
      </c>
      <c r="J120" s="5">
        <v>13</v>
      </c>
      <c r="K120" s="5" t="s">
        <v>146</v>
      </c>
      <c r="L120" s="5" t="s">
        <v>147</v>
      </c>
      <c r="M120" s="9">
        <f t="shared" si="1"/>
        <v>0.98076923076923073</v>
      </c>
      <c r="N120" s="4">
        <f>IF(M120&gt;=0.9,C120*시뮬!$E$12,)</f>
        <v>30600</v>
      </c>
      <c r="O120" s="4">
        <f>MAX(0,(IF(M120&gt;=0.9,(C120-시뮬!$C$13)*시뮬!$E$13,)))</f>
        <v>0</v>
      </c>
      <c r="P120" s="4">
        <f>IF(M120&lt;0.9,0,IF(C120&lt;=시뮬!$C$14,C120*시뮬!$E$14,
IF(C120&lt;=시뮬!$C$15,100*시뮬!$E$14+(C120-100)*시뮬!$E$15,
IF(C120&lt;=시뮬!$C$16,100*시뮬!$E$14+100*시뮬!$E$15+(C120-200)*시뮬!$E$16,
IF(C120&lt;=시뮬!$C$17,100*시뮬!$E$14+100*시뮬!$E$15+100*시뮬!$E$16+(C120-300)*시뮬!$E$17,
100*시뮬!$E$14+100*시뮬!$E$15+100*시뮬!$E$16+100*시뮬!$E$17)))))</f>
        <v>21200</v>
      </c>
    </row>
    <row r="121" spans="1:16" x14ac:dyDescent="0.4">
      <c r="A121" s="4" t="s">
        <v>218</v>
      </c>
      <c r="B121" s="4" t="s">
        <v>148</v>
      </c>
      <c r="C121" s="4">
        <v>121</v>
      </c>
      <c r="D121" s="4">
        <v>7</v>
      </c>
      <c r="E121" s="4">
        <v>0</v>
      </c>
      <c r="F121" s="4">
        <v>0</v>
      </c>
      <c r="G121" s="4">
        <v>6</v>
      </c>
      <c r="H121" s="4">
        <v>6</v>
      </c>
      <c r="I121" s="4">
        <v>60</v>
      </c>
      <c r="J121" s="4">
        <v>49</v>
      </c>
      <c r="K121" s="4">
        <v>5828</v>
      </c>
      <c r="L121" s="4" t="s">
        <v>149</v>
      </c>
      <c r="M121" s="8">
        <f t="shared" si="1"/>
        <v>0.9453125</v>
      </c>
      <c r="N121" s="4">
        <f>IF(M121&gt;=0.9,C121*시뮬!$E$12,)</f>
        <v>24200</v>
      </c>
      <c r="O121" s="4">
        <f>MAX(0,(IF(M121&gt;=0.9,(C121-시뮬!$C$13)*시뮬!$E$13,)))</f>
        <v>0</v>
      </c>
      <c r="P121" s="4">
        <f>IF(M121&lt;0.9,0,IF(C121&lt;=시뮬!$C$14,C121*시뮬!$E$14,
IF(C121&lt;=시뮬!$C$15,100*시뮬!$E$14+(C121-100)*시뮬!$E$15,
IF(C121&lt;=시뮬!$C$16,100*시뮬!$E$14+100*시뮬!$E$15+(C121-200)*시뮬!$E$16,
IF(C121&lt;=시뮬!$C$17,100*시뮬!$E$14+100*시뮬!$E$15+100*시뮬!$E$16+(C121-300)*시뮬!$E$17,
100*시뮬!$E$14+100*시뮬!$E$15+100*시뮬!$E$16+100*시뮬!$E$17)))))</f>
        <v>8400</v>
      </c>
    </row>
    <row r="122" spans="1:16" x14ac:dyDescent="0.4">
      <c r="A122" s="5" t="s">
        <v>218</v>
      </c>
      <c r="B122" s="5" t="s">
        <v>150</v>
      </c>
      <c r="C122" s="5">
        <v>216</v>
      </c>
      <c r="D122" s="5">
        <v>6</v>
      </c>
      <c r="E122" s="5">
        <v>4</v>
      </c>
      <c r="F122" s="5">
        <v>0</v>
      </c>
      <c r="G122" s="5">
        <v>41</v>
      </c>
      <c r="H122" s="5">
        <v>40</v>
      </c>
      <c r="I122" s="5">
        <v>61</v>
      </c>
      <c r="J122" s="5">
        <v>74</v>
      </c>
      <c r="K122" s="5" t="s">
        <v>151</v>
      </c>
      <c r="L122" s="5" t="s">
        <v>152</v>
      </c>
      <c r="M122" s="9">
        <f t="shared" si="1"/>
        <v>0.95575221238938057</v>
      </c>
      <c r="N122" s="4">
        <f>IF(M122&gt;=0.9,C122*시뮬!$E$12,)</f>
        <v>43200</v>
      </c>
      <c r="O122" s="4">
        <f>MAX(0,(IF(M122&gt;=0.9,(C122-시뮬!$C$13)*시뮬!$E$13,)))</f>
        <v>36000</v>
      </c>
      <c r="P122" s="4">
        <f>IF(M122&lt;0.9,0,IF(C122&lt;=시뮬!$C$14,C122*시뮬!$E$14,
IF(C122&lt;=시뮬!$C$15,100*시뮬!$E$14+(C122-100)*시뮬!$E$15,
IF(C122&lt;=시뮬!$C$16,100*시뮬!$E$14+100*시뮬!$E$15+(C122-200)*시뮬!$E$16,
IF(C122&lt;=시뮬!$C$17,100*시뮬!$E$14+100*시뮬!$E$15+100*시뮬!$E$16+(C122-300)*시뮬!$E$17,
100*시뮬!$E$14+100*시뮬!$E$15+100*시뮬!$E$16+100*시뮬!$E$17)))))</f>
        <v>52800</v>
      </c>
    </row>
    <row r="123" spans="1:16" x14ac:dyDescent="0.4">
      <c r="A123" s="4" t="s">
        <v>218</v>
      </c>
      <c r="B123" s="4" t="s">
        <v>153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 t="s">
        <v>154</v>
      </c>
      <c r="L123" s="4" t="s">
        <v>155</v>
      </c>
      <c r="M123" s="8">
        <f t="shared" si="1"/>
        <v>0</v>
      </c>
      <c r="N123" s="4">
        <f>IF(M123&gt;=0.9,C123*시뮬!$E$12,)</f>
        <v>0</v>
      </c>
      <c r="O123" s="4">
        <f>MAX(0,(IF(M123&gt;=0.9,(C123-시뮬!$C$13)*시뮬!$E$13,)))</f>
        <v>0</v>
      </c>
      <c r="P123" s="4">
        <f>IF(M123&lt;0.9,0,IF(C123&lt;=시뮬!$C$14,C123*시뮬!$E$14,
IF(C123&lt;=시뮬!$C$15,100*시뮬!$E$14+(C123-100)*시뮬!$E$15,
IF(C123&lt;=시뮬!$C$16,100*시뮬!$E$14+100*시뮬!$E$15+(C123-200)*시뮬!$E$16,
IF(C123&lt;=시뮬!$C$17,100*시뮬!$E$14+100*시뮬!$E$15+100*시뮬!$E$16+(C123-300)*시뮬!$E$17,
100*시뮬!$E$14+100*시뮬!$E$15+100*시뮬!$E$16+100*시뮬!$E$17)))))</f>
        <v>0</v>
      </c>
    </row>
    <row r="124" spans="1:16" x14ac:dyDescent="0.4">
      <c r="A124" s="5" t="s">
        <v>218</v>
      </c>
      <c r="B124" s="5" t="s">
        <v>156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 t="s">
        <v>157</v>
      </c>
      <c r="L124" s="5" t="s">
        <v>158</v>
      </c>
      <c r="M124" s="9">
        <f t="shared" si="1"/>
        <v>0</v>
      </c>
      <c r="N124" s="4">
        <f>IF(M124&gt;=0.9,C124*시뮬!$E$12,)</f>
        <v>0</v>
      </c>
      <c r="O124" s="4">
        <f>MAX(0,(IF(M124&gt;=0.9,(C124-시뮬!$C$13)*시뮬!$E$13,)))</f>
        <v>0</v>
      </c>
      <c r="P124" s="4">
        <f>IF(M124&lt;0.9,0,IF(C124&lt;=시뮬!$C$14,C124*시뮬!$E$14,
IF(C124&lt;=시뮬!$C$15,100*시뮬!$E$14+(C124-100)*시뮬!$E$15,
IF(C124&lt;=시뮬!$C$16,100*시뮬!$E$14+100*시뮬!$E$15+(C124-200)*시뮬!$E$16,
IF(C124&lt;=시뮬!$C$17,100*시뮬!$E$14+100*시뮬!$E$15+100*시뮬!$E$16+(C124-300)*시뮬!$E$17,
100*시뮬!$E$14+100*시뮬!$E$15+100*시뮬!$E$16+100*시뮬!$E$17)))))</f>
        <v>0</v>
      </c>
    </row>
    <row r="125" spans="1:16" x14ac:dyDescent="0.4">
      <c r="A125" s="4" t="s">
        <v>218</v>
      </c>
      <c r="B125" s="4" t="s">
        <v>159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 t="s">
        <v>160</v>
      </c>
      <c r="L125" s="4" t="s">
        <v>161</v>
      </c>
      <c r="M125" s="8">
        <f t="shared" si="1"/>
        <v>0</v>
      </c>
      <c r="N125" s="4">
        <f>IF(M125&gt;=0.9,C125*시뮬!$E$12,)</f>
        <v>0</v>
      </c>
      <c r="O125" s="4">
        <f>MAX(0,(IF(M125&gt;=0.9,(C125-시뮬!$C$13)*시뮬!$E$13,)))</f>
        <v>0</v>
      </c>
      <c r="P125" s="4">
        <f>IF(M125&lt;0.9,0,IF(C125&lt;=시뮬!$C$14,C125*시뮬!$E$14,
IF(C125&lt;=시뮬!$C$15,100*시뮬!$E$14+(C125-100)*시뮬!$E$15,
IF(C125&lt;=시뮬!$C$16,100*시뮬!$E$14+100*시뮬!$E$15+(C125-200)*시뮬!$E$16,
IF(C125&lt;=시뮬!$C$17,100*시뮬!$E$14+100*시뮬!$E$15+100*시뮬!$E$16+(C125-300)*시뮬!$E$17,
100*시뮬!$E$14+100*시뮬!$E$15+100*시뮬!$E$16+100*시뮬!$E$17)))))</f>
        <v>0</v>
      </c>
    </row>
    <row r="126" spans="1:16" x14ac:dyDescent="0.4">
      <c r="A126" s="5" t="s">
        <v>218</v>
      </c>
      <c r="B126" s="5" t="s">
        <v>162</v>
      </c>
      <c r="C126" s="5">
        <v>203</v>
      </c>
      <c r="D126" s="5">
        <v>1</v>
      </c>
      <c r="E126" s="5">
        <v>2</v>
      </c>
      <c r="F126" s="5">
        <v>0</v>
      </c>
      <c r="G126" s="5">
        <v>65</v>
      </c>
      <c r="H126" s="5">
        <v>68</v>
      </c>
      <c r="I126" s="5">
        <v>51</v>
      </c>
      <c r="J126" s="5">
        <v>19</v>
      </c>
      <c r="K126" s="5" t="s">
        <v>163</v>
      </c>
      <c r="L126" s="5" t="s">
        <v>164</v>
      </c>
      <c r="M126" s="9">
        <f t="shared" si="1"/>
        <v>0.9854368932038835</v>
      </c>
      <c r="N126" s="4">
        <f>IF(M126&gt;=0.9,C126*시뮬!$E$12,)</f>
        <v>40600</v>
      </c>
      <c r="O126" s="4">
        <f>MAX(0,(IF(M126&gt;=0.9,(C126-시뮬!$C$13)*시뮬!$E$13,)))</f>
        <v>23000</v>
      </c>
      <c r="P126" s="4">
        <f>IF(M126&lt;0.9,0,IF(C126&lt;=시뮬!$C$14,C126*시뮬!$E$14,
IF(C126&lt;=시뮬!$C$15,100*시뮬!$E$14+(C126-100)*시뮬!$E$15,
IF(C126&lt;=시뮬!$C$16,100*시뮬!$E$14+100*시뮬!$E$15+(C126-200)*시뮬!$E$16,
IF(C126&lt;=시뮬!$C$17,100*시뮬!$E$14+100*시뮬!$E$15+100*시뮬!$E$16+(C126-300)*시뮬!$E$17,
100*시뮬!$E$14+100*시뮬!$E$15+100*시뮬!$E$16+100*시뮬!$E$17)))))</f>
        <v>42400</v>
      </c>
    </row>
    <row r="127" spans="1:16" x14ac:dyDescent="0.4">
      <c r="A127" s="4" t="s">
        <v>218</v>
      </c>
      <c r="B127" s="4" t="s">
        <v>165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 t="s">
        <v>166</v>
      </c>
      <c r="L127" s="4" t="s">
        <v>167</v>
      </c>
      <c r="M127" s="8">
        <f t="shared" si="1"/>
        <v>0</v>
      </c>
      <c r="N127" s="4">
        <f>IF(M127&gt;=0.9,C127*시뮬!$E$12,)</f>
        <v>0</v>
      </c>
      <c r="O127" s="4">
        <f>MAX(0,(IF(M127&gt;=0.9,(C127-시뮬!$C$13)*시뮬!$E$13,)))</f>
        <v>0</v>
      </c>
      <c r="P127" s="4">
        <f>IF(M127&lt;0.9,0,IF(C127&lt;=시뮬!$C$14,C127*시뮬!$E$14,
IF(C127&lt;=시뮬!$C$15,100*시뮬!$E$14+(C127-100)*시뮬!$E$15,
IF(C127&lt;=시뮬!$C$16,100*시뮬!$E$14+100*시뮬!$E$15+(C127-200)*시뮬!$E$16,
IF(C127&lt;=시뮬!$C$17,100*시뮬!$E$14+100*시뮬!$E$15+100*시뮬!$E$16+(C127-300)*시뮬!$E$17,
100*시뮬!$E$14+100*시뮬!$E$15+100*시뮬!$E$16+100*시뮬!$E$17)))))</f>
        <v>0</v>
      </c>
    </row>
    <row r="128" spans="1:16" x14ac:dyDescent="0.4">
      <c r="A128" s="5" t="s">
        <v>218</v>
      </c>
      <c r="B128" s="5" t="s">
        <v>168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 t="s">
        <v>169</v>
      </c>
      <c r="L128" s="5" t="s">
        <v>170</v>
      </c>
      <c r="M128" s="9">
        <f t="shared" si="1"/>
        <v>0</v>
      </c>
      <c r="N128" s="4">
        <f>IF(M128&gt;=0.9,C128*시뮬!$E$12,)</f>
        <v>0</v>
      </c>
      <c r="O128" s="4">
        <f>MAX(0,(IF(M128&gt;=0.9,(C128-시뮬!$C$13)*시뮬!$E$13,)))</f>
        <v>0</v>
      </c>
      <c r="P128" s="4">
        <f>IF(M128&lt;0.9,0,IF(C128&lt;=시뮬!$C$14,C128*시뮬!$E$14,
IF(C128&lt;=시뮬!$C$15,100*시뮬!$E$14+(C128-100)*시뮬!$E$15,
IF(C128&lt;=시뮬!$C$16,100*시뮬!$E$14+100*시뮬!$E$15+(C128-200)*시뮬!$E$16,
IF(C128&lt;=시뮬!$C$17,100*시뮬!$E$14+100*시뮬!$E$15+100*시뮬!$E$16+(C128-300)*시뮬!$E$17,
100*시뮬!$E$14+100*시뮬!$E$15+100*시뮬!$E$16+100*시뮬!$E$17)))))</f>
        <v>0</v>
      </c>
    </row>
    <row r="129" spans="1:16" x14ac:dyDescent="0.4">
      <c r="A129" s="4" t="s">
        <v>218</v>
      </c>
      <c r="B129" s="4" t="s">
        <v>171</v>
      </c>
      <c r="C129" s="4">
        <v>30</v>
      </c>
      <c r="D129" s="4">
        <v>3</v>
      </c>
      <c r="E129" s="4">
        <v>0</v>
      </c>
      <c r="F129" s="4">
        <v>0</v>
      </c>
      <c r="G129" s="4">
        <v>29</v>
      </c>
      <c r="H129" s="4">
        <v>1</v>
      </c>
      <c r="I129" s="4">
        <v>0</v>
      </c>
      <c r="J129" s="4">
        <v>0</v>
      </c>
      <c r="K129" s="4" t="s">
        <v>172</v>
      </c>
      <c r="L129" s="4" t="s">
        <v>173</v>
      </c>
      <c r="M129" s="8">
        <f t="shared" si="1"/>
        <v>0.90909090909090906</v>
      </c>
      <c r="N129" s="4">
        <f>IF(M129&gt;=0.9,C129*시뮬!$E$12,)</f>
        <v>6000</v>
      </c>
      <c r="O129" s="4">
        <f>MAX(0,(IF(M129&gt;=0.9,(C129-시뮬!$C$13)*시뮬!$E$13,)))</f>
        <v>0</v>
      </c>
      <c r="P129" s="4">
        <f>IF(M129&lt;0.9,0,IF(C129&lt;=시뮬!$C$14,C129*시뮬!$E$14,
IF(C129&lt;=시뮬!$C$15,100*시뮬!$E$14+(C129-100)*시뮬!$E$15,
IF(C129&lt;=시뮬!$C$16,100*시뮬!$E$14+100*시뮬!$E$15+(C129-200)*시뮬!$E$16,
IF(C129&lt;=시뮬!$C$17,100*시뮬!$E$14+100*시뮬!$E$15+100*시뮬!$E$16+(C129-300)*시뮬!$E$17,
100*시뮬!$E$14+100*시뮬!$E$15+100*시뮬!$E$16+100*시뮬!$E$17)))))</f>
        <v>0</v>
      </c>
    </row>
    <row r="130" spans="1:16" x14ac:dyDescent="0.4">
      <c r="A130" s="5" t="s">
        <v>218</v>
      </c>
      <c r="B130" s="5" t="s">
        <v>174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 t="s">
        <v>175</v>
      </c>
      <c r="L130" s="5" t="s">
        <v>176</v>
      </c>
      <c r="M130" s="9">
        <f t="shared" si="1"/>
        <v>0</v>
      </c>
      <c r="N130" s="4">
        <f>IF(M130&gt;=0.9,C130*시뮬!$E$12,)</f>
        <v>0</v>
      </c>
      <c r="O130" s="4">
        <f>MAX(0,(IF(M130&gt;=0.9,(C130-시뮬!$C$13)*시뮬!$E$13,)))</f>
        <v>0</v>
      </c>
      <c r="P130" s="4">
        <f>IF(M130&lt;0.9,0,IF(C130&lt;=시뮬!$C$14,C130*시뮬!$E$14,
IF(C130&lt;=시뮬!$C$15,100*시뮬!$E$14+(C130-100)*시뮬!$E$15,
IF(C130&lt;=시뮬!$C$16,100*시뮬!$E$14+100*시뮬!$E$15+(C130-200)*시뮬!$E$16,
IF(C130&lt;=시뮬!$C$17,100*시뮬!$E$14+100*시뮬!$E$15+100*시뮬!$E$16+(C130-300)*시뮬!$E$17,
100*시뮬!$E$14+100*시뮬!$E$15+100*시뮬!$E$16+100*시뮬!$E$17)))))</f>
        <v>0</v>
      </c>
    </row>
    <row r="131" spans="1:16" x14ac:dyDescent="0.4">
      <c r="A131" s="4" t="s">
        <v>218</v>
      </c>
      <c r="B131" s="4" t="s">
        <v>177</v>
      </c>
      <c r="C131" s="4">
        <v>275</v>
      </c>
      <c r="D131" s="4">
        <v>5</v>
      </c>
      <c r="E131" s="4">
        <v>2</v>
      </c>
      <c r="F131" s="4">
        <v>1</v>
      </c>
      <c r="G131" s="4">
        <v>120</v>
      </c>
      <c r="H131" s="4">
        <v>57</v>
      </c>
      <c r="I131" s="4">
        <v>37</v>
      </c>
      <c r="J131" s="4">
        <v>61</v>
      </c>
      <c r="K131" s="4" t="s">
        <v>178</v>
      </c>
      <c r="L131" s="4" t="s">
        <v>179</v>
      </c>
      <c r="M131" s="8">
        <f t="shared" si="1"/>
        <v>0.9717314487632509</v>
      </c>
      <c r="N131" s="4">
        <f>IF(M131&gt;=0.9,C131*시뮬!$E$12,)</f>
        <v>55000</v>
      </c>
      <c r="O131" s="4">
        <f>MAX(0,(IF(M131&gt;=0.9,(C131-시뮬!$C$13)*시뮬!$E$13,)))</f>
        <v>95000</v>
      </c>
      <c r="P131" s="4">
        <f>IF(M131&lt;0.9,0,IF(C131&lt;=시뮬!$C$14,C131*시뮬!$E$14,
IF(C131&lt;=시뮬!$C$15,100*시뮬!$E$14+(C131-100)*시뮬!$E$15,
IF(C131&lt;=시뮬!$C$16,100*시뮬!$E$14+100*시뮬!$E$15+(C131-200)*시뮬!$E$16,
IF(C131&lt;=시뮬!$C$17,100*시뮬!$E$14+100*시뮬!$E$15+100*시뮬!$E$16+(C131-300)*시뮬!$E$17,
100*시뮬!$E$14+100*시뮬!$E$15+100*시뮬!$E$16+100*시뮬!$E$17)))))</f>
        <v>100000</v>
      </c>
    </row>
    <row r="132" spans="1:16" x14ac:dyDescent="0.4">
      <c r="A132" s="5" t="s">
        <v>218</v>
      </c>
      <c r="B132" s="5" t="s">
        <v>180</v>
      </c>
      <c r="C132" s="5">
        <v>282</v>
      </c>
      <c r="D132" s="5">
        <v>20</v>
      </c>
      <c r="E132" s="5">
        <v>13</v>
      </c>
      <c r="F132" s="5">
        <v>0</v>
      </c>
      <c r="G132" s="5">
        <v>103</v>
      </c>
      <c r="H132" s="5">
        <v>31</v>
      </c>
      <c r="I132" s="5">
        <v>73</v>
      </c>
      <c r="J132" s="5">
        <v>75</v>
      </c>
      <c r="K132" s="5" t="s">
        <v>181</v>
      </c>
      <c r="L132" s="5" t="s">
        <v>182</v>
      </c>
      <c r="M132" s="9">
        <f t="shared" si="1"/>
        <v>0.89523809523809528</v>
      </c>
      <c r="N132" s="4">
        <f>IF(M132&gt;=0.9,C132*시뮬!$E$12,)</f>
        <v>0</v>
      </c>
      <c r="O132" s="4">
        <f>MAX(0,(IF(M132&gt;=0.9,(C132-시뮬!$C$13)*시뮬!$E$13,)))</f>
        <v>0</v>
      </c>
      <c r="P132" s="4">
        <f>IF(M132&lt;0.9,0,IF(C132&lt;=시뮬!$C$14,C132*시뮬!$E$14,
IF(C132&lt;=시뮬!$C$15,100*시뮬!$E$14+(C132-100)*시뮬!$E$15,
IF(C132&lt;=시뮬!$C$16,100*시뮬!$E$14+100*시뮬!$E$15+(C132-200)*시뮬!$E$16,
IF(C132&lt;=시뮬!$C$17,100*시뮬!$E$14+100*시뮬!$E$15+100*시뮬!$E$16+(C132-300)*시뮬!$E$17,
100*시뮬!$E$14+100*시뮬!$E$15+100*시뮬!$E$16+100*시뮬!$E$17)))))</f>
        <v>0</v>
      </c>
    </row>
    <row r="133" spans="1:16" x14ac:dyDescent="0.4">
      <c r="A133" s="4" t="s">
        <v>218</v>
      </c>
      <c r="B133" s="4" t="s">
        <v>183</v>
      </c>
      <c r="C133" s="4">
        <v>208</v>
      </c>
      <c r="D133" s="4">
        <v>0</v>
      </c>
      <c r="E133" s="4">
        <v>5</v>
      </c>
      <c r="F133" s="4">
        <v>0</v>
      </c>
      <c r="G133" s="4">
        <v>6</v>
      </c>
      <c r="H133" s="4">
        <v>19</v>
      </c>
      <c r="I133" s="4">
        <v>70</v>
      </c>
      <c r="J133" s="4">
        <v>113</v>
      </c>
      <c r="K133" s="4" t="s">
        <v>184</v>
      </c>
      <c r="L133" s="4" t="s">
        <v>185</v>
      </c>
      <c r="M133" s="8">
        <f t="shared" si="1"/>
        <v>0.97652582159624413</v>
      </c>
      <c r="N133" s="4">
        <f>IF(M133&gt;=0.9,C133*시뮬!$E$12,)</f>
        <v>41600</v>
      </c>
      <c r="O133" s="4">
        <f>MAX(0,(IF(M133&gt;=0.9,(C133-시뮬!$C$13)*시뮬!$E$13,)))</f>
        <v>28000</v>
      </c>
      <c r="P133" s="4">
        <f>IF(M133&lt;0.9,0,IF(C133&lt;=시뮬!$C$14,C133*시뮬!$E$14,
IF(C133&lt;=시뮬!$C$15,100*시뮬!$E$14+(C133-100)*시뮬!$E$15,
IF(C133&lt;=시뮬!$C$16,100*시뮬!$E$14+100*시뮬!$E$15+(C133-200)*시뮬!$E$16,
IF(C133&lt;=시뮬!$C$17,100*시뮬!$E$14+100*시뮬!$E$15+100*시뮬!$E$16+(C133-300)*시뮬!$E$17,
100*시뮬!$E$14+100*시뮬!$E$15+100*시뮬!$E$16+100*시뮬!$E$17)))))</f>
        <v>46400</v>
      </c>
    </row>
    <row r="134" spans="1:16" x14ac:dyDescent="0.4">
      <c r="A134" s="5" t="s">
        <v>218</v>
      </c>
      <c r="B134" s="5" t="s">
        <v>186</v>
      </c>
      <c r="C134" s="5">
        <v>195</v>
      </c>
      <c r="D134" s="5">
        <v>4</v>
      </c>
      <c r="E134" s="5">
        <v>0</v>
      </c>
      <c r="F134" s="5">
        <v>0</v>
      </c>
      <c r="G134" s="5">
        <v>28</v>
      </c>
      <c r="H134" s="5">
        <v>45</v>
      </c>
      <c r="I134" s="5">
        <v>43</v>
      </c>
      <c r="J134" s="5">
        <v>79</v>
      </c>
      <c r="K134" s="5" t="s">
        <v>187</v>
      </c>
      <c r="L134" s="5" t="s">
        <v>188</v>
      </c>
      <c r="M134" s="9">
        <f t="shared" si="1"/>
        <v>0.97989949748743721</v>
      </c>
      <c r="N134" s="4">
        <f>IF(M134&gt;=0.9,C134*시뮬!$E$12,)</f>
        <v>39000</v>
      </c>
      <c r="O134" s="4">
        <f>MAX(0,(IF(M134&gt;=0.9,(C134-시뮬!$C$13)*시뮬!$E$13,)))</f>
        <v>15000</v>
      </c>
      <c r="P134" s="4">
        <f>IF(M134&lt;0.9,0,IF(C134&lt;=시뮬!$C$14,C134*시뮬!$E$14,
IF(C134&lt;=시뮬!$C$15,100*시뮬!$E$14+(C134-100)*시뮬!$E$15,
IF(C134&lt;=시뮬!$C$16,100*시뮬!$E$14+100*시뮬!$E$15+(C134-200)*시뮬!$E$16,
IF(C134&lt;=시뮬!$C$17,100*시뮬!$E$14+100*시뮬!$E$15+100*시뮬!$E$16+(C134-300)*시뮬!$E$17,
100*시뮬!$E$14+100*시뮬!$E$15+100*시뮬!$E$16+100*시뮬!$E$17)))))</f>
        <v>38000</v>
      </c>
    </row>
    <row r="135" spans="1:16" x14ac:dyDescent="0.4">
      <c r="A135" s="4" t="s">
        <v>219</v>
      </c>
      <c r="B135" s="4" t="s">
        <v>211</v>
      </c>
      <c r="C135" s="4">
        <v>194</v>
      </c>
      <c r="D135" s="4">
        <v>1</v>
      </c>
      <c r="E135" s="4">
        <v>0</v>
      </c>
      <c r="F135" s="4">
        <v>0</v>
      </c>
      <c r="G135" s="4">
        <v>34</v>
      </c>
      <c r="H135" s="4">
        <v>52</v>
      </c>
      <c r="I135" s="4">
        <v>64</v>
      </c>
      <c r="J135" s="4">
        <v>44</v>
      </c>
      <c r="K135" s="4" t="s">
        <v>212</v>
      </c>
      <c r="L135" s="4" t="s">
        <v>213</v>
      </c>
      <c r="M135" s="8">
        <f t="shared" si="1"/>
        <v>0.99487179487179489</v>
      </c>
      <c r="N135" s="4">
        <f>IF(M135&gt;=0.9,C135*시뮬!$E$12,)</f>
        <v>38800</v>
      </c>
      <c r="O135" s="4">
        <f>MAX(0,(IF(M135&gt;=0.9,(C135-시뮬!$C$13)*시뮬!$E$13,)))</f>
        <v>14000</v>
      </c>
      <c r="P135" s="4">
        <f>IF(M135&lt;0.9,0,IF(C135&lt;=시뮬!$C$14,C135*시뮬!$E$14,
IF(C135&lt;=시뮬!$C$15,100*시뮬!$E$14+(C135-100)*시뮬!$E$15,
IF(C135&lt;=시뮬!$C$16,100*시뮬!$E$14+100*시뮬!$E$15+(C135-200)*시뮬!$E$16,
IF(C135&lt;=시뮬!$C$17,100*시뮬!$E$14+100*시뮬!$E$15+100*시뮬!$E$16+(C135-300)*시뮬!$E$17,
100*시뮬!$E$14+100*시뮬!$E$15+100*시뮬!$E$16+100*시뮬!$E$17)))))</f>
        <v>37600</v>
      </c>
    </row>
    <row r="136" spans="1:16" x14ac:dyDescent="0.4">
      <c r="A136" s="5" t="s">
        <v>219</v>
      </c>
      <c r="B136" s="5" t="s">
        <v>136</v>
      </c>
      <c r="C136" s="5">
        <v>31</v>
      </c>
      <c r="D136" s="5">
        <v>0</v>
      </c>
      <c r="E136" s="5">
        <v>0</v>
      </c>
      <c r="F136" s="5">
        <v>0</v>
      </c>
      <c r="G136" s="5">
        <v>6</v>
      </c>
      <c r="H136" s="5">
        <v>0</v>
      </c>
      <c r="I136" s="5">
        <v>20</v>
      </c>
      <c r="J136" s="5">
        <v>5</v>
      </c>
      <c r="K136" s="5" t="s">
        <v>137</v>
      </c>
      <c r="L136" s="5" t="s">
        <v>138</v>
      </c>
      <c r="M136" s="9">
        <f t="shared" si="1"/>
        <v>1</v>
      </c>
      <c r="N136" s="4">
        <f>IF(M136&gt;=0.9,C136*시뮬!$E$12,)</f>
        <v>6200</v>
      </c>
      <c r="O136" s="4">
        <f>MAX(0,(IF(M136&gt;=0.9,(C136-시뮬!$C$13)*시뮬!$E$13,)))</f>
        <v>0</v>
      </c>
      <c r="P136" s="4">
        <f>IF(M136&lt;0.9,0,IF(C136&lt;=시뮬!$C$14,C136*시뮬!$E$14,
IF(C136&lt;=시뮬!$C$15,100*시뮬!$E$14+(C136-100)*시뮬!$E$15,
IF(C136&lt;=시뮬!$C$16,100*시뮬!$E$14+100*시뮬!$E$15+(C136-200)*시뮬!$E$16,
IF(C136&lt;=시뮬!$C$17,100*시뮬!$E$14+100*시뮬!$E$15+100*시뮬!$E$16+(C136-300)*시뮬!$E$17,
100*시뮬!$E$14+100*시뮬!$E$15+100*시뮬!$E$16+100*시뮬!$E$17)))))</f>
        <v>0</v>
      </c>
    </row>
    <row r="137" spans="1:16" x14ac:dyDescent="0.4">
      <c r="A137" s="4" t="s">
        <v>219</v>
      </c>
      <c r="B137" s="4" t="s">
        <v>139</v>
      </c>
      <c r="C137" s="4">
        <v>278</v>
      </c>
      <c r="D137" s="4">
        <v>17</v>
      </c>
      <c r="E137" s="4">
        <v>12</v>
      </c>
      <c r="F137" s="4">
        <v>0</v>
      </c>
      <c r="G137" s="4">
        <v>125</v>
      </c>
      <c r="H137" s="4">
        <v>31</v>
      </c>
      <c r="I137" s="4">
        <v>79</v>
      </c>
      <c r="J137" s="4">
        <v>43</v>
      </c>
      <c r="K137" s="4" t="s">
        <v>140</v>
      </c>
      <c r="L137" s="4" t="s">
        <v>141</v>
      </c>
      <c r="M137" s="8">
        <f t="shared" si="1"/>
        <v>0.90553745928338758</v>
      </c>
      <c r="N137" s="4">
        <f>IF(M137&gt;=0.9,C137*시뮬!$E$12,)</f>
        <v>55600</v>
      </c>
      <c r="O137" s="4">
        <f>MAX(0,(IF(M137&gt;=0.9,(C137-시뮬!$C$13)*시뮬!$E$13,)))</f>
        <v>98000</v>
      </c>
      <c r="P137" s="4">
        <f>IF(M137&lt;0.9,0,IF(C137&lt;=시뮬!$C$14,C137*시뮬!$E$14,
IF(C137&lt;=시뮬!$C$15,100*시뮬!$E$14+(C137-100)*시뮬!$E$15,
IF(C137&lt;=시뮬!$C$16,100*시뮬!$E$14+100*시뮬!$E$15+(C137-200)*시뮬!$E$16,
IF(C137&lt;=시뮬!$C$17,100*시뮬!$E$14+100*시뮬!$E$15+100*시뮬!$E$16+(C137-300)*시뮬!$E$17,
100*시뮬!$E$14+100*시뮬!$E$15+100*시뮬!$E$16+100*시뮬!$E$17)))))</f>
        <v>102400</v>
      </c>
    </row>
    <row r="138" spans="1:16" x14ac:dyDescent="0.4">
      <c r="A138" s="5" t="s">
        <v>219</v>
      </c>
      <c r="B138" s="5" t="s">
        <v>232</v>
      </c>
      <c r="C138" s="5">
        <v>27</v>
      </c>
      <c r="D138" s="5">
        <v>1</v>
      </c>
      <c r="E138" s="5">
        <v>1</v>
      </c>
      <c r="F138" s="5">
        <v>0</v>
      </c>
      <c r="G138" s="5">
        <v>0</v>
      </c>
      <c r="H138" s="5">
        <v>0</v>
      </c>
      <c r="I138" s="5">
        <v>0</v>
      </c>
      <c r="J138" s="5">
        <v>27</v>
      </c>
      <c r="K138" s="5">
        <v>939722</v>
      </c>
      <c r="L138" s="5" t="s">
        <v>233</v>
      </c>
      <c r="M138" s="9">
        <f t="shared" si="1"/>
        <v>0.93103448275862066</v>
      </c>
      <c r="N138" s="4">
        <f>IF(M138&gt;=0.9,C138*시뮬!$E$12,)</f>
        <v>5400</v>
      </c>
      <c r="O138" s="4">
        <f>MAX(0,(IF(M138&gt;=0.9,(C138-시뮬!$C$13)*시뮬!$E$13,)))</f>
        <v>0</v>
      </c>
      <c r="P138" s="4">
        <f>IF(M138&lt;0.9,0,IF(C138&lt;=시뮬!$C$14,C138*시뮬!$E$14,
IF(C138&lt;=시뮬!$C$15,100*시뮬!$E$14+(C138-100)*시뮬!$E$15,
IF(C138&lt;=시뮬!$C$16,100*시뮬!$E$14+100*시뮬!$E$15+(C138-200)*시뮬!$E$16,
IF(C138&lt;=시뮬!$C$17,100*시뮬!$E$14+100*시뮬!$E$15+100*시뮬!$E$16+(C138-300)*시뮬!$E$17,
100*시뮬!$E$14+100*시뮬!$E$15+100*시뮬!$E$16+100*시뮬!$E$17)))))</f>
        <v>0</v>
      </c>
    </row>
    <row r="139" spans="1:16" x14ac:dyDescent="0.4">
      <c r="A139" s="4" t="s">
        <v>219</v>
      </c>
      <c r="B139" s="4" t="s">
        <v>142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 t="s">
        <v>143</v>
      </c>
      <c r="L139" s="4" t="s">
        <v>144</v>
      </c>
      <c r="M139" s="8">
        <f t="shared" si="1"/>
        <v>0</v>
      </c>
      <c r="N139" s="4">
        <f>IF(M139&gt;=0.9,C139*시뮬!$E$12,)</f>
        <v>0</v>
      </c>
      <c r="O139" s="4">
        <f>MAX(0,(IF(M139&gt;=0.9,(C139-시뮬!$C$13)*시뮬!$E$13,)))</f>
        <v>0</v>
      </c>
      <c r="P139" s="4">
        <f>IF(M139&lt;0.9,0,IF(C139&lt;=시뮬!$C$14,C139*시뮬!$E$14,
IF(C139&lt;=시뮬!$C$15,100*시뮬!$E$14+(C139-100)*시뮬!$E$15,
IF(C139&lt;=시뮬!$C$16,100*시뮬!$E$14+100*시뮬!$E$15+(C139-200)*시뮬!$E$16,
IF(C139&lt;=시뮬!$C$17,100*시뮬!$E$14+100*시뮬!$E$15+100*시뮬!$E$16+(C139-300)*시뮬!$E$17,
100*시뮬!$E$14+100*시뮬!$E$15+100*시뮬!$E$16+100*시뮬!$E$17)))))</f>
        <v>0</v>
      </c>
    </row>
    <row r="140" spans="1:16" x14ac:dyDescent="0.4">
      <c r="A140" s="5" t="s">
        <v>219</v>
      </c>
      <c r="B140" s="5" t="s">
        <v>145</v>
      </c>
      <c r="C140" s="5">
        <v>142</v>
      </c>
      <c r="D140" s="5">
        <v>3</v>
      </c>
      <c r="E140" s="5">
        <v>0</v>
      </c>
      <c r="F140" s="5">
        <v>0</v>
      </c>
      <c r="G140" s="5">
        <v>65</v>
      </c>
      <c r="H140" s="5">
        <v>16</v>
      </c>
      <c r="I140" s="5">
        <v>43</v>
      </c>
      <c r="J140" s="5">
        <v>18</v>
      </c>
      <c r="K140" s="5" t="s">
        <v>146</v>
      </c>
      <c r="L140" s="5" t="s">
        <v>147</v>
      </c>
      <c r="M140" s="9">
        <f t="shared" si="1"/>
        <v>0.97931034482758617</v>
      </c>
      <c r="N140" s="4">
        <f>IF(M140&gt;=0.9,C140*시뮬!$E$12,)</f>
        <v>28400</v>
      </c>
      <c r="O140" s="4">
        <f>MAX(0,(IF(M140&gt;=0.9,(C140-시뮬!$C$13)*시뮬!$E$13,)))</f>
        <v>0</v>
      </c>
      <c r="P140" s="4">
        <f>IF(M140&lt;0.9,0,IF(C140&lt;=시뮬!$C$14,C140*시뮬!$E$14,
IF(C140&lt;=시뮬!$C$15,100*시뮬!$E$14+(C140-100)*시뮬!$E$15,
IF(C140&lt;=시뮬!$C$16,100*시뮬!$E$14+100*시뮬!$E$15+(C140-200)*시뮬!$E$16,
IF(C140&lt;=시뮬!$C$17,100*시뮬!$E$14+100*시뮬!$E$15+100*시뮬!$E$16+(C140-300)*시뮬!$E$17,
100*시뮬!$E$14+100*시뮬!$E$15+100*시뮬!$E$16+100*시뮬!$E$17)))))</f>
        <v>16800</v>
      </c>
    </row>
    <row r="141" spans="1:16" x14ac:dyDescent="0.4">
      <c r="A141" s="4" t="s">
        <v>219</v>
      </c>
      <c r="B141" s="4" t="s">
        <v>148</v>
      </c>
      <c r="C141" s="4">
        <v>101</v>
      </c>
      <c r="D141" s="4">
        <v>8</v>
      </c>
      <c r="E141" s="4">
        <v>0</v>
      </c>
      <c r="F141" s="4">
        <v>0</v>
      </c>
      <c r="G141" s="4">
        <v>5</v>
      </c>
      <c r="H141" s="4">
        <v>19</v>
      </c>
      <c r="I141" s="4">
        <v>39</v>
      </c>
      <c r="J141" s="4">
        <v>38</v>
      </c>
      <c r="K141" s="4">
        <v>5828</v>
      </c>
      <c r="L141" s="4" t="s">
        <v>149</v>
      </c>
      <c r="M141" s="8">
        <f t="shared" si="1"/>
        <v>0.92660550458715596</v>
      </c>
      <c r="N141" s="4">
        <f>IF(M141&gt;=0.9,C141*시뮬!$E$12,)</f>
        <v>20200</v>
      </c>
      <c r="O141" s="4">
        <f>MAX(0,(IF(M141&gt;=0.9,(C141-시뮬!$C$13)*시뮬!$E$13,)))</f>
        <v>0</v>
      </c>
      <c r="P141" s="4">
        <f>IF(M141&lt;0.9,0,IF(C141&lt;=시뮬!$C$14,C141*시뮬!$E$14,
IF(C141&lt;=시뮬!$C$15,100*시뮬!$E$14+(C141-100)*시뮬!$E$15,
IF(C141&lt;=시뮬!$C$16,100*시뮬!$E$14+100*시뮬!$E$15+(C141-200)*시뮬!$E$16,
IF(C141&lt;=시뮬!$C$17,100*시뮬!$E$14+100*시뮬!$E$15+100*시뮬!$E$16+(C141-300)*시뮬!$E$17,
100*시뮬!$E$14+100*시뮬!$E$15+100*시뮬!$E$16+100*시뮬!$E$17)))))</f>
        <v>400</v>
      </c>
    </row>
    <row r="142" spans="1:16" x14ac:dyDescent="0.4">
      <c r="A142" s="5" t="s">
        <v>219</v>
      </c>
      <c r="B142" s="5" t="s">
        <v>150</v>
      </c>
      <c r="C142" s="5">
        <v>256</v>
      </c>
      <c r="D142" s="5">
        <v>6</v>
      </c>
      <c r="E142" s="5">
        <v>4</v>
      </c>
      <c r="F142" s="5">
        <v>0</v>
      </c>
      <c r="G142" s="5">
        <v>55</v>
      </c>
      <c r="H142" s="5">
        <v>59</v>
      </c>
      <c r="I142" s="5">
        <v>72</v>
      </c>
      <c r="J142" s="5">
        <v>70</v>
      </c>
      <c r="K142" s="5" t="s">
        <v>151</v>
      </c>
      <c r="L142" s="5" t="s">
        <v>152</v>
      </c>
      <c r="M142" s="9">
        <f t="shared" si="1"/>
        <v>0.96240601503759393</v>
      </c>
      <c r="N142" s="4">
        <f>IF(M142&gt;=0.9,C142*시뮬!$E$12,)</f>
        <v>51200</v>
      </c>
      <c r="O142" s="4">
        <f>MAX(0,(IF(M142&gt;=0.9,(C142-시뮬!$C$13)*시뮬!$E$13,)))</f>
        <v>76000</v>
      </c>
      <c r="P142" s="4">
        <f>IF(M142&lt;0.9,0,IF(C142&lt;=시뮬!$C$14,C142*시뮬!$E$14,
IF(C142&lt;=시뮬!$C$15,100*시뮬!$E$14+(C142-100)*시뮬!$E$15,
IF(C142&lt;=시뮬!$C$16,100*시뮬!$E$14+100*시뮬!$E$15+(C142-200)*시뮬!$E$16,
IF(C142&lt;=시뮬!$C$17,100*시뮬!$E$14+100*시뮬!$E$15+100*시뮬!$E$16+(C142-300)*시뮬!$E$17,
100*시뮬!$E$14+100*시뮬!$E$15+100*시뮬!$E$16+100*시뮬!$E$17)))))</f>
        <v>84800</v>
      </c>
    </row>
    <row r="143" spans="1:16" x14ac:dyDescent="0.4">
      <c r="A143" s="4" t="s">
        <v>219</v>
      </c>
      <c r="B143" s="4" t="s">
        <v>153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 t="s">
        <v>154</v>
      </c>
      <c r="L143" s="4" t="s">
        <v>155</v>
      </c>
      <c r="M143" s="8">
        <f t="shared" si="1"/>
        <v>0</v>
      </c>
      <c r="N143" s="4">
        <f>IF(M143&gt;=0.9,C143*시뮬!$E$12,)</f>
        <v>0</v>
      </c>
      <c r="O143" s="4">
        <f>MAX(0,(IF(M143&gt;=0.9,(C143-시뮬!$C$13)*시뮬!$E$13,)))</f>
        <v>0</v>
      </c>
      <c r="P143" s="4">
        <f>IF(M143&lt;0.9,0,IF(C143&lt;=시뮬!$C$14,C143*시뮬!$E$14,
IF(C143&lt;=시뮬!$C$15,100*시뮬!$E$14+(C143-100)*시뮬!$E$15,
IF(C143&lt;=시뮬!$C$16,100*시뮬!$E$14+100*시뮬!$E$15+(C143-200)*시뮬!$E$16,
IF(C143&lt;=시뮬!$C$17,100*시뮬!$E$14+100*시뮬!$E$15+100*시뮬!$E$16+(C143-300)*시뮬!$E$17,
100*시뮬!$E$14+100*시뮬!$E$15+100*시뮬!$E$16+100*시뮬!$E$17)))))</f>
        <v>0</v>
      </c>
    </row>
    <row r="144" spans="1:16" x14ac:dyDescent="0.4">
      <c r="A144" s="5" t="s">
        <v>219</v>
      </c>
      <c r="B144" s="5" t="s">
        <v>156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 t="s">
        <v>157</v>
      </c>
      <c r="L144" s="5" t="s">
        <v>158</v>
      </c>
      <c r="M144" s="9">
        <f t="shared" ref="M144:M207" si="2">IFERROR(C144/(C144+D144+E144+F144),)</f>
        <v>0</v>
      </c>
      <c r="N144" s="4">
        <f>IF(M144&gt;=0.9,C144*시뮬!$E$12,)</f>
        <v>0</v>
      </c>
      <c r="O144" s="4">
        <f>MAX(0,(IF(M144&gt;=0.9,(C144-시뮬!$C$13)*시뮬!$E$13,)))</f>
        <v>0</v>
      </c>
      <c r="P144" s="4">
        <f>IF(M144&lt;0.9,0,IF(C144&lt;=시뮬!$C$14,C144*시뮬!$E$14,
IF(C144&lt;=시뮬!$C$15,100*시뮬!$E$14+(C144-100)*시뮬!$E$15,
IF(C144&lt;=시뮬!$C$16,100*시뮬!$E$14+100*시뮬!$E$15+(C144-200)*시뮬!$E$16,
IF(C144&lt;=시뮬!$C$17,100*시뮬!$E$14+100*시뮬!$E$15+100*시뮬!$E$16+(C144-300)*시뮬!$E$17,
100*시뮬!$E$14+100*시뮬!$E$15+100*시뮬!$E$16+100*시뮬!$E$17)))))</f>
        <v>0</v>
      </c>
    </row>
    <row r="145" spans="1:16" x14ac:dyDescent="0.4">
      <c r="A145" s="4" t="s">
        <v>219</v>
      </c>
      <c r="B145" s="4" t="s">
        <v>159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 t="s">
        <v>160</v>
      </c>
      <c r="L145" s="4" t="s">
        <v>161</v>
      </c>
      <c r="M145" s="8">
        <f t="shared" si="2"/>
        <v>0</v>
      </c>
      <c r="N145" s="4">
        <f>IF(M145&gt;=0.9,C145*시뮬!$E$12,)</f>
        <v>0</v>
      </c>
      <c r="O145" s="4">
        <f>MAX(0,(IF(M145&gt;=0.9,(C145-시뮬!$C$13)*시뮬!$E$13,)))</f>
        <v>0</v>
      </c>
      <c r="P145" s="4">
        <f>IF(M145&lt;0.9,0,IF(C145&lt;=시뮬!$C$14,C145*시뮬!$E$14,
IF(C145&lt;=시뮬!$C$15,100*시뮬!$E$14+(C145-100)*시뮬!$E$15,
IF(C145&lt;=시뮬!$C$16,100*시뮬!$E$14+100*시뮬!$E$15+(C145-200)*시뮬!$E$16,
IF(C145&lt;=시뮬!$C$17,100*시뮬!$E$14+100*시뮬!$E$15+100*시뮬!$E$16+(C145-300)*시뮬!$E$17,
100*시뮬!$E$14+100*시뮬!$E$15+100*시뮬!$E$16+100*시뮬!$E$17)))))</f>
        <v>0</v>
      </c>
    </row>
    <row r="146" spans="1:16" x14ac:dyDescent="0.4">
      <c r="A146" s="5" t="s">
        <v>219</v>
      </c>
      <c r="B146" s="5" t="s">
        <v>162</v>
      </c>
      <c r="C146" s="5">
        <v>176</v>
      </c>
      <c r="D146" s="5">
        <v>2</v>
      </c>
      <c r="E146" s="5">
        <v>3</v>
      </c>
      <c r="F146" s="5">
        <v>0</v>
      </c>
      <c r="G146" s="5">
        <v>43</v>
      </c>
      <c r="H146" s="5">
        <v>68</v>
      </c>
      <c r="I146" s="5">
        <v>49</v>
      </c>
      <c r="J146" s="5">
        <v>16</v>
      </c>
      <c r="K146" s="5" t="s">
        <v>163</v>
      </c>
      <c r="L146" s="5" t="s">
        <v>164</v>
      </c>
      <c r="M146" s="9">
        <f t="shared" si="2"/>
        <v>0.97237569060773477</v>
      </c>
      <c r="N146" s="4">
        <f>IF(M146&gt;=0.9,C146*시뮬!$E$12,)</f>
        <v>35200</v>
      </c>
      <c r="O146" s="4">
        <f>MAX(0,(IF(M146&gt;=0.9,(C146-시뮬!$C$13)*시뮬!$E$13,)))</f>
        <v>0</v>
      </c>
      <c r="P146" s="4">
        <f>IF(M146&lt;0.9,0,IF(C146&lt;=시뮬!$C$14,C146*시뮬!$E$14,
IF(C146&lt;=시뮬!$C$15,100*시뮬!$E$14+(C146-100)*시뮬!$E$15,
IF(C146&lt;=시뮬!$C$16,100*시뮬!$E$14+100*시뮬!$E$15+(C146-200)*시뮬!$E$16,
IF(C146&lt;=시뮬!$C$17,100*시뮬!$E$14+100*시뮬!$E$15+100*시뮬!$E$16+(C146-300)*시뮬!$E$17,
100*시뮬!$E$14+100*시뮬!$E$15+100*시뮬!$E$16+100*시뮬!$E$17)))))</f>
        <v>30400</v>
      </c>
    </row>
    <row r="147" spans="1:16" x14ac:dyDescent="0.4">
      <c r="A147" s="4" t="s">
        <v>219</v>
      </c>
      <c r="B147" s="4" t="s">
        <v>165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 t="s">
        <v>166</v>
      </c>
      <c r="L147" s="4" t="s">
        <v>167</v>
      </c>
      <c r="M147" s="8">
        <f t="shared" si="2"/>
        <v>0</v>
      </c>
      <c r="N147" s="4">
        <f>IF(M147&gt;=0.9,C147*시뮬!$E$12,)</f>
        <v>0</v>
      </c>
      <c r="O147" s="4">
        <f>MAX(0,(IF(M147&gt;=0.9,(C147-시뮬!$C$13)*시뮬!$E$13,)))</f>
        <v>0</v>
      </c>
      <c r="P147" s="4">
        <f>IF(M147&lt;0.9,0,IF(C147&lt;=시뮬!$C$14,C147*시뮬!$E$14,
IF(C147&lt;=시뮬!$C$15,100*시뮬!$E$14+(C147-100)*시뮬!$E$15,
IF(C147&lt;=시뮬!$C$16,100*시뮬!$E$14+100*시뮬!$E$15+(C147-200)*시뮬!$E$16,
IF(C147&lt;=시뮬!$C$17,100*시뮬!$E$14+100*시뮬!$E$15+100*시뮬!$E$16+(C147-300)*시뮬!$E$17,
100*시뮬!$E$14+100*시뮬!$E$15+100*시뮬!$E$16+100*시뮬!$E$17)))))</f>
        <v>0</v>
      </c>
    </row>
    <row r="148" spans="1:16" x14ac:dyDescent="0.4">
      <c r="A148" s="5" t="s">
        <v>219</v>
      </c>
      <c r="B148" s="5" t="s">
        <v>171</v>
      </c>
      <c r="C148" s="5">
        <v>49</v>
      </c>
      <c r="D148" s="5">
        <v>5</v>
      </c>
      <c r="E148" s="5">
        <v>0</v>
      </c>
      <c r="F148" s="5">
        <v>0</v>
      </c>
      <c r="G148" s="5">
        <v>49</v>
      </c>
      <c r="H148" s="5">
        <v>0</v>
      </c>
      <c r="I148" s="5">
        <v>0</v>
      </c>
      <c r="J148" s="5">
        <v>0</v>
      </c>
      <c r="K148" s="5" t="s">
        <v>172</v>
      </c>
      <c r="L148" s="5" t="s">
        <v>173</v>
      </c>
      <c r="M148" s="9">
        <f t="shared" si="2"/>
        <v>0.90740740740740744</v>
      </c>
      <c r="N148" s="4">
        <f>IF(M148&gt;=0.9,C148*시뮬!$E$12,)</f>
        <v>9800</v>
      </c>
      <c r="O148" s="4">
        <f>MAX(0,(IF(M148&gt;=0.9,(C148-시뮬!$C$13)*시뮬!$E$13,)))</f>
        <v>0</v>
      </c>
      <c r="P148" s="4">
        <f>IF(M148&lt;0.9,0,IF(C148&lt;=시뮬!$C$14,C148*시뮬!$E$14,
IF(C148&lt;=시뮬!$C$15,100*시뮬!$E$14+(C148-100)*시뮬!$E$15,
IF(C148&lt;=시뮬!$C$16,100*시뮬!$E$14+100*시뮬!$E$15+(C148-200)*시뮬!$E$16,
IF(C148&lt;=시뮬!$C$17,100*시뮬!$E$14+100*시뮬!$E$15+100*시뮬!$E$16+(C148-300)*시뮬!$E$17,
100*시뮬!$E$14+100*시뮬!$E$15+100*시뮬!$E$16+100*시뮬!$E$17)))))</f>
        <v>0</v>
      </c>
    </row>
    <row r="149" spans="1:16" x14ac:dyDescent="0.4">
      <c r="A149" s="4" t="s">
        <v>219</v>
      </c>
      <c r="B149" s="4" t="s">
        <v>174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 t="s">
        <v>175</v>
      </c>
      <c r="L149" s="4" t="s">
        <v>176</v>
      </c>
      <c r="M149" s="8">
        <f t="shared" si="2"/>
        <v>0</v>
      </c>
      <c r="N149" s="4">
        <f>IF(M149&gt;=0.9,C149*시뮬!$E$12,)</f>
        <v>0</v>
      </c>
      <c r="O149" s="4">
        <f>MAX(0,(IF(M149&gt;=0.9,(C149-시뮬!$C$13)*시뮬!$E$13,)))</f>
        <v>0</v>
      </c>
      <c r="P149" s="4">
        <f>IF(M149&lt;0.9,0,IF(C149&lt;=시뮬!$C$14,C149*시뮬!$E$14,
IF(C149&lt;=시뮬!$C$15,100*시뮬!$E$14+(C149-100)*시뮬!$E$15,
IF(C149&lt;=시뮬!$C$16,100*시뮬!$E$14+100*시뮬!$E$15+(C149-200)*시뮬!$E$16,
IF(C149&lt;=시뮬!$C$17,100*시뮬!$E$14+100*시뮬!$E$15+100*시뮬!$E$16+(C149-300)*시뮬!$E$17,
100*시뮬!$E$14+100*시뮬!$E$15+100*시뮬!$E$16+100*시뮬!$E$17)))))</f>
        <v>0</v>
      </c>
    </row>
    <row r="150" spans="1:16" x14ac:dyDescent="0.4">
      <c r="A150" s="5" t="s">
        <v>219</v>
      </c>
      <c r="B150" s="5" t="s">
        <v>177</v>
      </c>
      <c r="C150" s="5">
        <v>292</v>
      </c>
      <c r="D150" s="5">
        <v>3</v>
      </c>
      <c r="E150" s="5">
        <v>2</v>
      </c>
      <c r="F150" s="5">
        <v>0</v>
      </c>
      <c r="G150" s="5">
        <v>92</v>
      </c>
      <c r="H150" s="5">
        <v>79</v>
      </c>
      <c r="I150" s="5">
        <v>58</v>
      </c>
      <c r="J150" s="5">
        <v>63</v>
      </c>
      <c r="K150" s="5" t="s">
        <v>178</v>
      </c>
      <c r="L150" s="5" t="s">
        <v>179</v>
      </c>
      <c r="M150" s="9">
        <f t="shared" si="2"/>
        <v>0.98316498316498313</v>
      </c>
      <c r="N150" s="4">
        <f>IF(M150&gt;=0.9,C150*시뮬!$E$12,)</f>
        <v>58400</v>
      </c>
      <c r="O150" s="4">
        <f>MAX(0,(IF(M150&gt;=0.9,(C150-시뮬!$C$13)*시뮬!$E$13,)))</f>
        <v>112000</v>
      </c>
      <c r="P150" s="4">
        <f>IF(M150&lt;0.9,0,IF(C150&lt;=시뮬!$C$14,C150*시뮬!$E$14,
IF(C150&lt;=시뮬!$C$15,100*시뮬!$E$14+(C150-100)*시뮬!$E$15,
IF(C150&lt;=시뮬!$C$16,100*시뮬!$E$14+100*시뮬!$E$15+(C150-200)*시뮬!$E$16,
IF(C150&lt;=시뮬!$C$17,100*시뮬!$E$14+100*시뮬!$E$15+100*시뮬!$E$16+(C150-300)*시뮬!$E$17,
100*시뮬!$E$14+100*시뮬!$E$15+100*시뮬!$E$16+100*시뮬!$E$17)))))</f>
        <v>113600</v>
      </c>
    </row>
    <row r="151" spans="1:16" x14ac:dyDescent="0.4">
      <c r="A151" s="4" t="s">
        <v>219</v>
      </c>
      <c r="B151" s="4" t="s">
        <v>180</v>
      </c>
      <c r="C151" s="4">
        <v>301</v>
      </c>
      <c r="D151" s="4">
        <v>12</v>
      </c>
      <c r="E151" s="4">
        <v>5</v>
      </c>
      <c r="F151" s="4">
        <v>0</v>
      </c>
      <c r="G151" s="4">
        <v>87</v>
      </c>
      <c r="H151" s="4">
        <v>27</v>
      </c>
      <c r="I151" s="4">
        <v>62</v>
      </c>
      <c r="J151" s="4">
        <v>125</v>
      </c>
      <c r="K151" s="4" t="s">
        <v>181</v>
      </c>
      <c r="L151" s="4" t="s">
        <v>182</v>
      </c>
      <c r="M151" s="8">
        <f t="shared" si="2"/>
        <v>0.94654088050314467</v>
      </c>
      <c r="N151" s="4">
        <f>IF(M151&gt;=0.9,C151*시뮬!$E$12,)</f>
        <v>60200</v>
      </c>
      <c r="O151" s="4">
        <f>MAX(0,(IF(M151&gt;=0.9,(C151-시뮬!$C$13)*시뮬!$E$13,)))</f>
        <v>121000</v>
      </c>
      <c r="P151" s="4">
        <f>IF(M151&lt;0.9,0,IF(C151&lt;=시뮬!$C$14,C151*시뮬!$E$14,
IF(C151&lt;=시뮬!$C$15,100*시뮬!$E$14+(C151-100)*시뮬!$E$15,
IF(C151&lt;=시뮬!$C$16,100*시뮬!$E$14+100*시뮬!$E$15+(C151-200)*시뮬!$E$16,
IF(C151&lt;=시뮬!$C$17,100*시뮬!$E$14+100*시뮬!$E$15+100*시뮬!$E$16+(C151-300)*시뮬!$E$17,
100*시뮬!$E$14+100*시뮬!$E$15+100*시뮬!$E$16+100*시뮬!$E$17)))))</f>
        <v>121000</v>
      </c>
    </row>
    <row r="152" spans="1:16" x14ac:dyDescent="0.4">
      <c r="A152" s="5" t="s">
        <v>219</v>
      </c>
      <c r="B152" s="5" t="s">
        <v>183</v>
      </c>
      <c r="C152" s="5">
        <v>136</v>
      </c>
      <c r="D152" s="5">
        <v>3</v>
      </c>
      <c r="E152" s="5">
        <v>1</v>
      </c>
      <c r="F152" s="5">
        <v>0</v>
      </c>
      <c r="G152" s="5">
        <v>0</v>
      </c>
      <c r="H152" s="5">
        <v>30</v>
      </c>
      <c r="I152" s="5">
        <v>56</v>
      </c>
      <c r="J152" s="5">
        <v>50</v>
      </c>
      <c r="K152" s="5" t="s">
        <v>184</v>
      </c>
      <c r="L152" s="5" t="s">
        <v>185</v>
      </c>
      <c r="M152" s="9">
        <f t="shared" si="2"/>
        <v>0.97142857142857142</v>
      </c>
      <c r="N152" s="4">
        <f>IF(M152&gt;=0.9,C152*시뮬!$E$12,)</f>
        <v>27200</v>
      </c>
      <c r="O152" s="4">
        <f>MAX(0,(IF(M152&gt;=0.9,(C152-시뮬!$C$13)*시뮬!$E$13,)))</f>
        <v>0</v>
      </c>
      <c r="P152" s="4">
        <f>IF(M152&lt;0.9,0,IF(C152&lt;=시뮬!$C$14,C152*시뮬!$E$14,
IF(C152&lt;=시뮬!$C$15,100*시뮬!$E$14+(C152-100)*시뮬!$E$15,
IF(C152&lt;=시뮬!$C$16,100*시뮬!$E$14+100*시뮬!$E$15+(C152-200)*시뮬!$E$16,
IF(C152&lt;=시뮬!$C$17,100*시뮬!$E$14+100*시뮬!$E$15+100*시뮬!$E$16+(C152-300)*시뮬!$E$17,
100*시뮬!$E$14+100*시뮬!$E$15+100*시뮬!$E$16+100*시뮬!$E$17)))))</f>
        <v>14400</v>
      </c>
    </row>
    <row r="153" spans="1:16" x14ac:dyDescent="0.4">
      <c r="A153" s="4" t="s">
        <v>219</v>
      </c>
      <c r="B153" s="4" t="s">
        <v>186</v>
      </c>
      <c r="C153" s="4">
        <v>143</v>
      </c>
      <c r="D153" s="4">
        <v>0</v>
      </c>
      <c r="E153" s="4">
        <v>0</v>
      </c>
      <c r="F153" s="4">
        <v>0</v>
      </c>
      <c r="G153" s="4">
        <v>32</v>
      </c>
      <c r="H153" s="4">
        <v>48</v>
      </c>
      <c r="I153" s="4">
        <v>25</v>
      </c>
      <c r="J153" s="4">
        <v>38</v>
      </c>
      <c r="K153" s="4" t="s">
        <v>187</v>
      </c>
      <c r="L153" s="4" t="s">
        <v>188</v>
      </c>
      <c r="M153" s="8">
        <f t="shared" si="2"/>
        <v>1</v>
      </c>
      <c r="N153" s="4">
        <f>IF(M153&gt;=0.9,C153*시뮬!$E$12,)</f>
        <v>28600</v>
      </c>
      <c r="O153" s="4">
        <f>MAX(0,(IF(M153&gt;=0.9,(C153-시뮬!$C$13)*시뮬!$E$13,)))</f>
        <v>0</v>
      </c>
      <c r="P153" s="4">
        <f>IF(M153&lt;0.9,0,IF(C153&lt;=시뮬!$C$14,C153*시뮬!$E$14,
IF(C153&lt;=시뮬!$C$15,100*시뮬!$E$14+(C153-100)*시뮬!$E$15,
IF(C153&lt;=시뮬!$C$16,100*시뮬!$E$14+100*시뮬!$E$15+(C153-200)*시뮬!$E$16,
IF(C153&lt;=시뮬!$C$17,100*시뮬!$E$14+100*시뮬!$E$15+100*시뮬!$E$16+(C153-300)*시뮬!$E$17,
100*시뮬!$E$14+100*시뮬!$E$15+100*시뮬!$E$16+100*시뮬!$E$17)))))</f>
        <v>17200</v>
      </c>
    </row>
    <row r="154" spans="1:16" x14ac:dyDescent="0.4">
      <c r="A154" s="5" t="s">
        <v>219</v>
      </c>
      <c r="B154" s="5" t="s">
        <v>189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 t="s">
        <v>190</v>
      </c>
      <c r="L154" s="5" t="s">
        <v>191</v>
      </c>
      <c r="M154" s="9">
        <f t="shared" si="2"/>
        <v>0</v>
      </c>
      <c r="N154" s="4">
        <f>IF(M154&gt;=0.9,C154*시뮬!$E$12,)</f>
        <v>0</v>
      </c>
      <c r="O154" s="4">
        <f>MAX(0,(IF(M154&gt;=0.9,(C154-시뮬!$C$13)*시뮬!$E$13,)))</f>
        <v>0</v>
      </c>
      <c r="P154" s="4">
        <f>IF(M154&lt;0.9,0,IF(C154&lt;=시뮬!$C$14,C154*시뮬!$E$14,
IF(C154&lt;=시뮬!$C$15,100*시뮬!$E$14+(C154-100)*시뮬!$E$15,
IF(C154&lt;=시뮬!$C$16,100*시뮬!$E$14+100*시뮬!$E$15+(C154-200)*시뮬!$E$16,
IF(C154&lt;=시뮬!$C$17,100*시뮬!$E$14+100*시뮬!$E$15+100*시뮬!$E$16+(C154-300)*시뮬!$E$17,
100*시뮬!$E$14+100*시뮬!$E$15+100*시뮬!$E$16+100*시뮬!$E$17)))))</f>
        <v>0</v>
      </c>
    </row>
    <row r="155" spans="1:16" x14ac:dyDescent="0.4">
      <c r="A155" s="4" t="s">
        <v>220</v>
      </c>
      <c r="B155" s="4" t="s">
        <v>136</v>
      </c>
      <c r="C155" s="4">
        <v>61</v>
      </c>
      <c r="D155" s="4">
        <v>1</v>
      </c>
      <c r="E155" s="4">
        <v>3</v>
      </c>
      <c r="F155" s="4">
        <v>0</v>
      </c>
      <c r="G155" s="4">
        <v>0</v>
      </c>
      <c r="H155" s="4">
        <v>7</v>
      </c>
      <c r="I155" s="4">
        <v>40</v>
      </c>
      <c r="J155" s="4">
        <v>14</v>
      </c>
      <c r="K155" s="4" t="s">
        <v>137</v>
      </c>
      <c r="L155" s="4" t="s">
        <v>138</v>
      </c>
      <c r="M155" s="8">
        <f t="shared" si="2"/>
        <v>0.93846153846153846</v>
      </c>
      <c r="N155" s="4">
        <f>IF(M155&gt;=0.9,C155*시뮬!$E$12,)</f>
        <v>12200</v>
      </c>
      <c r="O155" s="4">
        <f>MAX(0,(IF(M155&gt;=0.9,(C155-시뮬!$C$13)*시뮬!$E$13,)))</f>
        <v>0</v>
      </c>
      <c r="P155" s="4">
        <f>IF(M155&lt;0.9,0,IF(C155&lt;=시뮬!$C$14,C155*시뮬!$E$14,
IF(C155&lt;=시뮬!$C$15,100*시뮬!$E$14+(C155-100)*시뮬!$E$15,
IF(C155&lt;=시뮬!$C$16,100*시뮬!$E$14+100*시뮬!$E$15+(C155-200)*시뮬!$E$16,
IF(C155&lt;=시뮬!$C$17,100*시뮬!$E$14+100*시뮬!$E$15+100*시뮬!$E$16+(C155-300)*시뮬!$E$17,
100*시뮬!$E$14+100*시뮬!$E$15+100*시뮬!$E$16+100*시뮬!$E$17)))))</f>
        <v>0</v>
      </c>
    </row>
    <row r="156" spans="1:16" x14ac:dyDescent="0.4">
      <c r="A156" s="5" t="s">
        <v>220</v>
      </c>
      <c r="B156" s="5" t="s">
        <v>139</v>
      </c>
      <c r="C156" s="5">
        <v>250</v>
      </c>
      <c r="D156" s="5">
        <v>18</v>
      </c>
      <c r="E156" s="5">
        <v>6</v>
      </c>
      <c r="F156" s="5">
        <v>0</v>
      </c>
      <c r="G156" s="5">
        <v>85</v>
      </c>
      <c r="H156" s="5">
        <v>24</v>
      </c>
      <c r="I156" s="5">
        <v>71</v>
      </c>
      <c r="J156" s="5">
        <v>70</v>
      </c>
      <c r="K156" s="5" t="s">
        <v>140</v>
      </c>
      <c r="L156" s="5" t="s">
        <v>141</v>
      </c>
      <c r="M156" s="9">
        <f t="shared" si="2"/>
        <v>0.91240875912408759</v>
      </c>
      <c r="N156" s="4">
        <f>IF(M156&gt;=0.9,C156*시뮬!$E$12,)</f>
        <v>50000</v>
      </c>
      <c r="O156" s="4">
        <f>MAX(0,(IF(M156&gt;=0.9,(C156-시뮬!$C$13)*시뮬!$E$13,)))</f>
        <v>70000</v>
      </c>
      <c r="P156" s="4">
        <f>IF(M156&lt;0.9,0,IF(C156&lt;=시뮬!$C$14,C156*시뮬!$E$14,
IF(C156&lt;=시뮬!$C$15,100*시뮬!$E$14+(C156-100)*시뮬!$E$15,
IF(C156&lt;=시뮬!$C$16,100*시뮬!$E$14+100*시뮬!$E$15+(C156-200)*시뮬!$E$16,
IF(C156&lt;=시뮬!$C$17,100*시뮬!$E$14+100*시뮬!$E$15+100*시뮬!$E$16+(C156-300)*시뮬!$E$17,
100*시뮬!$E$14+100*시뮬!$E$15+100*시뮬!$E$16+100*시뮬!$E$17)))))</f>
        <v>80000</v>
      </c>
    </row>
    <row r="157" spans="1:16" x14ac:dyDescent="0.4">
      <c r="A157" s="4" t="s">
        <v>220</v>
      </c>
      <c r="B157" s="4" t="s">
        <v>142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 t="s">
        <v>143</v>
      </c>
      <c r="L157" s="4" t="s">
        <v>144</v>
      </c>
      <c r="M157" s="8">
        <f t="shared" si="2"/>
        <v>0</v>
      </c>
      <c r="N157" s="4">
        <f>IF(M157&gt;=0.9,C157*시뮬!$E$12,)</f>
        <v>0</v>
      </c>
      <c r="O157" s="4">
        <f>MAX(0,(IF(M157&gt;=0.9,(C157-시뮬!$C$13)*시뮬!$E$13,)))</f>
        <v>0</v>
      </c>
      <c r="P157" s="4">
        <f>IF(M157&lt;0.9,0,IF(C157&lt;=시뮬!$C$14,C157*시뮬!$E$14,
IF(C157&lt;=시뮬!$C$15,100*시뮬!$E$14+(C157-100)*시뮬!$E$15,
IF(C157&lt;=시뮬!$C$16,100*시뮬!$E$14+100*시뮬!$E$15+(C157-200)*시뮬!$E$16,
IF(C157&lt;=시뮬!$C$17,100*시뮬!$E$14+100*시뮬!$E$15+100*시뮬!$E$16+(C157-300)*시뮬!$E$17,
100*시뮬!$E$14+100*시뮬!$E$15+100*시뮬!$E$16+100*시뮬!$E$17)))))</f>
        <v>0</v>
      </c>
    </row>
    <row r="158" spans="1:16" x14ac:dyDescent="0.4">
      <c r="A158" s="5" t="s">
        <v>220</v>
      </c>
      <c r="B158" s="5" t="s">
        <v>145</v>
      </c>
      <c r="C158" s="5">
        <v>154</v>
      </c>
      <c r="D158" s="5">
        <v>0</v>
      </c>
      <c r="E158" s="5">
        <v>0</v>
      </c>
      <c r="F158" s="5">
        <v>0</v>
      </c>
      <c r="G158" s="5">
        <v>58</v>
      </c>
      <c r="H158" s="5">
        <v>2</v>
      </c>
      <c r="I158" s="5">
        <v>50</v>
      </c>
      <c r="J158" s="5">
        <v>44</v>
      </c>
      <c r="K158" s="5" t="s">
        <v>146</v>
      </c>
      <c r="L158" s="5" t="s">
        <v>147</v>
      </c>
      <c r="M158" s="9">
        <f t="shared" si="2"/>
        <v>1</v>
      </c>
      <c r="N158" s="4">
        <f>IF(M158&gt;=0.9,C158*시뮬!$E$12,)</f>
        <v>30800</v>
      </c>
      <c r="O158" s="4">
        <f>MAX(0,(IF(M158&gt;=0.9,(C158-시뮬!$C$13)*시뮬!$E$13,)))</f>
        <v>0</v>
      </c>
      <c r="P158" s="4">
        <f>IF(M158&lt;0.9,0,IF(C158&lt;=시뮬!$C$14,C158*시뮬!$E$14,
IF(C158&lt;=시뮬!$C$15,100*시뮬!$E$14+(C158-100)*시뮬!$E$15,
IF(C158&lt;=시뮬!$C$16,100*시뮬!$E$14+100*시뮬!$E$15+(C158-200)*시뮬!$E$16,
IF(C158&lt;=시뮬!$C$17,100*시뮬!$E$14+100*시뮬!$E$15+100*시뮬!$E$16+(C158-300)*시뮬!$E$17,
100*시뮬!$E$14+100*시뮬!$E$15+100*시뮬!$E$16+100*시뮬!$E$17)))))</f>
        <v>21600</v>
      </c>
    </row>
    <row r="159" spans="1:16" x14ac:dyDescent="0.4">
      <c r="A159" s="4" t="s">
        <v>220</v>
      </c>
      <c r="B159" s="4" t="s">
        <v>148</v>
      </c>
      <c r="C159" s="4">
        <v>247</v>
      </c>
      <c r="D159" s="4">
        <v>22</v>
      </c>
      <c r="E159" s="4">
        <v>4</v>
      </c>
      <c r="F159" s="4">
        <v>0</v>
      </c>
      <c r="G159" s="4">
        <v>79</v>
      </c>
      <c r="H159" s="4">
        <v>28</v>
      </c>
      <c r="I159" s="4">
        <v>71</v>
      </c>
      <c r="J159" s="4">
        <v>69</v>
      </c>
      <c r="K159" s="4">
        <v>5828</v>
      </c>
      <c r="L159" s="4" t="s">
        <v>149</v>
      </c>
      <c r="M159" s="8">
        <f t="shared" si="2"/>
        <v>0.90476190476190477</v>
      </c>
      <c r="N159" s="4">
        <f>IF(M159&gt;=0.9,C159*시뮬!$E$12,)</f>
        <v>49400</v>
      </c>
      <c r="O159" s="4">
        <f>MAX(0,(IF(M159&gt;=0.9,(C159-시뮬!$C$13)*시뮬!$E$13,)))</f>
        <v>67000</v>
      </c>
      <c r="P159" s="4">
        <f>IF(M159&lt;0.9,0,IF(C159&lt;=시뮬!$C$14,C159*시뮬!$E$14,
IF(C159&lt;=시뮬!$C$15,100*시뮬!$E$14+(C159-100)*시뮬!$E$15,
IF(C159&lt;=시뮬!$C$16,100*시뮬!$E$14+100*시뮬!$E$15+(C159-200)*시뮬!$E$16,
IF(C159&lt;=시뮬!$C$17,100*시뮬!$E$14+100*시뮬!$E$15+100*시뮬!$E$16+(C159-300)*시뮬!$E$17,
100*시뮬!$E$14+100*시뮬!$E$15+100*시뮬!$E$16+100*시뮬!$E$17)))))</f>
        <v>77600</v>
      </c>
    </row>
    <row r="160" spans="1:16" x14ac:dyDescent="0.4">
      <c r="A160" s="5" t="s">
        <v>220</v>
      </c>
      <c r="B160" s="5" t="s">
        <v>150</v>
      </c>
      <c r="C160" s="5">
        <v>270</v>
      </c>
      <c r="D160" s="5">
        <v>5</v>
      </c>
      <c r="E160" s="5">
        <v>3</v>
      </c>
      <c r="F160" s="5">
        <v>0</v>
      </c>
      <c r="G160" s="5">
        <v>60</v>
      </c>
      <c r="H160" s="5">
        <v>64</v>
      </c>
      <c r="I160" s="5">
        <v>74</v>
      </c>
      <c r="J160" s="5">
        <v>72</v>
      </c>
      <c r="K160" s="5" t="s">
        <v>151</v>
      </c>
      <c r="L160" s="5" t="s">
        <v>152</v>
      </c>
      <c r="M160" s="9">
        <f t="shared" si="2"/>
        <v>0.97122302158273377</v>
      </c>
      <c r="N160" s="4">
        <f>IF(M160&gt;=0.9,C160*시뮬!$E$12,)</f>
        <v>54000</v>
      </c>
      <c r="O160" s="4">
        <f>MAX(0,(IF(M160&gt;=0.9,(C160-시뮬!$C$13)*시뮬!$E$13,)))</f>
        <v>90000</v>
      </c>
      <c r="P160" s="4">
        <f>IF(M160&lt;0.9,0,IF(C160&lt;=시뮬!$C$14,C160*시뮬!$E$14,
IF(C160&lt;=시뮬!$C$15,100*시뮬!$E$14+(C160-100)*시뮬!$E$15,
IF(C160&lt;=시뮬!$C$16,100*시뮬!$E$14+100*시뮬!$E$15+(C160-200)*시뮬!$E$16,
IF(C160&lt;=시뮬!$C$17,100*시뮬!$E$14+100*시뮬!$E$15+100*시뮬!$E$16+(C160-300)*시뮬!$E$17,
100*시뮬!$E$14+100*시뮬!$E$15+100*시뮬!$E$16+100*시뮬!$E$17)))))</f>
        <v>96000</v>
      </c>
    </row>
    <row r="161" spans="1:16" x14ac:dyDescent="0.4">
      <c r="A161" s="4" t="s">
        <v>220</v>
      </c>
      <c r="B161" s="4" t="s">
        <v>153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 t="s">
        <v>154</v>
      </c>
      <c r="L161" s="4" t="s">
        <v>155</v>
      </c>
      <c r="M161" s="8">
        <f t="shared" si="2"/>
        <v>0</v>
      </c>
      <c r="N161" s="4">
        <f>IF(M161&gt;=0.9,C161*시뮬!$E$12,)</f>
        <v>0</v>
      </c>
      <c r="O161" s="4">
        <f>MAX(0,(IF(M161&gt;=0.9,(C161-시뮬!$C$13)*시뮬!$E$13,)))</f>
        <v>0</v>
      </c>
      <c r="P161" s="4">
        <f>IF(M161&lt;0.9,0,IF(C161&lt;=시뮬!$C$14,C161*시뮬!$E$14,
IF(C161&lt;=시뮬!$C$15,100*시뮬!$E$14+(C161-100)*시뮬!$E$15,
IF(C161&lt;=시뮬!$C$16,100*시뮬!$E$14+100*시뮬!$E$15+(C161-200)*시뮬!$E$16,
IF(C161&lt;=시뮬!$C$17,100*시뮬!$E$14+100*시뮬!$E$15+100*시뮬!$E$16+(C161-300)*시뮬!$E$17,
100*시뮬!$E$14+100*시뮬!$E$15+100*시뮬!$E$16+100*시뮬!$E$17)))))</f>
        <v>0</v>
      </c>
    </row>
    <row r="162" spans="1:16" x14ac:dyDescent="0.4">
      <c r="A162" s="5" t="s">
        <v>220</v>
      </c>
      <c r="B162" s="5" t="s">
        <v>156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 t="s">
        <v>157</v>
      </c>
      <c r="L162" s="5" t="s">
        <v>158</v>
      </c>
      <c r="M162" s="9">
        <f t="shared" si="2"/>
        <v>0</v>
      </c>
      <c r="N162" s="4">
        <f>IF(M162&gt;=0.9,C162*시뮬!$E$12,)</f>
        <v>0</v>
      </c>
      <c r="O162" s="4">
        <f>MAX(0,(IF(M162&gt;=0.9,(C162-시뮬!$C$13)*시뮬!$E$13,)))</f>
        <v>0</v>
      </c>
      <c r="P162" s="4">
        <f>IF(M162&lt;0.9,0,IF(C162&lt;=시뮬!$C$14,C162*시뮬!$E$14,
IF(C162&lt;=시뮬!$C$15,100*시뮬!$E$14+(C162-100)*시뮬!$E$15,
IF(C162&lt;=시뮬!$C$16,100*시뮬!$E$14+100*시뮬!$E$15+(C162-200)*시뮬!$E$16,
IF(C162&lt;=시뮬!$C$17,100*시뮬!$E$14+100*시뮬!$E$15+100*시뮬!$E$16+(C162-300)*시뮬!$E$17,
100*시뮬!$E$14+100*시뮬!$E$15+100*시뮬!$E$16+100*시뮬!$E$17)))))</f>
        <v>0</v>
      </c>
    </row>
    <row r="163" spans="1:16" x14ac:dyDescent="0.4">
      <c r="A163" s="4" t="s">
        <v>220</v>
      </c>
      <c r="B163" s="4" t="s">
        <v>159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 t="s">
        <v>160</v>
      </c>
      <c r="L163" s="4" t="s">
        <v>161</v>
      </c>
      <c r="M163" s="8">
        <f t="shared" si="2"/>
        <v>0</v>
      </c>
      <c r="N163" s="4">
        <f>IF(M163&gt;=0.9,C163*시뮬!$E$12,)</f>
        <v>0</v>
      </c>
      <c r="O163" s="4">
        <f>MAX(0,(IF(M163&gt;=0.9,(C163-시뮬!$C$13)*시뮬!$E$13,)))</f>
        <v>0</v>
      </c>
      <c r="P163" s="4">
        <f>IF(M163&lt;0.9,0,IF(C163&lt;=시뮬!$C$14,C163*시뮬!$E$14,
IF(C163&lt;=시뮬!$C$15,100*시뮬!$E$14+(C163-100)*시뮬!$E$15,
IF(C163&lt;=시뮬!$C$16,100*시뮬!$E$14+100*시뮬!$E$15+(C163-200)*시뮬!$E$16,
IF(C163&lt;=시뮬!$C$17,100*시뮬!$E$14+100*시뮬!$E$15+100*시뮬!$E$16+(C163-300)*시뮬!$E$17,
100*시뮬!$E$14+100*시뮬!$E$15+100*시뮬!$E$16+100*시뮬!$E$17)))))</f>
        <v>0</v>
      </c>
    </row>
    <row r="164" spans="1:16" x14ac:dyDescent="0.4">
      <c r="A164" s="5" t="s">
        <v>220</v>
      </c>
      <c r="B164" s="5" t="s">
        <v>162</v>
      </c>
      <c r="C164" s="5">
        <v>233</v>
      </c>
      <c r="D164" s="5">
        <v>4</v>
      </c>
      <c r="E164" s="5">
        <v>10</v>
      </c>
      <c r="F164" s="5">
        <v>0</v>
      </c>
      <c r="G164" s="5">
        <v>68</v>
      </c>
      <c r="H164" s="5">
        <v>82</v>
      </c>
      <c r="I164" s="5">
        <v>65</v>
      </c>
      <c r="J164" s="5">
        <v>18</v>
      </c>
      <c r="K164" s="5" t="s">
        <v>163</v>
      </c>
      <c r="L164" s="5" t="s">
        <v>164</v>
      </c>
      <c r="M164" s="9">
        <f t="shared" si="2"/>
        <v>0.94331983805668018</v>
      </c>
      <c r="N164" s="4">
        <f>IF(M164&gt;=0.9,C164*시뮬!$E$12,)</f>
        <v>46600</v>
      </c>
      <c r="O164" s="4">
        <f>MAX(0,(IF(M164&gt;=0.9,(C164-시뮬!$C$13)*시뮬!$E$13,)))</f>
        <v>53000</v>
      </c>
      <c r="P164" s="4">
        <f>IF(M164&lt;0.9,0,IF(C164&lt;=시뮬!$C$14,C164*시뮬!$E$14,
IF(C164&lt;=시뮬!$C$15,100*시뮬!$E$14+(C164-100)*시뮬!$E$15,
IF(C164&lt;=시뮬!$C$16,100*시뮬!$E$14+100*시뮬!$E$15+(C164-200)*시뮬!$E$16,
IF(C164&lt;=시뮬!$C$17,100*시뮬!$E$14+100*시뮬!$E$15+100*시뮬!$E$16+(C164-300)*시뮬!$E$17,
100*시뮬!$E$14+100*시뮬!$E$15+100*시뮬!$E$16+100*시뮬!$E$17)))))</f>
        <v>66400</v>
      </c>
    </row>
    <row r="165" spans="1:16" x14ac:dyDescent="0.4">
      <c r="A165" s="4" t="s">
        <v>220</v>
      </c>
      <c r="B165" s="4" t="s">
        <v>165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 t="s">
        <v>166</v>
      </c>
      <c r="L165" s="4" t="s">
        <v>167</v>
      </c>
      <c r="M165" s="8">
        <f t="shared" si="2"/>
        <v>0</v>
      </c>
      <c r="N165" s="4">
        <f>IF(M165&gt;=0.9,C165*시뮬!$E$12,)</f>
        <v>0</v>
      </c>
      <c r="O165" s="4">
        <f>MAX(0,(IF(M165&gt;=0.9,(C165-시뮬!$C$13)*시뮬!$E$13,)))</f>
        <v>0</v>
      </c>
      <c r="P165" s="4">
        <f>IF(M165&lt;0.9,0,IF(C165&lt;=시뮬!$C$14,C165*시뮬!$E$14,
IF(C165&lt;=시뮬!$C$15,100*시뮬!$E$14+(C165-100)*시뮬!$E$15,
IF(C165&lt;=시뮬!$C$16,100*시뮬!$E$14+100*시뮬!$E$15+(C165-200)*시뮬!$E$16,
IF(C165&lt;=시뮬!$C$17,100*시뮬!$E$14+100*시뮬!$E$15+100*시뮬!$E$16+(C165-300)*시뮬!$E$17,
100*시뮬!$E$14+100*시뮬!$E$15+100*시뮬!$E$16+100*시뮬!$E$17)))))</f>
        <v>0</v>
      </c>
    </row>
    <row r="166" spans="1:16" x14ac:dyDescent="0.4">
      <c r="A166" s="5" t="s">
        <v>220</v>
      </c>
      <c r="B166" s="5" t="s">
        <v>171</v>
      </c>
      <c r="C166" s="5">
        <v>69</v>
      </c>
      <c r="D166" s="5">
        <v>8</v>
      </c>
      <c r="E166" s="5">
        <v>2</v>
      </c>
      <c r="F166" s="5">
        <v>0</v>
      </c>
      <c r="G166" s="5">
        <v>67</v>
      </c>
      <c r="H166" s="5">
        <v>2</v>
      </c>
      <c r="I166" s="5">
        <v>0</v>
      </c>
      <c r="J166" s="5">
        <v>0</v>
      </c>
      <c r="K166" s="5" t="s">
        <v>172</v>
      </c>
      <c r="L166" s="5" t="s">
        <v>173</v>
      </c>
      <c r="M166" s="9">
        <f t="shared" si="2"/>
        <v>0.87341772151898733</v>
      </c>
      <c r="N166" s="4">
        <f>IF(M166&gt;=0.9,C166*시뮬!$E$12,)</f>
        <v>0</v>
      </c>
      <c r="O166" s="4">
        <f>MAX(0,(IF(M166&gt;=0.9,(C166-시뮬!$C$13)*시뮬!$E$13,)))</f>
        <v>0</v>
      </c>
      <c r="P166" s="4">
        <f>IF(M166&lt;0.9,0,IF(C166&lt;=시뮬!$C$14,C166*시뮬!$E$14,
IF(C166&lt;=시뮬!$C$15,100*시뮬!$E$14+(C166-100)*시뮬!$E$15,
IF(C166&lt;=시뮬!$C$16,100*시뮬!$E$14+100*시뮬!$E$15+(C166-200)*시뮬!$E$16,
IF(C166&lt;=시뮬!$C$17,100*시뮬!$E$14+100*시뮬!$E$15+100*시뮬!$E$16+(C166-300)*시뮬!$E$17,
100*시뮬!$E$14+100*시뮬!$E$15+100*시뮬!$E$16+100*시뮬!$E$17)))))</f>
        <v>0</v>
      </c>
    </row>
    <row r="167" spans="1:16" x14ac:dyDescent="0.4">
      <c r="A167" s="4" t="s">
        <v>220</v>
      </c>
      <c r="B167" s="4" t="s">
        <v>174</v>
      </c>
      <c r="C167" s="4">
        <v>5</v>
      </c>
      <c r="D167" s="4">
        <v>0</v>
      </c>
      <c r="E167" s="4">
        <v>0</v>
      </c>
      <c r="F167" s="4">
        <v>0</v>
      </c>
      <c r="G167" s="4">
        <v>5</v>
      </c>
      <c r="H167" s="4">
        <v>0</v>
      </c>
      <c r="I167" s="4">
        <v>0</v>
      </c>
      <c r="J167" s="4">
        <v>0</v>
      </c>
      <c r="K167" s="4" t="s">
        <v>175</v>
      </c>
      <c r="L167" s="4" t="s">
        <v>176</v>
      </c>
      <c r="M167" s="8">
        <f t="shared" si="2"/>
        <v>1</v>
      </c>
      <c r="N167" s="4">
        <f>IF(M167&gt;=0.9,C167*시뮬!$E$12,)</f>
        <v>1000</v>
      </c>
      <c r="O167" s="4">
        <f>MAX(0,(IF(M167&gt;=0.9,(C167-시뮬!$C$13)*시뮬!$E$13,)))</f>
        <v>0</v>
      </c>
      <c r="P167" s="4">
        <f>IF(M167&lt;0.9,0,IF(C167&lt;=시뮬!$C$14,C167*시뮬!$E$14,
IF(C167&lt;=시뮬!$C$15,100*시뮬!$E$14+(C167-100)*시뮬!$E$15,
IF(C167&lt;=시뮬!$C$16,100*시뮬!$E$14+100*시뮬!$E$15+(C167-200)*시뮬!$E$16,
IF(C167&lt;=시뮬!$C$17,100*시뮬!$E$14+100*시뮬!$E$15+100*시뮬!$E$16+(C167-300)*시뮬!$E$17,
100*시뮬!$E$14+100*시뮬!$E$15+100*시뮬!$E$16+100*시뮬!$E$17)))))</f>
        <v>0</v>
      </c>
    </row>
    <row r="168" spans="1:16" x14ac:dyDescent="0.4">
      <c r="A168" s="5" t="s">
        <v>220</v>
      </c>
      <c r="B168" s="5" t="s">
        <v>177</v>
      </c>
      <c r="C168" s="5">
        <v>208</v>
      </c>
      <c r="D168" s="5">
        <v>4</v>
      </c>
      <c r="E168" s="5">
        <v>0</v>
      </c>
      <c r="F168" s="5">
        <v>0</v>
      </c>
      <c r="G168" s="5">
        <v>82</v>
      </c>
      <c r="H168" s="5">
        <v>50</v>
      </c>
      <c r="I168" s="5">
        <v>38</v>
      </c>
      <c r="J168" s="5">
        <v>38</v>
      </c>
      <c r="K168" s="5" t="s">
        <v>178</v>
      </c>
      <c r="L168" s="5" t="s">
        <v>179</v>
      </c>
      <c r="M168" s="9">
        <f t="shared" si="2"/>
        <v>0.98113207547169812</v>
      </c>
      <c r="N168" s="4">
        <f>IF(M168&gt;=0.9,C168*시뮬!$E$12,)</f>
        <v>41600</v>
      </c>
      <c r="O168" s="4">
        <f>MAX(0,(IF(M168&gt;=0.9,(C168-시뮬!$C$13)*시뮬!$E$13,)))</f>
        <v>28000</v>
      </c>
      <c r="P168" s="4">
        <f>IF(M168&lt;0.9,0,IF(C168&lt;=시뮬!$C$14,C168*시뮬!$E$14,
IF(C168&lt;=시뮬!$C$15,100*시뮬!$E$14+(C168-100)*시뮬!$E$15,
IF(C168&lt;=시뮬!$C$16,100*시뮬!$E$14+100*시뮬!$E$15+(C168-200)*시뮬!$E$16,
IF(C168&lt;=시뮬!$C$17,100*시뮬!$E$14+100*시뮬!$E$15+100*시뮬!$E$16+(C168-300)*시뮬!$E$17,
100*시뮬!$E$14+100*시뮬!$E$15+100*시뮬!$E$16+100*시뮬!$E$17)))))</f>
        <v>46400</v>
      </c>
    </row>
    <row r="169" spans="1:16" x14ac:dyDescent="0.4">
      <c r="A169" s="4" t="s">
        <v>220</v>
      </c>
      <c r="B169" s="4" t="s">
        <v>180</v>
      </c>
      <c r="C169" s="4">
        <v>229</v>
      </c>
      <c r="D169" s="4">
        <v>16</v>
      </c>
      <c r="E169" s="4">
        <v>4</v>
      </c>
      <c r="F169" s="4">
        <v>0</v>
      </c>
      <c r="G169" s="4">
        <v>95</v>
      </c>
      <c r="H169" s="4">
        <v>22</v>
      </c>
      <c r="I169" s="4">
        <v>50</v>
      </c>
      <c r="J169" s="4">
        <v>62</v>
      </c>
      <c r="K169" s="4" t="s">
        <v>181</v>
      </c>
      <c r="L169" s="4" t="s">
        <v>182</v>
      </c>
      <c r="M169" s="8">
        <f t="shared" si="2"/>
        <v>0.91967871485943775</v>
      </c>
      <c r="N169" s="4">
        <f>IF(M169&gt;=0.9,C169*시뮬!$E$12,)</f>
        <v>45800</v>
      </c>
      <c r="O169" s="4">
        <f>MAX(0,(IF(M169&gt;=0.9,(C169-시뮬!$C$13)*시뮬!$E$13,)))</f>
        <v>49000</v>
      </c>
      <c r="P169" s="4">
        <f>IF(M169&lt;0.9,0,IF(C169&lt;=시뮬!$C$14,C169*시뮬!$E$14,
IF(C169&lt;=시뮬!$C$15,100*시뮬!$E$14+(C169-100)*시뮬!$E$15,
IF(C169&lt;=시뮬!$C$16,100*시뮬!$E$14+100*시뮬!$E$15+(C169-200)*시뮬!$E$16,
IF(C169&lt;=시뮬!$C$17,100*시뮬!$E$14+100*시뮬!$E$15+100*시뮬!$E$16+(C169-300)*시뮬!$E$17,
100*시뮬!$E$14+100*시뮬!$E$15+100*시뮬!$E$16+100*시뮬!$E$17)))))</f>
        <v>63200</v>
      </c>
    </row>
    <row r="170" spans="1:16" x14ac:dyDescent="0.4">
      <c r="A170" s="5" t="s">
        <v>220</v>
      </c>
      <c r="B170" s="5" t="s">
        <v>183</v>
      </c>
      <c r="C170" s="5">
        <v>149</v>
      </c>
      <c r="D170" s="5">
        <v>2</v>
      </c>
      <c r="E170" s="5">
        <v>1</v>
      </c>
      <c r="F170" s="5">
        <v>0</v>
      </c>
      <c r="G170" s="5">
        <v>12</v>
      </c>
      <c r="H170" s="5">
        <v>15</v>
      </c>
      <c r="I170" s="5">
        <v>48</v>
      </c>
      <c r="J170" s="5">
        <v>74</v>
      </c>
      <c r="K170" s="5" t="s">
        <v>184</v>
      </c>
      <c r="L170" s="5" t="s">
        <v>185</v>
      </c>
      <c r="M170" s="9">
        <f t="shared" si="2"/>
        <v>0.98026315789473684</v>
      </c>
      <c r="N170" s="4">
        <f>IF(M170&gt;=0.9,C170*시뮬!$E$12,)</f>
        <v>29800</v>
      </c>
      <c r="O170" s="4">
        <f>MAX(0,(IF(M170&gt;=0.9,(C170-시뮬!$C$13)*시뮬!$E$13,)))</f>
        <v>0</v>
      </c>
      <c r="P170" s="4">
        <f>IF(M170&lt;0.9,0,IF(C170&lt;=시뮬!$C$14,C170*시뮬!$E$14,
IF(C170&lt;=시뮬!$C$15,100*시뮬!$E$14+(C170-100)*시뮬!$E$15,
IF(C170&lt;=시뮬!$C$16,100*시뮬!$E$14+100*시뮬!$E$15+(C170-200)*시뮬!$E$16,
IF(C170&lt;=시뮬!$C$17,100*시뮬!$E$14+100*시뮬!$E$15+100*시뮬!$E$16+(C170-300)*시뮬!$E$17,
100*시뮬!$E$14+100*시뮬!$E$15+100*시뮬!$E$16+100*시뮬!$E$17)))))</f>
        <v>19600</v>
      </c>
    </row>
    <row r="171" spans="1:16" x14ac:dyDescent="0.4">
      <c r="A171" s="4" t="s">
        <v>220</v>
      </c>
      <c r="B171" s="4" t="s">
        <v>186</v>
      </c>
      <c r="C171" s="4">
        <v>152</v>
      </c>
      <c r="D171" s="4">
        <v>1</v>
      </c>
      <c r="E171" s="4">
        <v>0</v>
      </c>
      <c r="F171" s="4">
        <v>0</v>
      </c>
      <c r="G171" s="4">
        <v>36</v>
      </c>
      <c r="H171" s="4">
        <v>26</v>
      </c>
      <c r="I171" s="4">
        <v>32</v>
      </c>
      <c r="J171" s="4">
        <v>58</v>
      </c>
      <c r="K171" s="4" t="s">
        <v>187</v>
      </c>
      <c r="L171" s="4" t="s">
        <v>188</v>
      </c>
      <c r="M171" s="8">
        <f t="shared" si="2"/>
        <v>0.99346405228758172</v>
      </c>
      <c r="N171" s="4">
        <f>IF(M171&gt;=0.9,C171*시뮬!$E$12,)</f>
        <v>30400</v>
      </c>
      <c r="O171" s="4">
        <f>MAX(0,(IF(M171&gt;=0.9,(C171-시뮬!$C$13)*시뮬!$E$13,)))</f>
        <v>0</v>
      </c>
      <c r="P171" s="4">
        <f>IF(M171&lt;0.9,0,IF(C171&lt;=시뮬!$C$14,C171*시뮬!$E$14,
IF(C171&lt;=시뮬!$C$15,100*시뮬!$E$14+(C171-100)*시뮬!$E$15,
IF(C171&lt;=시뮬!$C$16,100*시뮬!$E$14+100*시뮬!$E$15+(C171-200)*시뮬!$E$16,
IF(C171&lt;=시뮬!$C$17,100*시뮬!$E$14+100*시뮬!$E$15+100*시뮬!$E$16+(C171-300)*시뮬!$E$17,
100*시뮬!$E$14+100*시뮬!$E$15+100*시뮬!$E$16+100*시뮬!$E$17)))))</f>
        <v>20800</v>
      </c>
    </row>
    <row r="172" spans="1:16" x14ac:dyDescent="0.4">
      <c r="A172" s="5" t="s">
        <v>220</v>
      </c>
      <c r="B172" s="5" t="s">
        <v>189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 t="s">
        <v>190</v>
      </c>
      <c r="L172" s="5" t="s">
        <v>191</v>
      </c>
      <c r="M172" s="9">
        <f t="shared" si="2"/>
        <v>0</v>
      </c>
      <c r="N172" s="4">
        <f>IF(M172&gt;=0.9,C172*시뮬!$E$12,)</f>
        <v>0</v>
      </c>
      <c r="O172" s="4">
        <f>MAX(0,(IF(M172&gt;=0.9,(C172-시뮬!$C$13)*시뮬!$E$13,)))</f>
        <v>0</v>
      </c>
      <c r="P172" s="4">
        <f>IF(M172&lt;0.9,0,IF(C172&lt;=시뮬!$C$14,C172*시뮬!$E$14,
IF(C172&lt;=시뮬!$C$15,100*시뮬!$E$14+(C172-100)*시뮬!$E$15,
IF(C172&lt;=시뮬!$C$16,100*시뮬!$E$14+100*시뮬!$E$15+(C172-200)*시뮬!$E$16,
IF(C172&lt;=시뮬!$C$17,100*시뮬!$E$14+100*시뮬!$E$15+100*시뮬!$E$16+(C172-300)*시뮬!$E$17,
100*시뮬!$E$14+100*시뮬!$E$15+100*시뮬!$E$16+100*시뮬!$E$17)))))</f>
        <v>0</v>
      </c>
    </row>
    <row r="173" spans="1:16" x14ac:dyDescent="0.4">
      <c r="A173" s="4" t="s">
        <v>220</v>
      </c>
      <c r="B173" s="4" t="s">
        <v>192</v>
      </c>
      <c r="C173" s="4">
        <v>48</v>
      </c>
      <c r="D173" s="4">
        <v>2</v>
      </c>
      <c r="E173" s="4">
        <v>0</v>
      </c>
      <c r="F173" s="4">
        <v>0</v>
      </c>
      <c r="G173" s="4">
        <v>10</v>
      </c>
      <c r="H173" s="4">
        <v>8</v>
      </c>
      <c r="I173" s="4">
        <v>2</v>
      </c>
      <c r="J173" s="4">
        <v>28</v>
      </c>
      <c r="K173" s="4" t="s">
        <v>193</v>
      </c>
      <c r="L173" s="4" t="s">
        <v>194</v>
      </c>
      <c r="M173" s="8">
        <f t="shared" si="2"/>
        <v>0.96</v>
      </c>
      <c r="N173" s="4">
        <f>IF(M173&gt;=0.9,C173*시뮬!$E$12,)</f>
        <v>9600</v>
      </c>
      <c r="O173" s="4">
        <f>MAX(0,(IF(M173&gt;=0.9,(C173-시뮬!$C$13)*시뮬!$E$13,)))</f>
        <v>0</v>
      </c>
      <c r="P173" s="4">
        <f>IF(M173&lt;0.9,0,IF(C173&lt;=시뮬!$C$14,C173*시뮬!$E$14,
IF(C173&lt;=시뮬!$C$15,100*시뮬!$E$14+(C173-100)*시뮬!$E$15,
IF(C173&lt;=시뮬!$C$16,100*시뮬!$E$14+100*시뮬!$E$15+(C173-200)*시뮬!$E$16,
IF(C173&lt;=시뮬!$C$17,100*시뮬!$E$14+100*시뮬!$E$15+100*시뮬!$E$16+(C173-300)*시뮬!$E$17,
100*시뮬!$E$14+100*시뮬!$E$15+100*시뮬!$E$16+100*시뮬!$E$17)))))</f>
        <v>0</v>
      </c>
    </row>
    <row r="174" spans="1:16" x14ac:dyDescent="0.4">
      <c r="A174" s="5" t="s">
        <v>221</v>
      </c>
      <c r="B174" s="5" t="s">
        <v>241</v>
      </c>
      <c r="C174" s="5">
        <v>190</v>
      </c>
      <c r="D174" s="5">
        <v>4</v>
      </c>
      <c r="E174" s="5">
        <v>8</v>
      </c>
      <c r="F174" s="5">
        <v>0</v>
      </c>
      <c r="G174" s="5">
        <v>117</v>
      </c>
      <c r="H174" s="5">
        <v>61</v>
      </c>
      <c r="I174" s="5">
        <v>12</v>
      </c>
      <c r="J174" s="5">
        <v>0</v>
      </c>
      <c r="K174" s="5" t="s">
        <v>242</v>
      </c>
      <c r="L174" s="5" t="s">
        <v>243</v>
      </c>
      <c r="M174" s="9">
        <f t="shared" si="2"/>
        <v>0.94059405940594054</v>
      </c>
      <c r="N174" s="4">
        <f>IF(M174&gt;=0.9,C174*시뮬!$E$12,)</f>
        <v>38000</v>
      </c>
      <c r="O174" s="4">
        <f>MAX(0,(IF(M174&gt;=0.9,(C174-시뮬!$C$13)*시뮬!$E$13,)))</f>
        <v>10000</v>
      </c>
      <c r="P174" s="4">
        <f>IF(M174&lt;0.9,0,IF(C174&lt;=시뮬!$C$14,C174*시뮬!$E$14,
IF(C174&lt;=시뮬!$C$15,100*시뮬!$E$14+(C174-100)*시뮬!$E$15,
IF(C174&lt;=시뮬!$C$16,100*시뮬!$E$14+100*시뮬!$E$15+(C174-200)*시뮬!$E$16,
IF(C174&lt;=시뮬!$C$17,100*시뮬!$E$14+100*시뮬!$E$15+100*시뮬!$E$16+(C174-300)*시뮬!$E$17,
100*시뮬!$E$14+100*시뮬!$E$15+100*시뮬!$E$16+100*시뮬!$E$17)))))</f>
        <v>36000</v>
      </c>
    </row>
    <row r="175" spans="1:16" x14ac:dyDescent="0.4">
      <c r="A175" s="4" t="s">
        <v>221</v>
      </c>
      <c r="B175" s="4" t="s">
        <v>136</v>
      </c>
      <c r="C175" s="4">
        <v>2</v>
      </c>
      <c r="D175" s="4">
        <v>0</v>
      </c>
      <c r="E175" s="4">
        <v>0</v>
      </c>
      <c r="F175" s="4">
        <v>0</v>
      </c>
      <c r="G175" s="4">
        <v>2</v>
      </c>
      <c r="H175" s="4">
        <v>0</v>
      </c>
      <c r="I175" s="4">
        <v>0</v>
      </c>
      <c r="J175" s="4">
        <v>0</v>
      </c>
      <c r="K175" s="4" t="s">
        <v>137</v>
      </c>
      <c r="L175" s="4" t="s">
        <v>138</v>
      </c>
      <c r="M175" s="8">
        <f t="shared" si="2"/>
        <v>1</v>
      </c>
      <c r="N175" s="4">
        <f>IF(M175&gt;=0.9,C175*시뮬!$E$12,)</f>
        <v>400</v>
      </c>
      <c r="O175" s="4">
        <f>MAX(0,(IF(M175&gt;=0.9,(C175-시뮬!$C$13)*시뮬!$E$13,)))</f>
        <v>0</v>
      </c>
      <c r="P175" s="4">
        <f>IF(M175&lt;0.9,0,IF(C175&lt;=시뮬!$C$14,C175*시뮬!$E$14,
IF(C175&lt;=시뮬!$C$15,100*시뮬!$E$14+(C175-100)*시뮬!$E$15,
IF(C175&lt;=시뮬!$C$16,100*시뮬!$E$14+100*시뮬!$E$15+(C175-200)*시뮬!$E$16,
IF(C175&lt;=시뮬!$C$17,100*시뮬!$E$14+100*시뮬!$E$15+100*시뮬!$E$16+(C175-300)*시뮬!$E$17,
100*시뮬!$E$14+100*시뮬!$E$15+100*시뮬!$E$16+100*시뮬!$E$17)))))</f>
        <v>0</v>
      </c>
    </row>
    <row r="176" spans="1:16" x14ac:dyDescent="0.4">
      <c r="A176" s="5" t="s">
        <v>221</v>
      </c>
      <c r="B176" s="5" t="s">
        <v>139</v>
      </c>
      <c r="C176" s="5">
        <v>209</v>
      </c>
      <c r="D176" s="5">
        <v>9</v>
      </c>
      <c r="E176" s="5">
        <v>5</v>
      </c>
      <c r="F176" s="5">
        <v>0</v>
      </c>
      <c r="G176" s="5">
        <v>98</v>
      </c>
      <c r="H176" s="5">
        <v>9</v>
      </c>
      <c r="I176" s="5">
        <v>36</v>
      </c>
      <c r="J176" s="5">
        <v>66</v>
      </c>
      <c r="K176" s="5" t="s">
        <v>140</v>
      </c>
      <c r="L176" s="5" t="s">
        <v>141</v>
      </c>
      <c r="M176" s="9">
        <f t="shared" si="2"/>
        <v>0.93721973094170408</v>
      </c>
      <c r="N176" s="4">
        <f>IF(M176&gt;=0.9,C176*시뮬!$E$12,)</f>
        <v>41800</v>
      </c>
      <c r="O176" s="4">
        <f>MAX(0,(IF(M176&gt;=0.9,(C176-시뮬!$C$13)*시뮬!$E$13,)))</f>
        <v>29000</v>
      </c>
      <c r="P176" s="4">
        <f>IF(M176&lt;0.9,0,IF(C176&lt;=시뮬!$C$14,C176*시뮬!$E$14,
IF(C176&lt;=시뮬!$C$15,100*시뮬!$E$14+(C176-100)*시뮬!$E$15,
IF(C176&lt;=시뮬!$C$16,100*시뮬!$E$14+100*시뮬!$E$15+(C176-200)*시뮬!$E$16,
IF(C176&lt;=시뮬!$C$17,100*시뮬!$E$14+100*시뮬!$E$15+100*시뮬!$E$16+(C176-300)*시뮬!$E$17,
100*시뮬!$E$14+100*시뮬!$E$15+100*시뮬!$E$16+100*시뮬!$E$17)))))</f>
        <v>47200</v>
      </c>
    </row>
    <row r="177" spans="1:16" x14ac:dyDescent="0.4">
      <c r="A177" s="4" t="s">
        <v>221</v>
      </c>
      <c r="B177" s="4" t="s">
        <v>232</v>
      </c>
      <c r="C177" s="4">
        <v>31</v>
      </c>
      <c r="D177" s="4">
        <v>2</v>
      </c>
      <c r="E177" s="4">
        <v>0</v>
      </c>
      <c r="F177" s="4">
        <v>0</v>
      </c>
      <c r="G177" s="4">
        <v>0</v>
      </c>
      <c r="H177" s="4">
        <v>0</v>
      </c>
      <c r="I177" s="4">
        <v>12</v>
      </c>
      <c r="J177" s="4">
        <v>19</v>
      </c>
      <c r="K177" s="4">
        <v>939722</v>
      </c>
      <c r="L177" s="4" t="s">
        <v>233</v>
      </c>
      <c r="M177" s="8">
        <f t="shared" si="2"/>
        <v>0.93939393939393945</v>
      </c>
      <c r="N177" s="4">
        <f>IF(M177&gt;=0.9,C177*시뮬!$E$12,)</f>
        <v>6200</v>
      </c>
      <c r="O177" s="4">
        <f>MAX(0,(IF(M177&gt;=0.9,(C177-시뮬!$C$13)*시뮬!$E$13,)))</f>
        <v>0</v>
      </c>
      <c r="P177" s="4">
        <f>IF(M177&lt;0.9,0,IF(C177&lt;=시뮬!$C$14,C177*시뮬!$E$14,
IF(C177&lt;=시뮬!$C$15,100*시뮬!$E$14+(C177-100)*시뮬!$E$15,
IF(C177&lt;=시뮬!$C$16,100*시뮬!$E$14+100*시뮬!$E$15+(C177-200)*시뮬!$E$16,
IF(C177&lt;=시뮬!$C$17,100*시뮬!$E$14+100*시뮬!$E$15+100*시뮬!$E$16+(C177-300)*시뮬!$E$17,
100*시뮬!$E$14+100*시뮬!$E$15+100*시뮬!$E$16+100*시뮬!$E$17)))))</f>
        <v>0</v>
      </c>
    </row>
    <row r="178" spans="1:16" x14ac:dyDescent="0.4">
      <c r="A178" s="5" t="s">
        <v>221</v>
      </c>
      <c r="B178" s="5" t="s">
        <v>142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 t="s">
        <v>143</v>
      </c>
      <c r="L178" s="5" t="s">
        <v>144</v>
      </c>
      <c r="M178" s="9">
        <f t="shared" si="2"/>
        <v>0</v>
      </c>
      <c r="N178" s="4">
        <f>IF(M178&gt;=0.9,C178*시뮬!$E$12,)</f>
        <v>0</v>
      </c>
      <c r="O178" s="4">
        <f>MAX(0,(IF(M178&gt;=0.9,(C178-시뮬!$C$13)*시뮬!$E$13,)))</f>
        <v>0</v>
      </c>
      <c r="P178" s="4">
        <f>IF(M178&lt;0.9,0,IF(C178&lt;=시뮬!$C$14,C178*시뮬!$E$14,
IF(C178&lt;=시뮬!$C$15,100*시뮬!$E$14+(C178-100)*시뮬!$E$15,
IF(C178&lt;=시뮬!$C$16,100*시뮬!$E$14+100*시뮬!$E$15+(C178-200)*시뮬!$E$16,
IF(C178&lt;=시뮬!$C$17,100*시뮬!$E$14+100*시뮬!$E$15+100*시뮬!$E$16+(C178-300)*시뮬!$E$17,
100*시뮬!$E$14+100*시뮬!$E$15+100*시뮬!$E$16+100*시뮬!$E$17)))))</f>
        <v>0</v>
      </c>
    </row>
    <row r="179" spans="1:16" x14ac:dyDescent="0.4">
      <c r="A179" s="4" t="s">
        <v>221</v>
      </c>
      <c r="B179" s="4" t="s">
        <v>145</v>
      </c>
      <c r="C179" s="4">
        <v>86</v>
      </c>
      <c r="D179" s="4">
        <v>0</v>
      </c>
      <c r="E179" s="4">
        <v>0</v>
      </c>
      <c r="F179" s="4">
        <v>0</v>
      </c>
      <c r="G179" s="4">
        <v>14</v>
      </c>
      <c r="H179" s="4">
        <v>6</v>
      </c>
      <c r="I179" s="4">
        <v>41</v>
      </c>
      <c r="J179" s="4">
        <v>25</v>
      </c>
      <c r="K179" s="4" t="s">
        <v>146</v>
      </c>
      <c r="L179" s="4" t="s">
        <v>147</v>
      </c>
      <c r="M179" s="8">
        <f t="shared" si="2"/>
        <v>1</v>
      </c>
      <c r="N179" s="4">
        <f>IF(M179&gt;=0.9,C179*시뮬!$E$12,)</f>
        <v>17200</v>
      </c>
      <c r="O179" s="4">
        <f>MAX(0,(IF(M179&gt;=0.9,(C179-시뮬!$C$13)*시뮬!$E$13,)))</f>
        <v>0</v>
      </c>
      <c r="P179" s="4">
        <f>IF(M179&lt;0.9,0,IF(C179&lt;=시뮬!$C$14,C179*시뮬!$E$14,
IF(C179&lt;=시뮬!$C$15,100*시뮬!$E$14+(C179-100)*시뮬!$E$15,
IF(C179&lt;=시뮬!$C$16,100*시뮬!$E$14+100*시뮬!$E$15+(C179-200)*시뮬!$E$16,
IF(C179&lt;=시뮬!$C$17,100*시뮬!$E$14+100*시뮬!$E$15+100*시뮬!$E$16+(C179-300)*시뮬!$E$17,
100*시뮬!$E$14+100*시뮬!$E$15+100*시뮬!$E$16+100*시뮬!$E$17)))))</f>
        <v>0</v>
      </c>
    </row>
    <row r="180" spans="1:16" x14ac:dyDescent="0.4">
      <c r="A180" s="5" t="s">
        <v>221</v>
      </c>
      <c r="B180" s="5" t="s">
        <v>148</v>
      </c>
      <c r="C180" s="5">
        <v>132</v>
      </c>
      <c r="D180" s="5">
        <v>9</v>
      </c>
      <c r="E180" s="5">
        <v>3</v>
      </c>
      <c r="F180" s="5">
        <v>0</v>
      </c>
      <c r="G180" s="5">
        <v>29</v>
      </c>
      <c r="H180" s="5">
        <v>27</v>
      </c>
      <c r="I180" s="5">
        <v>50</v>
      </c>
      <c r="J180" s="5">
        <v>26</v>
      </c>
      <c r="K180" s="5">
        <v>5828</v>
      </c>
      <c r="L180" s="5" t="s">
        <v>149</v>
      </c>
      <c r="M180" s="9">
        <f t="shared" si="2"/>
        <v>0.91666666666666663</v>
      </c>
      <c r="N180" s="4">
        <f>IF(M180&gt;=0.9,C180*시뮬!$E$12,)</f>
        <v>26400</v>
      </c>
      <c r="O180" s="4">
        <f>MAX(0,(IF(M180&gt;=0.9,(C180-시뮬!$C$13)*시뮬!$E$13,)))</f>
        <v>0</v>
      </c>
      <c r="P180" s="4">
        <f>IF(M180&lt;0.9,0,IF(C180&lt;=시뮬!$C$14,C180*시뮬!$E$14,
IF(C180&lt;=시뮬!$C$15,100*시뮬!$E$14+(C180-100)*시뮬!$E$15,
IF(C180&lt;=시뮬!$C$16,100*시뮬!$E$14+100*시뮬!$E$15+(C180-200)*시뮬!$E$16,
IF(C180&lt;=시뮬!$C$17,100*시뮬!$E$14+100*시뮬!$E$15+100*시뮬!$E$16+(C180-300)*시뮬!$E$17,
100*시뮬!$E$14+100*시뮬!$E$15+100*시뮬!$E$16+100*시뮬!$E$17)))))</f>
        <v>12800</v>
      </c>
    </row>
    <row r="181" spans="1:16" x14ac:dyDescent="0.4">
      <c r="A181" s="4" t="s">
        <v>221</v>
      </c>
      <c r="B181" s="4" t="s">
        <v>150</v>
      </c>
      <c r="C181" s="4">
        <v>282</v>
      </c>
      <c r="D181" s="4">
        <v>1</v>
      </c>
      <c r="E181" s="4">
        <v>2</v>
      </c>
      <c r="F181" s="4">
        <v>0</v>
      </c>
      <c r="G181" s="4">
        <v>57</v>
      </c>
      <c r="H181" s="4">
        <v>65</v>
      </c>
      <c r="I181" s="4">
        <v>70</v>
      </c>
      <c r="J181" s="4">
        <v>90</v>
      </c>
      <c r="K181" s="4" t="s">
        <v>151</v>
      </c>
      <c r="L181" s="4" t="s">
        <v>152</v>
      </c>
      <c r="M181" s="8">
        <f t="shared" si="2"/>
        <v>0.98947368421052628</v>
      </c>
      <c r="N181" s="4">
        <f>IF(M181&gt;=0.9,C181*시뮬!$E$12,)</f>
        <v>56400</v>
      </c>
      <c r="O181" s="4">
        <f>MAX(0,(IF(M181&gt;=0.9,(C181-시뮬!$C$13)*시뮬!$E$13,)))</f>
        <v>102000</v>
      </c>
      <c r="P181" s="4">
        <f>IF(M181&lt;0.9,0,IF(C181&lt;=시뮬!$C$14,C181*시뮬!$E$14,
IF(C181&lt;=시뮬!$C$15,100*시뮬!$E$14+(C181-100)*시뮬!$E$15,
IF(C181&lt;=시뮬!$C$16,100*시뮬!$E$14+100*시뮬!$E$15+(C181-200)*시뮬!$E$16,
IF(C181&lt;=시뮬!$C$17,100*시뮬!$E$14+100*시뮬!$E$15+100*시뮬!$E$16+(C181-300)*시뮬!$E$17,
100*시뮬!$E$14+100*시뮬!$E$15+100*시뮬!$E$16+100*시뮬!$E$17)))))</f>
        <v>105600</v>
      </c>
    </row>
    <row r="182" spans="1:16" x14ac:dyDescent="0.4">
      <c r="A182" s="5" t="s">
        <v>221</v>
      </c>
      <c r="B182" s="5" t="s">
        <v>153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 t="s">
        <v>154</v>
      </c>
      <c r="L182" s="5" t="s">
        <v>155</v>
      </c>
      <c r="M182" s="9">
        <f t="shared" si="2"/>
        <v>0</v>
      </c>
      <c r="N182" s="4">
        <f>IF(M182&gt;=0.9,C182*시뮬!$E$12,)</f>
        <v>0</v>
      </c>
      <c r="O182" s="4">
        <f>MAX(0,(IF(M182&gt;=0.9,(C182-시뮬!$C$13)*시뮬!$E$13,)))</f>
        <v>0</v>
      </c>
      <c r="P182" s="4">
        <f>IF(M182&lt;0.9,0,IF(C182&lt;=시뮬!$C$14,C182*시뮬!$E$14,
IF(C182&lt;=시뮬!$C$15,100*시뮬!$E$14+(C182-100)*시뮬!$E$15,
IF(C182&lt;=시뮬!$C$16,100*시뮬!$E$14+100*시뮬!$E$15+(C182-200)*시뮬!$E$16,
IF(C182&lt;=시뮬!$C$17,100*시뮬!$E$14+100*시뮬!$E$15+100*시뮬!$E$16+(C182-300)*시뮬!$E$17,
100*시뮬!$E$14+100*시뮬!$E$15+100*시뮬!$E$16+100*시뮬!$E$17)))))</f>
        <v>0</v>
      </c>
    </row>
    <row r="183" spans="1:16" x14ac:dyDescent="0.4">
      <c r="A183" s="4" t="s">
        <v>221</v>
      </c>
      <c r="B183" s="4" t="s">
        <v>156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 t="s">
        <v>157</v>
      </c>
      <c r="L183" s="4" t="s">
        <v>158</v>
      </c>
      <c r="M183" s="8">
        <f t="shared" si="2"/>
        <v>0</v>
      </c>
      <c r="N183" s="4">
        <f>IF(M183&gt;=0.9,C183*시뮬!$E$12,)</f>
        <v>0</v>
      </c>
      <c r="O183" s="4">
        <f>MAX(0,(IF(M183&gt;=0.9,(C183-시뮬!$C$13)*시뮬!$E$13,)))</f>
        <v>0</v>
      </c>
      <c r="P183" s="4">
        <f>IF(M183&lt;0.9,0,IF(C183&lt;=시뮬!$C$14,C183*시뮬!$E$14,
IF(C183&lt;=시뮬!$C$15,100*시뮬!$E$14+(C183-100)*시뮬!$E$15,
IF(C183&lt;=시뮬!$C$16,100*시뮬!$E$14+100*시뮬!$E$15+(C183-200)*시뮬!$E$16,
IF(C183&lt;=시뮬!$C$17,100*시뮬!$E$14+100*시뮬!$E$15+100*시뮬!$E$16+(C183-300)*시뮬!$E$17,
100*시뮬!$E$14+100*시뮬!$E$15+100*시뮬!$E$16+100*시뮬!$E$17)))))</f>
        <v>0</v>
      </c>
    </row>
    <row r="184" spans="1:16" x14ac:dyDescent="0.4">
      <c r="A184" s="5" t="s">
        <v>221</v>
      </c>
      <c r="B184" s="5" t="s">
        <v>159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 t="s">
        <v>160</v>
      </c>
      <c r="L184" s="5" t="s">
        <v>161</v>
      </c>
      <c r="M184" s="9">
        <f t="shared" si="2"/>
        <v>0</v>
      </c>
      <c r="N184" s="4">
        <f>IF(M184&gt;=0.9,C184*시뮬!$E$12,)</f>
        <v>0</v>
      </c>
      <c r="O184" s="4">
        <f>MAX(0,(IF(M184&gt;=0.9,(C184-시뮬!$C$13)*시뮬!$E$13,)))</f>
        <v>0</v>
      </c>
      <c r="P184" s="4">
        <f>IF(M184&lt;0.9,0,IF(C184&lt;=시뮬!$C$14,C184*시뮬!$E$14,
IF(C184&lt;=시뮬!$C$15,100*시뮬!$E$14+(C184-100)*시뮬!$E$15,
IF(C184&lt;=시뮬!$C$16,100*시뮬!$E$14+100*시뮬!$E$15+(C184-200)*시뮬!$E$16,
IF(C184&lt;=시뮬!$C$17,100*시뮬!$E$14+100*시뮬!$E$15+100*시뮬!$E$16+(C184-300)*시뮬!$E$17,
100*시뮬!$E$14+100*시뮬!$E$15+100*시뮬!$E$16+100*시뮬!$E$17)))))</f>
        <v>0</v>
      </c>
    </row>
    <row r="185" spans="1:16" x14ac:dyDescent="0.4">
      <c r="A185" s="4" t="s">
        <v>221</v>
      </c>
      <c r="B185" s="4" t="s">
        <v>162</v>
      </c>
      <c r="C185" s="4">
        <v>215</v>
      </c>
      <c r="D185" s="4">
        <v>1</v>
      </c>
      <c r="E185" s="4">
        <v>7</v>
      </c>
      <c r="F185" s="4">
        <v>1</v>
      </c>
      <c r="G185" s="4">
        <v>55</v>
      </c>
      <c r="H185" s="4">
        <v>75</v>
      </c>
      <c r="I185" s="4">
        <v>50</v>
      </c>
      <c r="J185" s="4">
        <v>35</v>
      </c>
      <c r="K185" s="4" t="s">
        <v>163</v>
      </c>
      <c r="L185" s="4" t="s">
        <v>164</v>
      </c>
      <c r="M185" s="8">
        <f t="shared" si="2"/>
        <v>0.9598214285714286</v>
      </c>
      <c r="N185" s="4">
        <f>IF(M185&gt;=0.9,C185*시뮬!$E$12,)</f>
        <v>43000</v>
      </c>
      <c r="O185" s="4">
        <f>MAX(0,(IF(M185&gt;=0.9,(C185-시뮬!$C$13)*시뮬!$E$13,)))</f>
        <v>35000</v>
      </c>
      <c r="P185" s="4">
        <f>IF(M185&lt;0.9,0,IF(C185&lt;=시뮬!$C$14,C185*시뮬!$E$14,
IF(C185&lt;=시뮬!$C$15,100*시뮬!$E$14+(C185-100)*시뮬!$E$15,
IF(C185&lt;=시뮬!$C$16,100*시뮬!$E$14+100*시뮬!$E$15+(C185-200)*시뮬!$E$16,
IF(C185&lt;=시뮬!$C$17,100*시뮬!$E$14+100*시뮬!$E$15+100*시뮬!$E$16+(C185-300)*시뮬!$E$17,
100*시뮬!$E$14+100*시뮬!$E$15+100*시뮬!$E$16+100*시뮬!$E$17)))))</f>
        <v>52000</v>
      </c>
    </row>
    <row r="186" spans="1:16" x14ac:dyDescent="0.4">
      <c r="A186" s="5" t="s">
        <v>221</v>
      </c>
      <c r="B186" s="5" t="s">
        <v>165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 t="s">
        <v>166</v>
      </c>
      <c r="L186" s="5" t="s">
        <v>167</v>
      </c>
      <c r="M186" s="9">
        <f t="shared" si="2"/>
        <v>0</v>
      </c>
      <c r="N186" s="4">
        <f>IF(M186&gt;=0.9,C186*시뮬!$E$12,)</f>
        <v>0</v>
      </c>
      <c r="O186" s="4">
        <f>MAX(0,(IF(M186&gt;=0.9,(C186-시뮬!$C$13)*시뮬!$E$13,)))</f>
        <v>0</v>
      </c>
      <c r="P186" s="4">
        <f>IF(M186&lt;0.9,0,IF(C186&lt;=시뮬!$C$14,C186*시뮬!$E$14,
IF(C186&lt;=시뮬!$C$15,100*시뮬!$E$14+(C186-100)*시뮬!$E$15,
IF(C186&lt;=시뮬!$C$16,100*시뮬!$E$14+100*시뮬!$E$15+(C186-200)*시뮬!$E$16,
IF(C186&lt;=시뮬!$C$17,100*시뮬!$E$14+100*시뮬!$E$15+100*시뮬!$E$16+(C186-300)*시뮬!$E$17,
100*시뮬!$E$14+100*시뮬!$E$15+100*시뮬!$E$16+100*시뮬!$E$17)))))</f>
        <v>0</v>
      </c>
    </row>
    <row r="187" spans="1:16" x14ac:dyDescent="0.4">
      <c r="A187" s="4" t="s">
        <v>221</v>
      </c>
      <c r="B187" s="4" t="s">
        <v>171</v>
      </c>
      <c r="C187" s="4">
        <v>45</v>
      </c>
      <c r="D187" s="4">
        <v>9</v>
      </c>
      <c r="E187" s="4">
        <v>1</v>
      </c>
      <c r="F187" s="4">
        <v>0</v>
      </c>
      <c r="G187" s="4">
        <v>45</v>
      </c>
      <c r="H187" s="4">
        <v>0</v>
      </c>
      <c r="I187" s="4">
        <v>0</v>
      </c>
      <c r="J187" s="4">
        <v>0</v>
      </c>
      <c r="K187" s="4" t="s">
        <v>172</v>
      </c>
      <c r="L187" s="4" t="s">
        <v>173</v>
      </c>
      <c r="M187" s="8">
        <f t="shared" si="2"/>
        <v>0.81818181818181823</v>
      </c>
      <c r="N187" s="4">
        <f>IF(M187&gt;=0.9,C187*시뮬!$E$12,)</f>
        <v>0</v>
      </c>
      <c r="O187" s="4">
        <f>MAX(0,(IF(M187&gt;=0.9,(C187-시뮬!$C$13)*시뮬!$E$13,)))</f>
        <v>0</v>
      </c>
      <c r="P187" s="4">
        <f>IF(M187&lt;0.9,0,IF(C187&lt;=시뮬!$C$14,C187*시뮬!$E$14,
IF(C187&lt;=시뮬!$C$15,100*시뮬!$E$14+(C187-100)*시뮬!$E$15,
IF(C187&lt;=시뮬!$C$16,100*시뮬!$E$14+100*시뮬!$E$15+(C187-200)*시뮬!$E$16,
IF(C187&lt;=시뮬!$C$17,100*시뮬!$E$14+100*시뮬!$E$15+100*시뮬!$E$16+(C187-300)*시뮬!$E$17,
100*시뮬!$E$14+100*시뮬!$E$15+100*시뮬!$E$16+100*시뮬!$E$17)))))</f>
        <v>0</v>
      </c>
    </row>
    <row r="188" spans="1:16" x14ac:dyDescent="0.4">
      <c r="A188" s="5" t="s">
        <v>221</v>
      </c>
      <c r="B188" s="5" t="s">
        <v>174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 t="s">
        <v>175</v>
      </c>
      <c r="L188" s="5" t="s">
        <v>176</v>
      </c>
      <c r="M188" s="9">
        <f t="shared" si="2"/>
        <v>0</v>
      </c>
      <c r="N188" s="4">
        <f>IF(M188&gt;=0.9,C188*시뮬!$E$12,)</f>
        <v>0</v>
      </c>
      <c r="O188" s="4">
        <f>MAX(0,(IF(M188&gt;=0.9,(C188-시뮬!$C$13)*시뮬!$E$13,)))</f>
        <v>0</v>
      </c>
      <c r="P188" s="4">
        <f>IF(M188&lt;0.9,0,IF(C188&lt;=시뮬!$C$14,C188*시뮬!$E$14,
IF(C188&lt;=시뮬!$C$15,100*시뮬!$E$14+(C188-100)*시뮬!$E$15,
IF(C188&lt;=시뮬!$C$16,100*시뮬!$E$14+100*시뮬!$E$15+(C188-200)*시뮬!$E$16,
IF(C188&lt;=시뮬!$C$17,100*시뮬!$E$14+100*시뮬!$E$15+100*시뮬!$E$16+(C188-300)*시뮬!$E$17,
100*시뮬!$E$14+100*시뮬!$E$15+100*시뮬!$E$16+100*시뮬!$E$17)))))</f>
        <v>0</v>
      </c>
    </row>
    <row r="189" spans="1:16" x14ac:dyDescent="0.4">
      <c r="A189" s="4" t="s">
        <v>221</v>
      </c>
      <c r="B189" s="4" t="s">
        <v>177</v>
      </c>
      <c r="C189" s="4">
        <v>322</v>
      </c>
      <c r="D189" s="4">
        <v>3</v>
      </c>
      <c r="E189" s="4">
        <v>2</v>
      </c>
      <c r="F189" s="4">
        <v>0</v>
      </c>
      <c r="G189" s="4">
        <v>59</v>
      </c>
      <c r="H189" s="4">
        <v>49</v>
      </c>
      <c r="I189" s="4">
        <v>67</v>
      </c>
      <c r="J189" s="4">
        <v>147</v>
      </c>
      <c r="K189" s="4" t="s">
        <v>178</v>
      </c>
      <c r="L189" s="4" t="s">
        <v>179</v>
      </c>
      <c r="M189" s="8">
        <f t="shared" si="2"/>
        <v>0.98470948012232418</v>
      </c>
      <c r="N189" s="4">
        <f>IF(M189&gt;=0.9,C189*시뮬!$E$12,)</f>
        <v>64400</v>
      </c>
      <c r="O189" s="4">
        <f>MAX(0,(IF(M189&gt;=0.9,(C189-시뮬!$C$13)*시뮬!$E$13,)))</f>
        <v>142000</v>
      </c>
      <c r="P189" s="4">
        <f>IF(M189&lt;0.9,0,IF(C189&lt;=시뮬!$C$14,C189*시뮬!$E$14,
IF(C189&lt;=시뮬!$C$15,100*시뮬!$E$14+(C189-100)*시뮬!$E$15,
IF(C189&lt;=시뮬!$C$16,100*시뮬!$E$14+100*시뮬!$E$15+(C189-200)*시뮬!$E$16,
IF(C189&lt;=시뮬!$C$17,100*시뮬!$E$14+100*시뮬!$E$15+100*시뮬!$E$16+(C189-300)*시뮬!$E$17,
100*시뮬!$E$14+100*시뮬!$E$15+100*시뮬!$E$16+100*시뮬!$E$17)))))</f>
        <v>142000</v>
      </c>
    </row>
    <row r="190" spans="1:16" x14ac:dyDescent="0.4">
      <c r="A190" s="5" t="s">
        <v>221</v>
      </c>
      <c r="B190" s="5" t="s">
        <v>180</v>
      </c>
      <c r="C190" s="5">
        <v>265</v>
      </c>
      <c r="D190" s="5">
        <v>11</v>
      </c>
      <c r="E190" s="5">
        <v>4</v>
      </c>
      <c r="F190" s="5">
        <v>0</v>
      </c>
      <c r="G190" s="5">
        <v>80</v>
      </c>
      <c r="H190" s="5">
        <v>32</v>
      </c>
      <c r="I190" s="5">
        <v>46</v>
      </c>
      <c r="J190" s="5">
        <v>107</v>
      </c>
      <c r="K190" s="5" t="s">
        <v>181</v>
      </c>
      <c r="L190" s="5" t="s">
        <v>182</v>
      </c>
      <c r="M190" s="9">
        <f t="shared" si="2"/>
        <v>0.9464285714285714</v>
      </c>
      <c r="N190" s="4">
        <f>IF(M190&gt;=0.9,C190*시뮬!$E$12,)</f>
        <v>53000</v>
      </c>
      <c r="O190" s="4">
        <f>MAX(0,(IF(M190&gt;=0.9,(C190-시뮬!$C$13)*시뮬!$E$13,)))</f>
        <v>85000</v>
      </c>
      <c r="P190" s="4">
        <f>IF(M190&lt;0.9,0,IF(C190&lt;=시뮬!$C$14,C190*시뮬!$E$14,
IF(C190&lt;=시뮬!$C$15,100*시뮬!$E$14+(C190-100)*시뮬!$E$15,
IF(C190&lt;=시뮬!$C$16,100*시뮬!$E$14+100*시뮬!$E$15+(C190-200)*시뮬!$E$16,
IF(C190&lt;=시뮬!$C$17,100*시뮬!$E$14+100*시뮬!$E$15+100*시뮬!$E$16+(C190-300)*시뮬!$E$17,
100*시뮬!$E$14+100*시뮬!$E$15+100*시뮬!$E$16+100*시뮬!$E$17)))))</f>
        <v>92000</v>
      </c>
    </row>
    <row r="191" spans="1:16" x14ac:dyDescent="0.4">
      <c r="A191" s="4" t="s">
        <v>221</v>
      </c>
      <c r="B191" s="4" t="s">
        <v>183</v>
      </c>
      <c r="C191" s="4">
        <v>295</v>
      </c>
      <c r="D191" s="4">
        <v>5</v>
      </c>
      <c r="E191" s="4">
        <v>1</v>
      </c>
      <c r="F191" s="4">
        <v>0</v>
      </c>
      <c r="G191" s="4">
        <v>20</v>
      </c>
      <c r="H191" s="4">
        <v>22</v>
      </c>
      <c r="I191" s="4">
        <v>75</v>
      </c>
      <c r="J191" s="4">
        <v>178</v>
      </c>
      <c r="K191" s="4" t="s">
        <v>184</v>
      </c>
      <c r="L191" s="4" t="s">
        <v>185</v>
      </c>
      <c r="M191" s="8">
        <f t="shared" si="2"/>
        <v>0.98006644518272423</v>
      </c>
      <c r="N191" s="4">
        <f>IF(M191&gt;=0.9,C191*시뮬!$E$12,)</f>
        <v>59000</v>
      </c>
      <c r="O191" s="4">
        <f>MAX(0,(IF(M191&gt;=0.9,(C191-시뮬!$C$13)*시뮬!$E$13,)))</f>
        <v>115000</v>
      </c>
      <c r="P191" s="4">
        <f>IF(M191&lt;0.9,0,IF(C191&lt;=시뮬!$C$14,C191*시뮬!$E$14,
IF(C191&lt;=시뮬!$C$15,100*시뮬!$E$14+(C191-100)*시뮬!$E$15,
IF(C191&lt;=시뮬!$C$16,100*시뮬!$E$14+100*시뮬!$E$15+(C191-200)*시뮬!$E$16,
IF(C191&lt;=시뮬!$C$17,100*시뮬!$E$14+100*시뮬!$E$15+100*시뮬!$E$16+(C191-300)*시뮬!$E$17,
100*시뮬!$E$14+100*시뮬!$E$15+100*시뮬!$E$16+100*시뮬!$E$17)))))</f>
        <v>116000</v>
      </c>
    </row>
    <row r="192" spans="1:16" x14ac:dyDescent="0.4">
      <c r="A192" s="5" t="s">
        <v>221</v>
      </c>
      <c r="B192" s="5" t="s">
        <v>186</v>
      </c>
      <c r="C192" s="5">
        <v>209</v>
      </c>
      <c r="D192" s="5">
        <v>0</v>
      </c>
      <c r="E192" s="5">
        <v>0</v>
      </c>
      <c r="F192" s="5">
        <v>1</v>
      </c>
      <c r="G192" s="5">
        <v>66</v>
      </c>
      <c r="H192" s="5">
        <v>42</v>
      </c>
      <c r="I192" s="5">
        <v>26</v>
      </c>
      <c r="J192" s="5">
        <v>75</v>
      </c>
      <c r="K192" s="5" t="s">
        <v>187</v>
      </c>
      <c r="L192" s="5" t="s">
        <v>188</v>
      </c>
      <c r="M192" s="9">
        <f t="shared" si="2"/>
        <v>0.99523809523809526</v>
      </c>
      <c r="N192" s="4">
        <f>IF(M192&gt;=0.9,C192*시뮬!$E$12,)</f>
        <v>41800</v>
      </c>
      <c r="O192" s="4">
        <f>MAX(0,(IF(M192&gt;=0.9,(C192-시뮬!$C$13)*시뮬!$E$13,)))</f>
        <v>29000</v>
      </c>
      <c r="P192" s="4">
        <f>IF(M192&lt;0.9,0,IF(C192&lt;=시뮬!$C$14,C192*시뮬!$E$14,
IF(C192&lt;=시뮬!$C$15,100*시뮬!$E$14+(C192-100)*시뮬!$E$15,
IF(C192&lt;=시뮬!$C$16,100*시뮬!$E$14+100*시뮬!$E$15+(C192-200)*시뮬!$E$16,
IF(C192&lt;=시뮬!$C$17,100*시뮬!$E$14+100*시뮬!$E$15+100*시뮬!$E$16+(C192-300)*시뮬!$E$17,
100*시뮬!$E$14+100*시뮬!$E$15+100*시뮬!$E$16+100*시뮬!$E$17)))))</f>
        <v>47200</v>
      </c>
    </row>
    <row r="193" spans="1:16" x14ac:dyDescent="0.4">
      <c r="A193" s="4" t="s">
        <v>221</v>
      </c>
      <c r="B193" s="4" t="s">
        <v>189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 t="s">
        <v>190</v>
      </c>
      <c r="L193" s="4" t="s">
        <v>191</v>
      </c>
      <c r="M193" s="8">
        <f t="shared" si="2"/>
        <v>0</v>
      </c>
      <c r="N193" s="4">
        <f>IF(M193&gt;=0.9,C193*시뮬!$E$12,)</f>
        <v>0</v>
      </c>
      <c r="O193" s="4">
        <f>MAX(0,(IF(M193&gt;=0.9,(C193-시뮬!$C$13)*시뮬!$E$13,)))</f>
        <v>0</v>
      </c>
      <c r="P193" s="4">
        <f>IF(M193&lt;0.9,0,IF(C193&lt;=시뮬!$C$14,C193*시뮬!$E$14,
IF(C193&lt;=시뮬!$C$15,100*시뮬!$E$14+(C193-100)*시뮬!$E$15,
IF(C193&lt;=시뮬!$C$16,100*시뮬!$E$14+100*시뮬!$E$15+(C193-200)*시뮬!$E$16,
IF(C193&lt;=시뮬!$C$17,100*시뮬!$E$14+100*시뮬!$E$15+100*시뮬!$E$16+(C193-300)*시뮬!$E$17,
100*시뮬!$E$14+100*시뮬!$E$15+100*시뮬!$E$16+100*시뮬!$E$17)))))</f>
        <v>0</v>
      </c>
    </row>
    <row r="194" spans="1:16" x14ac:dyDescent="0.4">
      <c r="A194" s="5" t="s">
        <v>222</v>
      </c>
      <c r="B194" s="5" t="s">
        <v>241</v>
      </c>
      <c r="C194" s="5">
        <v>211</v>
      </c>
      <c r="D194" s="5">
        <v>4</v>
      </c>
      <c r="E194" s="5">
        <v>10</v>
      </c>
      <c r="F194" s="5">
        <v>0</v>
      </c>
      <c r="G194" s="5">
        <v>132</v>
      </c>
      <c r="H194" s="5">
        <v>61</v>
      </c>
      <c r="I194" s="5">
        <v>18</v>
      </c>
      <c r="J194" s="5">
        <v>0</v>
      </c>
      <c r="K194" s="5" t="s">
        <v>242</v>
      </c>
      <c r="L194" s="5" t="s">
        <v>243</v>
      </c>
      <c r="M194" s="9">
        <f t="shared" si="2"/>
        <v>0.93777777777777782</v>
      </c>
      <c r="N194" s="4">
        <f>IF(M194&gt;=0.9,C194*시뮬!$E$12,)</f>
        <v>42200</v>
      </c>
      <c r="O194" s="4">
        <f>MAX(0,(IF(M194&gt;=0.9,(C194-시뮬!$C$13)*시뮬!$E$13,)))</f>
        <v>31000</v>
      </c>
      <c r="P194" s="4">
        <f>IF(M194&lt;0.9,0,IF(C194&lt;=시뮬!$C$14,C194*시뮬!$E$14,
IF(C194&lt;=시뮬!$C$15,100*시뮬!$E$14+(C194-100)*시뮬!$E$15,
IF(C194&lt;=시뮬!$C$16,100*시뮬!$E$14+100*시뮬!$E$15+(C194-200)*시뮬!$E$16,
IF(C194&lt;=시뮬!$C$17,100*시뮬!$E$14+100*시뮬!$E$15+100*시뮬!$E$16+(C194-300)*시뮬!$E$17,
100*시뮬!$E$14+100*시뮬!$E$15+100*시뮬!$E$16+100*시뮬!$E$17)))))</f>
        <v>48800</v>
      </c>
    </row>
    <row r="195" spans="1:16" x14ac:dyDescent="0.4">
      <c r="A195" s="4" t="s">
        <v>222</v>
      </c>
      <c r="B195" s="4" t="s">
        <v>136</v>
      </c>
      <c r="C195" s="4">
        <v>43</v>
      </c>
      <c r="D195" s="4">
        <v>0</v>
      </c>
      <c r="E195" s="4">
        <v>0</v>
      </c>
      <c r="F195" s="4">
        <v>0</v>
      </c>
      <c r="G195" s="4">
        <v>6</v>
      </c>
      <c r="H195" s="4">
        <v>2</v>
      </c>
      <c r="I195" s="4">
        <v>28</v>
      </c>
      <c r="J195" s="4">
        <v>7</v>
      </c>
      <c r="K195" s="4" t="s">
        <v>137</v>
      </c>
      <c r="L195" s="4" t="s">
        <v>138</v>
      </c>
      <c r="M195" s="8">
        <f t="shared" si="2"/>
        <v>1</v>
      </c>
      <c r="N195" s="4">
        <f>IF(M195&gt;=0.9,C195*시뮬!$E$12,)</f>
        <v>8600</v>
      </c>
      <c r="O195" s="4">
        <f>MAX(0,(IF(M195&gt;=0.9,(C195-시뮬!$C$13)*시뮬!$E$13,)))</f>
        <v>0</v>
      </c>
      <c r="P195" s="4">
        <f>IF(M195&lt;0.9,0,IF(C195&lt;=시뮬!$C$14,C195*시뮬!$E$14,
IF(C195&lt;=시뮬!$C$15,100*시뮬!$E$14+(C195-100)*시뮬!$E$15,
IF(C195&lt;=시뮬!$C$16,100*시뮬!$E$14+100*시뮬!$E$15+(C195-200)*시뮬!$E$16,
IF(C195&lt;=시뮬!$C$17,100*시뮬!$E$14+100*시뮬!$E$15+100*시뮬!$E$16+(C195-300)*시뮬!$E$17,
100*시뮬!$E$14+100*시뮬!$E$15+100*시뮬!$E$16+100*시뮬!$E$17)))))</f>
        <v>0</v>
      </c>
    </row>
    <row r="196" spans="1:16" x14ac:dyDescent="0.4">
      <c r="A196" s="5" t="s">
        <v>222</v>
      </c>
      <c r="B196" s="5" t="s">
        <v>139</v>
      </c>
      <c r="C196" s="5">
        <v>251</v>
      </c>
      <c r="D196" s="5">
        <v>14</v>
      </c>
      <c r="E196" s="5">
        <v>10</v>
      </c>
      <c r="F196" s="5">
        <v>0</v>
      </c>
      <c r="G196" s="5">
        <v>107</v>
      </c>
      <c r="H196" s="5">
        <v>17</v>
      </c>
      <c r="I196" s="5">
        <v>59</v>
      </c>
      <c r="J196" s="5">
        <v>68</v>
      </c>
      <c r="K196" s="5" t="s">
        <v>140</v>
      </c>
      <c r="L196" s="5" t="s">
        <v>141</v>
      </c>
      <c r="M196" s="9">
        <f t="shared" si="2"/>
        <v>0.91272727272727272</v>
      </c>
      <c r="N196" s="4">
        <f>IF(M196&gt;=0.9,C196*시뮬!$E$12,)</f>
        <v>50200</v>
      </c>
      <c r="O196" s="4">
        <f>MAX(0,(IF(M196&gt;=0.9,(C196-시뮬!$C$13)*시뮬!$E$13,)))</f>
        <v>71000</v>
      </c>
      <c r="P196" s="4">
        <f>IF(M196&lt;0.9,0,IF(C196&lt;=시뮬!$C$14,C196*시뮬!$E$14,
IF(C196&lt;=시뮬!$C$15,100*시뮬!$E$14+(C196-100)*시뮬!$E$15,
IF(C196&lt;=시뮬!$C$16,100*시뮬!$E$14+100*시뮬!$E$15+(C196-200)*시뮬!$E$16,
IF(C196&lt;=시뮬!$C$17,100*시뮬!$E$14+100*시뮬!$E$15+100*시뮬!$E$16+(C196-300)*시뮬!$E$17,
100*시뮬!$E$14+100*시뮬!$E$15+100*시뮬!$E$16+100*시뮬!$E$17)))))</f>
        <v>80800</v>
      </c>
    </row>
    <row r="197" spans="1:16" x14ac:dyDescent="0.4">
      <c r="A197" s="4" t="s">
        <v>222</v>
      </c>
      <c r="B197" s="4" t="s">
        <v>142</v>
      </c>
      <c r="C197" s="4">
        <v>0</v>
      </c>
      <c r="D197" s="4">
        <v>2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 t="s">
        <v>143</v>
      </c>
      <c r="L197" s="4" t="s">
        <v>144</v>
      </c>
      <c r="M197" s="8">
        <f t="shared" si="2"/>
        <v>0</v>
      </c>
      <c r="N197" s="4">
        <f>IF(M197&gt;=0.9,C197*시뮬!$E$12,)</f>
        <v>0</v>
      </c>
      <c r="O197" s="4">
        <f>MAX(0,(IF(M197&gt;=0.9,(C197-시뮬!$C$13)*시뮬!$E$13,)))</f>
        <v>0</v>
      </c>
      <c r="P197" s="4">
        <f>IF(M197&lt;0.9,0,IF(C197&lt;=시뮬!$C$14,C197*시뮬!$E$14,
IF(C197&lt;=시뮬!$C$15,100*시뮬!$E$14+(C197-100)*시뮬!$E$15,
IF(C197&lt;=시뮬!$C$16,100*시뮬!$E$14+100*시뮬!$E$15+(C197-200)*시뮬!$E$16,
IF(C197&lt;=시뮬!$C$17,100*시뮬!$E$14+100*시뮬!$E$15+100*시뮬!$E$16+(C197-300)*시뮬!$E$17,
100*시뮬!$E$14+100*시뮬!$E$15+100*시뮬!$E$16+100*시뮬!$E$17)))))</f>
        <v>0</v>
      </c>
    </row>
    <row r="198" spans="1:16" x14ac:dyDescent="0.4">
      <c r="A198" s="5" t="s">
        <v>222</v>
      </c>
      <c r="B198" s="5" t="s">
        <v>145</v>
      </c>
      <c r="C198" s="5">
        <v>129</v>
      </c>
      <c r="D198" s="5">
        <v>0</v>
      </c>
      <c r="E198" s="5">
        <v>1</v>
      </c>
      <c r="F198" s="5">
        <v>0</v>
      </c>
      <c r="G198" s="5">
        <v>33</v>
      </c>
      <c r="H198" s="5">
        <v>12</v>
      </c>
      <c r="I198" s="5">
        <v>50</v>
      </c>
      <c r="J198" s="5">
        <v>34</v>
      </c>
      <c r="K198" s="5" t="s">
        <v>146</v>
      </c>
      <c r="L198" s="5" t="s">
        <v>147</v>
      </c>
      <c r="M198" s="9">
        <f t="shared" si="2"/>
        <v>0.99230769230769234</v>
      </c>
      <c r="N198" s="4">
        <f>IF(M198&gt;=0.9,C198*시뮬!$E$12,)</f>
        <v>25800</v>
      </c>
      <c r="O198" s="4">
        <f>MAX(0,(IF(M198&gt;=0.9,(C198-시뮬!$C$13)*시뮬!$E$13,)))</f>
        <v>0</v>
      </c>
      <c r="P198" s="4">
        <f>IF(M198&lt;0.9,0,IF(C198&lt;=시뮬!$C$14,C198*시뮬!$E$14,
IF(C198&lt;=시뮬!$C$15,100*시뮬!$E$14+(C198-100)*시뮬!$E$15,
IF(C198&lt;=시뮬!$C$16,100*시뮬!$E$14+100*시뮬!$E$15+(C198-200)*시뮬!$E$16,
IF(C198&lt;=시뮬!$C$17,100*시뮬!$E$14+100*시뮬!$E$15+100*시뮬!$E$16+(C198-300)*시뮬!$E$17,
100*시뮬!$E$14+100*시뮬!$E$15+100*시뮬!$E$16+100*시뮬!$E$17)))))</f>
        <v>11600</v>
      </c>
    </row>
    <row r="199" spans="1:16" x14ac:dyDescent="0.4">
      <c r="A199" s="4" t="s">
        <v>222</v>
      </c>
      <c r="B199" s="4" t="s">
        <v>148</v>
      </c>
      <c r="C199" s="4">
        <v>187</v>
      </c>
      <c r="D199" s="4">
        <v>7</v>
      </c>
      <c r="E199" s="4">
        <v>5</v>
      </c>
      <c r="F199" s="4">
        <v>0</v>
      </c>
      <c r="G199" s="4">
        <v>20</v>
      </c>
      <c r="H199" s="4">
        <v>48</v>
      </c>
      <c r="I199" s="4">
        <v>53</v>
      </c>
      <c r="J199" s="4">
        <v>66</v>
      </c>
      <c r="K199" s="4">
        <v>5828</v>
      </c>
      <c r="L199" s="4" t="s">
        <v>149</v>
      </c>
      <c r="M199" s="8">
        <f t="shared" si="2"/>
        <v>0.93969849246231152</v>
      </c>
      <c r="N199" s="4">
        <f>IF(M199&gt;=0.9,C199*시뮬!$E$12,)</f>
        <v>37400</v>
      </c>
      <c r="O199" s="4">
        <f>MAX(0,(IF(M199&gt;=0.9,(C199-시뮬!$C$13)*시뮬!$E$13,)))</f>
        <v>7000</v>
      </c>
      <c r="P199" s="4">
        <f>IF(M199&lt;0.9,0,IF(C199&lt;=시뮬!$C$14,C199*시뮬!$E$14,
IF(C199&lt;=시뮬!$C$15,100*시뮬!$E$14+(C199-100)*시뮬!$E$15,
IF(C199&lt;=시뮬!$C$16,100*시뮬!$E$14+100*시뮬!$E$15+(C199-200)*시뮬!$E$16,
IF(C199&lt;=시뮬!$C$17,100*시뮬!$E$14+100*시뮬!$E$15+100*시뮬!$E$16+(C199-300)*시뮬!$E$17,
100*시뮬!$E$14+100*시뮬!$E$15+100*시뮬!$E$16+100*시뮬!$E$17)))))</f>
        <v>34800</v>
      </c>
    </row>
    <row r="200" spans="1:16" x14ac:dyDescent="0.4">
      <c r="A200" s="5" t="s">
        <v>222</v>
      </c>
      <c r="B200" s="5" t="s">
        <v>150</v>
      </c>
      <c r="C200" s="5">
        <v>291</v>
      </c>
      <c r="D200" s="5">
        <v>0</v>
      </c>
      <c r="E200" s="5">
        <v>7</v>
      </c>
      <c r="F200" s="5">
        <v>0</v>
      </c>
      <c r="G200" s="5">
        <v>72</v>
      </c>
      <c r="H200" s="5">
        <v>67</v>
      </c>
      <c r="I200" s="5">
        <v>69</v>
      </c>
      <c r="J200" s="5">
        <v>83</v>
      </c>
      <c r="K200" s="5" t="s">
        <v>151</v>
      </c>
      <c r="L200" s="5" t="s">
        <v>152</v>
      </c>
      <c r="M200" s="9">
        <f t="shared" si="2"/>
        <v>0.97651006711409394</v>
      </c>
      <c r="N200" s="4">
        <f>IF(M200&gt;=0.9,C200*시뮬!$E$12,)</f>
        <v>58200</v>
      </c>
      <c r="O200" s="4">
        <f>MAX(0,(IF(M200&gt;=0.9,(C200-시뮬!$C$13)*시뮬!$E$13,)))</f>
        <v>111000</v>
      </c>
      <c r="P200" s="4">
        <f>IF(M200&lt;0.9,0,IF(C200&lt;=시뮬!$C$14,C200*시뮬!$E$14,
IF(C200&lt;=시뮬!$C$15,100*시뮬!$E$14+(C200-100)*시뮬!$E$15,
IF(C200&lt;=시뮬!$C$16,100*시뮬!$E$14+100*시뮬!$E$15+(C200-200)*시뮬!$E$16,
IF(C200&lt;=시뮬!$C$17,100*시뮬!$E$14+100*시뮬!$E$15+100*시뮬!$E$16+(C200-300)*시뮬!$E$17,
100*시뮬!$E$14+100*시뮬!$E$15+100*시뮬!$E$16+100*시뮬!$E$17)))))</f>
        <v>112800</v>
      </c>
    </row>
    <row r="201" spans="1:16" x14ac:dyDescent="0.4">
      <c r="A201" s="4" t="s">
        <v>222</v>
      </c>
      <c r="B201" s="4" t="s">
        <v>153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 t="s">
        <v>154</v>
      </c>
      <c r="L201" s="4" t="s">
        <v>155</v>
      </c>
      <c r="M201" s="8">
        <f t="shared" si="2"/>
        <v>0</v>
      </c>
      <c r="N201" s="4">
        <f>IF(M201&gt;=0.9,C201*시뮬!$E$12,)</f>
        <v>0</v>
      </c>
      <c r="O201" s="4">
        <f>MAX(0,(IF(M201&gt;=0.9,(C201-시뮬!$C$13)*시뮬!$E$13,)))</f>
        <v>0</v>
      </c>
      <c r="P201" s="4">
        <f>IF(M201&lt;0.9,0,IF(C201&lt;=시뮬!$C$14,C201*시뮬!$E$14,
IF(C201&lt;=시뮬!$C$15,100*시뮬!$E$14+(C201-100)*시뮬!$E$15,
IF(C201&lt;=시뮬!$C$16,100*시뮬!$E$14+100*시뮬!$E$15+(C201-200)*시뮬!$E$16,
IF(C201&lt;=시뮬!$C$17,100*시뮬!$E$14+100*시뮬!$E$15+100*시뮬!$E$16+(C201-300)*시뮬!$E$17,
100*시뮬!$E$14+100*시뮬!$E$15+100*시뮬!$E$16+100*시뮬!$E$17)))))</f>
        <v>0</v>
      </c>
    </row>
    <row r="202" spans="1:16" x14ac:dyDescent="0.4">
      <c r="A202" s="5" t="s">
        <v>222</v>
      </c>
      <c r="B202" s="5" t="s">
        <v>156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 t="s">
        <v>157</v>
      </c>
      <c r="L202" s="5" t="s">
        <v>158</v>
      </c>
      <c r="M202" s="9">
        <f t="shared" si="2"/>
        <v>0</v>
      </c>
      <c r="N202" s="4">
        <f>IF(M202&gt;=0.9,C202*시뮬!$E$12,)</f>
        <v>0</v>
      </c>
      <c r="O202" s="4">
        <f>MAX(0,(IF(M202&gt;=0.9,(C202-시뮬!$C$13)*시뮬!$E$13,)))</f>
        <v>0</v>
      </c>
      <c r="P202" s="4">
        <f>IF(M202&lt;0.9,0,IF(C202&lt;=시뮬!$C$14,C202*시뮬!$E$14,
IF(C202&lt;=시뮬!$C$15,100*시뮬!$E$14+(C202-100)*시뮬!$E$15,
IF(C202&lt;=시뮬!$C$16,100*시뮬!$E$14+100*시뮬!$E$15+(C202-200)*시뮬!$E$16,
IF(C202&lt;=시뮬!$C$17,100*시뮬!$E$14+100*시뮬!$E$15+100*시뮬!$E$16+(C202-300)*시뮬!$E$17,
100*시뮬!$E$14+100*시뮬!$E$15+100*시뮬!$E$16+100*시뮬!$E$17)))))</f>
        <v>0</v>
      </c>
    </row>
    <row r="203" spans="1:16" x14ac:dyDescent="0.4">
      <c r="A203" s="4" t="s">
        <v>222</v>
      </c>
      <c r="B203" s="4" t="s">
        <v>159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 t="s">
        <v>160</v>
      </c>
      <c r="L203" s="4" t="s">
        <v>161</v>
      </c>
      <c r="M203" s="8">
        <f t="shared" si="2"/>
        <v>0</v>
      </c>
      <c r="N203" s="4">
        <f>IF(M203&gt;=0.9,C203*시뮬!$E$12,)</f>
        <v>0</v>
      </c>
      <c r="O203" s="4">
        <f>MAX(0,(IF(M203&gt;=0.9,(C203-시뮬!$C$13)*시뮬!$E$13,)))</f>
        <v>0</v>
      </c>
      <c r="P203" s="4">
        <f>IF(M203&lt;0.9,0,IF(C203&lt;=시뮬!$C$14,C203*시뮬!$E$14,
IF(C203&lt;=시뮬!$C$15,100*시뮬!$E$14+(C203-100)*시뮬!$E$15,
IF(C203&lt;=시뮬!$C$16,100*시뮬!$E$14+100*시뮬!$E$15+(C203-200)*시뮬!$E$16,
IF(C203&lt;=시뮬!$C$17,100*시뮬!$E$14+100*시뮬!$E$15+100*시뮬!$E$16+(C203-300)*시뮬!$E$17,
100*시뮬!$E$14+100*시뮬!$E$15+100*시뮬!$E$16+100*시뮬!$E$17)))))</f>
        <v>0</v>
      </c>
    </row>
    <row r="204" spans="1:16" x14ac:dyDescent="0.4">
      <c r="A204" s="5" t="s">
        <v>222</v>
      </c>
      <c r="B204" s="5" t="s">
        <v>162</v>
      </c>
      <c r="C204" s="5">
        <v>179</v>
      </c>
      <c r="D204" s="5">
        <v>6</v>
      </c>
      <c r="E204" s="5">
        <v>7</v>
      </c>
      <c r="F204" s="5">
        <v>0</v>
      </c>
      <c r="G204" s="5">
        <v>57</v>
      </c>
      <c r="H204" s="5">
        <v>54</v>
      </c>
      <c r="I204" s="5">
        <v>43</v>
      </c>
      <c r="J204" s="5">
        <v>25</v>
      </c>
      <c r="K204" s="5" t="s">
        <v>163</v>
      </c>
      <c r="L204" s="5" t="s">
        <v>164</v>
      </c>
      <c r="M204" s="9">
        <f t="shared" si="2"/>
        <v>0.93229166666666663</v>
      </c>
      <c r="N204" s="4">
        <f>IF(M204&gt;=0.9,C204*시뮬!$E$12,)</f>
        <v>35800</v>
      </c>
      <c r="O204" s="4">
        <f>MAX(0,(IF(M204&gt;=0.9,(C204-시뮬!$C$13)*시뮬!$E$13,)))</f>
        <v>0</v>
      </c>
      <c r="P204" s="4">
        <f>IF(M204&lt;0.9,0,IF(C204&lt;=시뮬!$C$14,C204*시뮬!$E$14,
IF(C204&lt;=시뮬!$C$15,100*시뮬!$E$14+(C204-100)*시뮬!$E$15,
IF(C204&lt;=시뮬!$C$16,100*시뮬!$E$14+100*시뮬!$E$15+(C204-200)*시뮬!$E$16,
IF(C204&lt;=시뮬!$C$17,100*시뮬!$E$14+100*시뮬!$E$15+100*시뮬!$E$16+(C204-300)*시뮬!$E$17,
100*시뮬!$E$14+100*시뮬!$E$15+100*시뮬!$E$16+100*시뮬!$E$17)))))</f>
        <v>31600</v>
      </c>
    </row>
    <row r="205" spans="1:16" x14ac:dyDescent="0.4">
      <c r="A205" s="4" t="s">
        <v>222</v>
      </c>
      <c r="B205" s="4" t="s">
        <v>165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 t="s">
        <v>166</v>
      </c>
      <c r="L205" s="4" t="s">
        <v>167</v>
      </c>
      <c r="M205" s="8">
        <f t="shared" si="2"/>
        <v>0</v>
      </c>
      <c r="N205" s="4">
        <f>IF(M205&gt;=0.9,C205*시뮬!$E$12,)</f>
        <v>0</v>
      </c>
      <c r="O205" s="4">
        <f>MAX(0,(IF(M205&gt;=0.9,(C205-시뮬!$C$13)*시뮬!$E$13,)))</f>
        <v>0</v>
      </c>
      <c r="P205" s="4">
        <f>IF(M205&lt;0.9,0,IF(C205&lt;=시뮬!$C$14,C205*시뮬!$E$14,
IF(C205&lt;=시뮬!$C$15,100*시뮬!$E$14+(C205-100)*시뮬!$E$15,
IF(C205&lt;=시뮬!$C$16,100*시뮬!$E$14+100*시뮬!$E$15+(C205-200)*시뮬!$E$16,
IF(C205&lt;=시뮬!$C$17,100*시뮬!$E$14+100*시뮬!$E$15+100*시뮬!$E$16+(C205-300)*시뮬!$E$17,
100*시뮬!$E$14+100*시뮬!$E$15+100*시뮬!$E$16+100*시뮬!$E$17)))))</f>
        <v>0</v>
      </c>
    </row>
    <row r="206" spans="1:16" x14ac:dyDescent="0.4">
      <c r="A206" s="5" t="s">
        <v>222</v>
      </c>
      <c r="B206" s="5" t="s">
        <v>171</v>
      </c>
      <c r="C206" s="5">
        <v>34</v>
      </c>
      <c r="D206" s="5">
        <v>2</v>
      </c>
      <c r="E206" s="5">
        <v>2</v>
      </c>
      <c r="F206" s="5">
        <v>0</v>
      </c>
      <c r="G206" s="5">
        <v>32</v>
      </c>
      <c r="H206" s="5">
        <v>2</v>
      </c>
      <c r="I206" s="5">
        <v>0</v>
      </c>
      <c r="J206" s="5">
        <v>0</v>
      </c>
      <c r="K206" s="5" t="s">
        <v>172</v>
      </c>
      <c r="L206" s="5" t="s">
        <v>173</v>
      </c>
      <c r="M206" s="9">
        <f t="shared" si="2"/>
        <v>0.89473684210526316</v>
      </c>
      <c r="N206" s="4">
        <f>IF(M206&gt;=0.9,C206*시뮬!$E$12,)</f>
        <v>0</v>
      </c>
      <c r="O206" s="4">
        <f>MAX(0,(IF(M206&gt;=0.9,(C206-시뮬!$C$13)*시뮬!$E$13,)))</f>
        <v>0</v>
      </c>
      <c r="P206" s="4">
        <f>IF(M206&lt;0.9,0,IF(C206&lt;=시뮬!$C$14,C206*시뮬!$E$14,
IF(C206&lt;=시뮬!$C$15,100*시뮬!$E$14+(C206-100)*시뮬!$E$15,
IF(C206&lt;=시뮬!$C$16,100*시뮬!$E$14+100*시뮬!$E$15+(C206-200)*시뮬!$E$16,
IF(C206&lt;=시뮬!$C$17,100*시뮬!$E$14+100*시뮬!$E$15+100*시뮬!$E$16+(C206-300)*시뮬!$E$17,
100*시뮬!$E$14+100*시뮬!$E$15+100*시뮬!$E$16+100*시뮬!$E$17)))))</f>
        <v>0</v>
      </c>
    </row>
    <row r="207" spans="1:16" x14ac:dyDescent="0.4">
      <c r="A207" s="4" t="s">
        <v>222</v>
      </c>
      <c r="B207" s="4" t="s">
        <v>174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 t="s">
        <v>175</v>
      </c>
      <c r="L207" s="4" t="s">
        <v>176</v>
      </c>
      <c r="M207" s="8">
        <f t="shared" si="2"/>
        <v>0</v>
      </c>
      <c r="N207" s="4">
        <f>IF(M207&gt;=0.9,C207*시뮬!$E$12,)</f>
        <v>0</v>
      </c>
      <c r="O207" s="4">
        <f>MAX(0,(IF(M207&gt;=0.9,(C207-시뮬!$C$13)*시뮬!$E$13,)))</f>
        <v>0</v>
      </c>
      <c r="P207" s="4">
        <f>IF(M207&lt;0.9,0,IF(C207&lt;=시뮬!$C$14,C207*시뮬!$E$14,
IF(C207&lt;=시뮬!$C$15,100*시뮬!$E$14+(C207-100)*시뮬!$E$15,
IF(C207&lt;=시뮬!$C$16,100*시뮬!$E$14+100*시뮬!$E$15+(C207-200)*시뮬!$E$16,
IF(C207&lt;=시뮬!$C$17,100*시뮬!$E$14+100*시뮬!$E$15+100*시뮬!$E$16+(C207-300)*시뮬!$E$17,
100*시뮬!$E$14+100*시뮬!$E$15+100*시뮬!$E$16+100*시뮬!$E$17)))))</f>
        <v>0</v>
      </c>
    </row>
    <row r="208" spans="1:16" x14ac:dyDescent="0.4">
      <c r="A208" s="5" t="s">
        <v>222</v>
      </c>
      <c r="B208" s="5" t="s">
        <v>177</v>
      </c>
      <c r="C208" s="5">
        <v>297</v>
      </c>
      <c r="D208" s="5">
        <v>0</v>
      </c>
      <c r="E208" s="5">
        <v>0</v>
      </c>
      <c r="F208" s="5">
        <v>0</v>
      </c>
      <c r="G208" s="5">
        <v>47</v>
      </c>
      <c r="H208" s="5">
        <v>59</v>
      </c>
      <c r="I208" s="5">
        <v>58</v>
      </c>
      <c r="J208" s="5">
        <v>133</v>
      </c>
      <c r="K208" s="5" t="s">
        <v>178</v>
      </c>
      <c r="L208" s="5" t="s">
        <v>179</v>
      </c>
      <c r="M208" s="9">
        <f t="shared" ref="M208:M271" si="3">IFERROR(C208/(C208+D208+E208+F208),)</f>
        <v>1</v>
      </c>
      <c r="N208" s="4">
        <f>IF(M208&gt;=0.9,C208*시뮬!$E$12,)</f>
        <v>59400</v>
      </c>
      <c r="O208" s="4">
        <f>MAX(0,(IF(M208&gt;=0.9,(C208-시뮬!$C$13)*시뮬!$E$13,)))</f>
        <v>117000</v>
      </c>
      <c r="P208" s="4">
        <f>IF(M208&lt;0.9,0,IF(C208&lt;=시뮬!$C$14,C208*시뮬!$E$14,
IF(C208&lt;=시뮬!$C$15,100*시뮬!$E$14+(C208-100)*시뮬!$E$15,
IF(C208&lt;=시뮬!$C$16,100*시뮬!$E$14+100*시뮬!$E$15+(C208-200)*시뮬!$E$16,
IF(C208&lt;=시뮬!$C$17,100*시뮬!$E$14+100*시뮬!$E$15+100*시뮬!$E$16+(C208-300)*시뮬!$E$17,
100*시뮬!$E$14+100*시뮬!$E$15+100*시뮬!$E$16+100*시뮬!$E$17)))))</f>
        <v>117600</v>
      </c>
    </row>
    <row r="209" spans="1:16" x14ac:dyDescent="0.4">
      <c r="A209" s="4" t="s">
        <v>222</v>
      </c>
      <c r="B209" s="4" t="s">
        <v>180</v>
      </c>
      <c r="C209" s="4">
        <v>232</v>
      </c>
      <c r="D209" s="4">
        <v>10</v>
      </c>
      <c r="E209" s="4">
        <v>9</v>
      </c>
      <c r="F209" s="4">
        <v>0</v>
      </c>
      <c r="G209" s="4">
        <v>89</v>
      </c>
      <c r="H209" s="4">
        <v>19</v>
      </c>
      <c r="I209" s="4">
        <v>46</v>
      </c>
      <c r="J209" s="4">
        <v>78</v>
      </c>
      <c r="K209" s="4" t="s">
        <v>181</v>
      </c>
      <c r="L209" s="4" t="s">
        <v>182</v>
      </c>
      <c r="M209" s="8">
        <f t="shared" si="3"/>
        <v>0.92430278884462147</v>
      </c>
      <c r="N209" s="4">
        <f>IF(M209&gt;=0.9,C209*시뮬!$E$12,)</f>
        <v>46400</v>
      </c>
      <c r="O209" s="4">
        <f>MAX(0,(IF(M209&gt;=0.9,(C209-시뮬!$C$13)*시뮬!$E$13,)))</f>
        <v>52000</v>
      </c>
      <c r="P209" s="4">
        <f>IF(M209&lt;0.9,0,IF(C209&lt;=시뮬!$C$14,C209*시뮬!$E$14,
IF(C209&lt;=시뮬!$C$15,100*시뮬!$E$14+(C209-100)*시뮬!$E$15,
IF(C209&lt;=시뮬!$C$16,100*시뮬!$E$14+100*시뮬!$E$15+(C209-200)*시뮬!$E$16,
IF(C209&lt;=시뮬!$C$17,100*시뮬!$E$14+100*시뮬!$E$15+100*시뮬!$E$16+(C209-300)*시뮬!$E$17,
100*시뮬!$E$14+100*시뮬!$E$15+100*시뮬!$E$16+100*시뮬!$E$17)))))</f>
        <v>65600</v>
      </c>
    </row>
    <row r="210" spans="1:16" x14ac:dyDescent="0.4">
      <c r="A210" s="5" t="s">
        <v>222</v>
      </c>
      <c r="B210" s="5" t="s">
        <v>183</v>
      </c>
      <c r="C210" s="5">
        <v>173</v>
      </c>
      <c r="D210" s="5">
        <v>4</v>
      </c>
      <c r="E210" s="5">
        <v>1</v>
      </c>
      <c r="F210" s="5">
        <v>0</v>
      </c>
      <c r="G210" s="5">
        <v>0</v>
      </c>
      <c r="H210" s="5">
        <v>14</v>
      </c>
      <c r="I210" s="5">
        <v>68</v>
      </c>
      <c r="J210" s="5">
        <v>91</v>
      </c>
      <c r="K210" s="5" t="s">
        <v>184</v>
      </c>
      <c r="L210" s="5" t="s">
        <v>185</v>
      </c>
      <c r="M210" s="9">
        <f t="shared" si="3"/>
        <v>0.9719101123595506</v>
      </c>
      <c r="N210" s="4">
        <f>IF(M210&gt;=0.9,C210*시뮬!$E$12,)</f>
        <v>34600</v>
      </c>
      <c r="O210" s="4">
        <f>MAX(0,(IF(M210&gt;=0.9,(C210-시뮬!$C$13)*시뮬!$E$13,)))</f>
        <v>0</v>
      </c>
      <c r="P210" s="4">
        <f>IF(M210&lt;0.9,0,IF(C210&lt;=시뮬!$C$14,C210*시뮬!$E$14,
IF(C210&lt;=시뮬!$C$15,100*시뮬!$E$14+(C210-100)*시뮬!$E$15,
IF(C210&lt;=시뮬!$C$16,100*시뮬!$E$14+100*시뮬!$E$15+(C210-200)*시뮬!$E$16,
IF(C210&lt;=시뮬!$C$17,100*시뮬!$E$14+100*시뮬!$E$15+100*시뮬!$E$16+(C210-300)*시뮬!$E$17,
100*시뮬!$E$14+100*시뮬!$E$15+100*시뮬!$E$16+100*시뮬!$E$17)))))</f>
        <v>29200</v>
      </c>
    </row>
    <row r="211" spans="1:16" x14ac:dyDescent="0.4">
      <c r="A211" s="4" t="s">
        <v>222</v>
      </c>
      <c r="B211" s="4" t="s">
        <v>186</v>
      </c>
      <c r="C211" s="4">
        <v>217</v>
      </c>
      <c r="D211" s="4">
        <v>2</v>
      </c>
      <c r="E211" s="4">
        <v>0</v>
      </c>
      <c r="F211" s="4">
        <v>0</v>
      </c>
      <c r="G211" s="4">
        <v>42</v>
      </c>
      <c r="H211" s="4">
        <v>44</v>
      </c>
      <c r="I211" s="4">
        <v>49</v>
      </c>
      <c r="J211" s="4">
        <v>82</v>
      </c>
      <c r="K211" s="4" t="s">
        <v>187</v>
      </c>
      <c r="L211" s="4" t="s">
        <v>188</v>
      </c>
      <c r="M211" s="8">
        <f t="shared" si="3"/>
        <v>0.9908675799086758</v>
      </c>
      <c r="N211" s="4">
        <f>IF(M211&gt;=0.9,C211*시뮬!$E$12,)</f>
        <v>43400</v>
      </c>
      <c r="O211" s="4">
        <f>MAX(0,(IF(M211&gt;=0.9,(C211-시뮬!$C$13)*시뮬!$E$13,)))</f>
        <v>37000</v>
      </c>
      <c r="P211" s="4">
        <f>IF(M211&lt;0.9,0,IF(C211&lt;=시뮬!$C$14,C211*시뮬!$E$14,
IF(C211&lt;=시뮬!$C$15,100*시뮬!$E$14+(C211-100)*시뮬!$E$15,
IF(C211&lt;=시뮬!$C$16,100*시뮬!$E$14+100*시뮬!$E$15+(C211-200)*시뮬!$E$16,
IF(C211&lt;=시뮬!$C$17,100*시뮬!$E$14+100*시뮬!$E$15+100*시뮬!$E$16+(C211-300)*시뮬!$E$17,
100*시뮬!$E$14+100*시뮬!$E$15+100*시뮬!$E$16+100*시뮬!$E$17)))))</f>
        <v>53600</v>
      </c>
    </row>
    <row r="212" spans="1:16" x14ac:dyDescent="0.4">
      <c r="A212" s="5" t="s">
        <v>222</v>
      </c>
      <c r="B212" s="5" t="s">
        <v>189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 t="s">
        <v>190</v>
      </c>
      <c r="L212" s="5" t="s">
        <v>191</v>
      </c>
      <c r="M212" s="9">
        <f t="shared" si="3"/>
        <v>0</v>
      </c>
      <c r="N212" s="4">
        <f>IF(M212&gt;=0.9,C212*시뮬!$E$12,)</f>
        <v>0</v>
      </c>
      <c r="O212" s="4">
        <f>MAX(0,(IF(M212&gt;=0.9,(C212-시뮬!$C$13)*시뮬!$E$13,)))</f>
        <v>0</v>
      </c>
      <c r="P212" s="4">
        <f>IF(M212&lt;0.9,0,IF(C212&lt;=시뮬!$C$14,C212*시뮬!$E$14,
IF(C212&lt;=시뮬!$C$15,100*시뮬!$E$14+(C212-100)*시뮬!$E$15,
IF(C212&lt;=시뮬!$C$16,100*시뮬!$E$14+100*시뮬!$E$15+(C212-200)*시뮬!$E$16,
IF(C212&lt;=시뮬!$C$17,100*시뮬!$E$14+100*시뮬!$E$15+100*시뮬!$E$16+(C212-300)*시뮬!$E$17,
100*시뮬!$E$14+100*시뮬!$E$15+100*시뮬!$E$16+100*시뮬!$E$17)))))</f>
        <v>0</v>
      </c>
    </row>
    <row r="213" spans="1:16" x14ac:dyDescent="0.4">
      <c r="A213" s="4" t="s">
        <v>222</v>
      </c>
      <c r="B213" s="4" t="s">
        <v>192</v>
      </c>
      <c r="C213" s="4">
        <v>43</v>
      </c>
      <c r="D213" s="4">
        <v>2</v>
      </c>
      <c r="E213" s="4">
        <v>0</v>
      </c>
      <c r="F213" s="4">
        <v>0</v>
      </c>
      <c r="G213" s="4">
        <v>4</v>
      </c>
      <c r="H213" s="4">
        <v>0</v>
      </c>
      <c r="I213" s="4">
        <v>12</v>
      </c>
      <c r="J213" s="4">
        <v>27</v>
      </c>
      <c r="K213" s="4" t="s">
        <v>193</v>
      </c>
      <c r="L213" s="4" t="s">
        <v>194</v>
      </c>
      <c r="M213" s="8">
        <f t="shared" si="3"/>
        <v>0.9555555555555556</v>
      </c>
      <c r="N213" s="4">
        <f>IF(M213&gt;=0.9,C213*시뮬!$E$12,)</f>
        <v>8600</v>
      </c>
      <c r="O213" s="4">
        <f>MAX(0,(IF(M213&gt;=0.9,(C213-시뮬!$C$13)*시뮬!$E$13,)))</f>
        <v>0</v>
      </c>
      <c r="P213" s="4">
        <f>IF(M213&lt;0.9,0,IF(C213&lt;=시뮬!$C$14,C213*시뮬!$E$14,
IF(C213&lt;=시뮬!$C$15,100*시뮬!$E$14+(C213-100)*시뮬!$E$15,
IF(C213&lt;=시뮬!$C$16,100*시뮬!$E$14+100*시뮬!$E$15+(C213-200)*시뮬!$E$16,
IF(C213&lt;=시뮬!$C$17,100*시뮬!$E$14+100*시뮬!$E$15+100*시뮬!$E$16+(C213-300)*시뮬!$E$17,
100*시뮬!$E$14+100*시뮬!$E$15+100*시뮬!$E$16+100*시뮬!$E$17)))))</f>
        <v>0</v>
      </c>
    </row>
    <row r="214" spans="1:16" x14ac:dyDescent="0.4">
      <c r="A214" s="5" t="s">
        <v>223</v>
      </c>
      <c r="B214" s="5" t="s">
        <v>136</v>
      </c>
      <c r="C214" s="5">
        <v>24</v>
      </c>
      <c r="D214" s="5">
        <v>0</v>
      </c>
      <c r="E214" s="5">
        <v>0</v>
      </c>
      <c r="F214" s="5">
        <v>0</v>
      </c>
      <c r="G214" s="5">
        <v>0</v>
      </c>
      <c r="H214" s="5">
        <v>6</v>
      </c>
      <c r="I214" s="5">
        <v>8</v>
      </c>
      <c r="J214" s="5">
        <v>10</v>
      </c>
      <c r="K214" s="5" t="s">
        <v>137</v>
      </c>
      <c r="L214" s="5" t="s">
        <v>138</v>
      </c>
      <c r="M214" s="9">
        <f t="shared" si="3"/>
        <v>1</v>
      </c>
      <c r="N214" s="4">
        <f>IF(M214&gt;=0.9,C214*시뮬!$E$12,)</f>
        <v>4800</v>
      </c>
      <c r="O214" s="4">
        <f>MAX(0,(IF(M214&gt;=0.9,(C214-시뮬!$C$13)*시뮬!$E$13,)))</f>
        <v>0</v>
      </c>
      <c r="P214" s="4">
        <f>IF(M214&lt;0.9,0,IF(C214&lt;=시뮬!$C$14,C214*시뮬!$E$14,
IF(C214&lt;=시뮬!$C$15,100*시뮬!$E$14+(C214-100)*시뮬!$E$15,
IF(C214&lt;=시뮬!$C$16,100*시뮬!$E$14+100*시뮬!$E$15+(C214-200)*시뮬!$E$16,
IF(C214&lt;=시뮬!$C$17,100*시뮬!$E$14+100*시뮬!$E$15+100*시뮬!$E$16+(C214-300)*시뮬!$E$17,
100*시뮬!$E$14+100*시뮬!$E$15+100*시뮬!$E$16+100*시뮬!$E$17)))))</f>
        <v>0</v>
      </c>
    </row>
    <row r="215" spans="1:16" x14ac:dyDescent="0.4">
      <c r="A215" s="4" t="s">
        <v>223</v>
      </c>
      <c r="B215" s="4" t="s">
        <v>139</v>
      </c>
      <c r="C215" s="4">
        <v>271</v>
      </c>
      <c r="D215" s="4">
        <v>19</v>
      </c>
      <c r="E215" s="4">
        <v>5</v>
      </c>
      <c r="F215" s="4">
        <v>0</v>
      </c>
      <c r="G215" s="4">
        <v>99</v>
      </c>
      <c r="H215" s="4">
        <v>27</v>
      </c>
      <c r="I215" s="4">
        <v>76</v>
      </c>
      <c r="J215" s="4">
        <v>69</v>
      </c>
      <c r="K215" s="4" t="s">
        <v>140</v>
      </c>
      <c r="L215" s="4" t="s">
        <v>141</v>
      </c>
      <c r="M215" s="8">
        <f t="shared" si="3"/>
        <v>0.91864406779661012</v>
      </c>
      <c r="N215" s="4">
        <f>IF(M215&gt;=0.9,C215*시뮬!$E$12,)</f>
        <v>54200</v>
      </c>
      <c r="O215" s="4">
        <f>MAX(0,(IF(M215&gt;=0.9,(C215-시뮬!$C$13)*시뮬!$E$13,)))</f>
        <v>91000</v>
      </c>
      <c r="P215" s="4">
        <f>IF(M215&lt;0.9,0,IF(C215&lt;=시뮬!$C$14,C215*시뮬!$E$14,
IF(C215&lt;=시뮬!$C$15,100*시뮬!$E$14+(C215-100)*시뮬!$E$15,
IF(C215&lt;=시뮬!$C$16,100*시뮬!$E$14+100*시뮬!$E$15+(C215-200)*시뮬!$E$16,
IF(C215&lt;=시뮬!$C$17,100*시뮬!$E$14+100*시뮬!$E$15+100*시뮬!$E$16+(C215-300)*시뮬!$E$17,
100*시뮬!$E$14+100*시뮬!$E$15+100*시뮬!$E$16+100*시뮬!$E$17)))))</f>
        <v>96800</v>
      </c>
    </row>
    <row r="216" spans="1:16" x14ac:dyDescent="0.4">
      <c r="A216" s="5" t="s">
        <v>223</v>
      </c>
      <c r="B216" s="5" t="s">
        <v>142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 t="s">
        <v>143</v>
      </c>
      <c r="L216" s="5" t="s">
        <v>144</v>
      </c>
      <c r="M216" s="9">
        <f t="shared" si="3"/>
        <v>0</v>
      </c>
      <c r="N216" s="4">
        <f>IF(M216&gt;=0.9,C216*시뮬!$E$12,)</f>
        <v>0</v>
      </c>
      <c r="O216" s="4">
        <f>MAX(0,(IF(M216&gt;=0.9,(C216-시뮬!$C$13)*시뮬!$E$13,)))</f>
        <v>0</v>
      </c>
      <c r="P216" s="4">
        <f>IF(M216&lt;0.9,0,IF(C216&lt;=시뮬!$C$14,C216*시뮬!$E$14,
IF(C216&lt;=시뮬!$C$15,100*시뮬!$E$14+(C216-100)*시뮬!$E$15,
IF(C216&lt;=시뮬!$C$16,100*시뮬!$E$14+100*시뮬!$E$15+(C216-200)*시뮬!$E$16,
IF(C216&lt;=시뮬!$C$17,100*시뮬!$E$14+100*시뮬!$E$15+100*시뮬!$E$16+(C216-300)*시뮬!$E$17,
100*시뮬!$E$14+100*시뮬!$E$15+100*시뮬!$E$16+100*시뮬!$E$17)))))</f>
        <v>0</v>
      </c>
    </row>
    <row r="217" spans="1:16" x14ac:dyDescent="0.4">
      <c r="A217" s="4" t="s">
        <v>223</v>
      </c>
      <c r="B217" s="4" t="s">
        <v>145</v>
      </c>
      <c r="C217" s="4">
        <v>160</v>
      </c>
      <c r="D217" s="4">
        <v>0</v>
      </c>
      <c r="E217" s="4">
        <v>0</v>
      </c>
      <c r="F217" s="4">
        <v>0</v>
      </c>
      <c r="G217" s="4">
        <v>83</v>
      </c>
      <c r="H217" s="4">
        <v>16</v>
      </c>
      <c r="I217" s="4">
        <v>40</v>
      </c>
      <c r="J217" s="4">
        <v>21</v>
      </c>
      <c r="K217" s="4" t="s">
        <v>146</v>
      </c>
      <c r="L217" s="4" t="s">
        <v>147</v>
      </c>
      <c r="M217" s="8">
        <f t="shared" si="3"/>
        <v>1</v>
      </c>
      <c r="N217" s="4">
        <f>IF(M217&gt;=0.9,C217*시뮬!$E$12,)</f>
        <v>32000</v>
      </c>
      <c r="O217" s="4">
        <f>MAX(0,(IF(M217&gt;=0.9,(C217-시뮬!$C$13)*시뮬!$E$13,)))</f>
        <v>0</v>
      </c>
      <c r="P217" s="4">
        <f>IF(M217&lt;0.9,0,IF(C217&lt;=시뮬!$C$14,C217*시뮬!$E$14,
IF(C217&lt;=시뮬!$C$15,100*시뮬!$E$14+(C217-100)*시뮬!$E$15,
IF(C217&lt;=시뮬!$C$16,100*시뮬!$E$14+100*시뮬!$E$15+(C217-200)*시뮬!$E$16,
IF(C217&lt;=시뮬!$C$17,100*시뮬!$E$14+100*시뮬!$E$15+100*시뮬!$E$16+(C217-300)*시뮬!$E$17,
100*시뮬!$E$14+100*시뮬!$E$15+100*시뮬!$E$16+100*시뮬!$E$17)))))</f>
        <v>24000</v>
      </c>
    </row>
    <row r="218" spans="1:16" x14ac:dyDescent="0.4">
      <c r="A218" s="5" t="s">
        <v>223</v>
      </c>
      <c r="B218" s="5" t="s">
        <v>148</v>
      </c>
      <c r="C218" s="5">
        <v>122</v>
      </c>
      <c r="D218" s="5">
        <v>9</v>
      </c>
      <c r="E218" s="5">
        <v>4</v>
      </c>
      <c r="F218" s="5">
        <v>0</v>
      </c>
      <c r="G218" s="5">
        <v>34</v>
      </c>
      <c r="H218" s="5">
        <v>21</v>
      </c>
      <c r="I218" s="5">
        <v>43</v>
      </c>
      <c r="J218" s="5">
        <v>24</v>
      </c>
      <c r="K218" s="5">
        <v>5828</v>
      </c>
      <c r="L218" s="5" t="s">
        <v>149</v>
      </c>
      <c r="M218" s="9">
        <f t="shared" si="3"/>
        <v>0.90370370370370368</v>
      </c>
      <c r="N218" s="4">
        <f>IF(M218&gt;=0.9,C218*시뮬!$E$12,)</f>
        <v>24400</v>
      </c>
      <c r="O218" s="4">
        <f>MAX(0,(IF(M218&gt;=0.9,(C218-시뮬!$C$13)*시뮬!$E$13,)))</f>
        <v>0</v>
      </c>
      <c r="P218" s="4">
        <f>IF(M218&lt;0.9,0,IF(C218&lt;=시뮬!$C$14,C218*시뮬!$E$14,
IF(C218&lt;=시뮬!$C$15,100*시뮬!$E$14+(C218-100)*시뮬!$E$15,
IF(C218&lt;=시뮬!$C$16,100*시뮬!$E$14+100*시뮬!$E$15+(C218-200)*시뮬!$E$16,
IF(C218&lt;=시뮬!$C$17,100*시뮬!$E$14+100*시뮬!$E$15+100*시뮬!$E$16+(C218-300)*시뮬!$E$17,
100*시뮬!$E$14+100*시뮬!$E$15+100*시뮬!$E$16+100*시뮬!$E$17)))))</f>
        <v>8800</v>
      </c>
    </row>
    <row r="219" spans="1:16" x14ac:dyDescent="0.4">
      <c r="A219" s="4" t="s">
        <v>223</v>
      </c>
      <c r="B219" s="4" t="s">
        <v>150</v>
      </c>
      <c r="C219" s="4">
        <v>295</v>
      </c>
      <c r="D219" s="4">
        <v>6</v>
      </c>
      <c r="E219" s="4">
        <v>6</v>
      </c>
      <c r="F219" s="4">
        <v>0</v>
      </c>
      <c r="G219" s="4">
        <v>55</v>
      </c>
      <c r="H219" s="4">
        <v>64</v>
      </c>
      <c r="I219" s="4">
        <v>76</v>
      </c>
      <c r="J219" s="4">
        <v>100</v>
      </c>
      <c r="K219" s="4" t="s">
        <v>151</v>
      </c>
      <c r="L219" s="4" t="s">
        <v>152</v>
      </c>
      <c r="M219" s="8">
        <f t="shared" si="3"/>
        <v>0.96091205211726383</v>
      </c>
      <c r="N219" s="4">
        <f>IF(M219&gt;=0.9,C219*시뮬!$E$12,)</f>
        <v>59000</v>
      </c>
      <c r="O219" s="4">
        <f>MAX(0,(IF(M219&gt;=0.9,(C219-시뮬!$C$13)*시뮬!$E$13,)))</f>
        <v>115000</v>
      </c>
      <c r="P219" s="4">
        <f>IF(M219&lt;0.9,0,IF(C219&lt;=시뮬!$C$14,C219*시뮬!$E$14,
IF(C219&lt;=시뮬!$C$15,100*시뮬!$E$14+(C219-100)*시뮬!$E$15,
IF(C219&lt;=시뮬!$C$16,100*시뮬!$E$14+100*시뮬!$E$15+(C219-200)*시뮬!$E$16,
IF(C219&lt;=시뮬!$C$17,100*시뮬!$E$14+100*시뮬!$E$15+100*시뮬!$E$16+(C219-300)*시뮬!$E$17,
100*시뮬!$E$14+100*시뮬!$E$15+100*시뮬!$E$16+100*시뮬!$E$17)))))</f>
        <v>116000</v>
      </c>
    </row>
    <row r="220" spans="1:16" x14ac:dyDescent="0.4">
      <c r="A220" s="5" t="s">
        <v>223</v>
      </c>
      <c r="B220" s="5" t="s">
        <v>153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 t="s">
        <v>154</v>
      </c>
      <c r="L220" s="5" t="s">
        <v>155</v>
      </c>
      <c r="M220" s="9">
        <f t="shared" si="3"/>
        <v>0</v>
      </c>
      <c r="N220" s="4">
        <f>IF(M220&gt;=0.9,C220*시뮬!$E$12,)</f>
        <v>0</v>
      </c>
      <c r="O220" s="4">
        <f>MAX(0,(IF(M220&gt;=0.9,(C220-시뮬!$C$13)*시뮬!$E$13,)))</f>
        <v>0</v>
      </c>
      <c r="P220" s="4">
        <f>IF(M220&lt;0.9,0,IF(C220&lt;=시뮬!$C$14,C220*시뮬!$E$14,
IF(C220&lt;=시뮬!$C$15,100*시뮬!$E$14+(C220-100)*시뮬!$E$15,
IF(C220&lt;=시뮬!$C$16,100*시뮬!$E$14+100*시뮬!$E$15+(C220-200)*시뮬!$E$16,
IF(C220&lt;=시뮬!$C$17,100*시뮬!$E$14+100*시뮬!$E$15+100*시뮬!$E$16+(C220-300)*시뮬!$E$17,
100*시뮬!$E$14+100*시뮬!$E$15+100*시뮬!$E$16+100*시뮬!$E$17)))))</f>
        <v>0</v>
      </c>
    </row>
    <row r="221" spans="1:16" x14ac:dyDescent="0.4">
      <c r="A221" s="4" t="s">
        <v>223</v>
      </c>
      <c r="B221" s="4" t="s">
        <v>156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 t="s">
        <v>157</v>
      </c>
      <c r="L221" s="4" t="s">
        <v>158</v>
      </c>
      <c r="M221" s="8">
        <f t="shared" si="3"/>
        <v>0</v>
      </c>
      <c r="N221" s="4">
        <f>IF(M221&gt;=0.9,C221*시뮬!$E$12,)</f>
        <v>0</v>
      </c>
      <c r="O221" s="4">
        <f>MAX(0,(IF(M221&gt;=0.9,(C221-시뮬!$C$13)*시뮬!$E$13,)))</f>
        <v>0</v>
      </c>
      <c r="P221" s="4">
        <f>IF(M221&lt;0.9,0,IF(C221&lt;=시뮬!$C$14,C221*시뮬!$E$14,
IF(C221&lt;=시뮬!$C$15,100*시뮬!$E$14+(C221-100)*시뮬!$E$15,
IF(C221&lt;=시뮬!$C$16,100*시뮬!$E$14+100*시뮬!$E$15+(C221-200)*시뮬!$E$16,
IF(C221&lt;=시뮬!$C$17,100*시뮬!$E$14+100*시뮬!$E$15+100*시뮬!$E$16+(C221-300)*시뮬!$E$17,
100*시뮬!$E$14+100*시뮬!$E$15+100*시뮬!$E$16+100*시뮬!$E$17)))))</f>
        <v>0</v>
      </c>
    </row>
    <row r="222" spans="1:16" x14ac:dyDescent="0.4">
      <c r="A222" s="5" t="s">
        <v>223</v>
      </c>
      <c r="B222" s="5" t="s">
        <v>159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 t="s">
        <v>160</v>
      </c>
      <c r="L222" s="5" t="s">
        <v>161</v>
      </c>
      <c r="M222" s="9">
        <f t="shared" si="3"/>
        <v>0</v>
      </c>
      <c r="N222" s="4">
        <f>IF(M222&gt;=0.9,C222*시뮬!$E$12,)</f>
        <v>0</v>
      </c>
      <c r="O222" s="4">
        <f>MAX(0,(IF(M222&gt;=0.9,(C222-시뮬!$C$13)*시뮬!$E$13,)))</f>
        <v>0</v>
      </c>
      <c r="P222" s="4">
        <f>IF(M222&lt;0.9,0,IF(C222&lt;=시뮬!$C$14,C222*시뮬!$E$14,
IF(C222&lt;=시뮬!$C$15,100*시뮬!$E$14+(C222-100)*시뮬!$E$15,
IF(C222&lt;=시뮬!$C$16,100*시뮬!$E$14+100*시뮬!$E$15+(C222-200)*시뮬!$E$16,
IF(C222&lt;=시뮬!$C$17,100*시뮬!$E$14+100*시뮬!$E$15+100*시뮬!$E$16+(C222-300)*시뮬!$E$17,
100*시뮬!$E$14+100*시뮬!$E$15+100*시뮬!$E$16+100*시뮬!$E$17)))))</f>
        <v>0</v>
      </c>
    </row>
    <row r="223" spans="1:16" x14ac:dyDescent="0.4">
      <c r="A223" s="4" t="s">
        <v>223</v>
      </c>
      <c r="B223" s="4" t="s">
        <v>162</v>
      </c>
      <c r="C223" s="4">
        <v>241</v>
      </c>
      <c r="D223" s="4">
        <v>4</v>
      </c>
      <c r="E223" s="4">
        <v>8</v>
      </c>
      <c r="F223" s="4">
        <v>0</v>
      </c>
      <c r="G223" s="4">
        <v>76</v>
      </c>
      <c r="H223" s="4">
        <v>75</v>
      </c>
      <c r="I223" s="4">
        <v>55</v>
      </c>
      <c r="J223" s="4">
        <v>35</v>
      </c>
      <c r="K223" s="4" t="s">
        <v>163</v>
      </c>
      <c r="L223" s="4" t="s">
        <v>164</v>
      </c>
      <c r="M223" s="8">
        <f t="shared" si="3"/>
        <v>0.95256916996047436</v>
      </c>
      <c r="N223" s="4">
        <f>IF(M223&gt;=0.9,C223*시뮬!$E$12,)</f>
        <v>48200</v>
      </c>
      <c r="O223" s="4">
        <f>MAX(0,(IF(M223&gt;=0.9,(C223-시뮬!$C$13)*시뮬!$E$13,)))</f>
        <v>61000</v>
      </c>
      <c r="P223" s="4">
        <f>IF(M223&lt;0.9,0,IF(C223&lt;=시뮬!$C$14,C223*시뮬!$E$14,
IF(C223&lt;=시뮬!$C$15,100*시뮬!$E$14+(C223-100)*시뮬!$E$15,
IF(C223&lt;=시뮬!$C$16,100*시뮬!$E$14+100*시뮬!$E$15+(C223-200)*시뮬!$E$16,
IF(C223&lt;=시뮬!$C$17,100*시뮬!$E$14+100*시뮬!$E$15+100*시뮬!$E$16+(C223-300)*시뮬!$E$17,
100*시뮬!$E$14+100*시뮬!$E$15+100*시뮬!$E$16+100*시뮬!$E$17)))))</f>
        <v>72800</v>
      </c>
    </row>
    <row r="224" spans="1:16" x14ac:dyDescent="0.4">
      <c r="A224" s="5" t="s">
        <v>223</v>
      </c>
      <c r="B224" s="5" t="s">
        <v>165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 t="s">
        <v>166</v>
      </c>
      <c r="L224" s="5" t="s">
        <v>167</v>
      </c>
      <c r="M224" s="9">
        <f t="shared" si="3"/>
        <v>0</v>
      </c>
      <c r="N224" s="4">
        <f>IF(M224&gt;=0.9,C224*시뮬!$E$12,)</f>
        <v>0</v>
      </c>
      <c r="O224" s="4">
        <f>MAX(0,(IF(M224&gt;=0.9,(C224-시뮬!$C$13)*시뮬!$E$13,)))</f>
        <v>0</v>
      </c>
      <c r="P224" s="4">
        <f>IF(M224&lt;0.9,0,IF(C224&lt;=시뮬!$C$14,C224*시뮬!$E$14,
IF(C224&lt;=시뮬!$C$15,100*시뮬!$E$14+(C224-100)*시뮬!$E$15,
IF(C224&lt;=시뮬!$C$16,100*시뮬!$E$14+100*시뮬!$E$15+(C224-200)*시뮬!$E$16,
IF(C224&lt;=시뮬!$C$17,100*시뮬!$E$14+100*시뮬!$E$15+100*시뮬!$E$16+(C224-300)*시뮬!$E$17,
100*시뮬!$E$14+100*시뮬!$E$15+100*시뮬!$E$16+100*시뮬!$E$17)))))</f>
        <v>0</v>
      </c>
    </row>
    <row r="225" spans="1:16" x14ac:dyDescent="0.4">
      <c r="A225" s="4" t="s">
        <v>223</v>
      </c>
      <c r="B225" s="4" t="s">
        <v>171</v>
      </c>
      <c r="C225" s="4">
        <v>20</v>
      </c>
      <c r="D225" s="4">
        <v>2</v>
      </c>
      <c r="E225" s="4">
        <v>0</v>
      </c>
      <c r="F225" s="4">
        <v>0</v>
      </c>
      <c r="G225" s="4">
        <v>20</v>
      </c>
      <c r="H225" s="4">
        <v>0</v>
      </c>
      <c r="I225" s="4">
        <v>0</v>
      </c>
      <c r="J225" s="4">
        <v>0</v>
      </c>
      <c r="K225" s="4" t="s">
        <v>172</v>
      </c>
      <c r="L225" s="4" t="s">
        <v>173</v>
      </c>
      <c r="M225" s="8">
        <f t="shared" si="3"/>
        <v>0.90909090909090906</v>
      </c>
      <c r="N225" s="4">
        <f>IF(M225&gt;=0.9,C225*시뮬!$E$12,)</f>
        <v>4000</v>
      </c>
      <c r="O225" s="4">
        <f>MAX(0,(IF(M225&gt;=0.9,(C225-시뮬!$C$13)*시뮬!$E$13,)))</f>
        <v>0</v>
      </c>
      <c r="P225" s="4">
        <f>IF(M225&lt;0.9,0,IF(C225&lt;=시뮬!$C$14,C225*시뮬!$E$14,
IF(C225&lt;=시뮬!$C$15,100*시뮬!$E$14+(C225-100)*시뮬!$E$15,
IF(C225&lt;=시뮬!$C$16,100*시뮬!$E$14+100*시뮬!$E$15+(C225-200)*시뮬!$E$16,
IF(C225&lt;=시뮬!$C$17,100*시뮬!$E$14+100*시뮬!$E$15+100*시뮬!$E$16+(C225-300)*시뮬!$E$17,
100*시뮬!$E$14+100*시뮬!$E$15+100*시뮬!$E$16+100*시뮬!$E$17)))))</f>
        <v>0</v>
      </c>
    </row>
    <row r="226" spans="1:16" x14ac:dyDescent="0.4">
      <c r="A226" s="5" t="s">
        <v>223</v>
      </c>
      <c r="B226" s="5" t="s">
        <v>174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 t="s">
        <v>175</v>
      </c>
      <c r="L226" s="5" t="s">
        <v>176</v>
      </c>
      <c r="M226" s="9">
        <f t="shared" si="3"/>
        <v>0</v>
      </c>
      <c r="N226" s="4">
        <f>IF(M226&gt;=0.9,C226*시뮬!$E$12,)</f>
        <v>0</v>
      </c>
      <c r="O226" s="4">
        <f>MAX(0,(IF(M226&gt;=0.9,(C226-시뮬!$C$13)*시뮬!$E$13,)))</f>
        <v>0</v>
      </c>
      <c r="P226" s="4">
        <f>IF(M226&lt;0.9,0,IF(C226&lt;=시뮬!$C$14,C226*시뮬!$E$14,
IF(C226&lt;=시뮬!$C$15,100*시뮬!$E$14+(C226-100)*시뮬!$E$15,
IF(C226&lt;=시뮬!$C$16,100*시뮬!$E$14+100*시뮬!$E$15+(C226-200)*시뮬!$E$16,
IF(C226&lt;=시뮬!$C$17,100*시뮬!$E$14+100*시뮬!$E$15+100*시뮬!$E$16+(C226-300)*시뮬!$E$17,
100*시뮬!$E$14+100*시뮬!$E$15+100*시뮬!$E$16+100*시뮬!$E$17)))))</f>
        <v>0</v>
      </c>
    </row>
    <row r="227" spans="1:16" x14ac:dyDescent="0.4">
      <c r="A227" s="4" t="s">
        <v>223</v>
      </c>
      <c r="B227" s="4" t="s">
        <v>177</v>
      </c>
      <c r="C227" s="4">
        <v>203</v>
      </c>
      <c r="D227" s="4">
        <v>1</v>
      </c>
      <c r="E227" s="4">
        <v>0</v>
      </c>
      <c r="F227" s="4">
        <v>0</v>
      </c>
      <c r="G227" s="4">
        <v>37</v>
      </c>
      <c r="H227" s="4">
        <v>30</v>
      </c>
      <c r="I227" s="4">
        <v>47</v>
      </c>
      <c r="J227" s="4">
        <v>89</v>
      </c>
      <c r="K227" s="4" t="s">
        <v>178</v>
      </c>
      <c r="L227" s="4" t="s">
        <v>179</v>
      </c>
      <c r="M227" s="8">
        <f t="shared" si="3"/>
        <v>0.99509803921568629</v>
      </c>
      <c r="N227" s="4">
        <f>IF(M227&gt;=0.9,C227*시뮬!$E$12,)</f>
        <v>40600</v>
      </c>
      <c r="O227" s="4">
        <f>MAX(0,(IF(M227&gt;=0.9,(C227-시뮬!$C$13)*시뮬!$E$13,)))</f>
        <v>23000</v>
      </c>
      <c r="P227" s="4">
        <f>IF(M227&lt;0.9,0,IF(C227&lt;=시뮬!$C$14,C227*시뮬!$E$14,
IF(C227&lt;=시뮬!$C$15,100*시뮬!$E$14+(C227-100)*시뮬!$E$15,
IF(C227&lt;=시뮬!$C$16,100*시뮬!$E$14+100*시뮬!$E$15+(C227-200)*시뮬!$E$16,
IF(C227&lt;=시뮬!$C$17,100*시뮬!$E$14+100*시뮬!$E$15+100*시뮬!$E$16+(C227-300)*시뮬!$E$17,
100*시뮬!$E$14+100*시뮬!$E$15+100*시뮬!$E$16+100*시뮬!$E$17)))))</f>
        <v>42400</v>
      </c>
    </row>
    <row r="228" spans="1:16" x14ac:dyDescent="0.4">
      <c r="A228" s="5" t="s">
        <v>223</v>
      </c>
      <c r="B228" s="5" t="s">
        <v>180</v>
      </c>
      <c r="C228" s="5">
        <v>301</v>
      </c>
      <c r="D228" s="5">
        <v>19</v>
      </c>
      <c r="E228" s="5">
        <v>2</v>
      </c>
      <c r="F228" s="5">
        <v>0</v>
      </c>
      <c r="G228" s="5">
        <v>91</v>
      </c>
      <c r="H228" s="5">
        <v>35</v>
      </c>
      <c r="I228" s="5">
        <v>67</v>
      </c>
      <c r="J228" s="5">
        <v>108</v>
      </c>
      <c r="K228" s="5" t="s">
        <v>181</v>
      </c>
      <c r="L228" s="5" t="s">
        <v>182</v>
      </c>
      <c r="M228" s="9">
        <f t="shared" si="3"/>
        <v>0.93478260869565222</v>
      </c>
      <c r="N228" s="4">
        <f>IF(M228&gt;=0.9,C228*시뮬!$E$12,)</f>
        <v>60200</v>
      </c>
      <c r="O228" s="4">
        <f>MAX(0,(IF(M228&gt;=0.9,(C228-시뮬!$C$13)*시뮬!$E$13,)))</f>
        <v>121000</v>
      </c>
      <c r="P228" s="4">
        <f>IF(M228&lt;0.9,0,IF(C228&lt;=시뮬!$C$14,C228*시뮬!$E$14,
IF(C228&lt;=시뮬!$C$15,100*시뮬!$E$14+(C228-100)*시뮬!$E$15,
IF(C228&lt;=시뮬!$C$16,100*시뮬!$E$14+100*시뮬!$E$15+(C228-200)*시뮬!$E$16,
IF(C228&lt;=시뮬!$C$17,100*시뮬!$E$14+100*시뮬!$E$15+100*시뮬!$E$16+(C228-300)*시뮬!$E$17,
100*시뮬!$E$14+100*시뮬!$E$15+100*시뮬!$E$16+100*시뮬!$E$17)))))</f>
        <v>121000</v>
      </c>
    </row>
    <row r="229" spans="1:16" x14ac:dyDescent="0.4">
      <c r="A229" s="4" t="s">
        <v>223</v>
      </c>
      <c r="B229" s="4" t="s">
        <v>183</v>
      </c>
      <c r="C229" s="4">
        <v>109</v>
      </c>
      <c r="D229" s="4">
        <v>2</v>
      </c>
      <c r="E229" s="4">
        <v>0</v>
      </c>
      <c r="F229" s="4">
        <v>0</v>
      </c>
      <c r="G229" s="4">
        <v>0</v>
      </c>
      <c r="H229" s="4">
        <v>9</v>
      </c>
      <c r="I229" s="4">
        <v>53</v>
      </c>
      <c r="J229" s="4">
        <v>47</v>
      </c>
      <c r="K229" s="4" t="s">
        <v>184</v>
      </c>
      <c r="L229" s="4" t="s">
        <v>185</v>
      </c>
      <c r="M229" s="8">
        <f t="shared" si="3"/>
        <v>0.98198198198198194</v>
      </c>
      <c r="N229" s="4">
        <f>IF(M229&gt;=0.9,C229*시뮬!$E$12,)</f>
        <v>21800</v>
      </c>
      <c r="O229" s="4">
        <f>MAX(0,(IF(M229&gt;=0.9,(C229-시뮬!$C$13)*시뮬!$E$13,)))</f>
        <v>0</v>
      </c>
      <c r="P229" s="4">
        <f>IF(M229&lt;0.9,0,IF(C229&lt;=시뮬!$C$14,C229*시뮬!$E$14,
IF(C229&lt;=시뮬!$C$15,100*시뮬!$E$14+(C229-100)*시뮬!$E$15,
IF(C229&lt;=시뮬!$C$16,100*시뮬!$E$14+100*시뮬!$E$15+(C229-200)*시뮬!$E$16,
IF(C229&lt;=시뮬!$C$17,100*시뮬!$E$14+100*시뮬!$E$15+100*시뮬!$E$16+(C229-300)*시뮬!$E$17,
100*시뮬!$E$14+100*시뮬!$E$15+100*시뮬!$E$16+100*시뮬!$E$17)))))</f>
        <v>3600</v>
      </c>
    </row>
    <row r="230" spans="1:16" x14ac:dyDescent="0.4">
      <c r="A230" s="5" t="s">
        <v>223</v>
      </c>
      <c r="B230" s="5" t="s">
        <v>186</v>
      </c>
      <c r="C230" s="5">
        <v>237</v>
      </c>
      <c r="D230" s="5">
        <v>4</v>
      </c>
      <c r="E230" s="5">
        <v>2</v>
      </c>
      <c r="F230" s="5">
        <v>0</v>
      </c>
      <c r="G230" s="5">
        <v>53</v>
      </c>
      <c r="H230" s="5">
        <v>59</v>
      </c>
      <c r="I230" s="5">
        <v>41</v>
      </c>
      <c r="J230" s="5">
        <v>84</v>
      </c>
      <c r="K230" s="5" t="s">
        <v>187</v>
      </c>
      <c r="L230" s="5" t="s">
        <v>188</v>
      </c>
      <c r="M230" s="9">
        <f t="shared" si="3"/>
        <v>0.97530864197530864</v>
      </c>
      <c r="N230" s="4">
        <f>IF(M230&gt;=0.9,C230*시뮬!$E$12,)</f>
        <v>47400</v>
      </c>
      <c r="O230" s="4">
        <f>MAX(0,(IF(M230&gt;=0.9,(C230-시뮬!$C$13)*시뮬!$E$13,)))</f>
        <v>57000</v>
      </c>
      <c r="P230" s="4">
        <f>IF(M230&lt;0.9,0,IF(C230&lt;=시뮬!$C$14,C230*시뮬!$E$14,
IF(C230&lt;=시뮬!$C$15,100*시뮬!$E$14+(C230-100)*시뮬!$E$15,
IF(C230&lt;=시뮬!$C$16,100*시뮬!$E$14+100*시뮬!$E$15+(C230-200)*시뮬!$E$16,
IF(C230&lt;=시뮬!$C$17,100*시뮬!$E$14+100*시뮬!$E$15+100*시뮬!$E$16+(C230-300)*시뮬!$E$17,
100*시뮬!$E$14+100*시뮬!$E$15+100*시뮬!$E$16+100*시뮬!$E$17)))))</f>
        <v>69600</v>
      </c>
    </row>
    <row r="231" spans="1:16" x14ac:dyDescent="0.4">
      <c r="A231" s="4" t="s">
        <v>223</v>
      </c>
      <c r="B231" s="4" t="s">
        <v>189</v>
      </c>
      <c r="C231" s="4">
        <v>170</v>
      </c>
      <c r="D231" s="4">
        <v>2</v>
      </c>
      <c r="E231" s="4">
        <v>2</v>
      </c>
      <c r="F231" s="4">
        <v>2</v>
      </c>
      <c r="G231" s="4">
        <v>79</v>
      </c>
      <c r="H231" s="4">
        <v>56</v>
      </c>
      <c r="I231" s="4">
        <v>35</v>
      </c>
      <c r="J231" s="4">
        <v>0</v>
      </c>
      <c r="K231" s="4" t="s">
        <v>190</v>
      </c>
      <c r="L231" s="4" t="s">
        <v>191</v>
      </c>
      <c r="M231" s="8">
        <f t="shared" si="3"/>
        <v>0.96590909090909094</v>
      </c>
      <c r="N231" s="4">
        <f>IF(M231&gt;=0.9,C231*시뮬!$E$12,)</f>
        <v>34000</v>
      </c>
      <c r="O231" s="4">
        <f>MAX(0,(IF(M231&gt;=0.9,(C231-시뮬!$C$13)*시뮬!$E$13,)))</f>
        <v>0</v>
      </c>
      <c r="P231" s="4">
        <f>IF(M231&lt;0.9,0,IF(C231&lt;=시뮬!$C$14,C231*시뮬!$E$14,
IF(C231&lt;=시뮬!$C$15,100*시뮬!$E$14+(C231-100)*시뮬!$E$15,
IF(C231&lt;=시뮬!$C$16,100*시뮬!$E$14+100*시뮬!$E$15+(C231-200)*시뮬!$E$16,
IF(C231&lt;=시뮬!$C$17,100*시뮬!$E$14+100*시뮬!$E$15+100*시뮬!$E$16+(C231-300)*시뮬!$E$17,
100*시뮬!$E$14+100*시뮬!$E$15+100*시뮬!$E$16+100*시뮬!$E$17)))))</f>
        <v>28000</v>
      </c>
    </row>
    <row r="232" spans="1:16" x14ac:dyDescent="0.4">
      <c r="A232" s="5" t="s">
        <v>223</v>
      </c>
      <c r="B232" s="5" t="s">
        <v>192</v>
      </c>
      <c r="C232" s="5">
        <v>55</v>
      </c>
      <c r="D232" s="5">
        <v>2</v>
      </c>
      <c r="E232" s="5">
        <v>0</v>
      </c>
      <c r="F232" s="5">
        <v>0</v>
      </c>
      <c r="G232" s="5">
        <v>12</v>
      </c>
      <c r="H232" s="5">
        <v>10</v>
      </c>
      <c r="I232" s="5">
        <v>4</v>
      </c>
      <c r="J232" s="5">
        <v>29</v>
      </c>
      <c r="K232" s="5" t="s">
        <v>193</v>
      </c>
      <c r="L232" s="5" t="s">
        <v>194</v>
      </c>
      <c r="M232" s="9">
        <f t="shared" si="3"/>
        <v>0.96491228070175439</v>
      </c>
      <c r="N232" s="4">
        <f>IF(M232&gt;=0.9,C232*시뮬!$E$12,)</f>
        <v>11000</v>
      </c>
      <c r="O232" s="4">
        <f>MAX(0,(IF(M232&gt;=0.9,(C232-시뮬!$C$13)*시뮬!$E$13,)))</f>
        <v>0</v>
      </c>
      <c r="P232" s="4">
        <f>IF(M232&lt;0.9,0,IF(C232&lt;=시뮬!$C$14,C232*시뮬!$E$14,
IF(C232&lt;=시뮬!$C$15,100*시뮬!$E$14+(C232-100)*시뮬!$E$15,
IF(C232&lt;=시뮬!$C$16,100*시뮬!$E$14+100*시뮬!$E$15+(C232-200)*시뮬!$E$16,
IF(C232&lt;=시뮬!$C$17,100*시뮬!$E$14+100*시뮬!$E$15+100*시뮬!$E$16+(C232-300)*시뮬!$E$17,
100*시뮬!$E$14+100*시뮬!$E$15+100*시뮬!$E$16+100*시뮬!$E$17)))))</f>
        <v>0</v>
      </c>
    </row>
    <row r="233" spans="1:16" x14ac:dyDescent="0.4">
      <c r="A233" s="4" t="s">
        <v>224</v>
      </c>
      <c r="B233" s="4" t="s">
        <v>136</v>
      </c>
      <c r="C233" s="4">
        <v>9</v>
      </c>
      <c r="D233" s="4">
        <v>0</v>
      </c>
      <c r="E233" s="4">
        <v>0</v>
      </c>
      <c r="F233" s="4">
        <v>0</v>
      </c>
      <c r="G233" s="4">
        <v>0</v>
      </c>
      <c r="H233" s="4">
        <v>3</v>
      </c>
      <c r="I233" s="4">
        <v>6</v>
      </c>
      <c r="J233" s="4">
        <v>0</v>
      </c>
      <c r="K233" s="4" t="s">
        <v>137</v>
      </c>
      <c r="L233" s="4" t="s">
        <v>138</v>
      </c>
      <c r="M233" s="8">
        <f t="shared" si="3"/>
        <v>1</v>
      </c>
      <c r="N233" s="4">
        <f>IF(M233&gt;=0.9,C233*시뮬!$E$12,)</f>
        <v>1800</v>
      </c>
      <c r="O233" s="4">
        <f>MAX(0,(IF(M233&gt;=0.9,(C233-시뮬!$C$13)*시뮬!$E$13,)))</f>
        <v>0</v>
      </c>
      <c r="P233" s="4">
        <f>IF(M233&lt;0.9,0,IF(C233&lt;=시뮬!$C$14,C233*시뮬!$E$14,
IF(C233&lt;=시뮬!$C$15,100*시뮬!$E$14+(C233-100)*시뮬!$E$15,
IF(C233&lt;=시뮬!$C$16,100*시뮬!$E$14+100*시뮬!$E$15+(C233-200)*시뮬!$E$16,
IF(C233&lt;=시뮬!$C$17,100*시뮬!$E$14+100*시뮬!$E$15+100*시뮬!$E$16+(C233-300)*시뮬!$E$17,
100*시뮬!$E$14+100*시뮬!$E$15+100*시뮬!$E$16+100*시뮬!$E$17)))))</f>
        <v>0</v>
      </c>
    </row>
    <row r="234" spans="1:16" x14ac:dyDescent="0.4">
      <c r="A234" s="5" t="s">
        <v>224</v>
      </c>
      <c r="B234" s="5" t="s">
        <v>139</v>
      </c>
      <c r="C234" s="5">
        <v>311</v>
      </c>
      <c r="D234" s="5">
        <v>15</v>
      </c>
      <c r="E234" s="5">
        <v>7</v>
      </c>
      <c r="F234" s="5">
        <v>0</v>
      </c>
      <c r="G234" s="5">
        <v>91</v>
      </c>
      <c r="H234" s="5">
        <v>32</v>
      </c>
      <c r="I234" s="5">
        <v>76</v>
      </c>
      <c r="J234" s="5">
        <v>112</v>
      </c>
      <c r="K234" s="5" t="s">
        <v>140</v>
      </c>
      <c r="L234" s="5" t="s">
        <v>141</v>
      </c>
      <c r="M234" s="9">
        <f t="shared" si="3"/>
        <v>0.93393393393393398</v>
      </c>
      <c r="N234" s="4">
        <f>IF(M234&gt;=0.9,C234*시뮬!$E$12,)</f>
        <v>62200</v>
      </c>
      <c r="O234" s="4">
        <f>MAX(0,(IF(M234&gt;=0.9,(C234-시뮬!$C$13)*시뮬!$E$13,)))</f>
        <v>131000</v>
      </c>
      <c r="P234" s="4">
        <f>IF(M234&lt;0.9,0,IF(C234&lt;=시뮬!$C$14,C234*시뮬!$E$14,
IF(C234&lt;=시뮬!$C$15,100*시뮬!$E$14+(C234-100)*시뮬!$E$15,
IF(C234&lt;=시뮬!$C$16,100*시뮬!$E$14+100*시뮬!$E$15+(C234-200)*시뮬!$E$16,
IF(C234&lt;=시뮬!$C$17,100*시뮬!$E$14+100*시뮬!$E$15+100*시뮬!$E$16+(C234-300)*시뮬!$E$17,
100*시뮬!$E$14+100*시뮬!$E$15+100*시뮬!$E$16+100*시뮬!$E$17)))))</f>
        <v>131000</v>
      </c>
    </row>
    <row r="235" spans="1:16" x14ac:dyDescent="0.4">
      <c r="A235" s="4" t="s">
        <v>224</v>
      </c>
      <c r="B235" s="4" t="s">
        <v>142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 t="s">
        <v>143</v>
      </c>
      <c r="L235" s="4" t="s">
        <v>144</v>
      </c>
      <c r="M235" s="8">
        <f t="shared" si="3"/>
        <v>0</v>
      </c>
      <c r="N235" s="4">
        <f>IF(M235&gt;=0.9,C235*시뮬!$E$12,)</f>
        <v>0</v>
      </c>
      <c r="O235" s="4">
        <f>MAX(0,(IF(M235&gt;=0.9,(C235-시뮬!$C$13)*시뮬!$E$13,)))</f>
        <v>0</v>
      </c>
      <c r="P235" s="4">
        <f>IF(M235&lt;0.9,0,IF(C235&lt;=시뮬!$C$14,C235*시뮬!$E$14,
IF(C235&lt;=시뮬!$C$15,100*시뮬!$E$14+(C235-100)*시뮬!$E$15,
IF(C235&lt;=시뮬!$C$16,100*시뮬!$E$14+100*시뮬!$E$15+(C235-200)*시뮬!$E$16,
IF(C235&lt;=시뮬!$C$17,100*시뮬!$E$14+100*시뮬!$E$15+100*시뮬!$E$16+(C235-300)*시뮬!$E$17,
100*시뮬!$E$14+100*시뮬!$E$15+100*시뮬!$E$16+100*시뮬!$E$17)))))</f>
        <v>0</v>
      </c>
    </row>
    <row r="236" spans="1:16" x14ac:dyDescent="0.4">
      <c r="A236" s="5" t="s">
        <v>224</v>
      </c>
      <c r="B236" s="5" t="s">
        <v>145</v>
      </c>
      <c r="C236" s="5">
        <v>149</v>
      </c>
      <c r="D236" s="5">
        <v>0</v>
      </c>
      <c r="E236" s="5">
        <v>0</v>
      </c>
      <c r="F236" s="5">
        <v>0</v>
      </c>
      <c r="G236" s="5">
        <v>64</v>
      </c>
      <c r="H236" s="5">
        <v>14</v>
      </c>
      <c r="I236" s="5">
        <v>45</v>
      </c>
      <c r="J236" s="5">
        <v>26</v>
      </c>
      <c r="K236" s="5" t="s">
        <v>146</v>
      </c>
      <c r="L236" s="5" t="s">
        <v>147</v>
      </c>
      <c r="M236" s="9">
        <f t="shared" si="3"/>
        <v>1</v>
      </c>
      <c r="N236" s="4">
        <f>IF(M236&gt;=0.9,C236*시뮬!$E$12,)</f>
        <v>29800</v>
      </c>
      <c r="O236" s="4">
        <f>MAX(0,(IF(M236&gt;=0.9,(C236-시뮬!$C$13)*시뮬!$E$13,)))</f>
        <v>0</v>
      </c>
      <c r="P236" s="4">
        <f>IF(M236&lt;0.9,0,IF(C236&lt;=시뮬!$C$14,C236*시뮬!$E$14,
IF(C236&lt;=시뮬!$C$15,100*시뮬!$E$14+(C236-100)*시뮬!$E$15,
IF(C236&lt;=시뮬!$C$16,100*시뮬!$E$14+100*시뮬!$E$15+(C236-200)*시뮬!$E$16,
IF(C236&lt;=시뮬!$C$17,100*시뮬!$E$14+100*시뮬!$E$15+100*시뮬!$E$16+(C236-300)*시뮬!$E$17,
100*시뮬!$E$14+100*시뮬!$E$15+100*시뮬!$E$16+100*시뮬!$E$17)))))</f>
        <v>19600</v>
      </c>
    </row>
    <row r="237" spans="1:16" x14ac:dyDescent="0.4">
      <c r="A237" s="4" t="s">
        <v>224</v>
      </c>
      <c r="B237" s="4" t="s">
        <v>148</v>
      </c>
      <c r="C237" s="4">
        <v>103</v>
      </c>
      <c r="D237" s="4">
        <v>7</v>
      </c>
      <c r="E237" s="4">
        <v>1</v>
      </c>
      <c r="F237" s="4">
        <v>0</v>
      </c>
      <c r="G237" s="4">
        <v>24</v>
      </c>
      <c r="H237" s="4">
        <v>18</v>
      </c>
      <c r="I237" s="4">
        <v>51</v>
      </c>
      <c r="J237" s="4">
        <v>10</v>
      </c>
      <c r="K237" s="4">
        <v>5828</v>
      </c>
      <c r="L237" s="4" t="s">
        <v>149</v>
      </c>
      <c r="M237" s="8">
        <f t="shared" si="3"/>
        <v>0.92792792792792789</v>
      </c>
      <c r="N237" s="4">
        <f>IF(M237&gt;=0.9,C237*시뮬!$E$12,)</f>
        <v>20600</v>
      </c>
      <c r="O237" s="4">
        <f>MAX(0,(IF(M237&gt;=0.9,(C237-시뮬!$C$13)*시뮬!$E$13,)))</f>
        <v>0</v>
      </c>
      <c r="P237" s="4">
        <f>IF(M237&lt;0.9,0,IF(C237&lt;=시뮬!$C$14,C237*시뮬!$E$14,
IF(C237&lt;=시뮬!$C$15,100*시뮬!$E$14+(C237-100)*시뮬!$E$15,
IF(C237&lt;=시뮬!$C$16,100*시뮬!$E$14+100*시뮬!$E$15+(C237-200)*시뮬!$E$16,
IF(C237&lt;=시뮬!$C$17,100*시뮬!$E$14+100*시뮬!$E$15+100*시뮬!$E$16+(C237-300)*시뮬!$E$17,
100*시뮬!$E$14+100*시뮬!$E$15+100*시뮬!$E$16+100*시뮬!$E$17)))))</f>
        <v>1200</v>
      </c>
    </row>
    <row r="238" spans="1:16" x14ac:dyDescent="0.4">
      <c r="A238" s="5" t="s">
        <v>224</v>
      </c>
      <c r="B238" s="5" t="s">
        <v>150</v>
      </c>
      <c r="C238" s="5">
        <v>253</v>
      </c>
      <c r="D238" s="5">
        <v>7</v>
      </c>
      <c r="E238" s="5">
        <v>5</v>
      </c>
      <c r="F238" s="5">
        <v>0</v>
      </c>
      <c r="G238" s="5">
        <v>41</v>
      </c>
      <c r="H238" s="5">
        <v>67</v>
      </c>
      <c r="I238" s="5">
        <v>68</v>
      </c>
      <c r="J238" s="5">
        <v>77</v>
      </c>
      <c r="K238" s="5" t="s">
        <v>151</v>
      </c>
      <c r="L238" s="5" t="s">
        <v>152</v>
      </c>
      <c r="M238" s="9">
        <f t="shared" si="3"/>
        <v>0.95471698113207548</v>
      </c>
      <c r="N238" s="4">
        <f>IF(M238&gt;=0.9,C238*시뮬!$E$12,)</f>
        <v>50600</v>
      </c>
      <c r="O238" s="4">
        <f>MAX(0,(IF(M238&gt;=0.9,(C238-시뮬!$C$13)*시뮬!$E$13,)))</f>
        <v>73000</v>
      </c>
      <c r="P238" s="4">
        <f>IF(M238&lt;0.9,0,IF(C238&lt;=시뮬!$C$14,C238*시뮬!$E$14,
IF(C238&lt;=시뮬!$C$15,100*시뮬!$E$14+(C238-100)*시뮬!$E$15,
IF(C238&lt;=시뮬!$C$16,100*시뮬!$E$14+100*시뮬!$E$15+(C238-200)*시뮬!$E$16,
IF(C238&lt;=시뮬!$C$17,100*시뮬!$E$14+100*시뮬!$E$15+100*시뮬!$E$16+(C238-300)*시뮬!$E$17,
100*시뮬!$E$14+100*시뮬!$E$15+100*시뮬!$E$16+100*시뮬!$E$17)))))</f>
        <v>82400</v>
      </c>
    </row>
    <row r="239" spans="1:16" x14ac:dyDescent="0.4">
      <c r="A239" s="4" t="s">
        <v>224</v>
      </c>
      <c r="B239" s="4" t="s">
        <v>153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 t="s">
        <v>154</v>
      </c>
      <c r="L239" s="4" t="s">
        <v>155</v>
      </c>
      <c r="M239" s="8">
        <f t="shared" si="3"/>
        <v>0</v>
      </c>
      <c r="N239" s="4">
        <f>IF(M239&gt;=0.9,C239*시뮬!$E$12,)</f>
        <v>0</v>
      </c>
      <c r="O239" s="4">
        <f>MAX(0,(IF(M239&gt;=0.9,(C239-시뮬!$C$13)*시뮬!$E$13,)))</f>
        <v>0</v>
      </c>
      <c r="P239" s="4">
        <f>IF(M239&lt;0.9,0,IF(C239&lt;=시뮬!$C$14,C239*시뮬!$E$14,
IF(C239&lt;=시뮬!$C$15,100*시뮬!$E$14+(C239-100)*시뮬!$E$15,
IF(C239&lt;=시뮬!$C$16,100*시뮬!$E$14+100*시뮬!$E$15+(C239-200)*시뮬!$E$16,
IF(C239&lt;=시뮬!$C$17,100*시뮬!$E$14+100*시뮬!$E$15+100*시뮬!$E$16+(C239-300)*시뮬!$E$17,
100*시뮬!$E$14+100*시뮬!$E$15+100*시뮬!$E$16+100*시뮬!$E$17)))))</f>
        <v>0</v>
      </c>
    </row>
    <row r="240" spans="1:16" x14ac:dyDescent="0.4">
      <c r="A240" s="5" t="s">
        <v>224</v>
      </c>
      <c r="B240" s="5" t="s">
        <v>156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 t="s">
        <v>157</v>
      </c>
      <c r="L240" s="5" t="s">
        <v>158</v>
      </c>
      <c r="M240" s="9">
        <f t="shared" si="3"/>
        <v>0</v>
      </c>
      <c r="N240" s="4">
        <f>IF(M240&gt;=0.9,C240*시뮬!$E$12,)</f>
        <v>0</v>
      </c>
      <c r="O240" s="4">
        <f>MAX(0,(IF(M240&gt;=0.9,(C240-시뮬!$C$13)*시뮬!$E$13,)))</f>
        <v>0</v>
      </c>
      <c r="P240" s="4">
        <f>IF(M240&lt;0.9,0,IF(C240&lt;=시뮬!$C$14,C240*시뮬!$E$14,
IF(C240&lt;=시뮬!$C$15,100*시뮬!$E$14+(C240-100)*시뮬!$E$15,
IF(C240&lt;=시뮬!$C$16,100*시뮬!$E$14+100*시뮬!$E$15+(C240-200)*시뮬!$E$16,
IF(C240&lt;=시뮬!$C$17,100*시뮬!$E$14+100*시뮬!$E$15+100*시뮬!$E$16+(C240-300)*시뮬!$E$17,
100*시뮬!$E$14+100*시뮬!$E$15+100*시뮬!$E$16+100*시뮬!$E$17)))))</f>
        <v>0</v>
      </c>
    </row>
    <row r="241" spans="1:16" x14ac:dyDescent="0.4">
      <c r="A241" s="4" t="s">
        <v>224</v>
      </c>
      <c r="B241" s="4" t="s">
        <v>159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 t="s">
        <v>160</v>
      </c>
      <c r="L241" s="4" t="s">
        <v>161</v>
      </c>
      <c r="M241" s="8">
        <f t="shared" si="3"/>
        <v>0</v>
      </c>
      <c r="N241" s="4">
        <f>IF(M241&gt;=0.9,C241*시뮬!$E$12,)</f>
        <v>0</v>
      </c>
      <c r="O241" s="4">
        <f>MAX(0,(IF(M241&gt;=0.9,(C241-시뮬!$C$13)*시뮬!$E$13,)))</f>
        <v>0</v>
      </c>
      <c r="P241" s="4">
        <f>IF(M241&lt;0.9,0,IF(C241&lt;=시뮬!$C$14,C241*시뮬!$E$14,
IF(C241&lt;=시뮬!$C$15,100*시뮬!$E$14+(C241-100)*시뮬!$E$15,
IF(C241&lt;=시뮬!$C$16,100*시뮬!$E$14+100*시뮬!$E$15+(C241-200)*시뮬!$E$16,
IF(C241&lt;=시뮬!$C$17,100*시뮬!$E$14+100*시뮬!$E$15+100*시뮬!$E$16+(C241-300)*시뮬!$E$17,
100*시뮬!$E$14+100*시뮬!$E$15+100*시뮬!$E$16+100*시뮬!$E$17)))))</f>
        <v>0</v>
      </c>
    </row>
    <row r="242" spans="1:16" x14ac:dyDescent="0.4">
      <c r="A242" s="5" t="s">
        <v>224</v>
      </c>
      <c r="B242" s="5" t="s">
        <v>162</v>
      </c>
      <c r="C242" s="5">
        <v>308</v>
      </c>
      <c r="D242" s="5">
        <v>2</v>
      </c>
      <c r="E242" s="5">
        <v>11</v>
      </c>
      <c r="F242" s="5">
        <v>0</v>
      </c>
      <c r="G242" s="5">
        <v>79</v>
      </c>
      <c r="H242" s="5">
        <v>85</v>
      </c>
      <c r="I242" s="5">
        <v>71</v>
      </c>
      <c r="J242" s="5">
        <v>73</v>
      </c>
      <c r="K242" s="5" t="s">
        <v>163</v>
      </c>
      <c r="L242" s="5" t="s">
        <v>164</v>
      </c>
      <c r="M242" s="9">
        <f t="shared" si="3"/>
        <v>0.95950155763239875</v>
      </c>
      <c r="N242" s="4">
        <f>IF(M242&gt;=0.9,C242*시뮬!$E$12,)</f>
        <v>61600</v>
      </c>
      <c r="O242" s="4">
        <f>MAX(0,(IF(M242&gt;=0.9,(C242-시뮬!$C$13)*시뮬!$E$13,)))</f>
        <v>128000</v>
      </c>
      <c r="P242" s="4">
        <f>IF(M242&lt;0.9,0,IF(C242&lt;=시뮬!$C$14,C242*시뮬!$E$14,
IF(C242&lt;=시뮬!$C$15,100*시뮬!$E$14+(C242-100)*시뮬!$E$15,
IF(C242&lt;=시뮬!$C$16,100*시뮬!$E$14+100*시뮬!$E$15+(C242-200)*시뮬!$E$16,
IF(C242&lt;=시뮬!$C$17,100*시뮬!$E$14+100*시뮬!$E$15+100*시뮬!$E$16+(C242-300)*시뮬!$E$17,
100*시뮬!$E$14+100*시뮬!$E$15+100*시뮬!$E$16+100*시뮬!$E$17)))))</f>
        <v>128000</v>
      </c>
    </row>
    <row r="243" spans="1:16" x14ac:dyDescent="0.4">
      <c r="A243" s="4" t="s">
        <v>224</v>
      </c>
      <c r="B243" s="4" t="s">
        <v>165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 t="s">
        <v>166</v>
      </c>
      <c r="L243" s="4" t="s">
        <v>167</v>
      </c>
      <c r="M243" s="8">
        <f t="shared" si="3"/>
        <v>0</v>
      </c>
      <c r="N243" s="4">
        <f>IF(M243&gt;=0.9,C243*시뮬!$E$12,)</f>
        <v>0</v>
      </c>
      <c r="O243" s="4">
        <f>MAX(0,(IF(M243&gt;=0.9,(C243-시뮬!$C$13)*시뮬!$E$13,)))</f>
        <v>0</v>
      </c>
      <c r="P243" s="4">
        <f>IF(M243&lt;0.9,0,IF(C243&lt;=시뮬!$C$14,C243*시뮬!$E$14,
IF(C243&lt;=시뮬!$C$15,100*시뮬!$E$14+(C243-100)*시뮬!$E$15,
IF(C243&lt;=시뮬!$C$16,100*시뮬!$E$14+100*시뮬!$E$15+(C243-200)*시뮬!$E$16,
IF(C243&lt;=시뮬!$C$17,100*시뮬!$E$14+100*시뮬!$E$15+100*시뮬!$E$16+(C243-300)*시뮬!$E$17,
100*시뮬!$E$14+100*시뮬!$E$15+100*시뮬!$E$16+100*시뮬!$E$17)))))</f>
        <v>0</v>
      </c>
    </row>
    <row r="244" spans="1:16" x14ac:dyDescent="0.4">
      <c r="A244" s="5" t="s">
        <v>224</v>
      </c>
      <c r="B244" s="5" t="s">
        <v>171</v>
      </c>
      <c r="C244" s="5">
        <v>44</v>
      </c>
      <c r="D244" s="5">
        <v>1</v>
      </c>
      <c r="E244" s="5">
        <v>2</v>
      </c>
      <c r="F244" s="5">
        <v>0</v>
      </c>
      <c r="G244" s="5">
        <v>44</v>
      </c>
      <c r="H244" s="5">
        <v>0</v>
      </c>
      <c r="I244" s="5">
        <v>0</v>
      </c>
      <c r="J244" s="5">
        <v>0</v>
      </c>
      <c r="K244" s="5" t="s">
        <v>172</v>
      </c>
      <c r="L244" s="5" t="s">
        <v>173</v>
      </c>
      <c r="M244" s="9">
        <f t="shared" si="3"/>
        <v>0.93617021276595747</v>
      </c>
      <c r="N244" s="4">
        <f>IF(M244&gt;=0.9,C244*시뮬!$E$12,)</f>
        <v>8800</v>
      </c>
      <c r="O244" s="4">
        <f>MAX(0,(IF(M244&gt;=0.9,(C244-시뮬!$C$13)*시뮬!$E$13,)))</f>
        <v>0</v>
      </c>
      <c r="P244" s="4">
        <f>IF(M244&lt;0.9,0,IF(C244&lt;=시뮬!$C$14,C244*시뮬!$E$14,
IF(C244&lt;=시뮬!$C$15,100*시뮬!$E$14+(C244-100)*시뮬!$E$15,
IF(C244&lt;=시뮬!$C$16,100*시뮬!$E$14+100*시뮬!$E$15+(C244-200)*시뮬!$E$16,
IF(C244&lt;=시뮬!$C$17,100*시뮬!$E$14+100*시뮬!$E$15+100*시뮬!$E$16+(C244-300)*시뮬!$E$17,
100*시뮬!$E$14+100*시뮬!$E$15+100*시뮬!$E$16+100*시뮬!$E$17)))))</f>
        <v>0</v>
      </c>
    </row>
    <row r="245" spans="1:16" x14ac:dyDescent="0.4">
      <c r="A245" s="4" t="s">
        <v>224</v>
      </c>
      <c r="B245" s="4" t="s">
        <v>174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 t="s">
        <v>175</v>
      </c>
      <c r="L245" s="4" t="s">
        <v>176</v>
      </c>
      <c r="M245" s="8">
        <f t="shared" si="3"/>
        <v>0</v>
      </c>
      <c r="N245" s="4">
        <f>IF(M245&gt;=0.9,C245*시뮬!$E$12,)</f>
        <v>0</v>
      </c>
      <c r="O245" s="4">
        <f>MAX(0,(IF(M245&gt;=0.9,(C245-시뮬!$C$13)*시뮬!$E$13,)))</f>
        <v>0</v>
      </c>
      <c r="P245" s="4">
        <f>IF(M245&lt;0.9,0,IF(C245&lt;=시뮬!$C$14,C245*시뮬!$E$14,
IF(C245&lt;=시뮬!$C$15,100*시뮬!$E$14+(C245-100)*시뮬!$E$15,
IF(C245&lt;=시뮬!$C$16,100*시뮬!$E$14+100*시뮬!$E$15+(C245-200)*시뮬!$E$16,
IF(C245&lt;=시뮬!$C$17,100*시뮬!$E$14+100*시뮬!$E$15+100*시뮬!$E$16+(C245-300)*시뮬!$E$17,
100*시뮬!$E$14+100*시뮬!$E$15+100*시뮬!$E$16+100*시뮬!$E$17)))))</f>
        <v>0</v>
      </c>
    </row>
    <row r="246" spans="1:16" x14ac:dyDescent="0.4">
      <c r="A246" s="5" t="s">
        <v>224</v>
      </c>
      <c r="B246" s="5" t="s">
        <v>177</v>
      </c>
      <c r="C246" s="5">
        <v>217</v>
      </c>
      <c r="D246" s="5">
        <v>3</v>
      </c>
      <c r="E246" s="5">
        <v>0</v>
      </c>
      <c r="F246" s="5">
        <v>0</v>
      </c>
      <c r="G246" s="5">
        <v>29</v>
      </c>
      <c r="H246" s="5">
        <v>48</v>
      </c>
      <c r="I246" s="5">
        <v>68</v>
      </c>
      <c r="J246" s="5">
        <v>72</v>
      </c>
      <c r="K246" s="5" t="s">
        <v>178</v>
      </c>
      <c r="L246" s="5" t="s">
        <v>179</v>
      </c>
      <c r="M246" s="9">
        <f t="shared" si="3"/>
        <v>0.98636363636363633</v>
      </c>
      <c r="N246" s="4">
        <f>IF(M246&gt;=0.9,C246*시뮬!$E$12,)</f>
        <v>43400</v>
      </c>
      <c r="O246" s="4">
        <f>MAX(0,(IF(M246&gt;=0.9,(C246-시뮬!$C$13)*시뮬!$E$13,)))</f>
        <v>37000</v>
      </c>
      <c r="P246" s="4">
        <f>IF(M246&lt;0.9,0,IF(C246&lt;=시뮬!$C$14,C246*시뮬!$E$14,
IF(C246&lt;=시뮬!$C$15,100*시뮬!$E$14+(C246-100)*시뮬!$E$15,
IF(C246&lt;=시뮬!$C$16,100*시뮬!$E$14+100*시뮬!$E$15+(C246-200)*시뮬!$E$16,
IF(C246&lt;=시뮬!$C$17,100*시뮬!$E$14+100*시뮬!$E$15+100*시뮬!$E$16+(C246-300)*시뮬!$E$17,
100*시뮬!$E$14+100*시뮬!$E$15+100*시뮬!$E$16+100*시뮬!$E$17)))))</f>
        <v>53600</v>
      </c>
    </row>
    <row r="247" spans="1:16" x14ac:dyDescent="0.4">
      <c r="A247" s="4" t="s">
        <v>224</v>
      </c>
      <c r="B247" s="4" t="s">
        <v>180</v>
      </c>
      <c r="C247" s="4">
        <v>250</v>
      </c>
      <c r="D247" s="4">
        <v>22</v>
      </c>
      <c r="E247" s="4">
        <v>14</v>
      </c>
      <c r="F247" s="4">
        <v>0</v>
      </c>
      <c r="G247" s="4">
        <v>61</v>
      </c>
      <c r="H247" s="4">
        <v>22</v>
      </c>
      <c r="I247" s="4">
        <v>56</v>
      </c>
      <c r="J247" s="4">
        <v>111</v>
      </c>
      <c r="K247" s="4" t="s">
        <v>181</v>
      </c>
      <c r="L247" s="4" t="s">
        <v>182</v>
      </c>
      <c r="M247" s="8">
        <f t="shared" si="3"/>
        <v>0.87412587412587417</v>
      </c>
      <c r="N247" s="4">
        <f>IF(M247&gt;=0.9,C247*시뮬!$E$12,)</f>
        <v>0</v>
      </c>
      <c r="O247" s="4">
        <f>MAX(0,(IF(M247&gt;=0.9,(C247-시뮬!$C$13)*시뮬!$E$13,)))</f>
        <v>0</v>
      </c>
      <c r="P247" s="4">
        <f>IF(M247&lt;0.9,0,IF(C247&lt;=시뮬!$C$14,C247*시뮬!$E$14,
IF(C247&lt;=시뮬!$C$15,100*시뮬!$E$14+(C247-100)*시뮬!$E$15,
IF(C247&lt;=시뮬!$C$16,100*시뮬!$E$14+100*시뮬!$E$15+(C247-200)*시뮬!$E$16,
IF(C247&lt;=시뮬!$C$17,100*시뮬!$E$14+100*시뮬!$E$15+100*시뮬!$E$16+(C247-300)*시뮬!$E$17,
100*시뮬!$E$14+100*시뮬!$E$15+100*시뮬!$E$16+100*시뮬!$E$17)))))</f>
        <v>0</v>
      </c>
    </row>
    <row r="248" spans="1:16" x14ac:dyDescent="0.4">
      <c r="A248" s="5" t="s">
        <v>224</v>
      </c>
      <c r="B248" s="5" t="s">
        <v>183</v>
      </c>
      <c r="C248" s="5">
        <v>127</v>
      </c>
      <c r="D248" s="5">
        <v>3</v>
      </c>
      <c r="E248" s="5">
        <v>1</v>
      </c>
      <c r="F248" s="5">
        <v>0</v>
      </c>
      <c r="G248" s="5">
        <v>0</v>
      </c>
      <c r="H248" s="5">
        <v>5</v>
      </c>
      <c r="I248" s="5">
        <v>59</v>
      </c>
      <c r="J248" s="5">
        <v>63</v>
      </c>
      <c r="K248" s="5" t="s">
        <v>184</v>
      </c>
      <c r="L248" s="5" t="s">
        <v>185</v>
      </c>
      <c r="M248" s="9">
        <f t="shared" si="3"/>
        <v>0.96946564885496178</v>
      </c>
      <c r="N248" s="4">
        <f>IF(M248&gt;=0.9,C248*시뮬!$E$12,)</f>
        <v>25400</v>
      </c>
      <c r="O248" s="4">
        <f>MAX(0,(IF(M248&gt;=0.9,(C248-시뮬!$C$13)*시뮬!$E$13,)))</f>
        <v>0</v>
      </c>
      <c r="P248" s="4">
        <f>IF(M248&lt;0.9,0,IF(C248&lt;=시뮬!$C$14,C248*시뮬!$E$14,
IF(C248&lt;=시뮬!$C$15,100*시뮬!$E$14+(C248-100)*시뮬!$E$15,
IF(C248&lt;=시뮬!$C$16,100*시뮬!$E$14+100*시뮬!$E$15+(C248-200)*시뮬!$E$16,
IF(C248&lt;=시뮬!$C$17,100*시뮬!$E$14+100*시뮬!$E$15+100*시뮬!$E$16+(C248-300)*시뮬!$E$17,
100*시뮬!$E$14+100*시뮬!$E$15+100*시뮬!$E$16+100*시뮬!$E$17)))))</f>
        <v>10800</v>
      </c>
    </row>
    <row r="249" spans="1:16" x14ac:dyDescent="0.4">
      <c r="A249" s="4" t="s">
        <v>224</v>
      </c>
      <c r="B249" s="4" t="s">
        <v>186</v>
      </c>
      <c r="C249" s="4">
        <v>209</v>
      </c>
      <c r="D249" s="4">
        <v>2</v>
      </c>
      <c r="E249" s="4">
        <v>0</v>
      </c>
      <c r="F249" s="4">
        <v>0</v>
      </c>
      <c r="G249" s="4">
        <v>56</v>
      </c>
      <c r="H249" s="4">
        <v>42</v>
      </c>
      <c r="I249" s="4">
        <v>36</v>
      </c>
      <c r="J249" s="4">
        <v>75</v>
      </c>
      <c r="K249" s="4" t="s">
        <v>187</v>
      </c>
      <c r="L249" s="4" t="s">
        <v>188</v>
      </c>
      <c r="M249" s="8">
        <f t="shared" si="3"/>
        <v>0.99052132701421802</v>
      </c>
      <c r="N249" s="4">
        <f>IF(M249&gt;=0.9,C249*시뮬!$E$12,)</f>
        <v>41800</v>
      </c>
      <c r="O249" s="4">
        <f>MAX(0,(IF(M249&gt;=0.9,(C249-시뮬!$C$13)*시뮬!$E$13,)))</f>
        <v>29000</v>
      </c>
      <c r="P249" s="4">
        <f>IF(M249&lt;0.9,0,IF(C249&lt;=시뮬!$C$14,C249*시뮬!$E$14,
IF(C249&lt;=시뮬!$C$15,100*시뮬!$E$14+(C249-100)*시뮬!$E$15,
IF(C249&lt;=시뮬!$C$16,100*시뮬!$E$14+100*시뮬!$E$15+(C249-200)*시뮬!$E$16,
IF(C249&lt;=시뮬!$C$17,100*시뮬!$E$14+100*시뮬!$E$15+100*시뮬!$E$16+(C249-300)*시뮬!$E$17,
100*시뮬!$E$14+100*시뮬!$E$15+100*시뮬!$E$16+100*시뮬!$E$17)))))</f>
        <v>47200</v>
      </c>
    </row>
    <row r="250" spans="1:16" x14ac:dyDescent="0.4">
      <c r="A250" s="5" t="s">
        <v>224</v>
      </c>
      <c r="B250" s="5" t="s">
        <v>189</v>
      </c>
      <c r="C250" s="5">
        <v>183</v>
      </c>
      <c r="D250" s="5">
        <v>0</v>
      </c>
      <c r="E250" s="5">
        <v>7</v>
      </c>
      <c r="F250" s="5">
        <v>0</v>
      </c>
      <c r="G250" s="5">
        <v>90</v>
      </c>
      <c r="H250" s="5">
        <v>51</v>
      </c>
      <c r="I250" s="5">
        <v>42</v>
      </c>
      <c r="J250" s="5">
        <v>0</v>
      </c>
      <c r="K250" s="5" t="s">
        <v>190</v>
      </c>
      <c r="L250" s="5" t="s">
        <v>191</v>
      </c>
      <c r="M250" s="9">
        <f t="shared" si="3"/>
        <v>0.9631578947368421</v>
      </c>
      <c r="N250" s="4">
        <f>IF(M250&gt;=0.9,C250*시뮬!$E$12,)</f>
        <v>36600</v>
      </c>
      <c r="O250" s="4">
        <f>MAX(0,(IF(M250&gt;=0.9,(C250-시뮬!$C$13)*시뮬!$E$13,)))</f>
        <v>3000</v>
      </c>
      <c r="P250" s="4">
        <f>IF(M250&lt;0.9,0,IF(C250&lt;=시뮬!$C$14,C250*시뮬!$E$14,
IF(C250&lt;=시뮬!$C$15,100*시뮬!$E$14+(C250-100)*시뮬!$E$15,
IF(C250&lt;=시뮬!$C$16,100*시뮬!$E$14+100*시뮬!$E$15+(C250-200)*시뮬!$E$16,
IF(C250&lt;=시뮬!$C$17,100*시뮬!$E$14+100*시뮬!$E$15+100*시뮬!$E$16+(C250-300)*시뮬!$E$17,
100*시뮬!$E$14+100*시뮬!$E$15+100*시뮬!$E$16+100*시뮬!$E$17)))))</f>
        <v>33200</v>
      </c>
    </row>
    <row r="251" spans="1:16" x14ac:dyDescent="0.4">
      <c r="A251" s="4" t="s">
        <v>224</v>
      </c>
      <c r="B251" s="4" t="s">
        <v>192</v>
      </c>
      <c r="C251" s="4">
        <v>38</v>
      </c>
      <c r="D251" s="4">
        <v>1</v>
      </c>
      <c r="E251" s="4">
        <v>0</v>
      </c>
      <c r="F251" s="4">
        <v>0</v>
      </c>
      <c r="G251" s="4">
        <v>0</v>
      </c>
      <c r="H251" s="4">
        <v>8</v>
      </c>
      <c r="I251" s="4">
        <v>12</v>
      </c>
      <c r="J251" s="4">
        <v>18</v>
      </c>
      <c r="K251" s="4" t="s">
        <v>193</v>
      </c>
      <c r="L251" s="4" t="s">
        <v>194</v>
      </c>
      <c r="M251" s="8">
        <f t="shared" si="3"/>
        <v>0.97435897435897434</v>
      </c>
      <c r="N251" s="4">
        <f>IF(M251&gt;=0.9,C251*시뮬!$E$12,)</f>
        <v>7600</v>
      </c>
      <c r="O251" s="4">
        <f>MAX(0,(IF(M251&gt;=0.9,(C251-시뮬!$C$13)*시뮬!$E$13,)))</f>
        <v>0</v>
      </c>
      <c r="P251" s="4">
        <f>IF(M251&lt;0.9,0,IF(C251&lt;=시뮬!$C$14,C251*시뮬!$E$14,
IF(C251&lt;=시뮬!$C$15,100*시뮬!$E$14+(C251-100)*시뮬!$E$15,
IF(C251&lt;=시뮬!$C$16,100*시뮬!$E$14+100*시뮬!$E$15+(C251-200)*시뮬!$E$16,
IF(C251&lt;=시뮬!$C$17,100*시뮬!$E$14+100*시뮬!$E$15+100*시뮬!$E$16+(C251-300)*시뮬!$E$17,
100*시뮬!$E$14+100*시뮬!$E$15+100*시뮬!$E$16+100*시뮬!$E$17)))))</f>
        <v>0</v>
      </c>
    </row>
    <row r="252" spans="1:16" x14ac:dyDescent="0.4">
      <c r="A252" s="5" t="s">
        <v>225</v>
      </c>
      <c r="B252" s="5" t="s">
        <v>136</v>
      </c>
      <c r="C252" s="5">
        <v>25</v>
      </c>
      <c r="D252" s="5">
        <v>1</v>
      </c>
      <c r="E252" s="5">
        <v>0</v>
      </c>
      <c r="F252" s="5">
        <v>0</v>
      </c>
      <c r="G252" s="5">
        <v>0</v>
      </c>
      <c r="H252" s="5">
        <v>4</v>
      </c>
      <c r="I252" s="5">
        <v>21</v>
      </c>
      <c r="J252" s="5">
        <v>0</v>
      </c>
      <c r="K252" s="5" t="s">
        <v>137</v>
      </c>
      <c r="L252" s="5" t="s">
        <v>138</v>
      </c>
      <c r="M252" s="9">
        <f t="shared" si="3"/>
        <v>0.96153846153846156</v>
      </c>
      <c r="N252" s="4">
        <f>IF(M252&gt;=0.9,C252*시뮬!$E$12,)</f>
        <v>5000</v>
      </c>
      <c r="O252" s="4">
        <f>MAX(0,(IF(M252&gt;=0.9,(C252-시뮬!$C$13)*시뮬!$E$13,)))</f>
        <v>0</v>
      </c>
      <c r="P252" s="4">
        <f>IF(M252&lt;0.9,0,IF(C252&lt;=시뮬!$C$14,C252*시뮬!$E$14,
IF(C252&lt;=시뮬!$C$15,100*시뮬!$E$14+(C252-100)*시뮬!$E$15,
IF(C252&lt;=시뮬!$C$16,100*시뮬!$E$14+100*시뮬!$E$15+(C252-200)*시뮬!$E$16,
IF(C252&lt;=시뮬!$C$17,100*시뮬!$E$14+100*시뮬!$E$15+100*시뮬!$E$16+(C252-300)*시뮬!$E$17,
100*시뮬!$E$14+100*시뮬!$E$15+100*시뮬!$E$16+100*시뮬!$E$17)))))</f>
        <v>0</v>
      </c>
    </row>
    <row r="253" spans="1:16" x14ac:dyDescent="0.4">
      <c r="A253" s="4" t="s">
        <v>225</v>
      </c>
      <c r="B253" s="4" t="s">
        <v>139</v>
      </c>
      <c r="C253" s="4">
        <v>291</v>
      </c>
      <c r="D253" s="4">
        <v>15</v>
      </c>
      <c r="E253" s="4">
        <v>0</v>
      </c>
      <c r="F253" s="4">
        <v>0</v>
      </c>
      <c r="G253" s="4">
        <v>96</v>
      </c>
      <c r="H253" s="4">
        <v>37</v>
      </c>
      <c r="I253" s="4">
        <v>65</v>
      </c>
      <c r="J253" s="4">
        <v>93</v>
      </c>
      <c r="K253" s="4" t="s">
        <v>140</v>
      </c>
      <c r="L253" s="4" t="s">
        <v>141</v>
      </c>
      <c r="M253" s="8">
        <f t="shared" si="3"/>
        <v>0.9509803921568627</v>
      </c>
      <c r="N253" s="4">
        <f>IF(M253&gt;=0.9,C253*시뮬!$E$12,)</f>
        <v>58200</v>
      </c>
      <c r="O253" s="4">
        <f>MAX(0,(IF(M253&gt;=0.9,(C253-시뮬!$C$13)*시뮬!$E$13,)))</f>
        <v>111000</v>
      </c>
      <c r="P253" s="4">
        <f>IF(M253&lt;0.9,0,IF(C253&lt;=시뮬!$C$14,C253*시뮬!$E$14,
IF(C253&lt;=시뮬!$C$15,100*시뮬!$E$14+(C253-100)*시뮬!$E$15,
IF(C253&lt;=시뮬!$C$16,100*시뮬!$E$14+100*시뮬!$E$15+(C253-200)*시뮬!$E$16,
IF(C253&lt;=시뮬!$C$17,100*시뮬!$E$14+100*시뮬!$E$15+100*시뮬!$E$16+(C253-300)*시뮬!$E$17,
100*시뮬!$E$14+100*시뮬!$E$15+100*시뮬!$E$16+100*시뮬!$E$17)))))</f>
        <v>112800</v>
      </c>
    </row>
    <row r="254" spans="1:16" x14ac:dyDescent="0.4">
      <c r="A254" s="5" t="s">
        <v>225</v>
      </c>
      <c r="B254" s="5" t="s">
        <v>142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 t="s">
        <v>143</v>
      </c>
      <c r="L254" s="5" t="s">
        <v>144</v>
      </c>
      <c r="M254" s="9">
        <f t="shared" si="3"/>
        <v>0</v>
      </c>
      <c r="N254" s="4">
        <f>IF(M254&gt;=0.9,C254*시뮬!$E$12,)</f>
        <v>0</v>
      </c>
      <c r="O254" s="4">
        <f>MAX(0,(IF(M254&gt;=0.9,(C254-시뮬!$C$13)*시뮬!$E$13,)))</f>
        <v>0</v>
      </c>
      <c r="P254" s="4">
        <f>IF(M254&lt;0.9,0,IF(C254&lt;=시뮬!$C$14,C254*시뮬!$E$14,
IF(C254&lt;=시뮬!$C$15,100*시뮬!$E$14+(C254-100)*시뮬!$E$15,
IF(C254&lt;=시뮬!$C$16,100*시뮬!$E$14+100*시뮬!$E$15+(C254-200)*시뮬!$E$16,
IF(C254&lt;=시뮬!$C$17,100*시뮬!$E$14+100*시뮬!$E$15+100*시뮬!$E$16+(C254-300)*시뮬!$E$17,
100*시뮬!$E$14+100*시뮬!$E$15+100*시뮬!$E$16+100*시뮬!$E$17)))))</f>
        <v>0</v>
      </c>
    </row>
    <row r="255" spans="1:16" x14ac:dyDescent="0.4">
      <c r="A255" s="4" t="s">
        <v>225</v>
      </c>
      <c r="B255" s="4" t="s">
        <v>145</v>
      </c>
      <c r="C255" s="4">
        <v>167</v>
      </c>
      <c r="D255" s="4">
        <v>0</v>
      </c>
      <c r="E255" s="4">
        <v>0</v>
      </c>
      <c r="F255" s="4">
        <v>0</v>
      </c>
      <c r="G255" s="4">
        <v>80</v>
      </c>
      <c r="H255" s="4">
        <v>21</v>
      </c>
      <c r="I255" s="4">
        <v>47</v>
      </c>
      <c r="J255" s="4">
        <v>19</v>
      </c>
      <c r="K255" s="4" t="s">
        <v>146</v>
      </c>
      <c r="L255" s="4" t="s">
        <v>147</v>
      </c>
      <c r="M255" s="8">
        <f t="shared" si="3"/>
        <v>1</v>
      </c>
      <c r="N255" s="4">
        <f>IF(M255&gt;=0.9,C255*시뮬!$E$12,)</f>
        <v>33400</v>
      </c>
      <c r="O255" s="4">
        <f>MAX(0,(IF(M255&gt;=0.9,(C255-시뮬!$C$13)*시뮬!$E$13,)))</f>
        <v>0</v>
      </c>
      <c r="P255" s="4">
        <f>IF(M255&lt;0.9,0,IF(C255&lt;=시뮬!$C$14,C255*시뮬!$E$14,
IF(C255&lt;=시뮬!$C$15,100*시뮬!$E$14+(C255-100)*시뮬!$E$15,
IF(C255&lt;=시뮬!$C$16,100*시뮬!$E$14+100*시뮬!$E$15+(C255-200)*시뮬!$E$16,
IF(C255&lt;=시뮬!$C$17,100*시뮬!$E$14+100*시뮬!$E$15+100*시뮬!$E$16+(C255-300)*시뮬!$E$17,
100*시뮬!$E$14+100*시뮬!$E$15+100*시뮬!$E$16+100*시뮬!$E$17)))))</f>
        <v>26800</v>
      </c>
    </row>
    <row r="256" spans="1:16" x14ac:dyDescent="0.4">
      <c r="A256" s="5" t="s">
        <v>225</v>
      </c>
      <c r="B256" s="5" t="s">
        <v>148</v>
      </c>
      <c r="C256" s="5">
        <v>105</v>
      </c>
      <c r="D256" s="5">
        <v>5</v>
      </c>
      <c r="E256" s="5">
        <v>0</v>
      </c>
      <c r="F256" s="5">
        <v>0</v>
      </c>
      <c r="G256" s="5">
        <v>23</v>
      </c>
      <c r="H256" s="5">
        <v>18</v>
      </c>
      <c r="I256" s="5">
        <v>48</v>
      </c>
      <c r="J256" s="5">
        <v>16</v>
      </c>
      <c r="K256" s="5">
        <v>5828</v>
      </c>
      <c r="L256" s="5" t="s">
        <v>149</v>
      </c>
      <c r="M256" s="9">
        <f t="shared" si="3"/>
        <v>0.95454545454545459</v>
      </c>
      <c r="N256" s="4">
        <f>IF(M256&gt;=0.9,C256*시뮬!$E$12,)</f>
        <v>21000</v>
      </c>
      <c r="O256" s="4">
        <f>MAX(0,(IF(M256&gt;=0.9,(C256-시뮬!$C$13)*시뮬!$E$13,)))</f>
        <v>0</v>
      </c>
      <c r="P256" s="4">
        <f>IF(M256&lt;0.9,0,IF(C256&lt;=시뮬!$C$14,C256*시뮬!$E$14,
IF(C256&lt;=시뮬!$C$15,100*시뮬!$E$14+(C256-100)*시뮬!$E$15,
IF(C256&lt;=시뮬!$C$16,100*시뮬!$E$14+100*시뮬!$E$15+(C256-200)*시뮬!$E$16,
IF(C256&lt;=시뮬!$C$17,100*시뮬!$E$14+100*시뮬!$E$15+100*시뮬!$E$16+(C256-300)*시뮬!$E$17,
100*시뮬!$E$14+100*시뮬!$E$15+100*시뮬!$E$16+100*시뮬!$E$17)))))</f>
        <v>2000</v>
      </c>
    </row>
    <row r="257" spans="1:16" x14ac:dyDescent="0.4">
      <c r="A257" s="4" t="s">
        <v>225</v>
      </c>
      <c r="B257" s="4" t="s">
        <v>150</v>
      </c>
      <c r="C257" s="4">
        <v>55</v>
      </c>
      <c r="D257" s="4">
        <v>1</v>
      </c>
      <c r="E257" s="4">
        <v>0</v>
      </c>
      <c r="F257" s="4">
        <v>0</v>
      </c>
      <c r="G257" s="4">
        <v>24</v>
      </c>
      <c r="H257" s="4">
        <v>12</v>
      </c>
      <c r="I257" s="4">
        <v>10</v>
      </c>
      <c r="J257" s="4">
        <v>9</v>
      </c>
      <c r="K257" s="4" t="s">
        <v>151</v>
      </c>
      <c r="L257" s="4" t="s">
        <v>152</v>
      </c>
      <c r="M257" s="8">
        <f t="shared" si="3"/>
        <v>0.9821428571428571</v>
      </c>
      <c r="N257" s="4">
        <f>IF(M257&gt;=0.9,C257*시뮬!$E$12,)</f>
        <v>11000</v>
      </c>
      <c r="O257" s="4">
        <f>MAX(0,(IF(M257&gt;=0.9,(C257-시뮬!$C$13)*시뮬!$E$13,)))</f>
        <v>0</v>
      </c>
      <c r="P257" s="4">
        <f>IF(M257&lt;0.9,0,IF(C257&lt;=시뮬!$C$14,C257*시뮬!$E$14,
IF(C257&lt;=시뮬!$C$15,100*시뮬!$E$14+(C257-100)*시뮬!$E$15,
IF(C257&lt;=시뮬!$C$16,100*시뮬!$E$14+100*시뮬!$E$15+(C257-200)*시뮬!$E$16,
IF(C257&lt;=시뮬!$C$17,100*시뮬!$E$14+100*시뮬!$E$15+100*시뮬!$E$16+(C257-300)*시뮬!$E$17,
100*시뮬!$E$14+100*시뮬!$E$15+100*시뮬!$E$16+100*시뮬!$E$17)))))</f>
        <v>0</v>
      </c>
    </row>
    <row r="258" spans="1:16" x14ac:dyDescent="0.4">
      <c r="A258" s="5" t="s">
        <v>225</v>
      </c>
      <c r="B258" s="5" t="s">
        <v>153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 t="s">
        <v>154</v>
      </c>
      <c r="L258" s="5" t="s">
        <v>155</v>
      </c>
      <c r="M258" s="9">
        <f t="shared" si="3"/>
        <v>0</v>
      </c>
      <c r="N258" s="4">
        <f>IF(M258&gt;=0.9,C258*시뮬!$E$12,)</f>
        <v>0</v>
      </c>
      <c r="O258" s="4">
        <f>MAX(0,(IF(M258&gt;=0.9,(C258-시뮬!$C$13)*시뮬!$E$13,)))</f>
        <v>0</v>
      </c>
      <c r="P258" s="4">
        <f>IF(M258&lt;0.9,0,IF(C258&lt;=시뮬!$C$14,C258*시뮬!$E$14,
IF(C258&lt;=시뮬!$C$15,100*시뮬!$E$14+(C258-100)*시뮬!$E$15,
IF(C258&lt;=시뮬!$C$16,100*시뮬!$E$14+100*시뮬!$E$15+(C258-200)*시뮬!$E$16,
IF(C258&lt;=시뮬!$C$17,100*시뮬!$E$14+100*시뮬!$E$15+100*시뮬!$E$16+(C258-300)*시뮬!$E$17,
100*시뮬!$E$14+100*시뮬!$E$15+100*시뮬!$E$16+100*시뮬!$E$17)))))</f>
        <v>0</v>
      </c>
    </row>
    <row r="259" spans="1:16" x14ac:dyDescent="0.4">
      <c r="A259" s="4" t="s">
        <v>225</v>
      </c>
      <c r="B259" s="4" t="s">
        <v>156</v>
      </c>
      <c r="C259" s="4">
        <v>116</v>
      </c>
      <c r="D259" s="4">
        <v>2</v>
      </c>
      <c r="E259" s="4">
        <v>0</v>
      </c>
      <c r="F259" s="4">
        <v>0</v>
      </c>
      <c r="G259" s="4">
        <v>26</v>
      </c>
      <c r="H259" s="4">
        <v>27</v>
      </c>
      <c r="I259" s="4">
        <v>37</v>
      </c>
      <c r="J259" s="4">
        <v>26</v>
      </c>
      <c r="K259" s="4" t="s">
        <v>157</v>
      </c>
      <c r="L259" s="4" t="s">
        <v>158</v>
      </c>
      <c r="M259" s="8">
        <f t="shared" si="3"/>
        <v>0.98305084745762716</v>
      </c>
      <c r="N259" s="4">
        <f>IF(M259&gt;=0.9,C259*시뮬!$E$12,)</f>
        <v>23200</v>
      </c>
      <c r="O259" s="4">
        <f>MAX(0,(IF(M259&gt;=0.9,(C259-시뮬!$C$13)*시뮬!$E$13,)))</f>
        <v>0</v>
      </c>
      <c r="P259" s="4">
        <f>IF(M259&lt;0.9,0,IF(C259&lt;=시뮬!$C$14,C259*시뮬!$E$14,
IF(C259&lt;=시뮬!$C$15,100*시뮬!$E$14+(C259-100)*시뮬!$E$15,
IF(C259&lt;=시뮬!$C$16,100*시뮬!$E$14+100*시뮬!$E$15+(C259-200)*시뮬!$E$16,
IF(C259&lt;=시뮬!$C$17,100*시뮬!$E$14+100*시뮬!$E$15+100*시뮬!$E$16+(C259-300)*시뮬!$E$17,
100*시뮬!$E$14+100*시뮬!$E$15+100*시뮬!$E$16+100*시뮬!$E$17)))))</f>
        <v>6400</v>
      </c>
    </row>
    <row r="260" spans="1:16" x14ac:dyDescent="0.4">
      <c r="A260" s="5" t="s">
        <v>225</v>
      </c>
      <c r="B260" s="5" t="s">
        <v>159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 t="s">
        <v>160</v>
      </c>
      <c r="L260" s="5" t="s">
        <v>161</v>
      </c>
      <c r="M260" s="9">
        <f t="shared" si="3"/>
        <v>0</v>
      </c>
      <c r="N260" s="4">
        <f>IF(M260&gt;=0.9,C260*시뮬!$E$12,)</f>
        <v>0</v>
      </c>
      <c r="O260" s="4">
        <f>MAX(0,(IF(M260&gt;=0.9,(C260-시뮬!$C$13)*시뮬!$E$13,)))</f>
        <v>0</v>
      </c>
      <c r="P260" s="4">
        <f>IF(M260&lt;0.9,0,IF(C260&lt;=시뮬!$C$14,C260*시뮬!$E$14,
IF(C260&lt;=시뮬!$C$15,100*시뮬!$E$14+(C260-100)*시뮬!$E$15,
IF(C260&lt;=시뮬!$C$16,100*시뮬!$E$14+100*시뮬!$E$15+(C260-200)*시뮬!$E$16,
IF(C260&lt;=시뮬!$C$17,100*시뮬!$E$14+100*시뮬!$E$15+100*시뮬!$E$16+(C260-300)*시뮬!$E$17,
100*시뮬!$E$14+100*시뮬!$E$15+100*시뮬!$E$16+100*시뮬!$E$17)))))</f>
        <v>0</v>
      </c>
    </row>
    <row r="261" spans="1:16" x14ac:dyDescent="0.4">
      <c r="A261" s="4" t="s">
        <v>225</v>
      </c>
      <c r="B261" s="4" t="s">
        <v>162</v>
      </c>
      <c r="C261" s="4">
        <v>350</v>
      </c>
      <c r="D261" s="4">
        <v>3</v>
      </c>
      <c r="E261" s="4">
        <v>0</v>
      </c>
      <c r="F261" s="4">
        <v>0</v>
      </c>
      <c r="G261" s="4">
        <v>104</v>
      </c>
      <c r="H261" s="4">
        <v>89</v>
      </c>
      <c r="I261" s="4">
        <v>72</v>
      </c>
      <c r="J261" s="4">
        <v>85</v>
      </c>
      <c r="K261" s="4" t="s">
        <v>163</v>
      </c>
      <c r="L261" s="4" t="s">
        <v>164</v>
      </c>
      <c r="M261" s="8">
        <f t="shared" si="3"/>
        <v>0.99150141643059486</v>
      </c>
      <c r="N261" s="4">
        <f>IF(M261&gt;=0.9,C261*시뮬!$E$12,)</f>
        <v>70000</v>
      </c>
      <c r="O261" s="4">
        <f>MAX(0,(IF(M261&gt;=0.9,(C261-시뮬!$C$13)*시뮬!$E$13,)))</f>
        <v>170000</v>
      </c>
      <c r="P261" s="4">
        <f>IF(M261&lt;0.9,0,IF(C261&lt;=시뮬!$C$14,C261*시뮬!$E$14,
IF(C261&lt;=시뮬!$C$15,100*시뮬!$E$14+(C261-100)*시뮬!$E$15,
IF(C261&lt;=시뮬!$C$16,100*시뮬!$E$14+100*시뮬!$E$15+(C261-200)*시뮬!$E$16,
IF(C261&lt;=시뮬!$C$17,100*시뮬!$E$14+100*시뮬!$E$15+100*시뮬!$E$16+(C261-300)*시뮬!$E$17,
100*시뮬!$E$14+100*시뮬!$E$15+100*시뮬!$E$16+100*시뮬!$E$17)))))</f>
        <v>170000</v>
      </c>
    </row>
    <row r="262" spans="1:16" x14ac:dyDescent="0.4">
      <c r="A262" s="5" t="s">
        <v>225</v>
      </c>
      <c r="B262" s="5" t="s">
        <v>165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 t="s">
        <v>166</v>
      </c>
      <c r="L262" s="5" t="s">
        <v>167</v>
      </c>
      <c r="M262" s="9">
        <f t="shared" si="3"/>
        <v>0</v>
      </c>
      <c r="N262" s="4">
        <f>IF(M262&gt;=0.9,C262*시뮬!$E$12,)</f>
        <v>0</v>
      </c>
      <c r="O262" s="4">
        <f>MAX(0,(IF(M262&gt;=0.9,(C262-시뮬!$C$13)*시뮬!$E$13,)))</f>
        <v>0</v>
      </c>
      <c r="P262" s="4">
        <f>IF(M262&lt;0.9,0,IF(C262&lt;=시뮬!$C$14,C262*시뮬!$E$14,
IF(C262&lt;=시뮬!$C$15,100*시뮬!$E$14+(C262-100)*시뮬!$E$15,
IF(C262&lt;=시뮬!$C$16,100*시뮬!$E$14+100*시뮬!$E$15+(C262-200)*시뮬!$E$16,
IF(C262&lt;=시뮬!$C$17,100*시뮬!$E$14+100*시뮬!$E$15+100*시뮬!$E$16+(C262-300)*시뮬!$E$17,
100*시뮬!$E$14+100*시뮬!$E$15+100*시뮬!$E$16+100*시뮬!$E$17)))))</f>
        <v>0</v>
      </c>
    </row>
    <row r="263" spans="1:16" x14ac:dyDescent="0.4">
      <c r="A263" s="4" t="s">
        <v>225</v>
      </c>
      <c r="B263" s="4" t="s">
        <v>171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 t="s">
        <v>172</v>
      </c>
      <c r="L263" s="4" t="s">
        <v>173</v>
      </c>
      <c r="M263" s="8">
        <f t="shared" si="3"/>
        <v>0</v>
      </c>
      <c r="N263" s="4">
        <f>IF(M263&gt;=0.9,C263*시뮬!$E$12,)</f>
        <v>0</v>
      </c>
      <c r="O263" s="4">
        <f>MAX(0,(IF(M263&gt;=0.9,(C263-시뮬!$C$13)*시뮬!$E$13,)))</f>
        <v>0</v>
      </c>
      <c r="P263" s="4">
        <f>IF(M263&lt;0.9,0,IF(C263&lt;=시뮬!$C$14,C263*시뮬!$E$14,
IF(C263&lt;=시뮬!$C$15,100*시뮬!$E$14+(C263-100)*시뮬!$E$15,
IF(C263&lt;=시뮬!$C$16,100*시뮬!$E$14+100*시뮬!$E$15+(C263-200)*시뮬!$E$16,
IF(C263&lt;=시뮬!$C$17,100*시뮬!$E$14+100*시뮬!$E$15+100*시뮬!$E$16+(C263-300)*시뮬!$E$17,
100*시뮬!$E$14+100*시뮬!$E$15+100*시뮬!$E$16+100*시뮬!$E$17)))))</f>
        <v>0</v>
      </c>
    </row>
    <row r="264" spans="1:16" x14ac:dyDescent="0.4">
      <c r="A264" s="5" t="s">
        <v>225</v>
      </c>
      <c r="B264" s="5" t="s">
        <v>174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 t="s">
        <v>175</v>
      </c>
      <c r="L264" s="5" t="s">
        <v>176</v>
      </c>
      <c r="M264" s="9">
        <f t="shared" si="3"/>
        <v>0</v>
      </c>
      <c r="N264" s="4">
        <f>IF(M264&gt;=0.9,C264*시뮬!$E$12,)</f>
        <v>0</v>
      </c>
      <c r="O264" s="4">
        <f>MAX(0,(IF(M264&gt;=0.9,(C264-시뮬!$C$13)*시뮬!$E$13,)))</f>
        <v>0</v>
      </c>
      <c r="P264" s="4">
        <f>IF(M264&lt;0.9,0,IF(C264&lt;=시뮬!$C$14,C264*시뮬!$E$14,
IF(C264&lt;=시뮬!$C$15,100*시뮬!$E$14+(C264-100)*시뮬!$E$15,
IF(C264&lt;=시뮬!$C$16,100*시뮬!$E$14+100*시뮬!$E$15+(C264-200)*시뮬!$E$16,
IF(C264&lt;=시뮬!$C$17,100*시뮬!$E$14+100*시뮬!$E$15+100*시뮬!$E$16+(C264-300)*시뮬!$E$17,
100*시뮬!$E$14+100*시뮬!$E$15+100*시뮬!$E$16+100*시뮬!$E$17)))))</f>
        <v>0</v>
      </c>
    </row>
    <row r="265" spans="1:16" x14ac:dyDescent="0.4">
      <c r="A265" s="4" t="s">
        <v>225</v>
      </c>
      <c r="B265" s="4" t="s">
        <v>248</v>
      </c>
      <c r="C265" s="4">
        <v>84</v>
      </c>
      <c r="D265" s="4">
        <v>2</v>
      </c>
      <c r="E265" s="4">
        <v>0</v>
      </c>
      <c r="F265" s="4">
        <v>0</v>
      </c>
      <c r="G265" s="4">
        <v>0</v>
      </c>
      <c r="H265" s="4">
        <v>0</v>
      </c>
      <c r="I265" s="4">
        <v>15</v>
      </c>
      <c r="J265" s="4">
        <v>69</v>
      </c>
      <c r="K265" s="4" t="s">
        <v>249</v>
      </c>
      <c r="L265" s="4" t="s">
        <v>250</v>
      </c>
      <c r="M265" s="8">
        <f t="shared" si="3"/>
        <v>0.97674418604651159</v>
      </c>
      <c r="N265" s="4">
        <f>IF(M265&gt;=0.9,C265*시뮬!$E$12,)</f>
        <v>16800</v>
      </c>
      <c r="O265" s="4">
        <f>MAX(0,(IF(M265&gt;=0.9,(C265-시뮬!$C$13)*시뮬!$E$13,)))</f>
        <v>0</v>
      </c>
      <c r="P265" s="4">
        <f>IF(M265&lt;0.9,0,IF(C265&lt;=시뮬!$C$14,C265*시뮬!$E$14,
IF(C265&lt;=시뮬!$C$15,100*시뮬!$E$14+(C265-100)*시뮬!$E$15,
IF(C265&lt;=시뮬!$C$16,100*시뮬!$E$14+100*시뮬!$E$15+(C265-200)*시뮬!$E$16,
IF(C265&lt;=시뮬!$C$17,100*시뮬!$E$14+100*시뮬!$E$15+100*시뮬!$E$16+(C265-300)*시뮬!$E$17,
100*시뮬!$E$14+100*시뮬!$E$15+100*시뮬!$E$16+100*시뮬!$E$17)))))</f>
        <v>0</v>
      </c>
    </row>
    <row r="266" spans="1:16" x14ac:dyDescent="0.4">
      <c r="A266" s="5" t="s">
        <v>225</v>
      </c>
      <c r="B266" s="5" t="s">
        <v>177</v>
      </c>
      <c r="C266" s="5">
        <v>271</v>
      </c>
      <c r="D266" s="5">
        <v>2</v>
      </c>
      <c r="E266" s="5">
        <v>0</v>
      </c>
      <c r="F266" s="5">
        <v>0</v>
      </c>
      <c r="G266" s="5">
        <v>53</v>
      </c>
      <c r="H266" s="5">
        <v>67</v>
      </c>
      <c r="I266" s="5">
        <v>74</v>
      </c>
      <c r="J266" s="5">
        <v>77</v>
      </c>
      <c r="K266" s="5" t="s">
        <v>178</v>
      </c>
      <c r="L266" s="5" t="s">
        <v>179</v>
      </c>
      <c r="M266" s="9">
        <f t="shared" si="3"/>
        <v>0.9926739926739927</v>
      </c>
      <c r="N266" s="4">
        <f>IF(M266&gt;=0.9,C266*시뮬!$E$12,)</f>
        <v>54200</v>
      </c>
      <c r="O266" s="4">
        <f>MAX(0,(IF(M266&gt;=0.9,(C266-시뮬!$C$13)*시뮬!$E$13,)))</f>
        <v>91000</v>
      </c>
      <c r="P266" s="4">
        <f>IF(M266&lt;0.9,0,IF(C266&lt;=시뮬!$C$14,C266*시뮬!$E$14,
IF(C266&lt;=시뮬!$C$15,100*시뮬!$E$14+(C266-100)*시뮬!$E$15,
IF(C266&lt;=시뮬!$C$16,100*시뮬!$E$14+100*시뮬!$E$15+(C266-200)*시뮬!$E$16,
IF(C266&lt;=시뮬!$C$17,100*시뮬!$E$14+100*시뮬!$E$15+100*시뮬!$E$16+(C266-300)*시뮬!$E$17,
100*시뮬!$E$14+100*시뮬!$E$15+100*시뮬!$E$16+100*시뮬!$E$17)))))</f>
        <v>96800</v>
      </c>
    </row>
    <row r="267" spans="1:16" x14ac:dyDescent="0.4">
      <c r="A267" s="4" t="s">
        <v>225</v>
      </c>
      <c r="B267" s="4" t="s">
        <v>180</v>
      </c>
      <c r="C267" s="4">
        <v>251</v>
      </c>
      <c r="D267" s="4">
        <v>21</v>
      </c>
      <c r="E267" s="4">
        <v>0</v>
      </c>
      <c r="F267" s="4">
        <v>0</v>
      </c>
      <c r="G267" s="4">
        <v>65</v>
      </c>
      <c r="H267" s="4">
        <v>24</v>
      </c>
      <c r="I267" s="4">
        <v>52</v>
      </c>
      <c r="J267" s="4">
        <v>110</v>
      </c>
      <c r="K267" s="4" t="s">
        <v>181</v>
      </c>
      <c r="L267" s="4" t="s">
        <v>182</v>
      </c>
      <c r="M267" s="8">
        <f t="shared" si="3"/>
        <v>0.92279411764705888</v>
      </c>
      <c r="N267" s="4">
        <f>IF(M267&gt;=0.9,C267*시뮬!$E$12,)</f>
        <v>50200</v>
      </c>
      <c r="O267" s="4">
        <f>MAX(0,(IF(M267&gt;=0.9,(C267-시뮬!$C$13)*시뮬!$E$13,)))</f>
        <v>71000</v>
      </c>
      <c r="P267" s="4">
        <f>IF(M267&lt;0.9,0,IF(C267&lt;=시뮬!$C$14,C267*시뮬!$E$14,
IF(C267&lt;=시뮬!$C$15,100*시뮬!$E$14+(C267-100)*시뮬!$E$15,
IF(C267&lt;=시뮬!$C$16,100*시뮬!$E$14+100*시뮬!$E$15+(C267-200)*시뮬!$E$16,
IF(C267&lt;=시뮬!$C$17,100*시뮬!$E$14+100*시뮬!$E$15+100*시뮬!$E$16+(C267-300)*시뮬!$E$17,
100*시뮬!$E$14+100*시뮬!$E$15+100*시뮬!$E$16+100*시뮬!$E$17)))))</f>
        <v>80800</v>
      </c>
    </row>
    <row r="268" spans="1:16" x14ac:dyDescent="0.4">
      <c r="A268" s="5" t="s">
        <v>225</v>
      </c>
      <c r="B268" s="5" t="s">
        <v>183</v>
      </c>
      <c r="C268" s="5">
        <v>201</v>
      </c>
      <c r="D268" s="5">
        <v>8</v>
      </c>
      <c r="E268" s="5">
        <v>0</v>
      </c>
      <c r="F268" s="5">
        <v>0</v>
      </c>
      <c r="G268" s="5">
        <v>0</v>
      </c>
      <c r="H268" s="5">
        <v>33</v>
      </c>
      <c r="I268" s="5">
        <v>67</v>
      </c>
      <c r="J268" s="5">
        <v>101</v>
      </c>
      <c r="K268" s="5" t="s">
        <v>184</v>
      </c>
      <c r="L268" s="5" t="s">
        <v>185</v>
      </c>
      <c r="M268" s="9">
        <f t="shared" si="3"/>
        <v>0.96172248803827753</v>
      </c>
      <c r="N268" s="4">
        <f>IF(M268&gt;=0.9,C268*시뮬!$E$12,)</f>
        <v>40200</v>
      </c>
      <c r="O268" s="4">
        <f>MAX(0,(IF(M268&gt;=0.9,(C268-시뮬!$C$13)*시뮬!$E$13,)))</f>
        <v>21000</v>
      </c>
      <c r="P268" s="4">
        <f>IF(M268&lt;0.9,0,IF(C268&lt;=시뮬!$C$14,C268*시뮬!$E$14,
IF(C268&lt;=시뮬!$C$15,100*시뮬!$E$14+(C268-100)*시뮬!$E$15,
IF(C268&lt;=시뮬!$C$16,100*시뮬!$E$14+100*시뮬!$E$15+(C268-200)*시뮬!$E$16,
IF(C268&lt;=시뮬!$C$17,100*시뮬!$E$14+100*시뮬!$E$15+100*시뮬!$E$16+(C268-300)*시뮬!$E$17,
100*시뮬!$E$14+100*시뮬!$E$15+100*시뮬!$E$16+100*시뮬!$E$17)))))</f>
        <v>40800</v>
      </c>
    </row>
    <row r="269" spans="1:16" x14ac:dyDescent="0.4">
      <c r="A269" s="4" t="s">
        <v>225</v>
      </c>
      <c r="B269" s="4" t="s">
        <v>186</v>
      </c>
      <c r="C269" s="4">
        <v>190</v>
      </c>
      <c r="D269" s="4">
        <v>0</v>
      </c>
      <c r="E269" s="4">
        <v>0</v>
      </c>
      <c r="F269" s="4">
        <v>0</v>
      </c>
      <c r="G269" s="4">
        <v>43</v>
      </c>
      <c r="H269" s="4">
        <v>41</v>
      </c>
      <c r="I269" s="4">
        <v>33</v>
      </c>
      <c r="J269" s="4">
        <v>73</v>
      </c>
      <c r="K269" s="4" t="s">
        <v>187</v>
      </c>
      <c r="L269" s="4" t="s">
        <v>188</v>
      </c>
      <c r="M269" s="8">
        <f t="shared" si="3"/>
        <v>1</v>
      </c>
      <c r="N269" s="4">
        <f>IF(M269&gt;=0.9,C269*시뮬!$E$12,)</f>
        <v>38000</v>
      </c>
      <c r="O269" s="4">
        <f>MAX(0,(IF(M269&gt;=0.9,(C269-시뮬!$C$13)*시뮬!$E$13,)))</f>
        <v>10000</v>
      </c>
      <c r="P269" s="4">
        <f>IF(M269&lt;0.9,0,IF(C269&lt;=시뮬!$C$14,C269*시뮬!$E$14,
IF(C269&lt;=시뮬!$C$15,100*시뮬!$E$14+(C269-100)*시뮬!$E$15,
IF(C269&lt;=시뮬!$C$16,100*시뮬!$E$14+100*시뮬!$E$15+(C269-200)*시뮬!$E$16,
IF(C269&lt;=시뮬!$C$17,100*시뮬!$E$14+100*시뮬!$E$15+100*시뮬!$E$16+(C269-300)*시뮬!$E$17,
100*시뮬!$E$14+100*시뮬!$E$15+100*시뮬!$E$16+100*시뮬!$E$17)))))</f>
        <v>36000</v>
      </c>
    </row>
    <row r="270" spans="1:16" x14ac:dyDescent="0.4">
      <c r="A270" s="5" t="s">
        <v>225</v>
      </c>
      <c r="B270" s="5" t="s">
        <v>189</v>
      </c>
      <c r="C270" s="5">
        <v>198</v>
      </c>
      <c r="D270" s="5">
        <v>1</v>
      </c>
      <c r="E270" s="5">
        <v>0</v>
      </c>
      <c r="F270" s="5">
        <v>1</v>
      </c>
      <c r="G270" s="5">
        <v>90</v>
      </c>
      <c r="H270" s="5">
        <v>65</v>
      </c>
      <c r="I270" s="5">
        <v>37</v>
      </c>
      <c r="J270" s="5">
        <v>6</v>
      </c>
      <c r="K270" s="5" t="s">
        <v>190</v>
      </c>
      <c r="L270" s="5" t="s">
        <v>191</v>
      </c>
      <c r="M270" s="9">
        <f t="shared" si="3"/>
        <v>0.99</v>
      </c>
      <c r="N270" s="4">
        <f>IF(M270&gt;=0.9,C270*시뮬!$E$12,)</f>
        <v>39600</v>
      </c>
      <c r="O270" s="4">
        <f>MAX(0,(IF(M270&gt;=0.9,(C270-시뮬!$C$13)*시뮬!$E$13,)))</f>
        <v>18000</v>
      </c>
      <c r="P270" s="4">
        <f>IF(M270&lt;0.9,0,IF(C270&lt;=시뮬!$C$14,C270*시뮬!$E$14,
IF(C270&lt;=시뮬!$C$15,100*시뮬!$E$14+(C270-100)*시뮬!$E$15,
IF(C270&lt;=시뮬!$C$16,100*시뮬!$E$14+100*시뮬!$E$15+(C270-200)*시뮬!$E$16,
IF(C270&lt;=시뮬!$C$17,100*시뮬!$E$14+100*시뮬!$E$15+100*시뮬!$E$16+(C270-300)*시뮬!$E$17,
100*시뮬!$E$14+100*시뮬!$E$15+100*시뮬!$E$16+100*시뮬!$E$17)))))</f>
        <v>39200</v>
      </c>
    </row>
    <row r="271" spans="1:16" x14ac:dyDescent="0.4">
      <c r="A271" s="4" t="s">
        <v>225</v>
      </c>
      <c r="B271" s="4" t="s">
        <v>192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 t="s">
        <v>193</v>
      </c>
      <c r="L271" s="4" t="s">
        <v>194</v>
      </c>
      <c r="M271" s="8">
        <f t="shared" si="3"/>
        <v>0</v>
      </c>
      <c r="N271" s="4">
        <f>IF(M271&gt;=0.9,C271*시뮬!$E$12,)</f>
        <v>0</v>
      </c>
      <c r="O271" s="4">
        <f>MAX(0,(IF(M271&gt;=0.9,(C271-시뮬!$C$13)*시뮬!$E$13,)))</f>
        <v>0</v>
      </c>
      <c r="P271" s="4">
        <f>IF(M271&lt;0.9,0,IF(C271&lt;=시뮬!$C$14,C271*시뮬!$E$14,
IF(C271&lt;=시뮬!$C$15,100*시뮬!$E$14+(C271-100)*시뮬!$E$15,
IF(C271&lt;=시뮬!$C$16,100*시뮬!$E$14+100*시뮬!$E$15+(C271-200)*시뮬!$E$16,
IF(C271&lt;=시뮬!$C$17,100*시뮬!$E$14+100*시뮬!$E$15+100*시뮬!$E$16+(C271-300)*시뮬!$E$17,
100*시뮬!$E$14+100*시뮬!$E$15+100*시뮬!$E$16+100*시뮬!$E$17)))))</f>
        <v>0</v>
      </c>
    </row>
    <row r="272" spans="1:16" x14ac:dyDescent="0.4">
      <c r="A272" s="5" t="s">
        <v>226</v>
      </c>
      <c r="B272" s="5" t="s">
        <v>136</v>
      </c>
      <c r="C272" s="5">
        <v>5</v>
      </c>
      <c r="D272" s="5">
        <v>0</v>
      </c>
      <c r="E272" s="5">
        <v>0</v>
      </c>
      <c r="F272" s="5">
        <v>0</v>
      </c>
      <c r="G272" s="5">
        <v>3</v>
      </c>
      <c r="H272" s="5">
        <v>0</v>
      </c>
      <c r="I272" s="5">
        <v>2</v>
      </c>
      <c r="J272" s="5">
        <v>0</v>
      </c>
      <c r="K272" s="5" t="s">
        <v>137</v>
      </c>
      <c r="L272" s="5" t="s">
        <v>138</v>
      </c>
      <c r="M272" s="9">
        <f t="shared" ref="M272:M289" si="4">IFERROR(C272/(C272+D272+E272+F272),)</f>
        <v>1</v>
      </c>
      <c r="N272" s="4">
        <f>IF(M272&gt;=0.9,C272*시뮬!$E$12,)</f>
        <v>1000</v>
      </c>
      <c r="O272" s="4">
        <f>MAX(0,(IF(M272&gt;=0.9,(C272-시뮬!$C$13)*시뮬!$E$13,)))</f>
        <v>0</v>
      </c>
      <c r="P272" s="4">
        <f>IF(M272&lt;0.9,0,IF(C272&lt;=시뮬!$C$14,C272*시뮬!$E$14,
IF(C272&lt;=시뮬!$C$15,100*시뮬!$E$14+(C272-100)*시뮬!$E$15,
IF(C272&lt;=시뮬!$C$16,100*시뮬!$E$14+100*시뮬!$E$15+(C272-200)*시뮬!$E$16,
IF(C272&lt;=시뮬!$C$17,100*시뮬!$E$14+100*시뮬!$E$15+100*시뮬!$E$16+(C272-300)*시뮬!$E$17,
100*시뮬!$E$14+100*시뮬!$E$15+100*시뮬!$E$16+100*시뮬!$E$17)))))</f>
        <v>0</v>
      </c>
    </row>
    <row r="273" spans="1:16" x14ac:dyDescent="0.4">
      <c r="A273" s="4" t="s">
        <v>226</v>
      </c>
      <c r="B273" s="4" t="s">
        <v>139</v>
      </c>
      <c r="C273" s="4">
        <v>277</v>
      </c>
      <c r="D273" s="4">
        <v>15</v>
      </c>
      <c r="E273" s="4">
        <v>6</v>
      </c>
      <c r="F273" s="4">
        <v>0</v>
      </c>
      <c r="G273" s="4">
        <v>102</v>
      </c>
      <c r="H273" s="4">
        <v>45</v>
      </c>
      <c r="I273" s="4">
        <v>65</v>
      </c>
      <c r="J273" s="4">
        <v>65</v>
      </c>
      <c r="K273" s="4" t="s">
        <v>140</v>
      </c>
      <c r="L273" s="4" t="s">
        <v>141</v>
      </c>
      <c r="M273" s="8">
        <f t="shared" si="4"/>
        <v>0.92953020134228193</v>
      </c>
      <c r="N273" s="4">
        <f>IF(M273&gt;=0.9,C273*시뮬!$E$12,)</f>
        <v>55400</v>
      </c>
      <c r="O273" s="4">
        <f>MAX(0,(IF(M273&gt;=0.9,(C273-시뮬!$C$13)*시뮬!$E$13,)))</f>
        <v>97000</v>
      </c>
      <c r="P273" s="4">
        <f>IF(M273&lt;0.9,0,IF(C273&lt;=시뮬!$C$14,C273*시뮬!$E$14,
IF(C273&lt;=시뮬!$C$15,100*시뮬!$E$14+(C273-100)*시뮬!$E$15,
IF(C273&lt;=시뮬!$C$16,100*시뮬!$E$14+100*시뮬!$E$15+(C273-200)*시뮬!$E$16,
IF(C273&lt;=시뮬!$C$17,100*시뮬!$E$14+100*시뮬!$E$15+100*시뮬!$E$16+(C273-300)*시뮬!$E$17,
100*시뮬!$E$14+100*시뮬!$E$15+100*시뮬!$E$16+100*시뮬!$E$17)))))</f>
        <v>101600</v>
      </c>
    </row>
    <row r="274" spans="1:16" x14ac:dyDescent="0.4">
      <c r="A274" s="5" t="s">
        <v>226</v>
      </c>
      <c r="B274" s="5" t="s">
        <v>142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 t="s">
        <v>143</v>
      </c>
      <c r="L274" s="5" t="s">
        <v>144</v>
      </c>
      <c r="M274" s="9">
        <f t="shared" si="4"/>
        <v>0</v>
      </c>
      <c r="N274" s="4">
        <f>IF(M274&gt;=0.9,C274*시뮬!$E$12,)</f>
        <v>0</v>
      </c>
      <c r="O274" s="4">
        <f>MAX(0,(IF(M274&gt;=0.9,(C274-시뮬!$C$13)*시뮬!$E$13,)))</f>
        <v>0</v>
      </c>
      <c r="P274" s="4">
        <f>IF(M274&lt;0.9,0,IF(C274&lt;=시뮬!$C$14,C274*시뮬!$E$14,
IF(C274&lt;=시뮬!$C$15,100*시뮬!$E$14+(C274-100)*시뮬!$E$15,
IF(C274&lt;=시뮬!$C$16,100*시뮬!$E$14+100*시뮬!$E$15+(C274-200)*시뮬!$E$16,
IF(C274&lt;=시뮬!$C$17,100*시뮬!$E$14+100*시뮬!$E$15+100*시뮬!$E$16+(C274-300)*시뮬!$E$17,
100*시뮬!$E$14+100*시뮬!$E$15+100*시뮬!$E$16+100*시뮬!$E$17)))))</f>
        <v>0</v>
      </c>
    </row>
    <row r="275" spans="1:16" x14ac:dyDescent="0.4">
      <c r="A275" s="4" t="s">
        <v>226</v>
      </c>
      <c r="B275" s="4" t="s">
        <v>145</v>
      </c>
      <c r="C275" s="4">
        <v>196</v>
      </c>
      <c r="D275" s="4">
        <v>3</v>
      </c>
      <c r="E275" s="4">
        <v>0</v>
      </c>
      <c r="F275" s="4">
        <v>0</v>
      </c>
      <c r="G275" s="4">
        <v>94</v>
      </c>
      <c r="H275" s="4">
        <v>26</v>
      </c>
      <c r="I275" s="4">
        <v>64</v>
      </c>
      <c r="J275" s="4">
        <v>12</v>
      </c>
      <c r="K275" s="4" t="s">
        <v>146</v>
      </c>
      <c r="L275" s="4" t="s">
        <v>147</v>
      </c>
      <c r="M275" s="8">
        <f t="shared" si="4"/>
        <v>0.98492462311557794</v>
      </c>
      <c r="N275" s="4">
        <f>IF(M275&gt;=0.9,C275*시뮬!$E$12,)</f>
        <v>39200</v>
      </c>
      <c r="O275" s="4">
        <f>MAX(0,(IF(M275&gt;=0.9,(C275-시뮬!$C$13)*시뮬!$E$13,)))</f>
        <v>16000</v>
      </c>
      <c r="P275" s="4">
        <f>IF(M275&lt;0.9,0,IF(C275&lt;=시뮬!$C$14,C275*시뮬!$E$14,
IF(C275&lt;=시뮬!$C$15,100*시뮬!$E$14+(C275-100)*시뮬!$E$15,
IF(C275&lt;=시뮬!$C$16,100*시뮬!$E$14+100*시뮬!$E$15+(C275-200)*시뮬!$E$16,
IF(C275&lt;=시뮬!$C$17,100*시뮬!$E$14+100*시뮬!$E$15+100*시뮬!$E$16+(C275-300)*시뮬!$E$17,
100*시뮬!$E$14+100*시뮬!$E$15+100*시뮬!$E$16+100*시뮬!$E$17)))))</f>
        <v>38400</v>
      </c>
    </row>
    <row r="276" spans="1:16" x14ac:dyDescent="0.4">
      <c r="A276" s="5" t="s">
        <v>226</v>
      </c>
      <c r="B276" s="5" t="s">
        <v>148</v>
      </c>
      <c r="C276" s="5">
        <v>90</v>
      </c>
      <c r="D276" s="5">
        <v>6</v>
      </c>
      <c r="E276" s="5">
        <v>1</v>
      </c>
      <c r="F276" s="5">
        <v>0</v>
      </c>
      <c r="G276" s="5">
        <v>7</v>
      </c>
      <c r="H276" s="5">
        <v>15</v>
      </c>
      <c r="I276" s="5">
        <v>30</v>
      </c>
      <c r="J276" s="5">
        <v>38</v>
      </c>
      <c r="K276" s="5">
        <v>5828</v>
      </c>
      <c r="L276" s="5" t="s">
        <v>149</v>
      </c>
      <c r="M276" s="9">
        <f t="shared" si="4"/>
        <v>0.92783505154639179</v>
      </c>
      <c r="N276" s="4">
        <f>IF(M276&gt;=0.9,C276*시뮬!$E$12,)</f>
        <v>18000</v>
      </c>
      <c r="O276" s="4">
        <f>MAX(0,(IF(M276&gt;=0.9,(C276-시뮬!$C$13)*시뮬!$E$13,)))</f>
        <v>0</v>
      </c>
      <c r="P276" s="4">
        <f>IF(M276&lt;0.9,0,IF(C276&lt;=시뮬!$C$14,C276*시뮬!$E$14,
IF(C276&lt;=시뮬!$C$15,100*시뮬!$E$14+(C276-100)*시뮬!$E$15,
IF(C276&lt;=시뮬!$C$16,100*시뮬!$E$14+100*시뮬!$E$15+(C276-200)*시뮬!$E$16,
IF(C276&lt;=시뮬!$C$17,100*시뮬!$E$14+100*시뮬!$E$15+100*시뮬!$E$16+(C276-300)*시뮬!$E$17,
100*시뮬!$E$14+100*시뮬!$E$15+100*시뮬!$E$16+100*시뮬!$E$17)))))</f>
        <v>0</v>
      </c>
    </row>
    <row r="277" spans="1:16" x14ac:dyDescent="0.4">
      <c r="A277" s="4" t="s">
        <v>226</v>
      </c>
      <c r="B277" s="4" t="s">
        <v>153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 t="s">
        <v>154</v>
      </c>
      <c r="L277" s="4" t="s">
        <v>155</v>
      </c>
      <c r="M277" s="8">
        <f t="shared" si="4"/>
        <v>0</v>
      </c>
      <c r="N277" s="4">
        <f>IF(M277&gt;=0.9,C277*시뮬!$E$12,)</f>
        <v>0</v>
      </c>
      <c r="O277" s="4">
        <f>MAX(0,(IF(M277&gt;=0.9,(C277-시뮬!$C$13)*시뮬!$E$13,)))</f>
        <v>0</v>
      </c>
      <c r="P277" s="4">
        <f>IF(M277&lt;0.9,0,IF(C277&lt;=시뮬!$C$14,C277*시뮬!$E$14,
IF(C277&lt;=시뮬!$C$15,100*시뮬!$E$14+(C277-100)*시뮬!$E$15,
IF(C277&lt;=시뮬!$C$16,100*시뮬!$E$14+100*시뮬!$E$15+(C277-200)*시뮬!$E$16,
IF(C277&lt;=시뮬!$C$17,100*시뮬!$E$14+100*시뮬!$E$15+100*시뮬!$E$16+(C277-300)*시뮬!$E$17,
100*시뮬!$E$14+100*시뮬!$E$15+100*시뮬!$E$16+100*시뮬!$E$17)))))</f>
        <v>0</v>
      </c>
    </row>
    <row r="278" spans="1:16" x14ac:dyDescent="0.4">
      <c r="A278" s="5" t="s">
        <v>226</v>
      </c>
      <c r="B278" s="5" t="s">
        <v>156</v>
      </c>
      <c r="C278" s="5">
        <v>261</v>
      </c>
      <c r="D278" s="5">
        <v>6</v>
      </c>
      <c r="E278" s="5">
        <v>4</v>
      </c>
      <c r="F278" s="5">
        <v>0</v>
      </c>
      <c r="G278" s="5">
        <v>67</v>
      </c>
      <c r="H278" s="5">
        <v>48</v>
      </c>
      <c r="I278" s="5">
        <v>68</v>
      </c>
      <c r="J278" s="5">
        <v>78</v>
      </c>
      <c r="K278" s="5" t="s">
        <v>157</v>
      </c>
      <c r="L278" s="5" t="s">
        <v>158</v>
      </c>
      <c r="M278" s="9">
        <f t="shared" si="4"/>
        <v>0.96309963099630991</v>
      </c>
      <c r="N278" s="4">
        <f>IF(M278&gt;=0.9,C278*시뮬!$E$12,)</f>
        <v>52200</v>
      </c>
      <c r="O278" s="4">
        <f>MAX(0,(IF(M278&gt;=0.9,(C278-시뮬!$C$13)*시뮬!$E$13,)))</f>
        <v>81000</v>
      </c>
      <c r="P278" s="4">
        <f>IF(M278&lt;0.9,0,IF(C278&lt;=시뮬!$C$14,C278*시뮬!$E$14,
IF(C278&lt;=시뮬!$C$15,100*시뮬!$E$14+(C278-100)*시뮬!$E$15,
IF(C278&lt;=시뮬!$C$16,100*시뮬!$E$14+100*시뮬!$E$15+(C278-200)*시뮬!$E$16,
IF(C278&lt;=시뮬!$C$17,100*시뮬!$E$14+100*시뮬!$E$15+100*시뮬!$E$16+(C278-300)*시뮬!$E$17,
100*시뮬!$E$14+100*시뮬!$E$15+100*시뮬!$E$16+100*시뮬!$E$17)))))</f>
        <v>88800</v>
      </c>
    </row>
    <row r="279" spans="1:16" x14ac:dyDescent="0.4">
      <c r="A279" s="4" t="s">
        <v>226</v>
      </c>
      <c r="B279" s="4" t="s">
        <v>159</v>
      </c>
      <c r="C279" s="4">
        <v>121</v>
      </c>
      <c r="D279" s="4">
        <v>31</v>
      </c>
      <c r="E279" s="4">
        <v>2</v>
      </c>
      <c r="F279" s="4">
        <v>1</v>
      </c>
      <c r="G279" s="4">
        <v>59</v>
      </c>
      <c r="H279" s="4">
        <v>31</v>
      </c>
      <c r="I279" s="4">
        <v>28</v>
      </c>
      <c r="J279" s="4">
        <v>3</v>
      </c>
      <c r="K279" s="4" t="s">
        <v>160</v>
      </c>
      <c r="L279" s="4" t="s">
        <v>161</v>
      </c>
      <c r="M279" s="8">
        <f t="shared" si="4"/>
        <v>0.78064516129032258</v>
      </c>
      <c r="N279" s="4">
        <f>IF(M279&gt;=0.9,C279*시뮬!$E$12,)</f>
        <v>0</v>
      </c>
      <c r="O279" s="4">
        <f>MAX(0,(IF(M279&gt;=0.9,(C279-시뮬!$C$13)*시뮬!$E$13,)))</f>
        <v>0</v>
      </c>
      <c r="P279" s="4">
        <f>IF(M279&lt;0.9,0,IF(C279&lt;=시뮬!$C$14,C279*시뮬!$E$14,
IF(C279&lt;=시뮬!$C$15,100*시뮬!$E$14+(C279-100)*시뮬!$E$15,
IF(C279&lt;=시뮬!$C$16,100*시뮬!$E$14+100*시뮬!$E$15+(C279-200)*시뮬!$E$16,
IF(C279&lt;=시뮬!$C$17,100*시뮬!$E$14+100*시뮬!$E$15+100*시뮬!$E$16+(C279-300)*시뮬!$E$17,
100*시뮬!$E$14+100*시뮬!$E$15+100*시뮬!$E$16+100*시뮬!$E$17)))))</f>
        <v>0</v>
      </c>
    </row>
    <row r="280" spans="1:16" x14ac:dyDescent="0.4">
      <c r="A280" s="5" t="s">
        <v>226</v>
      </c>
      <c r="B280" s="5" t="s">
        <v>162</v>
      </c>
      <c r="C280" s="5">
        <v>346</v>
      </c>
      <c r="D280" s="5">
        <v>2</v>
      </c>
      <c r="E280" s="5">
        <v>18</v>
      </c>
      <c r="F280" s="5">
        <v>0</v>
      </c>
      <c r="G280" s="5">
        <v>97</v>
      </c>
      <c r="H280" s="5">
        <v>85</v>
      </c>
      <c r="I280" s="5">
        <v>77</v>
      </c>
      <c r="J280" s="5">
        <v>87</v>
      </c>
      <c r="K280" s="5" t="s">
        <v>163</v>
      </c>
      <c r="L280" s="5" t="s">
        <v>164</v>
      </c>
      <c r="M280" s="9">
        <f t="shared" si="4"/>
        <v>0.94535519125683065</v>
      </c>
      <c r="N280" s="4">
        <f>IF(M280&gt;=0.9,C280*시뮬!$E$12,)</f>
        <v>69200</v>
      </c>
      <c r="O280" s="4">
        <f>MAX(0,(IF(M280&gt;=0.9,(C280-시뮬!$C$13)*시뮬!$E$13,)))</f>
        <v>166000</v>
      </c>
      <c r="P280" s="4">
        <f>IF(M280&lt;0.9,0,IF(C280&lt;=시뮬!$C$14,C280*시뮬!$E$14,
IF(C280&lt;=시뮬!$C$15,100*시뮬!$E$14+(C280-100)*시뮬!$E$15,
IF(C280&lt;=시뮬!$C$16,100*시뮬!$E$14+100*시뮬!$E$15+(C280-200)*시뮬!$E$16,
IF(C280&lt;=시뮬!$C$17,100*시뮬!$E$14+100*시뮬!$E$15+100*시뮬!$E$16+(C280-300)*시뮬!$E$17,
100*시뮬!$E$14+100*시뮬!$E$15+100*시뮬!$E$16+100*시뮬!$E$17)))))</f>
        <v>166000</v>
      </c>
    </row>
    <row r="281" spans="1:16" x14ac:dyDescent="0.4">
      <c r="A281" s="4" t="s">
        <v>226</v>
      </c>
      <c r="B281" s="4" t="s">
        <v>165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 t="s">
        <v>166</v>
      </c>
      <c r="L281" s="4" t="s">
        <v>167</v>
      </c>
      <c r="M281" s="8">
        <f t="shared" si="4"/>
        <v>0</v>
      </c>
      <c r="N281" s="4">
        <f>IF(M281&gt;=0.9,C281*시뮬!$E$12,)</f>
        <v>0</v>
      </c>
      <c r="O281" s="4">
        <f>MAX(0,(IF(M281&gt;=0.9,(C281-시뮬!$C$13)*시뮬!$E$13,)))</f>
        <v>0</v>
      </c>
      <c r="P281" s="4">
        <f>IF(M281&lt;0.9,0,IF(C281&lt;=시뮬!$C$14,C281*시뮬!$E$14,
IF(C281&lt;=시뮬!$C$15,100*시뮬!$E$14+(C281-100)*시뮬!$E$15,
IF(C281&lt;=시뮬!$C$16,100*시뮬!$E$14+100*시뮬!$E$15+(C281-200)*시뮬!$E$16,
IF(C281&lt;=시뮬!$C$17,100*시뮬!$E$14+100*시뮬!$E$15+100*시뮬!$E$16+(C281-300)*시뮬!$E$17,
100*시뮬!$E$14+100*시뮬!$E$15+100*시뮬!$E$16+100*시뮬!$E$17)))))</f>
        <v>0</v>
      </c>
    </row>
    <row r="282" spans="1:16" x14ac:dyDescent="0.4">
      <c r="A282" s="5" t="s">
        <v>226</v>
      </c>
      <c r="B282" s="5" t="s">
        <v>171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 t="s">
        <v>172</v>
      </c>
      <c r="L282" s="5" t="s">
        <v>173</v>
      </c>
      <c r="M282" s="9">
        <f t="shared" si="4"/>
        <v>0</v>
      </c>
      <c r="N282" s="4">
        <f>IF(M282&gt;=0.9,C282*시뮬!$E$12,)</f>
        <v>0</v>
      </c>
      <c r="O282" s="4">
        <f>MAX(0,(IF(M282&gt;=0.9,(C282-시뮬!$C$13)*시뮬!$E$13,)))</f>
        <v>0</v>
      </c>
      <c r="P282" s="4">
        <f>IF(M282&lt;0.9,0,IF(C282&lt;=시뮬!$C$14,C282*시뮬!$E$14,
IF(C282&lt;=시뮬!$C$15,100*시뮬!$E$14+(C282-100)*시뮬!$E$15,
IF(C282&lt;=시뮬!$C$16,100*시뮬!$E$14+100*시뮬!$E$15+(C282-200)*시뮬!$E$16,
IF(C282&lt;=시뮬!$C$17,100*시뮬!$E$14+100*시뮬!$E$15+100*시뮬!$E$16+(C282-300)*시뮬!$E$17,
100*시뮬!$E$14+100*시뮬!$E$15+100*시뮬!$E$16+100*시뮬!$E$17)))))</f>
        <v>0</v>
      </c>
    </row>
    <row r="283" spans="1:16" x14ac:dyDescent="0.4">
      <c r="A283" s="4" t="s">
        <v>226</v>
      </c>
      <c r="B283" s="4" t="s">
        <v>174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 t="s">
        <v>175</v>
      </c>
      <c r="L283" s="4" t="s">
        <v>176</v>
      </c>
      <c r="M283" s="8">
        <f t="shared" si="4"/>
        <v>0</v>
      </c>
      <c r="N283" s="4">
        <f>IF(M283&gt;=0.9,C283*시뮬!$E$12,)</f>
        <v>0</v>
      </c>
      <c r="O283" s="4">
        <f>MAX(0,(IF(M283&gt;=0.9,(C283-시뮬!$C$13)*시뮬!$E$13,)))</f>
        <v>0</v>
      </c>
      <c r="P283" s="4">
        <f>IF(M283&lt;0.9,0,IF(C283&lt;=시뮬!$C$14,C283*시뮬!$E$14,
IF(C283&lt;=시뮬!$C$15,100*시뮬!$E$14+(C283-100)*시뮬!$E$15,
IF(C283&lt;=시뮬!$C$16,100*시뮬!$E$14+100*시뮬!$E$15+(C283-200)*시뮬!$E$16,
IF(C283&lt;=시뮬!$C$17,100*시뮬!$E$14+100*시뮬!$E$15+100*시뮬!$E$16+(C283-300)*시뮬!$E$17,
100*시뮬!$E$14+100*시뮬!$E$15+100*시뮬!$E$16+100*시뮬!$E$17)))))</f>
        <v>0</v>
      </c>
    </row>
    <row r="284" spans="1:16" x14ac:dyDescent="0.4">
      <c r="A284" s="5" t="s">
        <v>226</v>
      </c>
      <c r="B284" s="5" t="s">
        <v>177</v>
      </c>
      <c r="C284" s="5">
        <v>227</v>
      </c>
      <c r="D284" s="5">
        <v>4</v>
      </c>
      <c r="E284" s="5">
        <v>0</v>
      </c>
      <c r="F284" s="5">
        <v>0</v>
      </c>
      <c r="G284" s="5">
        <v>12</v>
      </c>
      <c r="H284" s="5">
        <v>68</v>
      </c>
      <c r="I284" s="5">
        <v>55</v>
      </c>
      <c r="J284" s="5">
        <v>92</v>
      </c>
      <c r="K284" s="5" t="s">
        <v>178</v>
      </c>
      <c r="L284" s="5" t="s">
        <v>179</v>
      </c>
      <c r="M284" s="9">
        <f t="shared" si="4"/>
        <v>0.98268398268398272</v>
      </c>
      <c r="N284" s="4">
        <f>IF(M284&gt;=0.9,C284*시뮬!$E$12,)</f>
        <v>45400</v>
      </c>
      <c r="O284" s="4">
        <f>MAX(0,(IF(M284&gt;=0.9,(C284-시뮬!$C$13)*시뮬!$E$13,)))</f>
        <v>47000</v>
      </c>
      <c r="P284" s="4">
        <f>IF(M284&lt;0.9,0,IF(C284&lt;=시뮬!$C$14,C284*시뮬!$E$14,
IF(C284&lt;=시뮬!$C$15,100*시뮬!$E$14+(C284-100)*시뮬!$E$15,
IF(C284&lt;=시뮬!$C$16,100*시뮬!$E$14+100*시뮬!$E$15+(C284-200)*시뮬!$E$16,
IF(C284&lt;=시뮬!$C$17,100*시뮬!$E$14+100*시뮬!$E$15+100*시뮬!$E$16+(C284-300)*시뮬!$E$17,
100*시뮬!$E$14+100*시뮬!$E$15+100*시뮬!$E$16+100*시뮬!$E$17)))))</f>
        <v>61600</v>
      </c>
    </row>
    <row r="285" spans="1:16" x14ac:dyDescent="0.4">
      <c r="A285" s="4" t="s">
        <v>226</v>
      </c>
      <c r="B285" s="4" t="s">
        <v>180</v>
      </c>
      <c r="C285" s="4">
        <v>290</v>
      </c>
      <c r="D285" s="4">
        <v>11</v>
      </c>
      <c r="E285" s="4">
        <v>15</v>
      </c>
      <c r="F285" s="4">
        <v>1</v>
      </c>
      <c r="G285" s="4">
        <v>77</v>
      </c>
      <c r="H285" s="4">
        <v>23</v>
      </c>
      <c r="I285" s="4">
        <v>62</v>
      </c>
      <c r="J285" s="4">
        <v>128</v>
      </c>
      <c r="K285" s="4" t="s">
        <v>181</v>
      </c>
      <c r="L285" s="4" t="s">
        <v>182</v>
      </c>
      <c r="M285" s="8">
        <f t="shared" si="4"/>
        <v>0.91482649842271291</v>
      </c>
      <c r="N285" s="4">
        <f>IF(M285&gt;=0.9,C285*시뮬!$E$12,)</f>
        <v>58000</v>
      </c>
      <c r="O285" s="4">
        <f>MAX(0,(IF(M285&gt;=0.9,(C285-시뮬!$C$13)*시뮬!$E$13,)))</f>
        <v>110000</v>
      </c>
      <c r="P285" s="4">
        <f>IF(M285&lt;0.9,0,IF(C285&lt;=시뮬!$C$14,C285*시뮬!$E$14,
IF(C285&lt;=시뮬!$C$15,100*시뮬!$E$14+(C285-100)*시뮬!$E$15,
IF(C285&lt;=시뮬!$C$16,100*시뮬!$E$14+100*시뮬!$E$15+(C285-200)*시뮬!$E$16,
IF(C285&lt;=시뮬!$C$17,100*시뮬!$E$14+100*시뮬!$E$15+100*시뮬!$E$16+(C285-300)*시뮬!$E$17,
100*시뮬!$E$14+100*시뮬!$E$15+100*시뮬!$E$16+100*시뮬!$E$17)))))</f>
        <v>112000</v>
      </c>
    </row>
    <row r="286" spans="1:16" x14ac:dyDescent="0.4">
      <c r="A286" s="5" t="s">
        <v>226</v>
      </c>
      <c r="B286" s="5" t="s">
        <v>183</v>
      </c>
      <c r="C286" s="5">
        <v>215</v>
      </c>
      <c r="D286" s="5">
        <v>3</v>
      </c>
      <c r="E286" s="5">
        <v>2</v>
      </c>
      <c r="F286" s="5">
        <v>0</v>
      </c>
      <c r="G286" s="5">
        <v>21</v>
      </c>
      <c r="H286" s="5">
        <v>35</v>
      </c>
      <c r="I286" s="5">
        <v>68</v>
      </c>
      <c r="J286" s="5">
        <v>91</v>
      </c>
      <c r="K286" s="5" t="s">
        <v>184</v>
      </c>
      <c r="L286" s="5" t="s">
        <v>185</v>
      </c>
      <c r="M286" s="9">
        <f t="shared" si="4"/>
        <v>0.97727272727272729</v>
      </c>
      <c r="N286" s="4">
        <f>IF(M286&gt;=0.9,C286*시뮬!$E$12,)</f>
        <v>43000</v>
      </c>
      <c r="O286" s="4">
        <f>MAX(0,(IF(M286&gt;=0.9,(C286-시뮬!$C$13)*시뮬!$E$13,)))</f>
        <v>35000</v>
      </c>
      <c r="P286" s="4">
        <f>IF(M286&lt;0.9,0,IF(C286&lt;=시뮬!$C$14,C286*시뮬!$E$14,
IF(C286&lt;=시뮬!$C$15,100*시뮬!$E$14+(C286-100)*시뮬!$E$15,
IF(C286&lt;=시뮬!$C$16,100*시뮬!$E$14+100*시뮬!$E$15+(C286-200)*시뮬!$E$16,
IF(C286&lt;=시뮬!$C$17,100*시뮬!$E$14+100*시뮬!$E$15+100*시뮬!$E$16+(C286-300)*시뮬!$E$17,
100*시뮬!$E$14+100*시뮬!$E$15+100*시뮬!$E$16+100*시뮬!$E$17)))))</f>
        <v>52000</v>
      </c>
    </row>
    <row r="287" spans="1:16" x14ac:dyDescent="0.4">
      <c r="A287" s="4" t="s">
        <v>226</v>
      </c>
      <c r="B287" s="4" t="s">
        <v>186</v>
      </c>
      <c r="C287" s="4">
        <v>188</v>
      </c>
      <c r="D287" s="4">
        <v>1</v>
      </c>
      <c r="E287" s="4">
        <v>0</v>
      </c>
      <c r="F287" s="4">
        <v>0</v>
      </c>
      <c r="G287" s="4">
        <v>66</v>
      </c>
      <c r="H287" s="4">
        <v>35</v>
      </c>
      <c r="I287" s="4">
        <v>31</v>
      </c>
      <c r="J287" s="4">
        <v>56</v>
      </c>
      <c r="K287" s="4" t="s">
        <v>187</v>
      </c>
      <c r="L287" s="4" t="s">
        <v>188</v>
      </c>
      <c r="M287" s="8">
        <f t="shared" si="4"/>
        <v>0.99470899470899465</v>
      </c>
      <c r="N287" s="4">
        <f>IF(M287&gt;=0.9,C287*시뮬!$E$12,)</f>
        <v>37600</v>
      </c>
      <c r="O287" s="4">
        <f>MAX(0,(IF(M287&gt;=0.9,(C287-시뮬!$C$13)*시뮬!$E$13,)))</f>
        <v>8000</v>
      </c>
      <c r="P287" s="4">
        <f>IF(M287&lt;0.9,0,IF(C287&lt;=시뮬!$C$14,C287*시뮬!$E$14,
IF(C287&lt;=시뮬!$C$15,100*시뮬!$E$14+(C287-100)*시뮬!$E$15,
IF(C287&lt;=시뮬!$C$16,100*시뮬!$E$14+100*시뮬!$E$15+(C287-200)*시뮬!$E$16,
IF(C287&lt;=시뮬!$C$17,100*시뮬!$E$14+100*시뮬!$E$15+100*시뮬!$E$16+(C287-300)*시뮬!$E$17,
100*시뮬!$E$14+100*시뮬!$E$15+100*시뮬!$E$16+100*시뮬!$E$17)))))</f>
        <v>35200</v>
      </c>
    </row>
    <row r="288" spans="1:16" x14ac:dyDescent="0.4">
      <c r="A288" s="5" t="s">
        <v>226</v>
      </c>
      <c r="B288" s="5" t="s">
        <v>189</v>
      </c>
      <c r="C288" s="5">
        <v>143</v>
      </c>
      <c r="D288" s="5">
        <v>1</v>
      </c>
      <c r="E288" s="5">
        <v>0</v>
      </c>
      <c r="F288" s="5">
        <v>0</v>
      </c>
      <c r="G288" s="5">
        <v>66</v>
      </c>
      <c r="H288" s="5">
        <v>33</v>
      </c>
      <c r="I288" s="5">
        <v>40</v>
      </c>
      <c r="J288" s="5">
        <v>4</v>
      </c>
      <c r="K288" s="5" t="s">
        <v>190</v>
      </c>
      <c r="L288" s="5" t="s">
        <v>191</v>
      </c>
      <c r="M288" s="9">
        <f t="shared" si="4"/>
        <v>0.99305555555555558</v>
      </c>
      <c r="N288" s="4">
        <f>IF(M288&gt;=0.9,C288*시뮬!$E$12,)</f>
        <v>28600</v>
      </c>
      <c r="O288" s="4">
        <f>MAX(0,(IF(M288&gt;=0.9,(C288-시뮬!$C$13)*시뮬!$E$13,)))</f>
        <v>0</v>
      </c>
      <c r="P288" s="4">
        <f>IF(M288&lt;0.9,0,IF(C288&lt;=시뮬!$C$14,C288*시뮬!$E$14,
IF(C288&lt;=시뮬!$C$15,100*시뮬!$E$14+(C288-100)*시뮬!$E$15,
IF(C288&lt;=시뮬!$C$16,100*시뮬!$E$14+100*시뮬!$E$15+(C288-200)*시뮬!$E$16,
IF(C288&lt;=시뮬!$C$17,100*시뮬!$E$14+100*시뮬!$E$15+100*시뮬!$E$16+(C288-300)*시뮬!$E$17,
100*시뮬!$E$14+100*시뮬!$E$15+100*시뮬!$E$16+100*시뮬!$E$17)))))</f>
        <v>17200</v>
      </c>
    </row>
    <row r="289" spans="1:16" x14ac:dyDescent="0.4">
      <c r="A289" s="4" t="s">
        <v>226</v>
      </c>
      <c r="B289" s="4" t="s">
        <v>192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 t="s">
        <v>193</v>
      </c>
      <c r="L289" s="4" t="s">
        <v>194</v>
      </c>
      <c r="M289" s="8">
        <f t="shared" si="4"/>
        <v>0</v>
      </c>
      <c r="N289" s="4">
        <f>IF(M289&gt;=0.9,C289*시뮬!$E$12,)</f>
        <v>0</v>
      </c>
      <c r="O289" s="4">
        <f>MAX(0,(IF(M289&gt;=0.9,(C289-시뮬!$C$13)*시뮬!$E$13,)))</f>
        <v>0</v>
      </c>
      <c r="P289" s="4">
        <f>IF(M289&lt;0.9,0,IF(C289&lt;=시뮬!$C$14,C289*시뮬!$E$14,
IF(C289&lt;=시뮬!$C$15,100*시뮬!$E$14+(C289-100)*시뮬!$E$15,
IF(C289&lt;=시뮬!$C$16,100*시뮬!$E$14+100*시뮬!$E$15+(C289-200)*시뮬!$E$16,
IF(C289&lt;=시뮬!$C$17,100*시뮬!$E$14+100*시뮬!$E$15+100*시뮬!$E$16+(C289-300)*시뮬!$E$17,
100*시뮬!$E$14+100*시뮬!$E$15+100*시뮬!$E$16+100*시뮬!$E$17)))))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3BA1-4ED0-479F-86BB-8CAB0D15D823}">
  <dimension ref="A3:L17"/>
  <sheetViews>
    <sheetView workbookViewId="0">
      <selection activeCell="E12" sqref="E12"/>
    </sheetView>
  </sheetViews>
  <sheetFormatPr defaultRowHeight="17.399999999999999" x14ac:dyDescent="0.4"/>
  <cols>
    <col min="1" max="1" width="10.69921875" customWidth="1"/>
    <col min="2" max="2" width="17.19921875" customWidth="1"/>
    <col min="3" max="3" width="16.59765625" customWidth="1"/>
    <col min="4" max="4" width="12.09765625" customWidth="1"/>
    <col min="5" max="5" width="16.8984375" customWidth="1"/>
    <col min="6" max="6" width="13.09765625" customWidth="1"/>
    <col min="7" max="7" width="13.3984375" customWidth="1"/>
    <col min="8" max="8" width="11.3984375" customWidth="1"/>
    <col min="9" max="9" width="9.8984375" customWidth="1"/>
    <col min="10" max="10" width="10.59765625" customWidth="1"/>
    <col min="11" max="11" width="9.796875" customWidth="1"/>
    <col min="12" max="12" width="11.796875" customWidth="1"/>
  </cols>
  <sheetData>
    <row r="3" spans="1:12" ht="52.2" x14ac:dyDescent="0.4">
      <c r="A3" s="1" t="s">
        <v>199</v>
      </c>
      <c r="B3" s="1" t="s">
        <v>199</v>
      </c>
      <c r="C3" s="1" t="s">
        <v>200</v>
      </c>
      <c r="D3" s="1" t="s">
        <v>201</v>
      </c>
      <c r="E3" s="1" t="s">
        <v>202</v>
      </c>
      <c r="F3" s="1" t="s">
        <v>203</v>
      </c>
      <c r="G3" s="1" t="s">
        <v>204</v>
      </c>
      <c r="H3" s="1" t="s">
        <v>205</v>
      </c>
      <c r="I3" s="1" t="s">
        <v>206</v>
      </c>
      <c r="J3" s="2" t="s">
        <v>207</v>
      </c>
      <c r="K3" s="2" t="s">
        <v>208</v>
      </c>
      <c r="L3" s="2" t="s">
        <v>209</v>
      </c>
    </row>
    <row r="4" spans="1:12" x14ac:dyDescent="0.4">
      <c r="A4" s="3" t="s">
        <v>198</v>
      </c>
      <c r="B4" s="3">
        <v>58</v>
      </c>
      <c r="C4" s="3">
        <v>30</v>
      </c>
      <c r="D4" s="3">
        <v>88</v>
      </c>
      <c r="E4" s="3">
        <v>350</v>
      </c>
      <c r="F4" s="3">
        <v>1305</v>
      </c>
      <c r="G4" s="3">
        <v>1</v>
      </c>
      <c r="H4" s="3">
        <v>1</v>
      </c>
      <c r="I4" s="3">
        <v>750</v>
      </c>
      <c r="J4" s="3">
        <f>E4*I4</f>
        <v>262500</v>
      </c>
      <c r="K4" s="3">
        <f>J4*0.1</f>
        <v>26250</v>
      </c>
      <c r="L4" s="3">
        <f>J4+K4</f>
        <v>288750</v>
      </c>
    </row>
    <row r="5" spans="1:12" x14ac:dyDescent="0.4">
      <c r="A5" s="3" t="s">
        <v>214</v>
      </c>
      <c r="B5" s="3">
        <v>58</v>
      </c>
      <c r="C5" s="3">
        <v>30</v>
      </c>
      <c r="D5" s="3">
        <v>88</v>
      </c>
      <c r="E5" s="3">
        <v>150</v>
      </c>
      <c r="F5" s="3">
        <v>1670</v>
      </c>
      <c r="G5" s="3">
        <v>2</v>
      </c>
      <c r="H5" s="3">
        <v>1</v>
      </c>
      <c r="I5" s="3">
        <v>750</v>
      </c>
      <c r="J5" s="3">
        <v>112500</v>
      </c>
      <c r="K5" s="3">
        <v>11250</v>
      </c>
      <c r="L5" s="3">
        <v>123750</v>
      </c>
    </row>
    <row r="6" spans="1:12" x14ac:dyDescent="0.4">
      <c r="A6" s="3" t="s">
        <v>215</v>
      </c>
      <c r="B6" s="3">
        <v>60</v>
      </c>
      <c r="C6" s="3">
        <v>30</v>
      </c>
      <c r="D6" s="3">
        <v>90</v>
      </c>
      <c r="E6" s="3">
        <v>450</v>
      </c>
      <c r="F6" s="3">
        <v>1708</v>
      </c>
      <c r="G6" s="3">
        <v>1</v>
      </c>
      <c r="H6" s="3">
        <v>1</v>
      </c>
      <c r="I6" s="3">
        <v>750</v>
      </c>
      <c r="J6" s="3">
        <v>337500</v>
      </c>
      <c r="K6" s="3">
        <v>33750</v>
      </c>
      <c r="L6" s="3">
        <v>371250</v>
      </c>
    </row>
    <row r="7" spans="1:12" x14ac:dyDescent="0.4">
      <c r="A7" s="3" t="s">
        <v>216</v>
      </c>
      <c r="B7" s="3">
        <v>60</v>
      </c>
      <c r="C7" s="3">
        <v>30</v>
      </c>
      <c r="D7" s="3">
        <v>90</v>
      </c>
      <c r="E7" s="3">
        <v>450</v>
      </c>
      <c r="F7" s="3">
        <v>2512</v>
      </c>
      <c r="G7" s="3">
        <v>1</v>
      </c>
      <c r="H7" s="3">
        <v>1</v>
      </c>
      <c r="I7" s="3">
        <v>750</v>
      </c>
      <c r="J7" s="3">
        <v>337500</v>
      </c>
      <c r="K7" s="3">
        <v>33750</v>
      </c>
      <c r="L7" s="3">
        <v>371250</v>
      </c>
    </row>
    <row r="8" spans="1:12" x14ac:dyDescent="0.4">
      <c r="A8" s="3" t="s">
        <v>217</v>
      </c>
      <c r="B8" s="3">
        <v>60</v>
      </c>
      <c r="C8" s="3">
        <v>30</v>
      </c>
      <c r="D8" s="3">
        <v>90</v>
      </c>
      <c r="E8" s="3">
        <v>450</v>
      </c>
      <c r="F8" s="3">
        <v>2180</v>
      </c>
      <c r="G8" s="3">
        <v>2</v>
      </c>
      <c r="H8" s="3">
        <v>2</v>
      </c>
      <c r="I8" s="3">
        <v>1500</v>
      </c>
      <c r="J8" s="3">
        <v>675000</v>
      </c>
      <c r="K8" s="3">
        <v>67500</v>
      </c>
      <c r="L8" s="3">
        <v>742500</v>
      </c>
    </row>
    <row r="9" spans="1:12" x14ac:dyDescent="0.4">
      <c r="A9" s="3" t="s">
        <v>218</v>
      </c>
      <c r="B9" s="3">
        <v>60</v>
      </c>
      <c r="C9" s="3">
        <v>30</v>
      </c>
      <c r="D9" s="3">
        <v>90</v>
      </c>
      <c r="E9" s="3">
        <v>500</v>
      </c>
      <c r="F9" s="3">
        <v>2246</v>
      </c>
      <c r="G9" s="3">
        <v>2</v>
      </c>
      <c r="H9" s="3">
        <v>2</v>
      </c>
      <c r="I9" s="3">
        <v>1500</v>
      </c>
      <c r="J9" s="3">
        <v>750000</v>
      </c>
      <c r="K9" s="3">
        <v>75000</v>
      </c>
      <c r="L9" s="3">
        <v>825000</v>
      </c>
    </row>
    <row r="10" spans="1:12" x14ac:dyDescent="0.4">
      <c r="A10" s="3" t="s">
        <v>219</v>
      </c>
      <c r="B10" s="3">
        <v>60</v>
      </c>
      <c r="C10" s="3">
        <v>30</v>
      </c>
      <c r="D10" s="3">
        <v>90</v>
      </c>
      <c r="E10" s="3">
        <v>500</v>
      </c>
      <c r="F10" s="3">
        <v>2126</v>
      </c>
      <c r="G10" s="3">
        <v>2</v>
      </c>
      <c r="H10" s="3">
        <v>2</v>
      </c>
      <c r="I10" s="3">
        <v>1500</v>
      </c>
      <c r="J10" s="3">
        <v>750000</v>
      </c>
      <c r="K10" s="3">
        <v>75000</v>
      </c>
      <c r="L10" s="3">
        <v>825000</v>
      </c>
    </row>
    <row r="11" spans="1:12" x14ac:dyDescent="0.4">
      <c r="A11" s="3" t="s">
        <v>220</v>
      </c>
      <c r="B11" s="3">
        <v>56</v>
      </c>
      <c r="C11" s="3">
        <v>30</v>
      </c>
      <c r="D11" s="3">
        <v>86</v>
      </c>
      <c r="E11" s="3">
        <v>400</v>
      </c>
      <c r="F11" s="3">
        <v>2075</v>
      </c>
      <c r="G11" s="3">
        <v>2</v>
      </c>
      <c r="H11" s="3">
        <v>2</v>
      </c>
      <c r="I11" s="3">
        <v>1500</v>
      </c>
      <c r="J11" s="3">
        <v>600000</v>
      </c>
      <c r="K11" s="3">
        <v>60000</v>
      </c>
      <c r="L11" s="3">
        <v>660000</v>
      </c>
    </row>
    <row r="12" spans="1:12" x14ac:dyDescent="0.4">
      <c r="A12" s="3" t="s">
        <v>221</v>
      </c>
      <c r="B12" s="3">
        <v>60</v>
      </c>
      <c r="C12" s="3">
        <v>30</v>
      </c>
      <c r="D12" s="3">
        <v>90</v>
      </c>
      <c r="E12" s="3">
        <v>500</v>
      </c>
      <c r="F12" s="3">
        <v>2306</v>
      </c>
      <c r="G12" s="3">
        <v>1</v>
      </c>
      <c r="H12" s="3">
        <v>1</v>
      </c>
      <c r="I12" s="3">
        <v>790</v>
      </c>
      <c r="J12" s="3">
        <v>395000</v>
      </c>
      <c r="K12" s="3">
        <v>39500</v>
      </c>
      <c r="L12" s="3">
        <v>434500</v>
      </c>
    </row>
    <row r="13" spans="1:12" x14ac:dyDescent="0.4">
      <c r="A13" s="3" t="s">
        <v>222</v>
      </c>
      <c r="B13" s="3">
        <v>56</v>
      </c>
      <c r="C13" s="3">
        <v>30</v>
      </c>
      <c r="D13" s="3">
        <v>86</v>
      </c>
      <c r="E13" s="3">
        <v>400</v>
      </c>
      <c r="F13" s="3">
        <v>2287</v>
      </c>
      <c r="G13" s="3">
        <v>2</v>
      </c>
      <c r="H13" s="3">
        <v>2</v>
      </c>
      <c r="I13" s="3">
        <v>1500</v>
      </c>
      <c r="J13" s="3">
        <v>600000</v>
      </c>
      <c r="K13" s="3">
        <v>60000</v>
      </c>
      <c r="L13" s="3">
        <v>660000</v>
      </c>
    </row>
    <row r="14" spans="1:12" x14ac:dyDescent="0.4">
      <c r="A14" s="3" t="s">
        <v>223</v>
      </c>
      <c r="B14" s="3">
        <v>57</v>
      </c>
      <c r="C14" s="3">
        <v>30</v>
      </c>
      <c r="D14" s="3">
        <v>87</v>
      </c>
      <c r="E14" s="3">
        <v>400</v>
      </c>
      <c r="F14" s="3">
        <v>2208</v>
      </c>
      <c r="G14" s="3">
        <v>2</v>
      </c>
      <c r="H14" s="3">
        <v>2</v>
      </c>
      <c r="I14" s="3">
        <v>1500</v>
      </c>
      <c r="J14" s="3">
        <v>600000</v>
      </c>
      <c r="K14" s="3">
        <v>60000</v>
      </c>
      <c r="L14" s="3">
        <v>660000</v>
      </c>
    </row>
    <row r="15" spans="1:12" x14ac:dyDescent="0.4">
      <c r="A15" s="3" t="s">
        <v>224</v>
      </c>
      <c r="B15" s="3">
        <v>55</v>
      </c>
      <c r="C15" s="3">
        <v>30</v>
      </c>
      <c r="D15" s="3">
        <v>85</v>
      </c>
      <c r="E15" s="3">
        <v>400</v>
      </c>
      <c r="F15" s="3">
        <v>2201</v>
      </c>
      <c r="G15" s="3">
        <v>2</v>
      </c>
      <c r="H15" s="3">
        <v>2</v>
      </c>
      <c r="I15" s="3">
        <v>1500</v>
      </c>
      <c r="J15" s="3">
        <v>600000</v>
      </c>
      <c r="K15" s="3">
        <v>60000</v>
      </c>
      <c r="L15" s="3">
        <v>660000</v>
      </c>
    </row>
    <row r="16" spans="1:12" x14ac:dyDescent="0.4">
      <c r="A16" s="3" t="s">
        <v>225</v>
      </c>
      <c r="B16" s="3">
        <v>60</v>
      </c>
      <c r="C16" s="3">
        <v>30</v>
      </c>
      <c r="D16" s="3">
        <v>90</v>
      </c>
      <c r="E16" s="3">
        <v>500</v>
      </c>
      <c r="F16" s="3">
        <v>2304</v>
      </c>
      <c r="G16" s="3">
        <v>2</v>
      </c>
      <c r="H16" s="3">
        <v>2</v>
      </c>
      <c r="I16" s="3">
        <v>1540</v>
      </c>
      <c r="J16" s="3">
        <v>770000</v>
      </c>
      <c r="K16" s="3">
        <v>77000</v>
      </c>
      <c r="L16" s="3">
        <v>847000</v>
      </c>
    </row>
    <row r="17" spans="1:12" x14ac:dyDescent="0.4">
      <c r="A17" s="3" t="s">
        <v>226</v>
      </c>
      <c r="B17" s="3">
        <v>56</v>
      </c>
      <c r="C17" s="3">
        <v>30</v>
      </c>
      <c r="D17" s="3">
        <v>86</v>
      </c>
      <c r="E17" s="3">
        <v>400</v>
      </c>
      <c r="F17" s="3">
        <v>2359</v>
      </c>
      <c r="G17" s="3">
        <v>2</v>
      </c>
      <c r="H17" s="3">
        <v>2</v>
      </c>
      <c r="I17" s="3">
        <v>1520</v>
      </c>
      <c r="J17" s="3">
        <v>608000</v>
      </c>
      <c r="K17" s="3">
        <v>60800</v>
      </c>
      <c r="L17" s="3">
        <v>668800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4C0F-A2C7-4EE4-A96E-381A865D973A}">
  <sheetPr codeName="Sheet1"/>
  <dimension ref="A1:K689"/>
  <sheetViews>
    <sheetView topLeftCell="A630" workbookViewId="0">
      <selection activeCell="F658" sqref="F658"/>
    </sheetView>
  </sheetViews>
  <sheetFormatPr defaultRowHeight="17.399999999999999" x14ac:dyDescent="0.4"/>
  <sheetData>
    <row r="1" spans="1:1" x14ac:dyDescent="0.4">
      <c r="A1" t="s">
        <v>93</v>
      </c>
    </row>
    <row r="2" spans="1:1" x14ac:dyDescent="0.4">
      <c r="A2" t="s">
        <v>94</v>
      </c>
    </row>
    <row r="3" spans="1:1" x14ac:dyDescent="0.4">
      <c r="A3" t="s">
        <v>95</v>
      </c>
    </row>
    <row r="4" spans="1:1" x14ac:dyDescent="0.4">
      <c r="A4" t="s">
        <v>96</v>
      </c>
    </row>
    <row r="5" spans="1:1" x14ac:dyDescent="0.4">
      <c r="A5" t="s">
        <v>97</v>
      </c>
    </row>
    <row r="6" spans="1:1" x14ac:dyDescent="0.4">
      <c r="A6" t="s">
        <v>98</v>
      </c>
    </row>
    <row r="7" spans="1:1" x14ac:dyDescent="0.4">
      <c r="A7" t="s">
        <v>99</v>
      </c>
    </row>
    <row r="8" spans="1:1" x14ac:dyDescent="0.4">
      <c r="A8" t="s">
        <v>100</v>
      </c>
    </row>
    <row r="9" spans="1:1" x14ac:dyDescent="0.4">
      <c r="A9" t="s">
        <v>93</v>
      </c>
    </row>
    <row r="10" spans="1:1" x14ac:dyDescent="0.4">
      <c r="A10" t="s">
        <v>94</v>
      </c>
    </row>
    <row r="11" spans="1:1" x14ac:dyDescent="0.4">
      <c r="A11" t="s">
        <v>95</v>
      </c>
    </row>
    <row r="12" spans="1:1" x14ac:dyDescent="0.4">
      <c r="A12" t="s">
        <v>96</v>
      </c>
    </row>
    <row r="13" spans="1:1" x14ac:dyDescent="0.4">
      <c r="A13" t="s">
        <v>97</v>
      </c>
    </row>
    <row r="14" spans="1:1" x14ac:dyDescent="0.4">
      <c r="A14" t="s">
        <v>98</v>
      </c>
    </row>
    <row r="15" spans="1:1" x14ac:dyDescent="0.4">
      <c r="A15" t="s">
        <v>99</v>
      </c>
    </row>
    <row r="16" spans="1:1" x14ac:dyDescent="0.4">
      <c r="A16" t="s">
        <v>100</v>
      </c>
    </row>
    <row r="17" spans="1:1" x14ac:dyDescent="0.4">
      <c r="A17" t="s">
        <v>101</v>
      </c>
    </row>
    <row r="18" spans="1:1" x14ac:dyDescent="0.4">
      <c r="A18" t="s">
        <v>102</v>
      </c>
    </row>
    <row r="19" spans="1:1" x14ac:dyDescent="0.4">
      <c r="A19" t="s">
        <v>103</v>
      </c>
    </row>
    <row r="20" spans="1:1" x14ac:dyDescent="0.4">
      <c r="A20" t="s">
        <v>104</v>
      </c>
    </row>
    <row r="21" spans="1:1" x14ac:dyDescent="0.4">
      <c r="A21" t="s">
        <v>105</v>
      </c>
    </row>
    <row r="22" spans="1:1" x14ac:dyDescent="0.4">
      <c r="A22" t="s">
        <v>106</v>
      </c>
    </row>
    <row r="23" spans="1:1" x14ac:dyDescent="0.4">
      <c r="A23" t="s">
        <v>107</v>
      </c>
    </row>
    <row r="24" spans="1:1" x14ac:dyDescent="0.4">
      <c r="A24" t="s">
        <v>108</v>
      </c>
    </row>
    <row r="25" spans="1:1" x14ac:dyDescent="0.4">
      <c r="A25" t="s">
        <v>109</v>
      </c>
    </row>
    <row r="26" spans="1:1" x14ac:dyDescent="0.4">
      <c r="A26" t="s">
        <v>110</v>
      </c>
    </row>
    <row r="27" spans="1:1" x14ac:dyDescent="0.4">
      <c r="A27" t="s">
        <v>111</v>
      </c>
    </row>
    <row r="28" spans="1:1" x14ac:dyDescent="0.4">
      <c r="A28" t="s">
        <v>112</v>
      </c>
    </row>
    <row r="29" spans="1:1" x14ac:dyDescent="0.4">
      <c r="A29" t="s">
        <v>102</v>
      </c>
    </row>
    <row r="30" spans="1:1" x14ac:dyDescent="0.4">
      <c r="A30" t="s">
        <v>113</v>
      </c>
    </row>
    <row r="31" spans="1:1" x14ac:dyDescent="0.4">
      <c r="A31" t="s">
        <v>114</v>
      </c>
    </row>
    <row r="32" spans="1:1" x14ac:dyDescent="0.4">
      <c r="A32" t="s">
        <v>115</v>
      </c>
    </row>
    <row r="33" spans="1:11" x14ac:dyDescent="0.4">
      <c r="A33" t="s">
        <v>116</v>
      </c>
    </row>
    <row r="34" spans="1:11" x14ac:dyDescent="0.4">
      <c r="A34" t="s">
        <v>117</v>
      </c>
    </row>
    <row r="35" spans="1:11" x14ac:dyDescent="0.4">
      <c r="A35" t="s">
        <v>118</v>
      </c>
    </row>
    <row r="36" spans="1:11" x14ac:dyDescent="0.4">
      <c r="A36" t="s">
        <v>119</v>
      </c>
    </row>
    <row r="37" spans="1:11" x14ac:dyDescent="0.4">
      <c r="A37" t="s">
        <v>227</v>
      </c>
    </row>
    <row r="38" spans="1:11" x14ac:dyDescent="0.4">
      <c r="A38" t="s">
        <v>120</v>
      </c>
    </row>
    <row r="39" spans="1:11" x14ac:dyDescent="0.4">
      <c r="A39" t="s">
        <v>121</v>
      </c>
    </row>
    <row r="40" spans="1:11" x14ac:dyDescent="0.4">
      <c r="A40" t="s">
        <v>228</v>
      </c>
    </row>
    <row r="41" spans="1:11" x14ac:dyDescent="0.4">
      <c r="A41" t="s">
        <v>123</v>
      </c>
    </row>
    <row r="42" spans="1:11" x14ac:dyDescent="0.4">
      <c r="A42" t="s">
        <v>124</v>
      </c>
      <c r="B42" t="s">
        <v>125</v>
      </c>
      <c r="C42" t="s">
        <v>126</v>
      </c>
      <c r="D42" t="s">
        <v>127</v>
      </c>
      <c r="E42" t="s">
        <v>128</v>
      </c>
      <c r="F42" t="s">
        <v>129</v>
      </c>
      <c r="G42" t="s">
        <v>130</v>
      </c>
      <c r="H42" t="s">
        <v>131</v>
      </c>
      <c r="I42" t="s">
        <v>132</v>
      </c>
      <c r="J42" t="s">
        <v>133</v>
      </c>
      <c r="K42" t="s">
        <v>134</v>
      </c>
    </row>
    <row r="43" spans="1:11" x14ac:dyDescent="0.4">
      <c r="A43" t="s">
        <v>135</v>
      </c>
      <c r="B43">
        <v>2512</v>
      </c>
      <c r="C43">
        <v>69</v>
      </c>
      <c r="D43">
        <v>35</v>
      </c>
      <c r="E43">
        <v>0</v>
      </c>
      <c r="F43">
        <v>695</v>
      </c>
      <c r="G43">
        <v>459</v>
      </c>
      <c r="H43">
        <v>611</v>
      </c>
      <c r="I43">
        <v>747</v>
      </c>
      <c r="J43" t="s">
        <v>22</v>
      </c>
      <c r="K43" t="s">
        <v>22</v>
      </c>
    </row>
    <row r="44" spans="1:11" x14ac:dyDescent="0.4">
      <c r="A44" t="s">
        <v>211</v>
      </c>
      <c r="B44">
        <v>287</v>
      </c>
      <c r="C44">
        <v>0</v>
      </c>
      <c r="D44">
        <v>0</v>
      </c>
      <c r="E44">
        <v>0</v>
      </c>
      <c r="F44">
        <v>55</v>
      </c>
      <c r="G44">
        <v>80</v>
      </c>
      <c r="H44">
        <v>79</v>
      </c>
      <c r="I44">
        <v>73</v>
      </c>
      <c r="J44" t="s">
        <v>212</v>
      </c>
      <c r="K44" t="s">
        <v>213</v>
      </c>
    </row>
    <row r="45" spans="1:11" x14ac:dyDescent="0.4">
      <c r="A45" t="s">
        <v>136</v>
      </c>
      <c r="B45">
        <v>13</v>
      </c>
      <c r="C45">
        <v>0</v>
      </c>
      <c r="D45">
        <v>1</v>
      </c>
      <c r="E45">
        <v>0</v>
      </c>
      <c r="F45">
        <v>0</v>
      </c>
      <c r="G45">
        <v>6</v>
      </c>
      <c r="H45">
        <v>7</v>
      </c>
      <c r="I45">
        <v>0</v>
      </c>
      <c r="J45" t="s">
        <v>137</v>
      </c>
      <c r="K45" t="s">
        <v>138</v>
      </c>
    </row>
    <row r="46" spans="1:11" x14ac:dyDescent="0.4">
      <c r="A46" t="s">
        <v>229</v>
      </c>
      <c r="B46">
        <v>225</v>
      </c>
      <c r="C46">
        <v>2</v>
      </c>
      <c r="D46">
        <v>1</v>
      </c>
      <c r="E46">
        <v>0</v>
      </c>
      <c r="F46">
        <v>66</v>
      </c>
      <c r="G46">
        <v>47</v>
      </c>
      <c r="H46">
        <v>62</v>
      </c>
      <c r="I46">
        <v>50</v>
      </c>
      <c r="J46" t="s">
        <v>230</v>
      </c>
      <c r="K46" t="s">
        <v>231</v>
      </c>
    </row>
    <row r="47" spans="1:11" x14ac:dyDescent="0.4">
      <c r="A47" t="s">
        <v>139</v>
      </c>
      <c r="B47">
        <v>250</v>
      </c>
      <c r="C47">
        <v>24</v>
      </c>
      <c r="D47">
        <v>7</v>
      </c>
      <c r="E47">
        <v>0</v>
      </c>
      <c r="F47">
        <v>106</v>
      </c>
      <c r="G47">
        <v>24</v>
      </c>
      <c r="H47">
        <v>57</v>
      </c>
      <c r="I47">
        <v>63</v>
      </c>
      <c r="J47" t="s">
        <v>140</v>
      </c>
      <c r="K47" t="s">
        <v>141</v>
      </c>
    </row>
    <row r="48" spans="1:11" x14ac:dyDescent="0.4">
      <c r="A48" t="s">
        <v>232</v>
      </c>
      <c r="B48">
        <v>73</v>
      </c>
      <c r="C48">
        <v>4</v>
      </c>
      <c r="D48">
        <v>0</v>
      </c>
      <c r="E48">
        <v>0</v>
      </c>
      <c r="F48">
        <v>0</v>
      </c>
      <c r="G48">
        <v>0</v>
      </c>
      <c r="H48">
        <v>12</v>
      </c>
      <c r="I48">
        <v>61</v>
      </c>
      <c r="J48">
        <v>939722</v>
      </c>
      <c r="K48" t="s">
        <v>233</v>
      </c>
    </row>
    <row r="49" spans="1:11" x14ac:dyDescent="0.4">
      <c r="A49" t="s">
        <v>142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143</v>
      </c>
      <c r="K49" t="s">
        <v>144</v>
      </c>
    </row>
    <row r="50" spans="1:11" x14ac:dyDescent="0.4">
      <c r="A50" t="s">
        <v>145</v>
      </c>
      <c r="B50">
        <v>167</v>
      </c>
      <c r="C50">
        <v>2</v>
      </c>
      <c r="D50">
        <v>0</v>
      </c>
      <c r="E50">
        <v>0</v>
      </c>
      <c r="F50">
        <v>67</v>
      </c>
      <c r="G50">
        <v>20</v>
      </c>
      <c r="H50">
        <v>59</v>
      </c>
      <c r="I50">
        <v>21</v>
      </c>
      <c r="J50" t="s">
        <v>146</v>
      </c>
      <c r="K50" t="s">
        <v>147</v>
      </c>
    </row>
    <row r="51" spans="1:11" x14ac:dyDescent="0.4">
      <c r="A51" t="s">
        <v>148</v>
      </c>
      <c r="B51">
        <v>99</v>
      </c>
      <c r="C51">
        <v>9</v>
      </c>
      <c r="D51">
        <v>1</v>
      </c>
      <c r="E51">
        <v>0</v>
      </c>
      <c r="F51">
        <v>5</v>
      </c>
      <c r="G51">
        <v>23</v>
      </c>
      <c r="H51">
        <v>42</v>
      </c>
      <c r="I51">
        <v>29</v>
      </c>
      <c r="J51">
        <v>5828</v>
      </c>
      <c r="K51" t="s">
        <v>149</v>
      </c>
    </row>
    <row r="52" spans="1:11" x14ac:dyDescent="0.4">
      <c r="A52" t="s">
        <v>150</v>
      </c>
      <c r="B52">
        <v>205</v>
      </c>
      <c r="C52">
        <v>6</v>
      </c>
      <c r="D52">
        <v>3</v>
      </c>
      <c r="E52">
        <v>0</v>
      </c>
      <c r="F52">
        <v>57</v>
      </c>
      <c r="G52">
        <v>46</v>
      </c>
      <c r="H52">
        <v>51</v>
      </c>
      <c r="I52">
        <v>51</v>
      </c>
      <c r="J52" t="s">
        <v>151</v>
      </c>
      <c r="K52" t="s">
        <v>152</v>
      </c>
    </row>
    <row r="53" spans="1:11" x14ac:dyDescent="0.4">
      <c r="A53" t="s">
        <v>153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154</v>
      </c>
      <c r="K53" t="s">
        <v>155</v>
      </c>
    </row>
    <row r="54" spans="1:11" x14ac:dyDescent="0.4">
      <c r="A54" t="s">
        <v>156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157</v>
      </c>
      <c r="K54" t="s">
        <v>158</v>
      </c>
    </row>
    <row r="55" spans="1:11" x14ac:dyDescent="0.4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160</v>
      </c>
      <c r="K55" t="s">
        <v>161</v>
      </c>
    </row>
    <row r="56" spans="1:11" x14ac:dyDescent="0.4">
      <c r="A56" t="s">
        <v>162</v>
      </c>
      <c r="B56">
        <v>295</v>
      </c>
      <c r="C56">
        <v>2</v>
      </c>
      <c r="D56">
        <v>8</v>
      </c>
      <c r="E56">
        <v>0</v>
      </c>
      <c r="F56">
        <v>90</v>
      </c>
      <c r="G56">
        <v>79</v>
      </c>
      <c r="H56">
        <v>57</v>
      </c>
      <c r="I56">
        <v>69</v>
      </c>
      <c r="J56" t="s">
        <v>163</v>
      </c>
      <c r="K56" t="s">
        <v>164</v>
      </c>
    </row>
    <row r="57" spans="1:11" x14ac:dyDescent="0.4">
      <c r="A57" t="s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166</v>
      </c>
      <c r="K57" t="s">
        <v>167</v>
      </c>
    </row>
    <row r="58" spans="1:11" x14ac:dyDescent="0.4">
      <c r="A58" t="s">
        <v>171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172</v>
      </c>
      <c r="K58" t="s">
        <v>173</v>
      </c>
    </row>
    <row r="59" spans="1:11" x14ac:dyDescent="0.4">
      <c r="A59" t="s">
        <v>174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175</v>
      </c>
      <c r="K59" t="s">
        <v>176</v>
      </c>
    </row>
    <row r="60" spans="1:11" x14ac:dyDescent="0.4">
      <c r="A60" t="s">
        <v>177</v>
      </c>
      <c r="B60">
        <v>327</v>
      </c>
      <c r="C60">
        <v>5</v>
      </c>
      <c r="D60">
        <v>4</v>
      </c>
      <c r="E60">
        <v>0</v>
      </c>
      <c r="F60">
        <v>115</v>
      </c>
      <c r="G60">
        <v>62</v>
      </c>
      <c r="H60">
        <v>48</v>
      </c>
      <c r="I60">
        <v>102</v>
      </c>
      <c r="J60" t="s">
        <v>178</v>
      </c>
      <c r="K60" t="s">
        <v>179</v>
      </c>
    </row>
    <row r="61" spans="1:11" x14ac:dyDescent="0.4">
      <c r="A61" t="s">
        <v>180</v>
      </c>
      <c r="B61">
        <v>238</v>
      </c>
      <c r="C61">
        <v>11</v>
      </c>
      <c r="D61">
        <v>9</v>
      </c>
      <c r="E61">
        <v>0</v>
      </c>
      <c r="F61">
        <v>86</v>
      </c>
      <c r="G61">
        <v>20</v>
      </c>
      <c r="H61">
        <v>58</v>
      </c>
      <c r="I61">
        <v>74</v>
      </c>
      <c r="J61" t="s">
        <v>181</v>
      </c>
      <c r="K61" t="s">
        <v>182</v>
      </c>
    </row>
    <row r="62" spans="1:11" x14ac:dyDescent="0.4">
      <c r="A62" t="s">
        <v>183</v>
      </c>
      <c r="B62">
        <v>205</v>
      </c>
      <c r="C62">
        <v>3</v>
      </c>
      <c r="D62">
        <v>1</v>
      </c>
      <c r="E62">
        <v>0</v>
      </c>
      <c r="F62">
        <v>21</v>
      </c>
      <c r="G62">
        <v>20</v>
      </c>
      <c r="H62">
        <v>52</v>
      </c>
      <c r="I62">
        <v>112</v>
      </c>
      <c r="J62" t="s">
        <v>184</v>
      </c>
      <c r="K62" t="s">
        <v>185</v>
      </c>
    </row>
    <row r="63" spans="1:11" x14ac:dyDescent="0.4">
      <c r="A63" t="s">
        <v>186</v>
      </c>
      <c r="B63">
        <v>128</v>
      </c>
      <c r="C63">
        <v>0</v>
      </c>
      <c r="D63">
        <v>0</v>
      </c>
      <c r="E63">
        <v>0</v>
      </c>
      <c r="F63">
        <v>27</v>
      </c>
      <c r="G63">
        <v>32</v>
      </c>
      <c r="H63">
        <v>27</v>
      </c>
      <c r="I63">
        <v>42</v>
      </c>
      <c r="J63" t="s">
        <v>187</v>
      </c>
      <c r="K63" t="s">
        <v>188</v>
      </c>
    </row>
    <row r="64" spans="1:11" x14ac:dyDescent="0.4">
      <c r="A64">
        <v>1</v>
      </c>
    </row>
    <row r="65" spans="1:1" x14ac:dyDescent="0.4">
      <c r="A65">
        <v>2</v>
      </c>
    </row>
    <row r="66" spans="1:1" x14ac:dyDescent="0.4">
      <c r="A66" t="s">
        <v>93</v>
      </c>
    </row>
    <row r="67" spans="1:1" x14ac:dyDescent="0.4">
      <c r="A67" t="s">
        <v>195</v>
      </c>
    </row>
    <row r="68" spans="1:1" x14ac:dyDescent="0.4">
      <c r="A68" t="s">
        <v>196</v>
      </c>
    </row>
    <row r="73" spans="1:1" x14ac:dyDescent="0.4">
      <c r="A73" t="s">
        <v>93</v>
      </c>
    </row>
    <row r="74" spans="1:1" x14ac:dyDescent="0.4">
      <c r="A74" t="s">
        <v>94</v>
      </c>
    </row>
    <row r="75" spans="1:1" x14ac:dyDescent="0.4">
      <c r="A75" t="s">
        <v>95</v>
      </c>
    </row>
    <row r="76" spans="1:1" x14ac:dyDescent="0.4">
      <c r="A76" t="s">
        <v>96</v>
      </c>
    </row>
    <row r="77" spans="1:1" x14ac:dyDescent="0.4">
      <c r="A77" t="s">
        <v>97</v>
      </c>
    </row>
    <row r="78" spans="1:1" x14ac:dyDescent="0.4">
      <c r="A78" t="s">
        <v>98</v>
      </c>
    </row>
    <row r="79" spans="1:1" x14ac:dyDescent="0.4">
      <c r="A79" t="s">
        <v>99</v>
      </c>
    </row>
    <row r="80" spans="1:1" x14ac:dyDescent="0.4">
      <c r="A80" t="s">
        <v>100</v>
      </c>
    </row>
    <row r="81" spans="1:1" x14ac:dyDescent="0.4">
      <c r="A81" t="s">
        <v>101</v>
      </c>
    </row>
    <row r="82" spans="1:1" x14ac:dyDescent="0.4">
      <c r="A82" t="s">
        <v>102</v>
      </c>
    </row>
    <row r="83" spans="1:1" x14ac:dyDescent="0.4">
      <c r="A83" t="s">
        <v>103</v>
      </c>
    </row>
    <row r="84" spans="1:1" x14ac:dyDescent="0.4">
      <c r="A84" t="s">
        <v>104</v>
      </c>
    </row>
    <row r="85" spans="1:1" x14ac:dyDescent="0.4">
      <c r="A85" t="s">
        <v>105</v>
      </c>
    </row>
    <row r="86" spans="1:1" x14ac:dyDescent="0.4">
      <c r="A86" t="s">
        <v>106</v>
      </c>
    </row>
    <row r="87" spans="1:1" x14ac:dyDescent="0.4">
      <c r="A87" t="s">
        <v>107</v>
      </c>
    </row>
    <row r="88" spans="1:1" x14ac:dyDescent="0.4">
      <c r="A88" t="s">
        <v>108</v>
      </c>
    </row>
    <row r="89" spans="1:1" x14ac:dyDescent="0.4">
      <c r="A89" t="s">
        <v>109</v>
      </c>
    </row>
    <row r="90" spans="1:1" x14ac:dyDescent="0.4">
      <c r="A90" t="s">
        <v>110</v>
      </c>
    </row>
    <row r="91" spans="1:1" x14ac:dyDescent="0.4">
      <c r="A91" t="s">
        <v>111</v>
      </c>
    </row>
    <row r="92" spans="1:1" x14ac:dyDescent="0.4">
      <c r="A92" t="s">
        <v>112</v>
      </c>
    </row>
    <row r="93" spans="1:1" x14ac:dyDescent="0.4">
      <c r="A93" t="s">
        <v>102</v>
      </c>
    </row>
    <row r="94" spans="1:1" x14ac:dyDescent="0.4">
      <c r="A94" t="s">
        <v>113</v>
      </c>
    </row>
    <row r="95" spans="1:1" x14ac:dyDescent="0.4">
      <c r="A95" t="s">
        <v>114</v>
      </c>
    </row>
    <row r="96" spans="1:1" x14ac:dyDescent="0.4">
      <c r="A96" t="s">
        <v>115</v>
      </c>
    </row>
    <row r="97" spans="1:11" x14ac:dyDescent="0.4">
      <c r="A97" t="s">
        <v>116</v>
      </c>
    </row>
    <row r="98" spans="1:11" x14ac:dyDescent="0.4">
      <c r="A98" t="s">
        <v>117</v>
      </c>
    </row>
    <row r="99" spans="1:11" x14ac:dyDescent="0.4">
      <c r="A99" t="s">
        <v>118</v>
      </c>
    </row>
    <row r="100" spans="1:11" x14ac:dyDescent="0.4">
      <c r="A100" t="s">
        <v>119</v>
      </c>
    </row>
    <row r="101" spans="1:11" x14ac:dyDescent="0.4">
      <c r="A101" t="s">
        <v>234</v>
      </c>
    </row>
    <row r="102" spans="1:11" x14ac:dyDescent="0.4">
      <c r="A102" t="s">
        <v>120</v>
      </c>
    </row>
    <row r="103" spans="1:11" x14ac:dyDescent="0.4">
      <c r="A103" t="s">
        <v>121</v>
      </c>
    </row>
    <row r="104" spans="1:11" x14ac:dyDescent="0.4">
      <c r="A104" t="s">
        <v>228</v>
      </c>
    </row>
    <row r="105" spans="1:11" x14ac:dyDescent="0.4">
      <c r="A105" t="s">
        <v>123</v>
      </c>
    </row>
    <row r="106" spans="1:11" x14ac:dyDescent="0.4">
      <c r="A106" t="s">
        <v>124</v>
      </c>
      <c r="B106" t="s">
        <v>125</v>
      </c>
      <c r="C106" t="s">
        <v>126</v>
      </c>
      <c r="D106" t="s">
        <v>127</v>
      </c>
      <c r="E106" t="s">
        <v>128</v>
      </c>
      <c r="F106" t="s">
        <v>129</v>
      </c>
      <c r="G106" t="s">
        <v>130</v>
      </c>
      <c r="H106" t="s">
        <v>131</v>
      </c>
      <c r="I106" t="s">
        <v>132</v>
      </c>
      <c r="J106" t="s">
        <v>133</v>
      </c>
      <c r="K106" t="s">
        <v>134</v>
      </c>
    </row>
    <row r="107" spans="1:11" x14ac:dyDescent="0.4">
      <c r="A107" t="s">
        <v>135</v>
      </c>
      <c r="B107">
        <v>2180</v>
      </c>
      <c r="C107">
        <v>46</v>
      </c>
      <c r="D107">
        <v>29</v>
      </c>
      <c r="E107">
        <v>2</v>
      </c>
      <c r="F107">
        <v>646</v>
      </c>
      <c r="G107">
        <v>389</v>
      </c>
      <c r="H107">
        <v>586</v>
      </c>
      <c r="I107">
        <v>559</v>
      </c>
      <c r="J107" t="s">
        <v>22</v>
      </c>
      <c r="K107" t="s">
        <v>22</v>
      </c>
    </row>
    <row r="108" spans="1:11" x14ac:dyDescent="0.4">
      <c r="A108" t="s">
        <v>235</v>
      </c>
      <c r="B108">
        <v>237</v>
      </c>
      <c r="C108">
        <v>0</v>
      </c>
      <c r="D108">
        <v>0</v>
      </c>
      <c r="E108">
        <v>0</v>
      </c>
      <c r="F108">
        <v>51</v>
      </c>
      <c r="G108">
        <v>62</v>
      </c>
      <c r="H108">
        <v>63</v>
      </c>
      <c r="I108">
        <v>61</v>
      </c>
      <c r="J108" t="s">
        <v>212</v>
      </c>
      <c r="K108" t="s">
        <v>213</v>
      </c>
    </row>
    <row r="109" spans="1:11" x14ac:dyDescent="0.4">
      <c r="A109" t="s">
        <v>136</v>
      </c>
      <c r="B109">
        <v>63</v>
      </c>
      <c r="C109">
        <v>1</v>
      </c>
      <c r="D109">
        <v>1</v>
      </c>
      <c r="E109">
        <v>0</v>
      </c>
      <c r="F109">
        <v>6</v>
      </c>
      <c r="G109">
        <v>14</v>
      </c>
      <c r="H109">
        <v>28</v>
      </c>
      <c r="I109">
        <v>15</v>
      </c>
      <c r="J109" t="s">
        <v>137</v>
      </c>
      <c r="K109" t="s">
        <v>138</v>
      </c>
    </row>
    <row r="110" spans="1:11" x14ac:dyDescent="0.4">
      <c r="A110" t="s">
        <v>139</v>
      </c>
      <c r="B110">
        <v>268</v>
      </c>
      <c r="C110">
        <v>20</v>
      </c>
      <c r="D110">
        <v>7</v>
      </c>
      <c r="E110">
        <v>0</v>
      </c>
      <c r="F110">
        <v>138</v>
      </c>
      <c r="G110">
        <v>40</v>
      </c>
      <c r="H110">
        <v>64</v>
      </c>
      <c r="I110">
        <v>26</v>
      </c>
      <c r="J110" t="s">
        <v>140</v>
      </c>
      <c r="K110" t="s">
        <v>141</v>
      </c>
    </row>
    <row r="111" spans="1:11" x14ac:dyDescent="0.4">
      <c r="A111" t="s">
        <v>232</v>
      </c>
      <c r="B111">
        <v>90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12</v>
      </c>
      <c r="I111">
        <v>78</v>
      </c>
      <c r="J111">
        <v>939722</v>
      </c>
      <c r="K111" t="s">
        <v>233</v>
      </c>
    </row>
    <row r="112" spans="1:11" x14ac:dyDescent="0.4">
      <c r="A112" t="s">
        <v>142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143</v>
      </c>
      <c r="K112" t="s">
        <v>144</v>
      </c>
    </row>
    <row r="113" spans="1:11" x14ac:dyDescent="0.4">
      <c r="A113" t="s">
        <v>145</v>
      </c>
      <c r="B113">
        <v>204</v>
      </c>
      <c r="C113">
        <v>2</v>
      </c>
      <c r="D113">
        <v>0</v>
      </c>
      <c r="E113">
        <v>0</v>
      </c>
      <c r="F113">
        <v>100</v>
      </c>
      <c r="G113">
        <v>20</v>
      </c>
      <c r="H113">
        <v>65</v>
      </c>
      <c r="I113">
        <v>19</v>
      </c>
      <c r="J113" t="s">
        <v>146</v>
      </c>
      <c r="K113" t="s">
        <v>147</v>
      </c>
    </row>
    <row r="114" spans="1:11" x14ac:dyDescent="0.4">
      <c r="A114" t="s">
        <v>148</v>
      </c>
      <c r="B114">
        <v>87</v>
      </c>
      <c r="C114">
        <v>4</v>
      </c>
      <c r="D114">
        <v>3</v>
      </c>
      <c r="E114">
        <v>0</v>
      </c>
      <c r="F114">
        <v>10</v>
      </c>
      <c r="G114">
        <v>19</v>
      </c>
      <c r="H114">
        <v>41</v>
      </c>
      <c r="I114">
        <v>17</v>
      </c>
      <c r="J114">
        <v>5828</v>
      </c>
      <c r="K114" t="s">
        <v>149</v>
      </c>
    </row>
    <row r="115" spans="1:11" x14ac:dyDescent="0.4">
      <c r="A115" t="s">
        <v>150</v>
      </c>
      <c r="B115">
        <v>251</v>
      </c>
      <c r="C115">
        <v>1</v>
      </c>
      <c r="D115">
        <v>2</v>
      </c>
      <c r="E115">
        <v>0</v>
      </c>
      <c r="F115">
        <v>55</v>
      </c>
      <c r="G115">
        <v>60</v>
      </c>
      <c r="H115">
        <v>61</v>
      </c>
      <c r="I115">
        <v>75</v>
      </c>
      <c r="J115" t="s">
        <v>151</v>
      </c>
      <c r="K115" t="s">
        <v>152</v>
      </c>
    </row>
    <row r="116" spans="1:11" x14ac:dyDescent="0.4">
      <c r="A116" t="s">
        <v>153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154</v>
      </c>
      <c r="K116" t="s">
        <v>155</v>
      </c>
    </row>
    <row r="117" spans="1:11" x14ac:dyDescent="0.4">
      <c r="A117" t="s">
        <v>156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157</v>
      </c>
      <c r="K117" t="s">
        <v>158</v>
      </c>
    </row>
    <row r="118" spans="1:11" x14ac:dyDescent="0.4">
      <c r="A118" t="s">
        <v>159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160</v>
      </c>
      <c r="K118" t="s">
        <v>161</v>
      </c>
    </row>
    <row r="119" spans="1:11" x14ac:dyDescent="0.4">
      <c r="A119" t="s">
        <v>162</v>
      </c>
      <c r="B119">
        <v>246</v>
      </c>
      <c r="C119">
        <v>1</v>
      </c>
      <c r="D119">
        <v>10</v>
      </c>
      <c r="E119">
        <v>1</v>
      </c>
      <c r="F119">
        <v>67</v>
      </c>
      <c r="G119">
        <v>70</v>
      </c>
      <c r="H119">
        <v>54</v>
      </c>
      <c r="I119">
        <v>55</v>
      </c>
      <c r="J119" t="s">
        <v>163</v>
      </c>
      <c r="K119" t="s">
        <v>164</v>
      </c>
    </row>
    <row r="120" spans="1:11" x14ac:dyDescent="0.4">
      <c r="A120" t="s">
        <v>165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166</v>
      </c>
      <c r="K120" t="s">
        <v>167</v>
      </c>
    </row>
    <row r="121" spans="1:11" x14ac:dyDescent="0.4">
      <c r="A121" t="s">
        <v>168</v>
      </c>
      <c r="B121">
        <v>2</v>
      </c>
      <c r="C121">
        <v>0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0</v>
      </c>
      <c r="J121" t="s">
        <v>169</v>
      </c>
      <c r="K121" t="s">
        <v>170</v>
      </c>
    </row>
    <row r="122" spans="1:11" x14ac:dyDescent="0.4">
      <c r="A122" t="s">
        <v>171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172</v>
      </c>
      <c r="K122" t="s">
        <v>173</v>
      </c>
    </row>
    <row r="123" spans="1:11" x14ac:dyDescent="0.4">
      <c r="A123" t="s">
        <v>174</v>
      </c>
      <c r="B123">
        <v>11</v>
      </c>
      <c r="C123">
        <v>0</v>
      </c>
      <c r="D123">
        <v>0</v>
      </c>
      <c r="E123">
        <v>0</v>
      </c>
      <c r="F123">
        <v>0</v>
      </c>
      <c r="G123">
        <v>9</v>
      </c>
      <c r="H123">
        <v>2</v>
      </c>
      <c r="I123">
        <v>0</v>
      </c>
      <c r="J123" t="s">
        <v>175</v>
      </c>
      <c r="K123" t="s">
        <v>176</v>
      </c>
    </row>
    <row r="124" spans="1:11" x14ac:dyDescent="0.4">
      <c r="A124" t="s">
        <v>177</v>
      </c>
      <c r="B124">
        <v>167</v>
      </c>
      <c r="C124">
        <v>2</v>
      </c>
      <c r="D124">
        <v>0</v>
      </c>
      <c r="E124">
        <v>0</v>
      </c>
      <c r="F124">
        <v>70</v>
      </c>
      <c r="G124">
        <v>33</v>
      </c>
      <c r="H124">
        <v>37</v>
      </c>
      <c r="I124">
        <v>27</v>
      </c>
      <c r="J124" t="s">
        <v>178</v>
      </c>
      <c r="K124" t="s">
        <v>179</v>
      </c>
    </row>
    <row r="125" spans="1:11" x14ac:dyDescent="0.4">
      <c r="A125" t="s">
        <v>180</v>
      </c>
      <c r="B125">
        <v>209</v>
      </c>
      <c r="C125">
        <v>10</v>
      </c>
      <c r="D125">
        <v>6</v>
      </c>
      <c r="E125">
        <v>1</v>
      </c>
      <c r="F125">
        <v>82</v>
      </c>
      <c r="G125">
        <v>11</v>
      </c>
      <c r="H125">
        <v>51</v>
      </c>
      <c r="I125">
        <v>65</v>
      </c>
      <c r="J125" t="s">
        <v>181</v>
      </c>
      <c r="K125" t="s">
        <v>182</v>
      </c>
    </row>
    <row r="126" spans="1:11" x14ac:dyDescent="0.4">
      <c r="A126" t="s">
        <v>183</v>
      </c>
      <c r="B126">
        <v>170</v>
      </c>
      <c r="C126">
        <v>3</v>
      </c>
      <c r="D126">
        <v>0</v>
      </c>
      <c r="E126">
        <v>0</v>
      </c>
      <c r="F126">
        <v>19</v>
      </c>
      <c r="G126">
        <v>26</v>
      </c>
      <c r="H126">
        <v>65</v>
      </c>
      <c r="I126">
        <v>60</v>
      </c>
      <c r="J126" t="s">
        <v>184</v>
      </c>
      <c r="K126" t="s">
        <v>185</v>
      </c>
    </row>
    <row r="127" spans="1:11" x14ac:dyDescent="0.4">
      <c r="A127" t="s">
        <v>186</v>
      </c>
      <c r="B127">
        <v>175</v>
      </c>
      <c r="C127">
        <v>0</v>
      </c>
      <c r="D127">
        <v>0</v>
      </c>
      <c r="E127">
        <v>0</v>
      </c>
      <c r="F127">
        <v>46</v>
      </c>
      <c r="G127">
        <v>25</v>
      </c>
      <c r="H127">
        <v>43</v>
      </c>
      <c r="I127">
        <v>61</v>
      </c>
      <c r="J127" t="s">
        <v>187</v>
      </c>
      <c r="K127" t="s">
        <v>188</v>
      </c>
    </row>
    <row r="128" spans="1:11" x14ac:dyDescent="0.4">
      <c r="A128">
        <v>1</v>
      </c>
    </row>
    <row r="129" spans="1:1" x14ac:dyDescent="0.4">
      <c r="A129">
        <v>2</v>
      </c>
    </row>
    <row r="130" spans="1:1" x14ac:dyDescent="0.4">
      <c r="A130" t="s">
        <v>93</v>
      </c>
    </row>
    <row r="131" spans="1:1" x14ac:dyDescent="0.4">
      <c r="A131" t="s">
        <v>195</v>
      </c>
    </row>
    <row r="132" spans="1:1" x14ac:dyDescent="0.4">
      <c r="A132" t="s">
        <v>196</v>
      </c>
    </row>
    <row r="138" spans="1:1" x14ac:dyDescent="0.4">
      <c r="A138" t="s">
        <v>93</v>
      </c>
    </row>
    <row r="139" spans="1:1" x14ac:dyDescent="0.4">
      <c r="A139" t="s">
        <v>94</v>
      </c>
    </row>
    <row r="140" spans="1:1" x14ac:dyDescent="0.4">
      <c r="A140" t="s">
        <v>95</v>
      </c>
    </row>
    <row r="141" spans="1:1" x14ac:dyDescent="0.4">
      <c r="A141" t="s">
        <v>96</v>
      </c>
    </row>
    <row r="142" spans="1:1" x14ac:dyDescent="0.4">
      <c r="A142" t="s">
        <v>97</v>
      </c>
    </row>
    <row r="143" spans="1:1" x14ac:dyDescent="0.4">
      <c r="A143" t="s">
        <v>98</v>
      </c>
    </row>
    <row r="144" spans="1:1" x14ac:dyDescent="0.4">
      <c r="A144" t="s">
        <v>99</v>
      </c>
    </row>
    <row r="145" spans="1:1" x14ac:dyDescent="0.4">
      <c r="A145" t="s">
        <v>100</v>
      </c>
    </row>
    <row r="146" spans="1:1" x14ac:dyDescent="0.4">
      <c r="A146" t="s">
        <v>101</v>
      </c>
    </row>
    <row r="147" spans="1:1" x14ac:dyDescent="0.4">
      <c r="A147" t="s">
        <v>102</v>
      </c>
    </row>
    <row r="148" spans="1:1" x14ac:dyDescent="0.4">
      <c r="A148" t="s">
        <v>103</v>
      </c>
    </row>
    <row r="149" spans="1:1" x14ac:dyDescent="0.4">
      <c r="A149" t="s">
        <v>104</v>
      </c>
    </row>
    <row r="150" spans="1:1" x14ac:dyDescent="0.4">
      <c r="A150" t="s">
        <v>105</v>
      </c>
    </row>
    <row r="151" spans="1:1" x14ac:dyDescent="0.4">
      <c r="A151" t="s">
        <v>106</v>
      </c>
    </row>
    <row r="152" spans="1:1" x14ac:dyDescent="0.4">
      <c r="A152" t="s">
        <v>107</v>
      </c>
    </row>
    <row r="153" spans="1:1" x14ac:dyDescent="0.4">
      <c r="A153" t="s">
        <v>108</v>
      </c>
    </row>
    <row r="154" spans="1:1" x14ac:dyDescent="0.4">
      <c r="A154" t="s">
        <v>109</v>
      </c>
    </row>
    <row r="155" spans="1:1" x14ac:dyDescent="0.4">
      <c r="A155" t="s">
        <v>110</v>
      </c>
    </row>
    <row r="156" spans="1:1" x14ac:dyDescent="0.4">
      <c r="A156" t="s">
        <v>111</v>
      </c>
    </row>
    <row r="157" spans="1:1" x14ac:dyDescent="0.4">
      <c r="A157" t="s">
        <v>112</v>
      </c>
    </row>
    <row r="158" spans="1:1" x14ac:dyDescent="0.4">
      <c r="A158" t="s">
        <v>102</v>
      </c>
    </row>
    <row r="159" spans="1:1" x14ac:dyDescent="0.4">
      <c r="A159" t="s">
        <v>113</v>
      </c>
    </row>
    <row r="160" spans="1:1" x14ac:dyDescent="0.4">
      <c r="A160" t="s">
        <v>114</v>
      </c>
    </row>
    <row r="161" spans="1:11" x14ac:dyDescent="0.4">
      <c r="A161" t="s">
        <v>115</v>
      </c>
    </row>
    <row r="162" spans="1:11" x14ac:dyDescent="0.4">
      <c r="A162" t="s">
        <v>116</v>
      </c>
    </row>
    <row r="163" spans="1:11" x14ac:dyDescent="0.4">
      <c r="A163" t="s">
        <v>117</v>
      </c>
    </row>
    <row r="164" spans="1:11" x14ac:dyDescent="0.4">
      <c r="A164" t="s">
        <v>118</v>
      </c>
    </row>
    <row r="165" spans="1:11" x14ac:dyDescent="0.4">
      <c r="A165" t="s">
        <v>119</v>
      </c>
    </row>
    <row r="166" spans="1:11" x14ac:dyDescent="0.4">
      <c r="A166" t="s">
        <v>236</v>
      </c>
    </row>
    <row r="167" spans="1:11" x14ac:dyDescent="0.4">
      <c r="A167" t="s">
        <v>120</v>
      </c>
    </row>
    <row r="168" spans="1:11" x14ac:dyDescent="0.4">
      <c r="A168" t="s">
        <v>121</v>
      </c>
    </row>
    <row r="169" spans="1:11" x14ac:dyDescent="0.4">
      <c r="A169" t="s">
        <v>228</v>
      </c>
    </row>
    <row r="170" spans="1:11" x14ac:dyDescent="0.4">
      <c r="A170" t="s">
        <v>123</v>
      </c>
    </row>
    <row r="171" spans="1:11" x14ac:dyDescent="0.4">
      <c r="A171" t="s">
        <v>124</v>
      </c>
      <c r="B171" t="s">
        <v>125</v>
      </c>
      <c r="C171" t="s">
        <v>126</v>
      </c>
      <c r="D171" t="s">
        <v>127</v>
      </c>
      <c r="E171" t="s">
        <v>128</v>
      </c>
      <c r="F171" t="s">
        <v>129</v>
      </c>
      <c r="G171" t="s">
        <v>130</v>
      </c>
      <c r="H171" t="s">
        <v>131</v>
      </c>
      <c r="I171" t="s">
        <v>132</v>
      </c>
      <c r="J171" t="s">
        <v>133</v>
      </c>
      <c r="K171" t="s">
        <v>134</v>
      </c>
    </row>
    <row r="172" spans="1:11" x14ac:dyDescent="0.4">
      <c r="A172" t="s">
        <v>135</v>
      </c>
      <c r="B172">
        <v>2246</v>
      </c>
      <c r="C172">
        <v>71</v>
      </c>
      <c r="D172">
        <v>38</v>
      </c>
      <c r="E172">
        <v>1</v>
      </c>
      <c r="F172">
        <v>615</v>
      </c>
      <c r="G172">
        <v>402</v>
      </c>
      <c r="H172">
        <v>636</v>
      </c>
      <c r="I172">
        <v>593</v>
      </c>
      <c r="J172" t="s">
        <v>22</v>
      </c>
      <c r="K172" t="s">
        <v>22</v>
      </c>
    </row>
    <row r="173" spans="1:11" x14ac:dyDescent="0.4">
      <c r="A173" t="s">
        <v>211</v>
      </c>
      <c r="B173">
        <v>213</v>
      </c>
      <c r="C173">
        <v>0</v>
      </c>
      <c r="D173">
        <v>0</v>
      </c>
      <c r="E173">
        <v>0</v>
      </c>
      <c r="F173">
        <v>43</v>
      </c>
      <c r="G173">
        <v>58</v>
      </c>
      <c r="H173">
        <v>68</v>
      </c>
      <c r="I173">
        <v>44</v>
      </c>
      <c r="J173" t="s">
        <v>212</v>
      </c>
      <c r="K173" t="s">
        <v>213</v>
      </c>
    </row>
    <row r="174" spans="1:11" x14ac:dyDescent="0.4">
      <c r="A174" t="s">
        <v>136</v>
      </c>
      <c r="B174">
        <v>35</v>
      </c>
      <c r="C174">
        <v>0</v>
      </c>
      <c r="D174">
        <v>1</v>
      </c>
      <c r="E174">
        <v>0</v>
      </c>
      <c r="F174">
        <v>0</v>
      </c>
      <c r="G174">
        <v>12</v>
      </c>
      <c r="H174">
        <v>19</v>
      </c>
      <c r="I174">
        <v>4</v>
      </c>
      <c r="J174" t="s">
        <v>137</v>
      </c>
      <c r="K174" t="s">
        <v>138</v>
      </c>
    </row>
    <row r="175" spans="1:11" x14ac:dyDescent="0.4">
      <c r="A175" t="s">
        <v>139</v>
      </c>
      <c r="B175">
        <v>314</v>
      </c>
      <c r="C175">
        <v>22</v>
      </c>
      <c r="D175">
        <v>11</v>
      </c>
      <c r="E175">
        <v>0</v>
      </c>
      <c r="F175">
        <v>106</v>
      </c>
      <c r="G175">
        <v>45</v>
      </c>
      <c r="H175">
        <v>101</v>
      </c>
      <c r="I175">
        <v>62</v>
      </c>
      <c r="J175" t="s">
        <v>140</v>
      </c>
      <c r="K175" t="s">
        <v>141</v>
      </c>
    </row>
    <row r="176" spans="1:11" x14ac:dyDescent="0.4">
      <c r="A176" t="s">
        <v>232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939722</v>
      </c>
      <c r="K176" t="s">
        <v>233</v>
      </c>
    </row>
    <row r="177" spans="1:11" x14ac:dyDescent="0.4">
      <c r="A177" t="s">
        <v>142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143</v>
      </c>
      <c r="K177" t="s">
        <v>144</v>
      </c>
    </row>
    <row r="178" spans="1:11" x14ac:dyDescent="0.4">
      <c r="A178" t="s">
        <v>145</v>
      </c>
      <c r="B178">
        <v>153</v>
      </c>
      <c r="C178">
        <v>3</v>
      </c>
      <c r="D178">
        <v>0</v>
      </c>
      <c r="E178">
        <v>0</v>
      </c>
      <c r="F178">
        <v>68</v>
      </c>
      <c r="G178">
        <v>20</v>
      </c>
      <c r="H178">
        <v>52</v>
      </c>
      <c r="I178">
        <v>13</v>
      </c>
      <c r="J178" t="s">
        <v>146</v>
      </c>
      <c r="K178" t="s">
        <v>147</v>
      </c>
    </row>
    <row r="179" spans="1:11" x14ac:dyDescent="0.4">
      <c r="A179" t="s">
        <v>148</v>
      </c>
      <c r="B179">
        <v>121</v>
      </c>
      <c r="C179">
        <v>7</v>
      </c>
      <c r="D179">
        <v>0</v>
      </c>
      <c r="E179">
        <v>0</v>
      </c>
      <c r="F179">
        <v>6</v>
      </c>
      <c r="G179">
        <v>6</v>
      </c>
      <c r="H179">
        <v>60</v>
      </c>
      <c r="I179">
        <v>49</v>
      </c>
      <c r="J179">
        <v>5828</v>
      </c>
      <c r="K179" t="s">
        <v>149</v>
      </c>
    </row>
    <row r="180" spans="1:11" x14ac:dyDescent="0.4">
      <c r="A180" t="s">
        <v>150</v>
      </c>
      <c r="B180">
        <v>216</v>
      </c>
      <c r="C180">
        <v>6</v>
      </c>
      <c r="D180">
        <v>4</v>
      </c>
      <c r="E180">
        <v>0</v>
      </c>
      <c r="F180">
        <v>41</v>
      </c>
      <c r="G180">
        <v>40</v>
      </c>
      <c r="H180">
        <v>61</v>
      </c>
      <c r="I180">
        <v>74</v>
      </c>
      <c r="J180" t="s">
        <v>151</v>
      </c>
      <c r="K180" t="s">
        <v>152</v>
      </c>
    </row>
    <row r="181" spans="1:11" x14ac:dyDescent="0.4">
      <c r="A181" t="s">
        <v>153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154</v>
      </c>
      <c r="K181" t="s">
        <v>155</v>
      </c>
    </row>
    <row r="182" spans="1:11" x14ac:dyDescent="0.4">
      <c r="A182" t="s">
        <v>156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157</v>
      </c>
      <c r="K182" t="s">
        <v>158</v>
      </c>
    </row>
    <row r="183" spans="1:11" x14ac:dyDescent="0.4">
      <c r="A183" t="s">
        <v>159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t="s">
        <v>160</v>
      </c>
      <c r="K183" t="s">
        <v>161</v>
      </c>
    </row>
    <row r="184" spans="1:11" x14ac:dyDescent="0.4">
      <c r="A184" t="s">
        <v>162</v>
      </c>
      <c r="B184">
        <v>203</v>
      </c>
      <c r="C184">
        <v>1</v>
      </c>
      <c r="D184">
        <v>2</v>
      </c>
      <c r="E184">
        <v>0</v>
      </c>
      <c r="F184">
        <v>65</v>
      </c>
      <c r="G184">
        <v>68</v>
      </c>
      <c r="H184">
        <v>51</v>
      </c>
      <c r="I184">
        <v>19</v>
      </c>
      <c r="J184" t="s">
        <v>163</v>
      </c>
      <c r="K184" t="s">
        <v>164</v>
      </c>
    </row>
    <row r="185" spans="1:11" x14ac:dyDescent="0.4">
      <c r="A185" t="s">
        <v>165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166</v>
      </c>
      <c r="K185" t="s">
        <v>167</v>
      </c>
    </row>
    <row r="186" spans="1:11" x14ac:dyDescent="0.4">
      <c r="A186" t="s">
        <v>168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169</v>
      </c>
      <c r="K186" t="s">
        <v>170</v>
      </c>
    </row>
    <row r="187" spans="1:11" x14ac:dyDescent="0.4">
      <c r="A187" t="s">
        <v>171</v>
      </c>
      <c r="B187">
        <v>30</v>
      </c>
      <c r="C187">
        <v>3</v>
      </c>
      <c r="D187">
        <v>0</v>
      </c>
      <c r="E187">
        <v>0</v>
      </c>
      <c r="F187">
        <v>29</v>
      </c>
      <c r="G187">
        <v>1</v>
      </c>
      <c r="H187">
        <v>0</v>
      </c>
      <c r="I187">
        <v>0</v>
      </c>
      <c r="J187" t="s">
        <v>172</v>
      </c>
      <c r="K187" t="s">
        <v>173</v>
      </c>
    </row>
    <row r="188" spans="1:11" x14ac:dyDescent="0.4">
      <c r="A188" t="s">
        <v>174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175</v>
      </c>
      <c r="K188" t="s">
        <v>176</v>
      </c>
    </row>
    <row r="189" spans="1:11" x14ac:dyDescent="0.4">
      <c r="A189" t="s">
        <v>177</v>
      </c>
      <c r="B189">
        <v>275</v>
      </c>
      <c r="C189">
        <v>5</v>
      </c>
      <c r="D189">
        <v>2</v>
      </c>
      <c r="E189">
        <v>1</v>
      </c>
      <c r="F189">
        <v>120</v>
      </c>
      <c r="G189">
        <v>57</v>
      </c>
      <c r="H189">
        <v>37</v>
      </c>
      <c r="I189">
        <v>61</v>
      </c>
      <c r="J189" t="s">
        <v>178</v>
      </c>
      <c r="K189" t="s">
        <v>179</v>
      </c>
    </row>
    <row r="190" spans="1:11" x14ac:dyDescent="0.4">
      <c r="A190" t="s">
        <v>180</v>
      </c>
      <c r="B190">
        <v>282</v>
      </c>
      <c r="C190">
        <v>20</v>
      </c>
      <c r="D190">
        <v>13</v>
      </c>
      <c r="E190">
        <v>0</v>
      </c>
      <c r="F190">
        <v>103</v>
      </c>
      <c r="G190">
        <v>31</v>
      </c>
      <c r="H190">
        <v>73</v>
      </c>
      <c r="I190">
        <v>75</v>
      </c>
      <c r="J190" t="s">
        <v>181</v>
      </c>
      <c r="K190" t="s">
        <v>182</v>
      </c>
    </row>
    <row r="191" spans="1:11" x14ac:dyDescent="0.4">
      <c r="A191" t="s">
        <v>183</v>
      </c>
      <c r="B191">
        <v>208</v>
      </c>
      <c r="C191">
        <v>0</v>
      </c>
      <c r="D191">
        <v>5</v>
      </c>
      <c r="E191">
        <v>0</v>
      </c>
      <c r="F191">
        <v>6</v>
      </c>
      <c r="G191">
        <v>19</v>
      </c>
      <c r="H191">
        <v>70</v>
      </c>
      <c r="I191">
        <v>113</v>
      </c>
      <c r="J191" t="s">
        <v>184</v>
      </c>
      <c r="K191" t="s">
        <v>185</v>
      </c>
    </row>
    <row r="192" spans="1:11" x14ac:dyDescent="0.4">
      <c r="A192" t="s">
        <v>186</v>
      </c>
      <c r="B192">
        <v>195</v>
      </c>
      <c r="C192">
        <v>4</v>
      </c>
      <c r="D192">
        <v>0</v>
      </c>
      <c r="E192">
        <v>0</v>
      </c>
      <c r="F192">
        <v>28</v>
      </c>
      <c r="G192">
        <v>45</v>
      </c>
      <c r="H192">
        <v>43</v>
      </c>
      <c r="I192">
        <v>79</v>
      </c>
      <c r="J192" t="s">
        <v>187</v>
      </c>
      <c r="K192" t="s">
        <v>188</v>
      </c>
    </row>
    <row r="193" spans="1:1" x14ac:dyDescent="0.4">
      <c r="A193">
        <v>1</v>
      </c>
    </row>
    <row r="194" spans="1:1" x14ac:dyDescent="0.4">
      <c r="A194">
        <v>2</v>
      </c>
    </row>
    <row r="195" spans="1:1" x14ac:dyDescent="0.4">
      <c r="A195" t="s">
        <v>93</v>
      </c>
    </row>
    <row r="196" spans="1:1" x14ac:dyDescent="0.4">
      <c r="A196" t="s">
        <v>195</v>
      </c>
    </row>
    <row r="197" spans="1:1" x14ac:dyDescent="0.4">
      <c r="A197" t="s">
        <v>196</v>
      </c>
    </row>
    <row r="209" spans="1:1" x14ac:dyDescent="0.4">
      <c r="A209" t="s">
        <v>93</v>
      </c>
    </row>
    <row r="210" spans="1:1" x14ac:dyDescent="0.4">
      <c r="A210" t="s">
        <v>94</v>
      </c>
    </row>
    <row r="211" spans="1:1" x14ac:dyDescent="0.4">
      <c r="A211" t="s">
        <v>95</v>
      </c>
    </row>
    <row r="212" spans="1:1" x14ac:dyDescent="0.4">
      <c r="A212" t="s">
        <v>96</v>
      </c>
    </row>
    <row r="213" spans="1:1" x14ac:dyDescent="0.4">
      <c r="A213" t="s">
        <v>97</v>
      </c>
    </row>
    <row r="214" spans="1:1" x14ac:dyDescent="0.4">
      <c r="A214" t="s">
        <v>98</v>
      </c>
    </row>
    <row r="215" spans="1:1" x14ac:dyDescent="0.4">
      <c r="A215" t="s">
        <v>99</v>
      </c>
    </row>
    <row r="216" spans="1:1" x14ac:dyDescent="0.4">
      <c r="A216" t="s">
        <v>100</v>
      </c>
    </row>
    <row r="217" spans="1:1" x14ac:dyDescent="0.4">
      <c r="A217" t="s">
        <v>101</v>
      </c>
    </row>
    <row r="218" spans="1:1" x14ac:dyDescent="0.4">
      <c r="A218" t="s">
        <v>102</v>
      </c>
    </row>
    <row r="219" spans="1:1" x14ac:dyDescent="0.4">
      <c r="A219" t="s">
        <v>103</v>
      </c>
    </row>
    <row r="220" spans="1:1" x14ac:dyDescent="0.4">
      <c r="A220" t="s">
        <v>104</v>
      </c>
    </row>
    <row r="221" spans="1:1" x14ac:dyDescent="0.4">
      <c r="A221" t="s">
        <v>105</v>
      </c>
    </row>
    <row r="222" spans="1:1" x14ac:dyDescent="0.4">
      <c r="A222" t="s">
        <v>106</v>
      </c>
    </row>
    <row r="223" spans="1:1" x14ac:dyDescent="0.4">
      <c r="A223" t="s">
        <v>107</v>
      </c>
    </row>
    <row r="224" spans="1:1" x14ac:dyDescent="0.4">
      <c r="A224" t="s">
        <v>108</v>
      </c>
    </row>
    <row r="225" spans="1:1" x14ac:dyDescent="0.4">
      <c r="A225" t="s">
        <v>109</v>
      </c>
    </row>
    <row r="226" spans="1:1" x14ac:dyDescent="0.4">
      <c r="A226" t="s">
        <v>110</v>
      </c>
    </row>
    <row r="227" spans="1:1" x14ac:dyDescent="0.4">
      <c r="A227" t="s">
        <v>111</v>
      </c>
    </row>
    <row r="228" spans="1:1" x14ac:dyDescent="0.4">
      <c r="A228" t="s">
        <v>112</v>
      </c>
    </row>
    <row r="229" spans="1:1" x14ac:dyDescent="0.4">
      <c r="A229" t="s">
        <v>102</v>
      </c>
    </row>
    <row r="230" spans="1:1" x14ac:dyDescent="0.4">
      <c r="A230" t="s">
        <v>113</v>
      </c>
    </row>
    <row r="231" spans="1:1" x14ac:dyDescent="0.4">
      <c r="A231" t="s">
        <v>114</v>
      </c>
    </row>
    <row r="232" spans="1:1" x14ac:dyDescent="0.4">
      <c r="A232" t="s">
        <v>115</v>
      </c>
    </row>
    <row r="233" spans="1:1" x14ac:dyDescent="0.4">
      <c r="A233" t="s">
        <v>116</v>
      </c>
    </row>
    <row r="234" spans="1:1" x14ac:dyDescent="0.4">
      <c r="A234" t="s">
        <v>117</v>
      </c>
    </row>
    <row r="235" spans="1:1" x14ac:dyDescent="0.4">
      <c r="A235" t="s">
        <v>118</v>
      </c>
    </row>
    <row r="236" spans="1:1" x14ac:dyDescent="0.4">
      <c r="A236" t="s">
        <v>119</v>
      </c>
    </row>
    <row r="237" spans="1:1" x14ac:dyDescent="0.4">
      <c r="A237" t="s">
        <v>237</v>
      </c>
    </row>
    <row r="238" spans="1:1" x14ac:dyDescent="0.4">
      <c r="A238" t="s">
        <v>120</v>
      </c>
    </row>
    <row r="239" spans="1:1" x14ac:dyDescent="0.4">
      <c r="A239" t="s">
        <v>121</v>
      </c>
    </row>
    <row r="240" spans="1:1" x14ac:dyDescent="0.4">
      <c r="A240" t="s">
        <v>210</v>
      </c>
    </row>
    <row r="241" spans="1:11" x14ac:dyDescent="0.4">
      <c r="A241" t="s">
        <v>123</v>
      </c>
    </row>
    <row r="242" spans="1:11" x14ac:dyDescent="0.4">
      <c r="A242" t="s">
        <v>124</v>
      </c>
      <c r="B242" t="s">
        <v>125</v>
      </c>
      <c r="C242" t="s">
        <v>126</v>
      </c>
      <c r="D242" t="s">
        <v>127</v>
      </c>
      <c r="E242" t="s">
        <v>128</v>
      </c>
      <c r="F242" t="s">
        <v>129</v>
      </c>
      <c r="G242" t="s">
        <v>130</v>
      </c>
      <c r="H242" t="s">
        <v>131</v>
      </c>
      <c r="I242" t="s">
        <v>132</v>
      </c>
      <c r="J242" t="s">
        <v>133</v>
      </c>
      <c r="K242" t="s">
        <v>134</v>
      </c>
    </row>
    <row r="243" spans="1:11" x14ac:dyDescent="0.4">
      <c r="A243" t="s">
        <v>135</v>
      </c>
      <c r="B243">
        <v>2126</v>
      </c>
      <c r="C243">
        <v>61</v>
      </c>
      <c r="D243">
        <v>29</v>
      </c>
      <c r="E243">
        <v>0</v>
      </c>
      <c r="F243">
        <v>593</v>
      </c>
      <c r="G243">
        <v>429</v>
      </c>
      <c r="H243">
        <v>567</v>
      </c>
      <c r="I243">
        <v>537</v>
      </c>
      <c r="J243" t="s">
        <v>22</v>
      </c>
      <c r="K243" t="s">
        <v>22</v>
      </c>
    </row>
    <row r="244" spans="1:11" x14ac:dyDescent="0.4">
      <c r="A244" t="s">
        <v>211</v>
      </c>
      <c r="B244">
        <v>194</v>
      </c>
      <c r="C244">
        <v>1</v>
      </c>
      <c r="D244">
        <v>0</v>
      </c>
      <c r="E244">
        <v>0</v>
      </c>
      <c r="F244">
        <v>34</v>
      </c>
      <c r="G244">
        <v>52</v>
      </c>
      <c r="H244">
        <v>64</v>
      </c>
      <c r="I244">
        <v>44</v>
      </c>
      <c r="J244" t="s">
        <v>212</v>
      </c>
      <c r="K244" t="s">
        <v>213</v>
      </c>
    </row>
    <row r="245" spans="1:11" x14ac:dyDescent="0.4">
      <c r="A245" t="s">
        <v>136</v>
      </c>
      <c r="B245">
        <v>31</v>
      </c>
      <c r="C245">
        <v>0</v>
      </c>
      <c r="D245">
        <v>0</v>
      </c>
      <c r="E245">
        <v>0</v>
      </c>
      <c r="F245">
        <v>6</v>
      </c>
      <c r="G245">
        <v>0</v>
      </c>
      <c r="H245">
        <v>20</v>
      </c>
      <c r="I245">
        <v>5</v>
      </c>
      <c r="J245" t="s">
        <v>137</v>
      </c>
      <c r="K245" t="s">
        <v>138</v>
      </c>
    </row>
    <row r="246" spans="1:11" x14ac:dyDescent="0.4">
      <c r="A246" t="s">
        <v>139</v>
      </c>
      <c r="B246">
        <v>278</v>
      </c>
      <c r="C246">
        <v>17</v>
      </c>
      <c r="D246">
        <v>12</v>
      </c>
      <c r="E246">
        <v>0</v>
      </c>
      <c r="F246">
        <v>125</v>
      </c>
      <c r="G246">
        <v>31</v>
      </c>
      <c r="H246">
        <v>79</v>
      </c>
      <c r="I246">
        <v>43</v>
      </c>
      <c r="J246" t="s">
        <v>140</v>
      </c>
      <c r="K246" t="s">
        <v>141</v>
      </c>
    </row>
    <row r="247" spans="1:11" x14ac:dyDescent="0.4">
      <c r="A247" t="s">
        <v>232</v>
      </c>
      <c r="B247">
        <v>27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27</v>
      </c>
      <c r="J247">
        <v>939722</v>
      </c>
      <c r="K247" t="s">
        <v>233</v>
      </c>
    </row>
    <row r="248" spans="1:11" x14ac:dyDescent="0.4">
      <c r="A248" t="s">
        <v>142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143</v>
      </c>
      <c r="K248" t="s">
        <v>144</v>
      </c>
    </row>
    <row r="249" spans="1:11" x14ac:dyDescent="0.4">
      <c r="A249" t="s">
        <v>145</v>
      </c>
      <c r="B249">
        <v>142</v>
      </c>
      <c r="C249">
        <v>3</v>
      </c>
      <c r="D249">
        <v>0</v>
      </c>
      <c r="E249">
        <v>0</v>
      </c>
      <c r="F249">
        <v>65</v>
      </c>
      <c r="G249">
        <v>16</v>
      </c>
      <c r="H249">
        <v>43</v>
      </c>
      <c r="I249">
        <v>18</v>
      </c>
      <c r="J249" t="s">
        <v>146</v>
      </c>
      <c r="K249" t="s">
        <v>147</v>
      </c>
    </row>
    <row r="250" spans="1:11" x14ac:dyDescent="0.4">
      <c r="A250" t="s">
        <v>148</v>
      </c>
      <c r="B250">
        <v>101</v>
      </c>
      <c r="C250">
        <v>8</v>
      </c>
      <c r="D250">
        <v>0</v>
      </c>
      <c r="E250">
        <v>0</v>
      </c>
      <c r="F250">
        <v>5</v>
      </c>
      <c r="G250">
        <v>19</v>
      </c>
      <c r="H250">
        <v>39</v>
      </c>
      <c r="I250">
        <v>38</v>
      </c>
      <c r="J250">
        <v>5828</v>
      </c>
      <c r="K250" t="s">
        <v>149</v>
      </c>
    </row>
    <row r="251" spans="1:11" x14ac:dyDescent="0.4">
      <c r="A251" t="s">
        <v>150</v>
      </c>
      <c r="B251">
        <v>256</v>
      </c>
      <c r="C251">
        <v>6</v>
      </c>
      <c r="D251">
        <v>4</v>
      </c>
      <c r="E251">
        <v>0</v>
      </c>
      <c r="F251">
        <v>55</v>
      </c>
      <c r="G251">
        <v>59</v>
      </c>
      <c r="H251">
        <v>72</v>
      </c>
      <c r="I251">
        <v>70</v>
      </c>
      <c r="J251" t="s">
        <v>151</v>
      </c>
      <c r="K251" t="s">
        <v>152</v>
      </c>
    </row>
    <row r="252" spans="1:11" x14ac:dyDescent="0.4">
      <c r="A252" t="s">
        <v>153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154</v>
      </c>
      <c r="K252" t="s">
        <v>155</v>
      </c>
    </row>
    <row r="253" spans="1:11" x14ac:dyDescent="0.4">
      <c r="A253" t="s">
        <v>156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157</v>
      </c>
      <c r="K253" t="s">
        <v>158</v>
      </c>
    </row>
    <row r="254" spans="1:11" x14ac:dyDescent="0.4">
      <c r="A254" t="s">
        <v>159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t="s">
        <v>160</v>
      </c>
      <c r="K254" t="s">
        <v>161</v>
      </c>
    </row>
    <row r="255" spans="1:11" x14ac:dyDescent="0.4">
      <c r="A255" t="s">
        <v>162</v>
      </c>
      <c r="B255">
        <v>176</v>
      </c>
      <c r="C255">
        <v>2</v>
      </c>
      <c r="D255">
        <v>3</v>
      </c>
      <c r="E255">
        <v>0</v>
      </c>
      <c r="F255">
        <v>43</v>
      </c>
      <c r="G255">
        <v>68</v>
      </c>
      <c r="H255">
        <v>49</v>
      </c>
      <c r="I255">
        <v>16</v>
      </c>
      <c r="J255" t="s">
        <v>163</v>
      </c>
      <c r="K255" t="s">
        <v>164</v>
      </c>
    </row>
    <row r="256" spans="1:11" x14ac:dyDescent="0.4">
      <c r="A256" t="s">
        <v>165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 t="s">
        <v>166</v>
      </c>
      <c r="K256" t="s">
        <v>167</v>
      </c>
    </row>
    <row r="257" spans="1:11" x14ac:dyDescent="0.4">
      <c r="A257" t="s">
        <v>171</v>
      </c>
      <c r="B257">
        <v>49</v>
      </c>
      <c r="C257">
        <v>5</v>
      </c>
      <c r="D257">
        <v>0</v>
      </c>
      <c r="E257">
        <v>0</v>
      </c>
      <c r="F257">
        <v>49</v>
      </c>
      <c r="G257">
        <v>0</v>
      </c>
      <c r="H257">
        <v>0</v>
      </c>
      <c r="I257">
        <v>0</v>
      </c>
      <c r="J257" t="s">
        <v>172</v>
      </c>
      <c r="K257" t="s">
        <v>173</v>
      </c>
    </row>
    <row r="258" spans="1:11" x14ac:dyDescent="0.4">
      <c r="A258" t="s">
        <v>174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 t="s">
        <v>175</v>
      </c>
      <c r="K258" t="s">
        <v>176</v>
      </c>
    </row>
    <row r="259" spans="1:11" x14ac:dyDescent="0.4">
      <c r="A259" t="s">
        <v>177</v>
      </c>
      <c r="B259">
        <v>292</v>
      </c>
      <c r="C259">
        <v>3</v>
      </c>
      <c r="D259">
        <v>2</v>
      </c>
      <c r="E259">
        <v>0</v>
      </c>
      <c r="F259">
        <v>92</v>
      </c>
      <c r="G259">
        <v>79</v>
      </c>
      <c r="H259">
        <v>58</v>
      </c>
      <c r="I259">
        <v>63</v>
      </c>
      <c r="J259" t="s">
        <v>178</v>
      </c>
      <c r="K259" t="s">
        <v>179</v>
      </c>
    </row>
    <row r="260" spans="1:11" x14ac:dyDescent="0.4">
      <c r="A260" t="s">
        <v>180</v>
      </c>
      <c r="B260">
        <v>301</v>
      </c>
      <c r="C260">
        <v>12</v>
      </c>
      <c r="D260">
        <v>5</v>
      </c>
      <c r="E260">
        <v>0</v>
      </c>
      <c r="F260">
        <v>87</v>
      </c>
      <c r="G260">
        <v>27</v>
      </c>
      <c r="H260">
        <v>62</v>
      </c>
      <c r="I260">
        <v>125</v>
      </c>
      <c r="J260" t="s">
        <v>181</v>
      </c>
      <c r="K260" t="s">
        <v>182</v>
      </c>
    </row>
    <row r="261" spans="1:11" x14ac:dyDescent="0.4">
      <c r="A261" t="s">
        <v>183</v>
      </c>
      <c r="B261">
        <v>136</v>
      </c>
      <c r="C261">
        <v>3</v>
      </c>
      <c r="D261">
        <v>1</v>
      </c>
      <c r="E261">
        <v>0</v>
      </c>
      <c r="F261">
        <v>0</v>
      </c>
      <c r="G261">
        <v>30</v>
      </c>
      <c r="H261">
        <v>56</v>
      </c>
      <c r="I261">
        <v>50</v>
      </c>
      <c r="J261" t="s">
        <v>184</v>
      </c>
      <c r="K261" t="s">
        <v>185</v>
      </c>
    </row>
    <row r="262" spans="1:11" x14ac:dyDescent="0.4">
      <c r="A262" t="s">
        <v>186</v>
      </c>
      <c r="B262">
        <v>143</v>
      </c>
      <c r="C262">
        <v>0</v>
      </c>
      <c r="D262">
        <v>0</v>
      </c>
      <c r="E262">
        <v>0</v>
      </c>
      <c r="F262">
        <v>32</v>
      </c>
      <c r="G262">
        <v>48</v>
      </c>
      <c r="H262">
        <v>25</v>
      </c>
      <c r="I262">
        <v>38</v>
      </c>
      <c r="J262" t="s">
        <v>187</v>
      </c>
      <c r="K262" t="s">
        <v>188</v>
      </c>
    </row>
    <row r="263" spans="1:11" x14ac:dyDescent="0.4">
      <c r="A263" t="s">
        <v>189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190</v>
      </c>
      <c r="K263" t="s">
        <v>191</v>
      </c>
    </row>
    <row r="264" spans="1:11" x14ac:dyDescent="0.4">
      <c r="A264">
        <v>1</v>
      </c>
    </row>
    <row r="265" spans="1:11" x14ac:dyDescent="0.4">
      <c r="A265">
        <v>2</v>
      </c>
    </row>
    <row r="266" spans="1:11" x14ac:dyDescent="0.4">
      <c r="A266" t="s">
        <v>93</v>
      </c>
    </row>
    <row r="267" spans="1:11" x14ac:dyDescent="0.4">
      <c r="A267" t="s">
        <v>195</v>
      </c>
    </row>
    <row r="268" spans="1:11" x14ac:dyDescent="0.4">
      <c r="A268" t="s">
        <v>196</v>
      </c>
    </row>
    <row r="271" spans="1:11" x14ac:dyDescent="0.4">
      <c r="A271" t="s">
        <v>93</v>
      </c>
    </row>
    <row r="272" spans="1:11" x14ac:dyDescent="0.4">
      <c r="A272" t="s">
        <v>94</v>
      </c>
    </row>
    <row r="273" spans="1:1" x14ac:dyDescent="0.4">
      <c r="A273" t="s">
        <v>95</v>
      </c>
    </row>
    <row r="274" spans="1:1" x14ac:dyDescent="0.4">
      <c r="A274" t="s">
        <v>96</v>
      </c>
    </row>
    <row r="275" spans="1:1" x14ac:dyDescent="0.4">
      <c r="A275" t="s">
        <v>97</v>
      </c>
    </row>
    <row r="276" spans="1:1" x14ac:dyDescent="0.4">
      <c r="A276" t="s">
        <v>98</v>
      </c>
    </row>
    <row r="277" spans="1:1" x14ac:dyDescent="0.4">
      <c r="A277" t="s">
        <v>99</v>
      </c>
    </row>
    <row r="278" spans="1:1" x14ac:dyDescent="0.4">
      <c r="A278" t="s">
        <v>100</v>
      </c>
    </row>
    <row r="279" spans="1:1" x14ac:dyDescent="0.4">
      <c r="A279" t="s">
        <v>101</v>
      </c>
    </row>
    <row r="280" spans="1:1" x14ac:dyDescent="0.4">
      <c r="A280" t="s">
        <v>102</v>
      </c>
    </row>
    <row r="281" spans="1:1" x14ac:dyDescent="0.4">
      <c r="A281" t="s">
        <v>103</v>
      </c>
    </row>
    <row r="282" spans="1:1" x14ac:dyDescent="0.4">
      <c r="A282" t="s">
        <v>104</v>
      </c>
    </row>
    <row r="283" spans="1:1" x14ac:dyDescent="0.4">
      <c r="A283" t="s">
        <v>105</v>
      </c>
    </row>
    <row r="284" spans="1:1" x14ac:dyDescent="0.4">
      <c r="A284" t="s">
        <v>106</v>
      </c>
    </row>
    <row r="285" spans="1:1" x14ac:dyDescent="0.4">
      <c r="A285" t="s">
        <v>107</v>
      </c>
    </row>
    <row r="286" spans="1:1" x14ac:dyDescent="0.4">
      <c r="A286" t="s">
        <v>108</v>
      </c>
    </row>
    <row r="287" spans="1:1" x14ac:dyDescent="0.4">
      <c r="A287" t="s">
        <v>109</v>
      </c>
    </row>
    <row r="288" spans="1:1" x14ac:dyDescent="0.4">
      <c r="A288" t="s">
        <v>110</v>
      </c>
    </row>
    <row r="289" spans="1:11" x14ac:dyDescent="0.4">
      <c r="A289" t="s">
        <v>111</v>
      </c>
    </row>
    <row r="290" spans="1:11" x14ac:dyDescent="0.4">
      <c r="A290" t="s">
        <v>112</v>
      </c>
    </row>
    <row r="291" spans="1:11" x14ac:dyDescent="0.4">
      <c r="A291" t="s">
        <v>102</v>
      </c>
    </row>
    <row r="292" spans="1:11" x14ac:dyDescent="0.4">
      <c r="A292" t="s">
        <v>113</v>
      </c>
    </row>
    <row r="293" spans="1:11" x14ac:dyDescent="0.4">
      <c r="A293" t="s">
        <v>114</v>
      </c>
    </row>
    <row r="294" spans="1:11" x14ac:dyDescent="0.4">
      <c r="A294" t="s">
        <v>115</v>
      </c>
    </row>
    <row r="295" spans="1:11" x14ac:dyDescent="0.4">
      <c r="A295" t="s">
        <v>116</v>
      </c>
    </row>
    <row r="296" spans="1:11" x14ac:dyDescent="0.4">
      <c r="A296" t="s">
        <v>117</v>
      </c>
    </row>
    <row r="297" spans="1:11" x14ac:dyDescent="0.4">
      <c r="A297" t="s">
        <v>118</v>
      </c>
    </row>
    <row r="298" spans="1:11" x14ac:dyDescent="0.4">
      <c r="A298" t="s">
        <v>119</v>
      </c>
    </row>
    <row r="299" spans="1:11" x14ac:dyDescent="0.4">
      <c r="A299" t="s">
        <v>238</v>
      </c>
    </row>
    <row r="300" spans="1:11" x14ac:dyDescent="0.4">
      <c r="A300" t="s">
        <v>120</v>
      </c>
    </row>
    <row r="301" spans="1:11" x14ac:dyDescent="0.4">
      <c r="A301" t="s">
        <v>121</v>
      </c>
    </row>
    <row r="302" spans="1:11" x14ac:dyDescent="0.4">
      <c r="A302" t="s">
        <v>239</v>
      </c>
    </row>
    <row r="303" spans="1:11" x14ac:dyDescent="0.4">
      <c r="A303" t="s">
        <v>123</v>
      </c>
    </row>
    <row r="304" spans="1:11" x14ac:dyDescent="0.4">
      <c r="A304" t="s">
        <v>124</v>
      </c>
      <c r="B304" t="s">
        <v>125</v>
      </c>
      <c r="C304" t="s">
        <v>126</v>
      </c>
      <c r="D304" t="s">
        <v>127</v>
      </c>
      <c r="E304" t="s">
        <v>128</v>
      </c>
      <c r="F304" t="s">
        <v>129</v>
      </c>
      <c r="G304" t="s">
        <v>130</v>
      </c>
      <c r="H304" t="s">
        <v>131</v>
      </c>
      <c r="I304" t="s">
        <v>132</v>
      </c>
      <c r="J304" t="s">
        <v>133</v>
      </c>
      <c r="K304" t="s">
        <v>134</v>
      </c>
    </row>
    <row r="305" spans="1:11" x14ac:dyDescent="0.4">
      <c r="A305" t="s">
        <v>135</v>
      </c>
      <c r="B305">
        <v>2075</v>
      </c>
      <c r="C305">
        <v>83</v>
      </c>
      <c r="D305">
        <v>33</v>
      </c>
      <c r="E305">
        <v>0</v>
      </c>
      <c r="F305">
        <v>657</v>
      </c>
      <c r="G305">
        <v>330</v>
      </c>
      <c r="H305">
        <v>541</v>
      </c>
      <c r="I305">
        <v>547</v>
      </c>
      <c r="J305" t="s">
        <v>22</v>
      </c>
      <c r="K305" t="s">
        <v>22</v>
      </c>
    </row>
    <row r="306" spans="1:11" x14ac:dyDescent="0.4">
      <c r="A306" t="s">
        <v>136</v>
      </c>
      <c r="B306">
        <v>61</v>
      </c>
      <c r="C306">
        <v>1</v>
      </c>
      <c r="D306">
        <v>3</v>
      </c>
      <c r="E306">
        <v>0</v>
      </c>
      <c r="F306">
        <v>0</v>
      </c>
      <c r="G306">
        <v>7</v>
      </c>
      <c r="H306">
        <v>40</v>
      </c>
      <c r="I306">
        <v>14</v>
      </c>
      <c r="J306" t="s">
        <v>137</v>
      </c>
      <c r="K306" t="s">
        <v>138</v>
      </c>
    </row>
    <row r="307" spans="1:11" x14ac:dyDescent="0.4">
      <c r="A307" t="s">
        <v>139</v>
      </c>
      <c r="B307">
        <v>250</v>
      </c>
      <c r="C307">
        <v>18</v>
      </c>
      <c r="D307">
        <v>6</v>
      </c>
      <c r="E307">
        <v>0</v>
      </c>
      <c r="F307">
        <v>85</v>
      </c>
      <c r="G307">
        <v>24</v>
      </c>
      <c r="H307">
        <v>71</v>
      </c>
      <c r="I307">
        <v>70</v>
      </c>
      <c r="J307" t="s">
        <v>140</v>
      </c>
      <c r="K307" t="s">
        <v>141</v>
      </c>
    </row>
    <row r="308" spans="1:11" x14ac:dyDescent="0.4">
      <c r="A308" t="s">
        <v>142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 t="s">
        <v>143</v>
      </c>
      <c r="K308" t="s">
        <v>144</v>
      </c>
    </row>
    <row r="309" spans="1:11" x14ac:dyDescent="0.4">
      <c r="A309" t="s">
        <v>145</v>
      </c>
      <c r="B309">
        <v>154</v>
      </c>
      <c r="C309">
        <v>0</v>
      </c>
      <c r="D309">
        <v>0</v>
      </c>
      <c r="E309">
        <v>0</v>
      </c>
      <c r="F309">
        <v>58</v>
      </c>
      <c r="G309">
        <v>2</v>
      </c>
      <c r="H309">
        <v>50</v>
      </c>
      <c r="I309">
        <v>44</v>
      </c>
      <c r="J309" t="s">
        <v>146</v>
      </c>
      <c r="K309" t="s">
        <v>147</v>
      </c>
    </row>
    <row r="310" spans="1:11" x14ac:dyDescent="0.4">
      <c r="A310" t="s">
        <v>148</v>
      </c>
      <c r="B310">
        <v>247</v>
      </c>
      <c r="C310">
        <v>22</v>
      </c>
      <c r="D310">
        <v>4</v>
      </c>
      <c r="E310">
        <v>0</v>
      </c>
      <c r="F310">
        <v>79</v>
      </c>
      <c r="G310">
        <v>28</v>
      </c>
      <c r="H310">
        <v>71</v>
      </c>
      <c r="I310">
        <v>69</v>
      </c>
      <c r="J310">
        <v>5828</v>
      </c>
      <c r="K310" t="s">
        <v>149</v>
      </c>
    </row>
    <row r="311" spans="1:11" x14ac:dyDescent="0.4">
      <c r="A311" t="s">
        <v>150</v>
      </c>
      <c r="B311">
        <v>270</v>
      </c>
      <c r="C311">
        <v>5</v>
      </c>
      <c r="D311">
        <v>3</v>
      </c>
      <c r="E311">
        <v>0</v>
      </c>
      <c r="F311">
        <v>60</v>
      </c>
      <c r="G311">
        <v>64</v>
      </c>
      <c r="H311">
        <v>74</v>
      </c>
      <c r="I311">
        <v>72</v>
      </c>
      <c r="J311" t="s">
        <v>151</v>
      </c>
      <c r="K311" t="s">
        <v>152</v>
      </c>
    </row>
    <row r="312" spans="1:11" x14ac:dyDescent="0.4">
      <c r="A312" t="s">
        <v>153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 t="s">
        <v>154</v>
      </c>
      <c r="K312" t="s">
        <v>155</v>
      </c>
    </row>
    <row r="313" spans="1:11" x14ac:dyDescent="0.4">
      <c r="A313" t="s">
        <v>156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t="s">
        <v>157</v>
      </c>
      <c r="K313" t="s">
        <v>158</v>
      </c>
    </row>
    <row r="314" spans="1:11" x14ac:dyDescent="0.4">
      <c r="A314" t="s">
        <v>159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t="s">
        <v>160</v>
      </c>
      <c r="K314" t="s">
        <v>161</v>
      </c>
    </row>
    <row r="315" spans="1:11" x14ac:dyDescent="0.4">
      <c r="A315" t="s">
        <v>162</v>
      </c>
      <c r="B315">
        <v>233</v>
      </c>
      <c r="C315">
        <v>4</v>
      </c>
      <c r="D315">
        <v>10</v>
      </c>
      <c r="E315">
        <v>0</v>
      </c>
      <c r="F315">
        <v>68</v>
      </c>
      <c r="G315">
        <v>82</v>
      </c>
      <c r="H315">
        <v>65</v>
      </c>
      <c r="I315">
        <v>18</v>
      </c>
      <c r="J315" t="s">
        <v>163</v>
      </c>
      <c r="K315" t="s">
        <v>164</v>
      </c>
    </row>
    <row r="316" spans="1:11" x14ac:dyDescent="0.4">
      <c r="A316" t="s">
        <v>165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 t="s">
        <v>166</v>
      </c>
      <c r="K316" t="s">
        <v>167</v>
      </c>
    </row>
    <row r="317" spans="1:11" x14ac:dyDescent="0.4">
      <c r="A317" t="s">
        <v>171</v>
      </c>
      <c r="B317">
        <v>69</v>
      </c>
      <c r="C317">
        <v>8</v>
      </c>
      <c r="D317">
        <v>2</v>
      </c>
      <c r="E317">
        <v>0</v>
      </c>
      <c r="F317">
        <v>67</v>
      </c>
      <c r="G317">
        <v>2</v>
      </c>
      <c r="H317">
        <v>0</v>
      </c>
      <c r="I317">
        <v>0</v>
      </c>
      <c r="J317" t="s">
        <v>172</v>
      </c>
      <c r="K317" t="s">
        <v>173</v>
      </c>
    </row>
    <row r="318" spans="1:11" x14ac:dyDescent="0.4">
      <c r="A318" t="s">
        <v>174</v>
      </c>
      <c r="B318">
        <v>5</v>
      </c>
      <c r="C318">
        <v>0</v>
      </c>
      <c r="D318">
        <v>0</v>
      </c>
      <c r="E318">
        <v>0</v>
      </c>
      <c r="F318">
        <v>5</v>
      </c>
      <c r="G318">
        <v>0</v>
      </c>
      <c r="H318">
        <v>0</v>
      </c>
      <c r="I318">
        <v>0</v>
      </c>
      <c r="J318" t="s">
        <v>175</v>
      </c>
      <c r="K318" t="s">
        <v>176</v>
      </c>
    </row>
    <row r="319" spans="1:11" x14ac:dyDescent="0.4">
      <c r="A319" t="s">
        <v>177</v>
      </c>
      <c r="B319">
        <v>208</v>
      </c>
      <c r="C319">
        <v>4</v>
      </c>
      <c r="D319">
        <v>0</v>
      </c>
      <c r="E319">
        <v>0</v>
      </c>
      <c r="F319">
        <v>82</v>
      </c>
      <c r="G319">
        <v>50</v>
      </c>
      <c r="H319">
        <v>38</v>
      </c>
      <c r="I319">
        <v>38</v>
      </c>
      <c r="J319" t="s">
        <v>178</v>
      </c>
      <c r="K319" t="s">
        <v>179</v>
      </c>
    </row>
    <row r="320" spans="1:11" x14ac:dyDescent="0.4">
      <c r="A320" t="s">
        <v>180</v>
      </c>
      <c r="B320">
        <v>229</v>
      </c>
      <c r="C320">
        <v>16</v>
      </c>
      <c r="D320">
        <v>4</v>
      </c>
      <c r="E320">
        <v>0</v>
      </c>
      <c r="F320">
        <v>95</v>
      </c>
      <c r="G320">
        <v>22</v>
      </c>
      <c r="H320">
        <v>50</v>
      </c>
      <c r="I320">
        <v>62</v>
      </c>
      <c r="J320" t="s">
        <v>181</v>
      </c>
      <c r="K320" t="s">
        <v>182</v>
      </c>
    </row>
    <row r="321" spans="1:11" x14ac:dyDescent="0.4">
      <c r="A321" t="s">
        <v>183</v>
      </c>
      <c r="B321">
        <v>149</v>
      </c>
      <c r="C321">
        <v>2</v>
      </c>
      <c r="D321">
        <v>1</v>
      </c>
      <c r="E321">
        <v>0</v>
      </c>
      <c r="F321">
        <v>12</v>
      </c>
      <c r="G321">
        <v>15</v>
      </c>
      <c r="H321">
        <v>48</v>
      </c>
      <c r="I321">
        <v>74</v>
      </c>
      <c r="J321" t="s">
        <v>184</v>
      </c>
      <c r="K321" t="s">
        <v>185</v>
      </c>
    </row>
    <row r="322" spans="1:11" x14ac:dyDescent="0.4">
      <c r="A322" t="s">
        <v>186</v>
      </c>
      <c r="B322">
        <v>152</v>
      </c>
      <c r="C322">
        <v>1</v>
      </c>
      <c r="D322">
        <v>0</v>
      </c>
      <c r="E322">
        <v>0</v>
      </c>
      <c r="F322">
        <v>36</v>
      </c>
      <c r="G322">
        <v>26</v>
      </c>
      <c r="H322">
        <v>32</v>
      </c>
      <c r="I322">
        <v>58</v>
      </c>
      <c r="J322" t="s">
        <v>187</v>
      </c>
      <c r="K322" t="s">
        <v>188</v>
      </c>
    </row>
    <row r="323" spans="1:11" x14ac:dyDescent="0.4">
      <c r="A323" t="s">
        <v>189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190</v>
      </c>
      <c r="K323" t="s">
        <v>191</v>
      </c>
    </row>
    <row r="324" spans="1:11" x14ac:dyDescent="0.4">
      <c r="A324" t="s">
        <v>192</v>
      </c>
      <c r="B324">
        <v>48</v>
      </c>
      <c r="C324">
        <v>2</v>
      </c>
      <c r="D324">
        <v>0</v>
      </c>
      <c r="E324">
        <v>0</v>
      </c>
      <c r="F324">
        <v>10</v>
      </c>
      <c r="G324">
        <v>8</v>
      </c>
      <c r="H324">
        <v>2</v>
      </c>
      <c r="I324">
        <v>28</v>
      </c>
      <c r="J324" t="s">
        <v>193</v>
      </c>
      <c r="K324" t="s">
        <v>194</v>
      </c>
    </row>
    <row r="325" spans="1:11" x14ac:dyDescent="0.4">
      <c r="A325" t="s">
        <v>93</v>
      </c>
    </row>
    <row r="326" spans="1:11" x14ac:dyDescent="0.4">
      <c r="A326" t="s">
        <v>195</v>
      </c>
    </row>
    <row r="327" spans="1:11" x14ac:dyDescent="0.4">
      <c r="A327" t="s">
        <v>196</v>
      </c>
    </row>
    <row r="330" spans="1:11" x14ac:dyDescent="0.4">
      <c r="A330" t="s">
        <v>93</v>
      </c>
    </row>
    <row r="331" spans="1:11" x14ac:dyDescent="0.4">
      <c r="A331" t="s">
        <v>94</v>
      </c>
    </row>
    <row r="332" spans="1:11" x14ac:dyDescent="0.4">
      <c r="A332" t="s">
        <v>95</v>
      </c>
    </row>
    <row r="333" spans="1:11" x14ac:dyDescent="0.4">
      <c r="A333" t="s">
        <v>96</v>
      </c>
    </row>
    <row r="334" spans="1:11" x14ac:dyDescent="0.4">
      <c r="A334" t="s">
        <v>97</v>
      </c>
    </row>
    <row r="335" spans="1:11" x14ac:dyDescent="0.4">
      <c r="A335" t="s">
        <v>98</v>
      </c>
    </row>
    <row r="336" spans="1:11" x14ac:dyDescent="0.4">
      <c r="A336" t="s">
        <v>99</v>
      </c>
    </row>
    <row r="337" spans="1:1" x14ac:dyDescent="0.4">
      <c r="A337" t="s">
        <v>100</v>
      </c>
    </row>
    <row r="338" spans="1:1" x14ac:dyDescent="0.4">
      <c r="A338" t="s">
        <v>101</v>
      </c>
    </row>
    <row r="339" spans="1:1" x14ac:dyDescent="0.4">
      <c r="A339" t="s">
        <v>102</v>
      </c>
    </row>
    <row r="340" spans="1:1" x14ac:dyDescent="0.4">
      <c r="A340" t="s">
        <v>103</v>
      </c>
    </row>
    <row r="341" spans="1:1" x14ac:dyDescent="0.4">
      <c r="A341" t="s">
        <v>104</v>
      </c>
    </row>
    <row r="342" spans="1:1" x14ac:dyDescent="0.4">
      <c r="A342" t="s">
        <v>105</v>
      </c>
    </row>
    <row r="343" spans="1:1" x14ac:dyDescent="0.4">
      <c r="A343" t="s">
        <v>106</v>
      </c>
    </row>
    <row r="344" spans="1:1" x14ac:dyDescent="0.4">
      <c r="A344" t="s">
        <v>107</v>
      </c>
    </row>
    <row r="345" spans="1:1" x14ac:dyDescent="0.4">
      <c r="A345" t="s">
        <v>108</v>
      </c>
    </row>
    <row r="346" spans="1:1" x14ac:dyDescent="0.4">
      <c r="A346" t="s">
        <v>109</v>
      </c>
    </row>
    <row r="347" spans="1:1" x14ac:dyDescent="0.4">
      <c r="A347" t="s">
        <v>110</v>
      </c>
    </row>
    <row r="348" spans="1:1" x14ac:dyDescent="0.4">
      <c r="A348" t="s">
        <v>111</v>
      </c>
    </row>
    <row r="349" spans="1:1" x14ac:dyDescent="0.4">
      <c r="A349" t="s">
        <v>112</v>
      </c>
    </row>
    <row r="350" spans="1:1" x14ac:dyDescent="0.4">
      <c r="A350" t="s">
        <v>102</v>
      </c>
    </row>
    <row r="351" spans="1:1" x14ac:dyDescent="0.4">
      <c r="A351" t="s">
        <v>113</v>
      </c>
    </row>
    <row r="352" spans="1:1" x14ac:dyDescent="0.4">
      <c r="A352" t="s">
        <v>114</v>
      </c>
    </row>
    <row r="353" spans="1:11" x14ac:dyDescent="0.4">
      <c r="A353" t="s">
        <v>115</v>
      </c>
    </row>
    <row r="354" spans="1:11" x14ac:dyDescent="0.4">
      <c r="A354" t="s">
        <v>116</v>
      </c>
    </row>
    <row r="355" spans="1:11" x14ac:dyDescent="0.4">
      <c r="A355" t="s">
        <v>117</v>
      </c>
    </row>
    <row r="356" spans="1:11" x14ac:dyDescent="0.4">
      <c r="A356" t="s">
        <v>118</v>
      </c>
    </row>
    <row r="357" spans="1:11" x14ac:dyDescent="0.4">
      <c r="A357" t="s">
        <v>119</v>
      </c>
    </row>
    <row r="358" spans="1:11" x14ac:dyDescent="0.4">
      <c r="A358" t="s">
        <v>240</v>
      </c>
    </row>
    <row r="359" spans="1:11" x14ac:dyDescent="0.4">
      <c r="A359" t="s">
        <v>120</v>
      </c>
    </row>
    <row r="360" spans="1:11" x14ac:dyDescent="0.4">
      <c r="A360" t="s">
        <v>121</v>
      </c>
    </row>
    <row r="361" spans="1:11" x14ac:dyDescent="0.4">
      <c r="A361" t="s">
        <v>210</v>
      </c>
    </row>
    <row r="362" spans="1:11" x14ac:dyDescent="0.4">
      <c r="A362" t="s">
        <v>123</v>
      </c>
    </row>
    <row r="363" spans="1:11" x14ac:dyDescent="0.4">
      <c r="A363" t="s">
        <v>124</v>
      </c>
      <c r="B363" t="s">
        <v>125</v>
      </c>
      <c r="C363" t="s">
        <v>126</v>
      </c>
      <c r="D363" t="s">
        <v>127</v>
      </c>
      <c r="E363" t="s">
        <v>128</v>
      </c>
      <c r="F363" t="s">
        <v>129</v>
      </c>
      <c r="G363" t="s">
        <v>130</v>
      </c>
      <c r="H363" t="s">
        <v>131</v>
      </c>
      <c r="I363" t="s">
        <v>132</v>
      </c>
      <c r="J363" t="s">
        <v>133</v>
      </c>
      <c r="K363" t="s">
        <v>134</v>
      </c>
    </row>
    <row r="364" spans="1:11" x14ac:dyDescent="0.4">
      <c r="A364" t="s">
        <v>135</v>
      </c>
      <c r="B364">
        <v>2283</v>
      </c>
      <c r="C364">
        <v>54</v>
      </c>
      <c r="D364">
        <v>33</v>
      </c>
      <c r="E364">
        <v>2</v>
      </c>
      <c r="F364">
        <v>642</v>
      </c>
      <c r="G364">
        <v>388</v>
      </c>
      <c r="H364">
        <v>485</v>
      </c>
      <c r="I364">
        <v>768</v>
      </c>
      <c r="J364" t="s">
        <v>22</v>
      </c>
      <c r="K364" t="s">
        <v>22</v>
      </c>
    </row>
    <row r="365" spans="1:11" x14ac:dyDescent="0.4">
      <c r="A365" t="s">
        <v>241</v>
      </c>
      <c r="B365">
        <v>190</v>
      </c>
      <c r="C365">
        <v>4</v>
      </c>
      <c r="D365">
        <v>8</v>
      </c>
      <c r="E365">
        <v>0</v>
      </c>
      <c r="F365">
        <v>117</v>
      </c>
      <c r="G365">
        <v>61</v>
      </c>
      <c r="H365">
        <v>12</v>
      </c>
      <c r="I365">
        <v>0</v>
      </c>
      <c r="J365" t="s">
        <v>242</v>
      </c>
      <c r="K365" t="s">
        <v>243</v>
      </c>
    </row>
    <row r="366" spans="1:11" x14ac:dyDescent="0.4">
      <c r="A366" t="s">
        <v>136</v>
      </c>
      <c r="B366">
        <v>2</v>
      </c>
      <c r="C366">
        <v>0</v>
      </c>
      <c r="D366">
        <v>0</v>
      </c>
      <c r="E366">
        <v>0</v>
      </c>
      <c r="F366">
        <v>2</v>
      </c>
      <c r="G366">
        <v>0</v>
      </c>
      <c r="H366">
        <v>0</v>
      </c>
      <c r="I366">
        <v>0</v>
      </c>
      <c r="J366" t="s">
        <v>137</v>
      </c>
      <c r="K366" t="s">
        <v>138</v>
      </c>
    </row>
    <row r="367" spans="1:11" x14ac:dyDescent="0.4">
      <c r="A367" t="s">
        <v>139</v>
      </c>
      <c r="B367">
        <v>209</v>
      </c>
      <c r="C367">
        <v>9</v>
      </c>
      <c r="D367">
        <v>5</v>
      </c>
      <c r="E367">
        <v>0</v>
      </c>
      <c r="F367">
        <v>98</v>
      </c>
      <c r="G367">
        <v>9</v>
      </c>
      <c r="H367">
        <v>36</v>
      </c>
      <c r="I367">
        <v>66</v>
      </c>
      <c r="J367" t="s">
        <v>140</v>
      </c>
      <c r="K367" t="s">
        <v>141</v>
      </c>
    </row>
    <row r="368" spans="1:11" x14ac:dyDescent="0.4">
      <c r="A368" t="s">
        <v>232</v>
      </c>
      <c r="B368">
        <v>31</v>
      </c>
      <c r="C368">
        <v>2</v>
      </c>
      <c r="D368">
        <v>0</v>
      </c>
      <c r="E368">
        <v>0</v>
      </c>
      <c r="F368">
        <v>0</v>
      </c>
      <c r="G368">
        <v>0</v>
      </c>
      <c r="H368">
        <v>12</v>
      </c>
      <c r="I368">
        <v>19</v>
      </c>
      <c r="J368">
        <v>939722</v>
      </c>
      <c r="K368" t="s">
        <v>233</v>
      </c>
    </row>
    <row r="369" spans="1:11" x14ac:dyDescent="0.4">
      <c r="A369" t="s">
        <v>142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 t="s">
        <v>143</v>
      </c>
      <c r="K369" t="s">
        <v>144</v>
      </c>
    </row>
    <row r="370" spans="1:11" x14ac:dyDescent="0.4">
      <c r="A370" t="s">
        <v>145</v>
      </c>
      <c r="B370">
        <v>86</v>
      </c>
      <c r="C370">
        <v>0</v>
      </c>
      <c r="D370">
        <v>0</v>
      </c>
      <c r="E370">
        <v>0</v>
      </c>
      <c r="F370">
        <v>14</v>
      </c>
      <c r="G370">
        <v>6</v>
      </c>
      <c r="H370">
        <v>41</v>
      </c>
      <c r="I370">
        <v>25</v>
      </c>
      <c r="J370" t="s">
        <v>146</v>
      </c>
      <c r="K370" t="s">
        <v>147</v>
      </c>
    </row>
    <row r="371" spans="1:11" x14ac:dyDescent="0.4">
      <c r="A371" t="s">
        <v>148</v>
      </c>
      <c r="B371">
        <v>132</v>
      </c>
      <c r="C371">
        <v>9</v>
      </c>
      <c r="D371">
        <v>3</v>
      </c>
      <c r="E371">
        <v>0</v>
      </c>
      <c r="F371">
        <v>29</v>
      </c>
      <c r="G371">
        <v>27</v>
      </c>
      <c r="H371">
        <v>50</v>
      </c>
      <c r="I371">
        <v>26</v>
      </c>
      <c r="J371">
        <v>5828</v>
      </c>
      <c r="K371" t="s">
        <v>149</v>
      </c>
    </row>
    <row r="372" spans="1:11" x14ac:dyDescent="0.4">
      <c r="A372" t="s">
        <v>150</v>
      </c>
      <c r="B372">
        <v>282</v>
      </c>
      <c r="C372">
        <v>1</v>
      </c>
      <c r="D372">
        <v>2</v>
      </c>
      <c r="E372">
        <v>0</v>
      </c>
      <c r="F372">
        <v>57</v>
      </c>
      <c r="G372">
        <v>65</v>
      </c>
      <c r="H372">
        <v>70</v>
      </c>
      <c r="I372">
        <v>90</v>
      </c>
      <c r="J372" t="s">
        <v>151</v>
      </c>
      <c r="K372" t="s">
        <v>152</v>
      </c>
    </row>
    <row r="373" spans="1:11" x14ac:dyDescent="0.4">
      <c r="A373" t="s">
        <v>153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 t="s">
        <v>154</v>
      </c>
      <c r="K373" t="s">
        <v>155</v>
      </c>
    </row>
    <row r="374" spans="1:11" x14ac:dyDescent="0.4">
      <c r="A374" t="s">
        <v>156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 t="s">
        <v>157</v>
      </c>
      <c r="K374" t="s">
        <v>158</v>
      </c>
    </row>
    <row r="375" spans="1:11" x14ac:dyDescent="0.4">
      <c r="A375" t="s">
        <v>159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 t="s">
        <v>160</v>
      </c>
      <c r="K375" t="s">
        <v>161</v>
      </c>
    </row>
    <row r="376" spans="1:11" x14ac:dyDescent="0.4">
      <c r="A376" t="s">
        <v>162</v>
      </c>
      <c r="B376">
        <v>215</v>
      </c>
      <c r="C376">
        <v>1</v>
      </c>
      <c r="D376">
        <v>7</v>
      </c>
      <c r="E376">
        <v>1</v>
      </c>
      <c r="F376">
        <v>55</v>
      </c>
      <c r="G376">
        <v>75</v>
      </c>
      <c r="H376">
        <v>50</v>
      </c>
      <c r="I376">
        <v>35</v>
      </c>
      <c r="J376" t="s">
        <v>163</v>
      </c>
      <c r="K376" t="s">
        <v>164</v>
      </c>
    </row>
    <row r="377" spans="1:11" x14ac:dyDescent="0.4">
      <c r="A377" t="s">
        <v>165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s">
        <v>166</v>
      </c>
      <c r="K377" t="s">
        <v>167</v>
      </c>
    </row>
    <row r="378" spans="1:11" x14ac:dyDescent="0.4">
      <c r="A378" t="s">
        <v>171</v>
      </c>
      <c r="B378">
        <v>45</v>
      </c>
      <c r="C378">
        <v>9</v>
      </c>
      <c r="D378">
        <v>1</v>
      </c>
      <c r="E378">
        <v>0</v>
      </c>
      <c r="F378">
        <v>45</v>
      </c>
      <c r="G378">
        <v>0</v>
      </c>
      <c r="H378">
        <v>0</v>
      </c>
      <c r="I378">
        <v>0</v>
      </c>
      <c r="J378" t="s">
        <v>172</v>
      </c>
      <c r="K378" t="s">
        <v>173</v>
      </c>
    </row>
    <row r="379" spans="1:11" x14ac:dyDescent="0.4">
      <c r="A379" t="s">
        <v>174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 t="s">
        <v>175</v>
      </c>
      <c r="K379" t="s">
        <v>176</v>
      </c>
    </row>
    <row r="380" spans="1:11" x14ac:dyDescent="0.4">
      <c r="A380" t="s">
        <v>177</v>
      </c>
      <c r="B380">
        <v>322</v>
      </c>
      <c r="C380">
        <v>3</v>
      </c>
      <c r="D380">
        <v>2</v>
      </c>
      <c r="E380">
        <v>0</v>
      </c>
      <c r="F380">
        <v>59</v>
      </c>
      <c r="G380">
        <v>49</v>
      </c>
      <c r="H380">
        <v>67</v>
      </c>
      <c r="I380">
        <v>147</v>
      </c>
      <c r="J380" t="s">
        <v>178</v>
      </c>
      <c r="K380" t="s">
        <v>179</v>
      </c>
    </row>
    <row r="381" spans="1:11" x14ac:dyDescent="0.4">
      <c r="A381" t="s">
        <v>180</v>
      </c>
      <c r="B381">
        <v>265</v>
      </c>
      <c r="C381">
        <v>11</v>
      </c>
      <c r="D381">
        <v>4</v>
      </c>
      <c r="E381">
        <v>0</v>
      </c>
      <c r="F381">
        <v>80</v>
      </c>
      <c r="G381">
        <v>32</v>
      </c>
      <c r="H381">
        <v>46</v>
      </c>
      <c r="I381">
        <v>107</v>
      </c>
      <c r="J381" t="s">
        <v>181</v>
      </c>
      <c r="K381" t="s">
        <v>182</v>
      </c>
    </row>
    <row r="382" spans="1:11" x14ac:dyDescent="0.4">
      <c r="A382" t="s">
        <v>183</v>
      </c>
      <c r="B382">
        <v>295</v>
      </c>
      <c r="C382">
        <v>5</v>
      </c>
      <c r="D382">
        <v>1</v>
      </c>
      <c r="E382">
        <v>0</v>
      </c>
      <c r="F382">
        <v>20</v>
      </c>
      <c r="G382">
        <v>22</v>
      </c>
      <c r="H382">
        <v>75</v>
      </c>
      <c r="I382">
        <v>178</v>
      </c>
      <c r="J382" t="s">
        <v>184</v>
      </c>
      <c r="K382" t="s">
        <v>185</v>
      </c>
    </row>
    <row r="383" spans="1:11" x14ac:dyDescent="0.4">
      <c r="A383" t="s">
        <v>186</v>
      </c>
      <c r="B383">
        <v>209</v>
      </c>
      <c r="C383">
        <v>0</v>
      </c>
      <c r="D383">
        <v>0</v>
      </c>
      <c r="E383">
        <v>1</v>
      </c>
      <c r="F383">
        <v>66</v>
      </c>
      <c r="G383">
        <v>42</v>
      </c>
      <c r="H383">
        <v>26</v>
      </c>
      <c r="I383">
        <v>75</v>
      </c>
      <c r="J383" t="s">
        <v>187</v>
      </c>
      <c r="K383" t="s">
        <v>188</v>
      </c>
    </row>
    <row r="384" spans="1:11" x14ac:dyDescent="0.4">
      <c r="A384" t="s">
        <v>189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 t="s">
        <v>190</v>
      </c>
      <c r="K384" t="s">
        <v>191</v>
      </c>
    </row>
    <row r="385" spans="1:1" x14ac:dyDescent="0.4">
      <c r="A385">
        <v>1</v>
      </c>
    </row>
    <row r="386" spans="1:1" x14ac:dyDescent="0.4">
      <c r="A386">
        <v>2</v>
      </c>
    </row>
    <row r="387" spans="1:1" x14ac:dyDescent="0.4">
      <c r="A387" t="s">
        <v>93</v>
      </c>
    </row>
    <row r="388" spans="1:1" x14ac:dyDescent="0.4">
      <c r="A388" t="s">
        <v>195</v>
      </c>
    </row>
    <row r="389" spans="1:1" x14ac:dyDescent="0.4">
      <c r="A389" t="s">
        <v>196</v>
      </c>
    </row>
    <row r="392" spans="1:1" x14ac:dyDescent="0.4">
      <c r="A392" t="s">
        <v>93</v>
      </c>
    </row>
    <row r="393" spans="1:1" x14ac:dyDescent="0.4">
      <c r="A393" t="s">
        <v>94</v>
      </c>
    </row>
    <row r="394" spans="1:1" x14ac:dyDescent="0.4">
      <c r="A394" t="s">
        <v>95</v>
      </c>
    </row>
    <row r="395" spans="1:1" x14ac:dyDescent="0.4">
      <c r="A395" t="s">
        <v>96</v>
      </c>
    </row>
    <row r="396" spans="1:1" x14ac:dyDescent="0.4">
      <c r="A396" t="s">
        <v>97</v>
      </c>
    </row>
    <row r="397" spans="1:1" x14ac:dyDescent="0.4">
      <c r="A397" t="s">
        <v>98</v>
      </c>
    </row>
    <row r="398" spans="1:1" x14ac:dyDescent="0.4">
      <c r="A398" t="s">
        <v>99</v>
      </c>
    </row>
    <row r="399" spans="1:1" x14ac:dyDescent="0.4">
      <c r="A399" t="s">
        <v>100</v>
      </c>
    </row>
    <row r="400" spans="1:1" x14ac:dyDescent="0.4">
      <c r="A400" t="s">
        <v>101</v>
      </c>
    </row>
    <row r="401" spans="1:1" x14ac:dyDescent="0.4">
      <c r="A401" t="s">
        <v>102</v>
      </c>
    </row>
    <row r="402" spans="1:1" x14ac:dyDescent="0.4">
      <c r="A402" t="s">
        <v>103</v>
      </c>
    </row>
    <row r="403" spans="1:1" x14ac:dyDescent="0.4">
      <c r="A403" t="s">
        <v>104</v>
      </c>
    </row>
    <row r="404" spans="1:1" x14ac:dyDescent="0.4">
      <c r="A404" t="s">
        <v>105</v>
      </c>
    </row>
    <row r="405" spans="1:1" x14ac:dyDescent="0.4">
      <c r="A405" t="s">
        <v>106</v>
      </c>
    </row>
    <row r="406" spans="1:1" x14ac:dyDescent="0.4">
      <c r="A406" t="s">
        <v>107</v>
      </c>
    </row>
    <row r="407" spans="1:1" x14ac:dyDescent="0.4">
      <c r="A407" t="s">
        <v>108</v>
      </c>
    </row>
    <row r="408" spans="1:1" x14ac:dyDescent="0.4">
      <c r="A408" t="s">
        <v>109</v>
      </c>
    </row>
    <row r="409" spans="1:1" x14ac:dyDescent="0.4">
      <c r="A409" t="s">
        <v>110</v>
      </c>
    </row>
    <row r="410" spans="1:1" x14ac:dyDescent="0.4">
      <c r="A410" t="s">
        <v>111</v>
      </c>
    </row>
    <row r="411" spans="1:1" x14ac:dyDescent="0.4">
      <c r="A411" t="s">
        <v>112</v>
      </c>
    </row>
    <row r="412" spans="1:1" x14ac:dyDescent="0.4">
      <c r="A412" t="s">
        <v>102</v>
      </c>
    </row>
    <row r="413" spans="1:1" x14ac:dyDescent="0.4">
      <c r="A413" t="s">
        <v>113</v>
      </c>
    </row>
    <row r="414" spans="1:1" x14ac:dyDescent="0.4">
      <c r="A414" t="s">
        <v>114</v>
      </c>
    </row>
    <row r="415" spans="1:1" x14ac:dyDescent="0.4">
      <c r="A415" t="s">
        <v>115</v>
      </c>
    </row>
    <row r="416" spans="1:1" x14ac:dyDescent="0.4">
      <c r="A416" t="s">
        <v>116</v>
      </c>
    </row>
    <row r="417" spans="1:11" x14ac:dyDescent="0.4">
      <c r="A417" t="s">
        <v>117</v>
      </c>
    </row>
    <row r="418" spans="1:11" x14ac:dyDescent="0.4">
      <c r="A418" t="s">
        <v>118</v>
      </c>
    </row>
    <row r="419" spans="1:11" x14ac:dyDescent="0.4">
      <c r="A419" t="s">
        <v>119</v>
      </c>
    </row>
    <row r="420" spans="1:11" x14ac:dyDescent="0.4">
      <c r="A420" t="s">
        <v>244</v>
      </c>
    </row>
    <row r="421" spans="1:11" x14ac:dyDescent="0.4">
      <c r="A421" t="s">
        <v>120</v>
      </c>
    </row>
    <row r="422" spans="1:11" x14ac:dyDescent="0.4">
      <c r="A422" t="s">
        <v>121</v>
      </c>
    </row>
    <row r="423" spans="1:11" x14ac:dyDescent="0.4">
      <c r="A423" t="s">
        <v>122</v>
      </c>
    </row>
    <row r="424" spans="1:11" x14ac:dyDescent="0.4">
      <c r="A424" t="s">
        <v>123</v>
      </c>
    </row>
    <row r="425" spans="1:11" x14ac:dyDescent="0.4">
      <c r="A425" t="s">
        <v>124</v>
      </c>
      <c r="B425" t="s">
        <v>125</v>
      </c>
      <c r="C425" t="s">
        <v>126</v>
      </c>
      <c r="D425" t="s">
        <v>127</v>
      </c>
      <c r="E425" t="s">
        <v>128</v>
      </c>
      <c r="F425" t="s">
        <v>129</v>
      </c>
      <c r="G425" t="s">
        <v>130</v>
      </c>
      <c r="H425" t="s">
        <v>131</v>
      </c>
      <c r="I425" t="s">
        <v>132</v>
      </c>
      <c r="J425" t="s">
        <v>133</v>
      </c>
      <c r="K425" t="s">
        <v>134</v>
      </c>
    </row>
    <row r="426" spans="1:11" x14ac:dyDescent="0.4">
      <c r="A426" t="s">
        <v>135</v>
      </c>
      <c r="B426">
        <v>2287</v>
      </c>
      <c r="C426">
        <v>53</v>
      </c>
      <c r="D426">
        <v>52</v>
      </c>
      <c r="E426">
        <v>0</v>
      </c>
      <c r="F426">
        <v>641</v>
      </c>
      <c r="G426">
        <v>399</v>
      </c>
      <c r="H426">
        <v>553</v>
      </c>
      <c r="I426">
        <v>694</v>
      </c>
      <c r="J426" t="s">
        <v>22</v>
      </c>
      <c r="K426" t="s">
        <v>22</v>
      </c>
    </row>
    <row r="427" spans="1:11" x14ac:dyDescent="0.4">
      <c r="A427" t="s">
        <v>241</v>
      </c>
      <c r="B427">
        <v>211</v>
      </c>
      <c r="C427">
        <v>4</v>
      </c>
      <c r="D427">
        <v>10</v>
      </c>
      <c r="E427">
        <v>0</v>
      </c>
      <c r="F427">
        <v>132</v>
      </c>
      <c r="G427">
        <v>61</v>
      </c>
      <c r="H427">
        <v>18</v>
      </c>
      <c r="I427">
        <v>0</v>
      </c>
      <c r="J427" t="s">
        <v>242</v>
      </c>
      <c r="K427" t="s">
        <v>243</v>
      </c>
    </row>
    <row r="428" spans="1:11" x14ac:dyDescent="0.4">
      <c r="A428" t="s">
        <v>136</v>
      </c>
      <c r="B428">
        <v>43</v>
      </c>
      <c r="C428">
        <v>0</v>
      </c>
      <c r="D428">
        <v>0</v>
      </c>
      <c r="E428">
        <v>0</v>
      </c>
      <c r="F428">
        <v>6</v>
      </c>
      <c r="G428">
        <v>2</v>
      </c>
      <c r="H428">
        <v>28</v>
      </c>
      <c r="I428">
        <v>7</v>
      </c>
      <c r="J428" t="s">
        <v>137</v>
      </c>
      <c r="K428" t="s">
        <v>138</v>
      </c>
    </row>
    <row r="429" spans="1:11" x14ac:dyDescent="0.4">
      <c r="A429" t="s">
        <v>139</v>
      </c>
      <c r="B429">
        <v>251</v>
      </c>
      <c r="C429">
        <v>14</v>
      </c>
      <c r="D429">
        <v>10</v>
      </c>
      <c r="E429">
        <v>0</v>
      </c>
      <c r="F429">
        <v>107</v>
      </c>
      <c r="G429">
        <v>17</v>
      </c>
      <c r="H429">
        <v>59</v>
      </c>
      <c r="I429">
        <v>68</v>
      </c>
      <c r="J429" t="s">
        <v>140</v>
      </c>
      <c r="K429" t="s">
        <v>141</v>
      </c>
    </row>
    <row r="430" spans="1:11" x14ac:dyDescent="0.4">
      <c r="A430" t="s">
        <v>142</v>
      </c>
      <c r="B430">
        <v>0</v>
      </c>
      <c r="C430">
        <v>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 t="s">
        <v>143</v>
      </c>
      <c r="K430" t="s">
        <v>144</v>
      </c>
    </row>
    <row r="431" spans="1:11" x14ac:dyDescent="0.4">
      <c r="A431" t="s">
        <v>145</v>
      </c>
      <c r="B431">
        <v>129</v>
      </c>
      <c r="C431">
        <v>0</v>
      </c>
      <c r="D431">
        <v>1</v>
      </c>
      <c r="E431">
        <v>0</v>
      </c>
      <c r="F431">
        <v>33</v>
      </c>
      <c r="G431">
        <v>12</v>
      </c>
      <c r="H431">
        <v>50</v>
      </c>
      <c r="I431">
        <v>34</v>
      </c>
      <c r="J431" t="s">
        <v>146</v>
      </c>
      <c r="K431" t="s">
        <v>147</v>
      </c>
    </row>
    <row r="432" spans="1:11" x14ac:dyDescent="0.4">
      <c r="A432" t="s">
        <v>148</v>
      </c>
      <c r="B432">
        <v>187</v>
      </c>
      <c r="C432">
        <v>7</v>
      </c>
      <c r="D432">
        <v>5</v>
      </c>
      <c r="E432">
        <v>0</v>
      </c>
      <c r="F432">
        <v>20</v>
      </c>
      <c r="G432">
        <v>48</v>
      </c>
      <c r="H432">
        <v>53</v>
      </c>
      <c r="I432">
        <v>66</v>
      </c>
      <c r="J432">
        <v>5828</v>
      </c>
      <c r="K432" t="s">
        <v>149</v>
      </c>
    </row>
    <row r="433" spans="1:11" x14ac:dyDescent="0.4">
      <c r="A433" t="s">
        <v>150</v>
      </c>
      <c r="B433">
        <v>291</v>
      </c>
      <c r="C433">
        <v>0</v>
      </c>
      <c r="D433">
        <v>7</v>
      </c>
      <c r="E433">
        <v>0</v>
      </c>
      <c r="F433">
        <v>72</v>
      </c>
      <c r="G433">
        <v>67</v>
      </c>
      <c r="H433">
        <v>69</v>
      </c>
      <c r="I433">
        <v>83</v>
      </c>
      <c r="J433" t="s">
        <v>151</v>
      </c>
      <c r="K433" t="s">
        <v>152</v>
      </c>
    </row>
    <row r="434" spans="1:11" x14ac:dyDescent="0.4">
      <c r="A434" t="s">
        <v>153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154</v>
      </c>
      <c r="K434" t="s">
        <v>155</v>
      </c>
    </row>
    <row r="435" spans="1:11" x14ac:dyDescent="0.4">
      <c r="A435" t="s">
        <v>156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 t="s">
        <v>157</v>
      </c>
      <c r="K435" t="s">
        <v>158</v>
      </c>
    </row>
    <row r="436" spans="1:11" x14ac:dyDescent="0.4">
      <c r="A436" t="s">
        <v>159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 t="s">
        <v>160</v>
      </c>
      <c r="K436" t="s">
        <v>161</v>
      </c>
    </row>
    <row r="437" spans="1:11" x14ac:dyDescent="0.4">
      <c r="A437" t="s">
        <v>162</v>
      </c>
      <c r="B437">
        <v>179</v>
      </c>
      <c r="C437">
        <v>6</v>
      </c>
      <c r="D437">
        <v>7</v>
      </c>
      <c r="E437">
        <v>0</v>
      </c>
      <c r="F437">
        <v>57</v>
      </c>
      <c r="G437">
        <v>54</v>
      </c>
      <c r="H437">
        <v>43</v>
      </c>
      <c r="I437">
        <v>25</v>
      </c>
      <c r="J437" t="s">
        <v>163</v>
      </c>
      <c r="K437" t="s">
        <v>164</v>
      </c>
    </row>
    <row r="438" spans="1:11" x14ac:dyDescent="0.4">
      <c r="A438" t="s">
        <v>165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 t="s">
        <v>166</v>
      </c>
      <c r="K438" t="s">
        <v>167</v>
      </c>
    </row>
    <row r="439" spans="1:11" x14ac:dyDescent="0.4">
      <c r="A439" t="s">
        <v>171</v>
      </c>
      <c r="B439">
        <v>34</v>
      </c>
      <c r="C439">
        <v>2</v>
      </c>
      <c r="D439">
        <v>2</v>
      </c>
      <c r="E439">
        <v>0</v>
      </c>
      <c r="F439">
        <v>32</v>
      </c>
      <c r="G439">
        <v>2</v>
      </c>
      <c r="H439">
        <v>0</v>
      </c>
      <c r="I439">
        <v>0</v>
      </c>
      <c r="J439" t="s">
        <v>172</v>
      </c>
      <c r="K439" t="s">
        <v>173</v>
      </c>
    </row>
    <row r="440" spans="1:11" x14ac:dyDescent="0.4">
      <c r="A440" t="s">
        <v>174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 t="s">
        <v>175</v>
      </c>
      <c r="K440" t="s">
        <v>176</v>
      </c>
    </row>
    <row r="441" spans="1:11" x14ac:dyDescent="0.4">
      <c r="A441" t="s">
        <v>177</v>
      </c>
      <c r="B441">
        <v>297</v>
      </c>
      <c r="C441">
        <v>0</v>
      </c>
      <c r="D441">
        <v>0</v>
      </c>
      <c r="E441">
        <v>0</v>
      </c>
      <c r="F441">
        <v>47</v>
      </c>
      <c r="G441">
        <v>59</v>
      </c>
      <c r="H441">
        <v>58</v>
      </c>
      <c r="I441">
        <v>133</v>
      </c>
      <c r="J441" t="s">
        <v>178</v>
      </c>
      <c r="K441" t="s">
        <v>179</v>
      </c>
    </row>
    <row r="442" spans="1:11" x14ac:dyDescent="0.4">
      <c r="A442" t="s">
        <v>180</v>
      </c>
      <c r="B442">
        <v>232</v>
      </c>
      <c r="C442">
        <v>10</v>
      </c>
      <c r="D442">
        <v>9</v>
      </c>
      <c r="E442">
        <v>0</v>
      </c>
      <c r="F442">
        <v>89</v>
      </c>
      <c r="G442">
        <v>19</v>
      </c>
      <c r="H442">
        <v>46</v>
      </c>
      <c r="I442">
        <v>78</v>
      </c>
      <c r="J442" t="s">
        <v>181</v>
      </c>
      <c r="K442" t="s">
        <v>182</v>
      </c>
    </row>
    <row r="443" spans="1:11" x14ac:dyDescent="0.4">
      <c r="A443" t="s">
        <v>183</v>
      </c>
      <c r="B443">
        <v>173</v>
      </c>
      <c r="C443">
        <v>4</v>
      </c>
      <c r="D443">
        <v>1</v>
      </c>
      <c r="E443">
        <v>0</v>
      </c>
      <c r="F443">
        <v>0</v>
      </c>
      <c r="G443">
        <v>14</v>
      </c>
      <c r="H443">
        <v>68</v>
      </c>
      <c r="I443">
        <v>91</v>
      </c>
      <c r="J443" t="s">
        <v>184</v>
      </c>
      <c r="K443" t="s">
        <v>185</v>
      </c>
    </row>
    <row r="444" spans="1:11" x14ac:dyDescent="0.4">
      <c r="A444" t="s">
        <v>186</v>
      </c>
      <c r="B444">
        <v>217</v>
      </c>
      <c r="C444">
        <v>2</v>
      </c>
      <c r="D444">
        <v>0</v>
      </c>
      <c r="E444">
        <v>0</v>
      </c>
      <c r="F444">
        <v>42</v>
      </c>
      <c r="G444">
        <v>44</v>
      </c>
      <c r="H444">
        <v>49</v>
      </c>
      <c r="I444">
        <v>82</v>
      </c>
      <c r="J444" t="s">
        <v>187</v>
      </c>
      <c r="K444" t="s">
        <v>188</v>
      </c>
    </row>
    <row r="445" spans="1:11" x14ac:dyDescent="0.4">
      <c r="A445" t="s">
        <v>189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 t="s">
        <v>190</v>
      </c>
      <c r="K445" t="s">
        <v>191</v>
      </c>
    </row>
    <row r="446" spans="1:11" x14ac:dyDescent="0.4">
      <c r="A446" t="s">
        <v>192</v>
      </c>
      <c r="B446">
        <v>43</v>
      </c>
      <c r="C446">
        <v>2</v>
      </c>
      <c r="D446">
        <v>0</v>
      </c>
      <c r="E446">
        <v>0</v>
      </c>
      <c r="F446">
        <v>4</v>
      </c>
      <c r="G446">
        <v>0</v>
      </c>
      <c r="H446">
        <v>12</v>
      </c>
      <c r="I446">
        <v>27</v>
      </c>
      <c r="J446" t="s">
        <v>193</v>
      </c>
      <c r="K446" t="s">
        <v>194</v>
      </c>
    </row>
    <row r="447" spans="1:11" x14ac:dyDescent="0.4">
      <c r="A447" t="s">
        <v>93</v>
      </c>
    </row>
    <row r="448" spans="1:11" x14ac:dyDescent="0.4">
      <c r="A448" t="s">
        <v>195</v>
      </c>
    </row>
    <row r="449" spans="1:1" x14ac:dyDescent="0.4">
      <c r="A449" t="s">
        <v>196</v>
      </c>
    </row>
    <row r="452" spans="1:1" x14ac:dyDescent="0.4">
      <c r="A452" t="s">
        <v>93</v>
      </c>
    </row>
    <row r="453" spans="1:1" x14ac:dyDescent="0.4">
      <c r="A453" t="s">
        <v>94</v>
      </c>
    </row>
    <row r="454" spans="1:1" x14ac:dyDescent="0.4">
      <c r="A454" t="s">
        <v>95</v>
      </c>
    </row>
    <row r="455" spans="1:1" x14ac:dyDescent="0.4">
      <c r="A455" t="s">
        <v>96</v>
      </c>
    </row>
    <row r="456" spans="1:1" x14ac:dyDescent="0.4">
      <c r="A456" t="s">
        <v>97</v>
      </c>
    </row>
    <row r="457" spans="1:1" x14ac:dyDescent="0.4">
      <c r="A457" t="s">
        <v>98</v>
      </c>
    </row>
    <row r="458" spans="1:1" x14ac:dyDescent="0.4">
      <c r="A458" t="s">
        <v>99</v>
      </c>
    </row>
    <row r="459" spans="1:1" x14ac:dyDescent="0.4">
      <c r="A459" t="s">
        <v>100</v>
      </c>
    </row>
    <row r="460" spans="1:1" x14ac:dyDescent="0.4">
      <c r="A460" t="s">
        <v>101</v>
      </c>
    </row>
    <row r="461" spans="1:1" x14ac:dyDescent="0.4">
      <c r="A461" t="s">
        <v>102</v>
      </c>
    </row>
    <row r="462" spans="1:1" x14ac:dyDescent="0.4">
      <c r="A462" t="s">
        <v>103</v>
      </c>
    </row>
    <row r="463" spans="1:1" x14ac:dyDescent="0.4">
      <c r="A463" t="s">
        <v>104</v>
      </c>
    </row>
    <row r="464" spans="1:1" x14ac:dyDescent="0.4">
      <c r="A464" t="s">
        <v>105</v>
      </c>
    </row>
    <row r="465" spans="1:1" x14ac:dyDescent="0.4">
      <c r="A465" t="s">
        <v>106</v>
      </c>
    </row>
    <row r="466" spans="1:1" x14ac:dyDescent="0.4">
      <c r="A466" t="s">
        <v>107</v>
      </c>
    </row>
    <row r="467" spans="1:1" x14ac:dyDescent="0.4">
      <c r="A467" t="s">
        <v>108</v>
      </c>
    </row>
    <row r="468" spans="1:1" x14ac:dyDescent="0.4">
      <c r="A468" t="s">
        <v>109</v>
      </c>
    </row>
    <row r="469" spans="1:1" x14ac:dyDescent="0.4">
      <c r="A469" t="s">
        <v>110</v>
      </c>
    </row>
    <row r="470" spans="1:1" x14ac:dyDescent="0.4">
      <c r="A470" t="s">
        <v>111</v>
      </c>
    </row>
    <row r="471" spans="1:1" x14ac:dyDescent="0.4">
      <c r="A471" t="s">
        <v>112</v>
      </c>
    </row>
    <row r="472" spans="1:1" x14ac:dyDescent="0.4">
      <c r="A472" t="s">
        <v>102</v>
      </c>
    </row>
    <row r="473" spans="1:1" x14ac:dyDescent="0.4">
      <c r="A473" t="s">
        <v>113</v>
      </c>
    </row>
    <row r="474" spans="1:1" x14ac:dyDescent="0.4">
      <c r="A474" t="s">
        <v>114</v>
      </c>
    </row>
    <row r="475" spans="1:1" x14ac:dyDescent="0.4">
      <c r="A475" t="s">
        <v>115</v>
      </c>
    </row>
    <row r="476" spans="1:1" x14ac:dyDescent="0.4">
      <c r="A476" t="s">
        <v>116</v>
      </c>
    </row>
    <row r="477" spans="1:1" x14ac:dyDescent="0.4">
      <c r="A477" t="s">
        <v>117</v>
      </c>
    </row>
    <row r="478" spans="1:1" x14ac:dyDescent="0.4">
      <c r="A478" t="s">
        <v>118</v>
      </c>
    </row>
    <row r="479" spans="1:1" x14ac:dyDescent="0.4">
      <c r="A479" t="s">
        <v>119</v>
      </c>
    </row>
    <row r="480" spans="1:1" x14ac:dyDescent="0.4">
      <c r="A480" t="s">
        <v>245</v>
      </c>
    </row>
    <row r="481" spans="1:11" x14ac:dyDescent="0.4">
      <c r="A481" t="s">
        <v>120</v>
      </c>
    </row>
    <row r="482" spans="1:11" x14ac:dyDescent="0.4">
      <c r="A482" t="s">
        <v>121</v>
      </c>
    </row>
    <row r="483" spans="1:11" x14ac:dyDescent="0.4">
      <c r="A483" t="s">
        <v>239</v>
      </c>
    </row>
    <row r="484" spans="1:11" x14ac:dyDescent="0.4">
      <c r="A484" t="s">
        <v>123</v>
      </c>
    </row>
    <row r="485" spans="1:11" x14ac:dyDescent="0.4">
      <c r="A485" t="s">
        <v>124</v>
      </c>
      <c r="B485" t="s">
        <v>125</v>
      </c>
      <c r="C485" t="s">
        <v>126</v>
      </c>
      <c r="D485" t="s">
        <v>127</v>
      </c>
      <c r="E485" t="s">
        <v>128</v>
      </c>
      <c r="F485" t="s">
        <v>129</v>
      </c>
      <c r="G485" t="s">
        <v>130</v>
      </c>
      <c r="H485" t="s">
        <v>131</v>
      </c>
      <c r="I485" t="s">
        <v>132</v>
      </c>
      <c r="J485" t="s">
        <v>133</v>
      </c>
      <c r="K485" t="s">
        <v>134</v>
      </c>
    </row>
    <row r="486" spans="1:11" x14ac:dyDescent="0.4">
      <c r="A486" t="s">
        <v>135</v>
      </c>
      <c r="B486">
        <v>2208</v>
      </c>
      <c r="C486">
        <v>70</v>
      </c>
      <c r="D486">
        <v>29</v>
      </c>
      <c r="E486">
        <v>2</v>
      </c>
      <c r="F486">
        <v>639</v>
      </c>
      <c r="G486">
        <v>408</v>
      </c>
      <c r="H486">
        <v>545</v>
      </c>
      <c r="I486">
        <v>616</v>
      </c>
      <c r="J486" t="s">
        <v>22</v>
      </c>
      <c r="K486" t="s">
        <v>22</v>
      </c>
    </row>
    <row r="487" spans="1:11" x14ac:dyDescent="0.4">
      <c r="A487" t="s">
        <v>136</v>
      </c>
      <c r="B487">
        <v>24</v>
      </c>
      <c r="C487">
        <v>0</v>
      </c>
      <c r="D487">
        <v>0</v>
      </c>
      <c r="E487">
        <v>0</v>
      </c>
      <c r="F487">
        <v>0</v>
      </c>
      <c r="G487">
        <v>6</v>
      </c>
      <c r="H487">
        <v>8</v>
      </c>
      <c r="I487">
        <v>10</v>
      </c>
      <c r="J487" t="s">
        <v>137</v>
      </c>
      <c r="K487" t="s">
        <v>138</v>
      </c>
    </row>
    <row r="488" spans="1:11" x14ac:dyDescent="0.4">
      <c r="A488" t="s">
        <v>139</v>
      </c>
      <c r="B488">
        <v>271</v>
      </c>
      <c r="C488">
        <v>19</v>
      </c>
      <c r="D488">
        <v>5</v>
      </c>
      <c r="E488">
        <v>0</v>
      </c>
      <c r="F488">
        <v>99</v>
      </c>
      <c r="G488">
        <v>27</v>
      </c>
      <c r="H488">
        <v>76</v>
      </c>
      <c r="I488">
        <v>69</v>
      </c>
      <c r="J488" t="s">
        <v>140</v>
      </c>
      <c r="K488" t="s">
        <v>141</v>
      </c>
    </row>
    <row r="489" spans="1:11" x14ac:dyDescent="0.4">
      <c r="A489" t="s">
        <v>142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 t="s">
        <v>143</v>
      </c>
      <c r="K489" t="s">
        <v>144</v>
      </c>
    </row>
    <row r="490" spans="1:11" x14ac:dyDescent="0.4">
      <c r="A490" t="s">
        <v>145</v>
      </c>
      <c r="B490">
        <v>160</v>
      </c>
      <c r="C490">
        <v>0</v>
      </c>
      <c r="D490">
        <v>0</v>
      </c>
      <c r="E490">
        <v>0</v>
      </c>
      <c r="F490">
        <v>83</v>
      </c>
      <c r="G490">
        <v>16</v>
      </c>
      <c r="H490">
        <v>40</v>
      </c>
      <c r="I490">
        <v>21</v>
      </c>
      <c r="J490" t="s">
        <v>146</v>
      </c>
      <c r="K490" t="s">
        <v>147</v>
      </c>
    </row>
    <row r="491" spans="1:11" x14ac:dyDescent="0.4">
      <c r="A491" t="s">
        <v>148</v>
      </c>
      <c r="B491">
        <v>122</v>
      </c>
      <c r="C491">
        <v>9</v>
      </c>
      <c r="D491">
        <v>4</v>
      </c>
      <c r="E491">
        <v>0</v>
      </c>
      <c r="F491">
        <v>34</v>
      </c>
      <c r="G491">
        <v>21</v>
      </c>
      <c r="H491">
        <v>43</v>
      </c>
      <c r="I491">
        <v>24</v>
      </c>
      <c r="J491">
        <v>5828</v>
      </c>
      <c r="K491" t="s">
        <v>149</v>
      </c>
    </row>
    <row r="492" spans="1:11" x14ac:dyDescent="0.4">
      <c r="A492" t="s">
        <v>150</v>
      </c>
      <c r="B492">
        <v>295</v>
      </c>
      <c r="C492">
        <v>6</v>
      </c>
      <c r="D492">
        <v>6</v>
      </c>
      <c r="E492">
        <v>0</v>
      </c>
      <c r="F492">
        <v>55</v>
      </c>
      <c r="G492">
        <v>64</v>
      </c>
      <c r="H492">
        <v>76</v>
      </c>
      <c r="I492">
        <v>100</v>
      </c>
      <c r="J492" t="s">
        <v>151</v>
      </c>
      <c r="K492" t="s">
        <v>152</v>
      </c>
    </row>
    <row r="493" spans="1:11" x14ac:dyDescent="0.4">
      <c r="A493" t="s">
        <v>153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 t="s">
        <v>154</v>
      </c>
      <c r="K493" t="s">
        <v>155</v>
      </c>
    </row>
    <row r="494" spans="1:11" x14ac:dyDescent="0.4">
      <c r="A494" t="s">
        <v>156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 t="s">
        <v>157</v>
      </c>
      <c r="K494" t="s">
        <v>158</v>
      </c>
    </row>
    <row r="495" spans="1:11" x14ac:dyDescent="0.4">
      <c r="A495" t="s">
        <v>159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 t="s">
        <v>160</v>
      </c>
      <c r="K495" t="s">
        <v>161</v>
      </c>
    </row>
    <row r="496" spans="1:11" x14ac:dyDescent="0.4">
      <c r="A496" t="s">
        <v>162</v>
      </c>
      <c r="B496">
        <v>241</v>
      </c>
      <c r="C496">
        <v>4</v>
      </c>
      <c r="D496">
        <v>8</v>
      </c>
      <c r="E496">
        <v>0</v>
      </c>
      <c r="F496">
        <v>76</v>
      </c>
      <c r="G496">
        <v>75</v>
      </c>
      <c r="H496">
        <v>55</v>
      </c>
      <c r="I496">
        <v>35</v>
      </c>
      <c r="J496" t="s">
        <v>163</v>
      </c>
      <c r="K496" t="s">
        <v>164</v>
      </c>
    </row>
    <row r="497" spans="1:11" x14ac:dyDescent="0.4">
      <c r="A497" t="s">
        <v>165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 t="s">
        <v>166</v>
      </c>
      <c r="K497" t="s">
        <v>167</v>
      </c>
    </row>
    <row r="498" spans="1:11" x14ac:dyDescent="0.4">
      <c r="A498" t="s">
        <v>171</v>
      </c>
      <c r="B498">
        <v>20</v>
      </c>
      <c r="C498">
        <v>2</v>
      </c>
      <c r="D498">
        <v>0</v>
      </c>
      <c r="E498">
        <v>0</v>
      </c>
      <c r="F498">
        <v>20</v>
      </c>
      <c r="G498">
        <v>0</v>
      </c>
      <c r="H498">
        <v>0</v>
      </c>
      <c r="I498">
        <v>0</v>
      </c>
      <c r="J498" t="s">
        <v>172</v>
      </c>
      <c r="K498" t="s">
        <v>173</v>
      </c>
    </row>
    <row r="499" spans="1:11" x14ac:dyDescent="0.4">
      <c r="A499" t="s">
        <v>174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 t="s">
        <v>175</v>
      </c>
      <c r="K499" t="s">
        <v>176</v>
      </c>
    </row>
    <row r="500" spans="1:11" x14ac:dyDescent="0.4">
      <c r="A500" t="s">
        <v>177</v>
      </c>
      <c r="B500">
        <v>203</v>
      </c>
      <c r="C500">
        <v>1</v>
      </c>
      <c r="D500">
        <v>0</v>
      </c>
      <c r="E500">
        <v>0</v>
      </c>
      <c r="F500">
        <v>37</v>
      </c>
      <c r="G500">
        <v>30</v>
      </c>
      <c r="H500">
        <v>47</v>
      </c>
      <c r="I500">
        <v>89</v>
      </c>
      <c r="J500" t="s">
        <v>178</v>
      </c>
      <c r="K500" t="s">
        <v>179</v>
      </c>
    </row>
    <row r="501" spans="1:11" x14ac:dyDescent="0.4">
      <c r="A501" t="s">
        <v>180</v>
      </c>
      <c r="B501">
        <v>301</v>
      </c>
      <c r="C501">
        <v>19</v>
      </c>
      <c r="D501">
        <v>2</v>
      </c>
      <c r="E501">
        <v>0</v>
      </c>
      <c r="F501">
        <v>91</v>
      </c>
      <c r="G501">
        <v>35</v>
      </c>
      <c r="H501">
        <v>67</v>
      </c>
      <c r="I501">
        <v>108</v>
      </c>
      <c r="J501" t="s">
        <v>181</v>
      </c>
      <c r="K501" t="s">
        <v>182</v>
      </c>
    </row>
    <row r="502" spans="1:11" x14ac:dyDescent="0.4">
      <c r="A502" t="s">
        <v>183</v>
      </c>
      <c r="B502">
        <v>109</v>
      </c>
      <c r="C502">
        <v>2</v>
      </c>
      <c r="D502">
        <v>0</v>
      </c>
      <c r="E502">
        <v>0</v>
      </c>
      <c r="F502">
        <v>0</v>
      </c>
      <c r="G502">
        <v>9</v>
      </c>
      <c r="H502">
        <v>53</v>
      </c>
      <c r="I502">
        <v>47</v>
      </c>
      <c r="J502" t="s">
        <v>184</v>
      </c>
      <c r="K502" t="s">
        <v>185</v>
      </c>
    </row>
    <row r="503" spans="1:11" x14ac:dyDescent="0.4">
      <c r="A503" t="s">
        <v>186</v>
      </c>
      <c r="B503">
        <v>237</v>
      </c>
      <c r="C503">
        <v>4</v>
      </c>
      <c r="D503">
        <v>2</v>
      </c>
      <c r="E503">
        <v>0</v>
      </c>
      <c r="F503">
        <v>53</v>
      </c>
      <c r="G503">
        <v>59</v>
      </c>
      <c r="H503">
        <v>41</v>
      </c>
      <c r="I503">
        <v>84</v>
      </c>
      <c r="J503" t="s">
        <v>187</v>
      </c>
      <c r="K503" t="s">
        <v>188</v>
      </c>
    </row>
    <row r="504" spans="1:11" x14ac:dyDescent="0.4">
      <c r="A504" t="s">
        <v>189</v>
      </c>
      <c r="B504">
        <v>170</v>
      </c>
      <c r="C504">
        <v>2</v>
      </c>
      <c r="D504">
        <v>2</v>
      </c>
      <c r="E504">
        <v>2</v>
      </c>
      <c r="F504">
        <v>79</v>
      </c>
      <c r="G504">
        <v>56</v>
      </c>
      <c r="H504">
        <v>35</v>
      </c>
      <c r="I504">
        <v>0</v>
      </c>
      <c r="J504" t="s">
        <v>190</v>
      </c>
      <c r="K504" t="s">
        <v>191</v>
      </c>
    </row>
    <row r="505" spans="1:11" x14ac:dyDescent="0.4">
      <c r="A505" t="s">
        <v>192</v>
      </c>
      <c r="B505">
        <v>55</v>
      </c>
      <c r="C505">
        <v>2</v>
      </c>
      <c r="D505">
        <v>0</v>
      </c>
      <c r="E505">
        <v>0</v>
      </c>
      <c r="F505">
        <v>12</v>
      </c>
      <c r="G505">
        <v>10</v>
      </c>
      <c r="H505">
        <v>4</v>
      </c>
      <c r="I505">
        <v>29</v>
      </c>
      <c r="J505" t="s">
        <v>193</v>
      </c>
      <c r="K505" t="s">
        <v>194</v>
      </c>
    </row>
    <row r="506" spans="1:11" x14ac:dyDescent="0.4">
      <c r="A506" t="s">
        <v>93</v>
      </c>
    </row>
    <row r="507" spans="1:11" x14ac:dyDescent="0.4">
      <c r="A507" t="s">
        <v>195</v>
      </c>
    </row>
    <row r="508" spans="1:11" x14ac:dyDescent="0.4">
      <c r="A508" t="s">
        <v>196</v>
      </c>
    </row>
    <row r="511" spans="1:11" x14ac:dyDescent="0.4">
      <c r="A511" t="s">
        <v>93</v>
      </c>
    </row>
    <row r="512" spans="1:11" x14ac:dyDescent="0.4">
      <c r="A512" t="s">
        <v>94</v>
      </c>
    </row>
    <row r="513" spans="1:1" x14ac:dyDescent="0.4">
      <c r="A513" t="s">
        <v>95</v>
      </c>
    </row>
    <row r="514" spans="1:1" x14ac:dyDescent="0.4">
      <c r="A514" t="s">
        <v>96</v>
      </c>
    </row>
    <row r="515" spans="1:1" x14ac:dyDescent="0.4">
      <c r="A515" t="s">
        <v>97</v>
      </c>
    </row>
    <row r="516" spans="1:1" x14ac:dyDescent="0.4">
      <c r="A516" t="s">
        <v>98</v>
      </c>
    </row>
    <row r="517" spans="1:1" x14ac:dyDescent="0.4">
      <c r="A517" t="s">
        <v>99</v>
      </c>
    </row>
    <row r="518" spans="1:1" x14ac:dyDescent="0.4">
      <c r="A518" t="s">
        <v>100</v>
      </c>
    </row>
    <row r="519" spans="1:1" x14ac:dyDescent="0.4">
      <c r="A519" t="s">
        <v>101</v>
      </c>
    </row>
    <row r="520" spans="1:1" x14ac:dyDescent="0.4">
      <c r="A520" t="s">
        <v>102</v>
      </c>
    </row>
    <row r="521" spans="1:1" x14ac:dyDescent="0.4">
      <c r="A521" t="s">
        <v>103</v>
      </c>
    </row>
    <row r="522" spans="1:1" x14ac:dyDescent="0.4">
      <c r="A522" t="s">
        <v>104</v>
      </c>
    </row>
    <row r="523" spans="1:1" x14ac:dyDescent="0.4">
      <c r="A523" t="s">
        <v>105</v>
      </c>
    </row>
    <row r="524" spans="1:1" x14ac:dyDescent="0.4">
      <c r="A524" t="s">
        <v>106</v>
      </c>
    </row>
    <row r="525" spans="1:1" x14ac:dyDescent="0.4">
      <c r="A525" t="s">
        <v>107</v>
      </c>
    </row>
    <row r="526" spans="1:1" x14ac:dyDescent="0.4">
      <c r="A526" t="s">
        <v>108</v>
      </c>
    </row>
    <row r="527" spans="1:1" x14ac:dyDescent="0.4">
      <c r="A527" t="s">
        <v>109</v>
      </c>
    </row>
    <row r="528" spans="1:1" x14ac:dyDescent="0.4">
      <c r="A528" t="s">
        <v>110</v>
      </c>
    </row>
    <row r="529" spans="1:11" x14ac:dyDescent="0.4">
      <c r="A529" t="s">
        <v>111</v>
      </c>
    </row>
    <row r="530" spans="1:11" x14ac:dyDescent="0.4">
      <c r="A530" t="s">
        <v>112</v>
      </c>
    </row>
    <row r="531" spans="1:11" x14ac:dyDescent="0.4">
      <c r="A531" t="s">
        <v>102</v>
      </c>
    </row>
    <row r="532" spans="1:11" x14ac:dyDescent="0.4">
      <c r="A532" t="s">
        <v>113</v>
      </c>
    </row>
    <row r="533" spans="1:11" x14ac:dyDescent="0.4">
      <c r="A533" t="s">
        <v>114</v>
      </c>
    </row>
    <row r="534" spans="1:11" x14ac:dyDescent="0.4">
      <c r="A534" t="s">
        <v>115</v>
      </c>
    </row>
    <row r="535" spans="1:11" x14ac:dyDescent="0.4">
      <c r="A535" t="s">
        <v>116</v>
      </c>
    </row>
    <row r="536" spans="1:11" x14ac:dyDescent="0.4">
      <c r="A536" t="s">
        <v>117</v>
      </c>
    </row>
    <row r="537" spans="1:11" x14ac:dyDescent="0.4">
      <c r="A537" t="s">
        <v>118</v>
      </c>
    </row>
    <row r="538" spans="1:11" x14ac:dyDescent="0.4">
      <c r="A538" t="s">
        <v>119</v>
      </c>
    </row>
    <row r="539" spans="1:11" x14ac:dyDescent="0.4">
      <c r="A539" t="s">
        <v>246</v>
      </c>
    </row>
    <row r="540" spans="1:11" x14ac:dyDescent="0.4">
      <c r="A540" t="s">
        <v>120</v>
      </c>
    </row>
    <row r="541" spans="1:11" x14ac:dyDescent="0.4">
      <c r="A541" t="s">
        <v>121</v>
      </c>
    </row>
    <row r="542" spans="1:11" x14ac:dyDescent="0.4">
      <c r="A542" t="s">
        <v>239</v>
      </c>
    </row>
    <row r="543" spans="1:11" x14ac:dyDescent="0.4">
      <c r="A543" t="s">
        <v>123</v>
      </c>
    </row>
    <row r="544" spans="1:11" x14ac:dyDescent="0.4">
      <c r="A544" t="s">
        <v>124</v>
      </c>
      <c r="B544" t="s">
        <v>125</v>
      </c>
      <c r="C544" t="s">
        <v>126</v>
      </c>
      <c r="D544" t="s">
        <v>127</v>
      </c>
      <c r="E544" t="s">
        <v>128</v>
      </c>
      <c r="F544" t="s">
        <v>129</v>
      </c>
      <c r="G544" t="s">
        <v>130</v>
      </c>
      <c r="H544" t="s">
        <v>131</v>
      </c>
      <c r="I544" t="s">
        <v>132</v>
      </c>
      <c r="J544" t="s">
        <v>133</v>
      </c>
      <c r="K544" t="s">
        <v>134</v>
      </c>
    </row>
    <row r="545" spans="1:11" x14ac:dyDescent="0.4">
      <c r="A545" t="s">
        <v>135</v>
      </c>
      <c r="B545">
        <v>2201</v>
      </c>
      <c r="C545">
        <v>63</v>
      </c>
      <c r="D545">
        <v>48</v>
      </c>
      <c r="E545">
        <v>0</v>
      </c>
      <c r="F545">
        <v>579</v>
      </c>
      <c r="G545">
        <v>395</v>
      </c>
      <c r="H545">
        <v>590</v>
      </c>
      <c r="I545">
        <v>637</v>
      </c>
      <c r="J545" t="s">
        <v>22</v>
      </c>
      <c r="K545" t="s">
        <v>22</v>
      </c>
    </row>
    <row r="546" spans="1:11" x14ac:dyDescent="0.4">
      <c r="A546" t="s">
        <v>136</v>
      </c>
      <c r="B546">
        <v>9</v>
      </c>
      <c r="C546">
        <v>0</v>
      </c>
      <c r="D546">
        <v>0</v>
      </c>
      <c r="E546">
        <v>0</v>
      </c>
      <c r="F546">
        <v>0</v>
      </c>
      <c r="G546">
        <v>3</v>
      </c>
      <c r="H546">
        <v>6</v>
      </c>
      <c r="I546">
        <v>0</v>
      </c>
      <c r="J546" t="s">
        <v>137</v>
      </c>
      <c r="K546" t="s">
        <v>138</v>
      </c>
    </row>
    <row r="547" spans="1:11" x14ac:dyDescent="0.4">
      <c r="A547" t="s">
        <v>139</v>
      </c>
      <c r="B547">
        <v>311</v>
      </c>
      <c r="C547">
        <v>15</v>
      </c>
      <c r="D547">
        <v>7</v>
      </c>
      <c r="E547">
        <v>0</v>
      </c>
      <c r="F547">
        <v>91</v>
      </c>
      <c r="G547">
        <v>32</v>
      </c>
      <c r="H547">
        <v>76</v>
      </c>
      <c r="I547">
        <v>112</v>
      </c>
      <c r="J547" t="s">
        <v>140</v>
      </c>
      <c r="K547" t="s">
        <v>141</v>
      </c>
    </row>
    <row r="548" spans="1:11" x14ac:dyDescent="0.4">
      <c r="A548" t="s">
        <v>142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 t="s">
        <v>143</v>
      </c>
      <c r="K548" t="s">
        <v>144</v>
      </c>
    </row>
    <row r="549" spans="1:11" x14ac:dyDescent="0.4">
      <c r="A549" t="s">
        <v>145</v>
      </c>
      <c r="B549">
        <v>149</v>
      </c>
      <c r="C549">
        <v>0</v>
      </c>
      <c r="D549">
        <v>0</v>
      </c>
      <c r="E549">
        <v>0</v>
      </c>
      <c r="F549">
        <v>64</v>
      </c>
      <c r="G549">
        <v>14</v>
      </c>
      <c r="H549">
        <v>45</v>
      </c>
      <c r="I549">
        <v>26</v>
      </c>
      <c r="J549" t="s">
        <v>146</v>
      </c>
      <c r="K549" t="s">
        <v>147</v>
      </c>
    </row>
    <row r="550" spans="1:11" x14ac:dyDescent="0.4">
      <c r="A550" t="s">
        <v>148</v>
      </c>
      <c r="B550">
        <v>103</v>
      </c>
      <c r="C550">
        <v>7</v>
      </c>
      <c r="D550">
        <v>1</v>
      </c>
      <c r="E550">
        <v>0</v>
      </c>
      <c r="F550">
        <v>24</v>
      </c>
      <c r="G550">
        <v>18</v>
      </c>
      <c r="H550">
        <v>51</v>
      </c>
      <c r="I550">
        <v>10</v>
      </c>
      <c r="J550">
        <v>5828</v>
      </c>
      <c r="K550" t="s">
        <v>149</v>
      </c>
    </row>
    <row r="551" spans="1:11" x14ac:dyDescent="0.4">
      <c r="A551" t="s">
        <v>150</v>
      </c>
      <c r="B551">
        <v>253</v>
      </c>
      <c r="C551">
        <v>7</v>
      </c>
      <c r="D551">
        <v>5</v>
      </c>
      <c r="E551">
        <v>0</v>
      </c>
      <c r="F551">
        <v>41</v>
      </c>
      <c r="G551">
        <v>67</v>
      </c>
      <c r="H551">
        <v>68</v>
      </c>
      <c r="I551">
        <v>77</v>
      </c>
      <c r="J551" t="s">
        <v>151</v>
      </c>
      <c r="K551" t="s">
        <v>152</v>
      </c>
    </row>
    <row r="552" spans="1:11" x14ac:dyDescent="0.4">
      <c r="A552" t="s">
        <v>153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 t="s">
        <v>154</v>
      </c>
      <c r="K552" t="s">
        <v>155</v>
      </c>
    </row>
    <row r="553" spans="1:11" x14ac:dyDescent="0.4">
      <c r="A553" t="s">
        <v>156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157</v>
      </c>
      <c r="K553" t="s">
        <v>158</v>
      </c>
    </row>
    <row r="554" spans="1:11" x14ac:dyDescent="0.4">
      <c r="A554" t="s">
        <v>159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 t="s">
        <v>160</v>
      </c>
      <c r="K554" t="s">
        <v>161</v>
      </c>
    </row>
    <row r="555" spans="1:11" x14ac:dyDescent="0.4">
      <c r="A555" t="s">
        <v>162</v>
      </c>
      <c r="B555">
        <v>308</v>
      </c>
      <c r="C555">
        <v>2</v>
      </c>
      <c r="D555">
        <v>11</v>
      </c>
      <c r="E555">
        <v>0</v>
      </c>
      <c r="F555">
        <v>79</v>
      </c>
      <c r="G555">
        <v>85</v>
      </c>
      <c r="H555">
        <v>71</v>
      </c>
      <c r="I555">
        <v>73</v>
      </c>
      <c r="J555" t="s">
        <v>163</v>
      </c>
      <c r="K555" t="s">
        <v>164</v>
      </c>
    </row>
    <row r="556" spans="1:11" x14ac:dyDescent="0.4">
      <c r="A556" t="s">
        <v>165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 t="s">
        <v>166</v>
      </c>
      <c r="K556" t="s">
        <v>167</v>
      </c>
    </row>
    <row r="557" spans="1:11" x14ac:dyDescent="0.4">
      <c r="A557" t="s">
        <v>171</v>
      </c>
      <c r="B557">
        <v>44</v>
      </c>
      <c r="C557">
        <v>1</v>
      </c>
      <c r="D557">
        <v>2</v>
      </c>
      <c r="E557">
        <v>0</v>
      </c>
      <c r="F557">
        <v>44</v>
      </c>
      <c r="G557">
        <v>0</v>
      </c>
      <c r="H557">
        <v>0</v>
      </c>
      <c r="I557">
        <v>0</v>
      </c>
      <c r="J557" t="s">
        <v>172</v>
      </c>
      <c r="K557" t="s">
        <v>173</v>
      </c>
    </row>
    <row r="558" spans="1:11" x14ac:dyDescent="0.4">
      <c r="A558" t="s">
        <v>174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 t="s">
        <v>175</v>
      </c>
      <c r="K558" t="s">
        <v>176</v>
      </c>
    </row>
    <row r="559" spans="1:11" x14ac:dyDescent="0.4">
      <c r="A559" t="s">
        <v>177</v>
      </c>
      <c r="B559">
        <v>217</v>
      </c>
      <c r="C559">
        <v>3</v>
      </c>
      <c r="D559">
        <v>0</v>
      </c>
      <c r="E559">
        <v>0</v>
      </c>
      <c r="F559">
        <v>29</v>
      </c>
      <c r="G559">
        <v>48</v>
      </c>
      <c r="H559">
        <v>68</v>
      </c>
      <c r="I559">
        <v>72</v>
      </c>
      <c r="J559" t="s">
        <v>178</v>
      </c>
      <c r="K559" t="s">
        <v>179</v>
      </c>
    </row>
    <row r="560" spans="1:11" x14ac:dyDescent="0.4">
      <c r="A560" t="s">
        <v>180</v>
      </c>
      <c r="B560">
        <v>250</v>
      </c>
      <c r="C560">
        <v>22</v>
      </c>
      <c r="D560">
        <v>14</v>
      </c>
      <c r="E560">
        <v>0</v>
      </c>
      <c r="F560">
        <v>61</v>
      </c>
      <c r="G560">
        <v>22</v>
      </c>
      <c r="H560">
        <v>56</v>
      </c>
      <c r="I560">
        <v>111</v>
      </c>
      <c r="J560" t="s">
        <v>181</v>
      </c>
      <c r="K560" t="s">
        <v>182</v>
      </c>
    </row>
    <row r="561" spans="1:11" x14ac:dyDescent="0.4">
      <c r="A561" t="s">
        <v>183</v>
      </c>
      <c r="B561">
        <v>127</v>
      </c>
      <c r="C561">
        <v>3</v>
      </c>
      <c r="D561">
        <v>1</v>
      </c>
      <c r="E561">
        <v>0</v>
      </c>
      <c r="F561">
        <v>0</v>
      </c>
      <c r="G561">
        <v>5</v>
      </c>
      <c r="H561">
        <v>59</v>
      </c>
      <c r="I561">
        <v>63</v>
      </c>
      <c r="J561" t="s">
        <v>184</v>
      </c>
      <c r="K561" t="s">
        <v>185</v>
      </c>
    </row>
    <row r="562" spans="1:11" x14ac:dyDescent="0.4">
      <c r="A562" t="s">
        <v>186</v>
      </c>
      <c r="B562">
        <v>209</v>
      </c>
      <c r="C562">
        <v>2</v>
      </c>
      <c r="D562">
        <v>0</v>
      </c>
      <c r="E562">
        <v>0</v>
      </c>
      <c r="F562">
        <v>56</v>
      </c>
      <c r="G562">
        <v>42</v>
      </c>
      <c r="H562">
        <v>36</v>
      </c>
      <c r="I562">
        <v>75</v>
      </c>
      <c r="J562" t="s">
        <v>187</v>
      </c>
      <c r="K562" t="s">
        <v>188</v>
      </c>
    </row>
    <row r="563" spans="1:11" x14ac:dyDescent="0.4">
      <c r="A563" t="s">
        <v>189</v>
      </c>
      <c r="B563">
        <v>183</v>
      </c>
      <c r="C563">
        <v>0</v>
      </c>
      <c r="D563">
        <v>7</v>
      </c>
      <c r="E563">
        <v>0</v>
      </c>
      <c r="F563">
        <v>90</v>
      </c>
      <c r="G563">
        <v>51</v>
      </c>
      <c r="H563">
        <v>42</v>
      </c>
      <c r="I563">
        <v>0</v>
      </c>
      <c r="J563" t="s">
        <v>190</v>
      </c>
      <c r="K563" t="s">
        <v>191</v>
      </c>
    </row>
    <row r="564" spans="1:11" x14ac:dyDescent="0.4">
      <c r="A564" t="s">
        <v>192</v>
      </c>
      <c r="B564">
        <v>38</v>
      </c>
      <c r="C564">
        <v>1</v>
      </c>
      <c r="D564">
        <v>0</v>
      </c>
      <c r="E564">
        <v>0</v>
      </c>
      <c r="F564">
        <v>0</v>
      </c>
      <c r="G564">
        <v>8</v>
      </c>
      <c r="H564">
        <v>12</v>
      </c>
      <c r="I564">
        <v>18</v>
      </c>
      <c r="J564" t="s">
        <v>193</v>
      </c>
      <c r="K564" t="s">
        <v>194</v>
      </c>
    </row>
    <row r="565" spans="1:11" x14ac:dyDescent="0.4">
      <c r="A565" t="s">
        <v>93</v>
      </c>
    </row>
    <row r="566" spans="1:11" x14ac:dyDescent="0.4">
      <c r="A566" t="s">
        <v>195</v>
      </c>
    </row>
    <row r="567" spans="1:11" x14ac:dyDescent="0.4">
      <c r="A567" t="s">
        <v>196</v>
      </c>
    </row>
    <row r="575" spans="1:11" x14ac:dyDescent="0.4">
      <c r="A575" t="s">
        <v>93</v>
      </c>
    </row>
    <row r="576" spans="1:11" x14ac:dyDescent="0.4">
      <c r="A576" t="s">
        <v>94</v>
      </c>
    </row>
    <row r="577" spans="1:1" x14ac:dyDescent="0.4">
      <c r="A577" t="s">
        <v>95</v>
      </c>
    </row>
    <row r="578" spans="1:1" x14ac:dyDescent="0.4">
      <c r="A578" t="s">
        <v>96</v>
      </c>
    </row>
    <row r="579" spans="1:1" x14ac:dyDescent="0.4">
      <c r="A579" t="s">
        <v>97</v>
      </c>
    </row>
    <row r="580" spans="1:1" x14ac:dyDescent="0.4">
      <c r="A580" t="s">
        <v>98</v>
      </c>
    </row>
    <row r="581" spans="1:1" x14ac:dyDescent="0.4">
      <c r="A581" t="s">
        <v>99</v>
      </c>
    </row>
    <row r="582" spans="1:1" x14ac:dyDescent="0.4">
      <c r="A582" t="s">
        <v>100</v>
      </c>
    </row>
    <row r="583" spans="1:1" x14ac:dyDescent="0.4">
      <c r="A583" t="s">
        <v>101</v>
      </c>
    </row>
    <row r="584" spans="1:1" x14ac:dyDescent="0.4">
      <c r="A584" t="s">
        <v>102</v>
      </c>
    </row>
    <row r="585" spans="1:1" x14ac:dyDescent="0.4">
      <c r="A585" t="s">
        <v>103</v>
      </c>
    </row>
    <row r="586" spans="1:1" x14ac:dyDescent="0.4">
      <c r="A586" t="s">
        <v>104</v>
      </c>
    </row>
    <row r="587" spans="1:1" x14ac:dyDescent="0.4">
      <c r="A587" t="s">
        <v>105</v>
      </c>
    </row>
    <row r="588" spans="1:1" x14ac:dyDescent="0.4">
      <c r="A588" t="s">
        <v>106</v>
      </c>
    </row>
    <row r="589" spans="1:1" x14ac:dyDescent="0.4">
      <c r="A589" t="s">
        <v>107</v>
      </c>
    </row>
    <row r="590" spans="1:1" x14ac:dyDescent="0.4">
      <c r="A590" t="s">
        <v>108</v>
      </c>
    </row>
    <row r="591" spans="1:1" x14ac:dyDescent="0.4">
      <c r="A591" t="s">
        <v>109</v>
      </c>
    </row>
    <row r="592" spans="1:1" x14ac:dyDescent="0.4">
      <c r="A592" t="s">
        <v>110</v>
      </c>
    </row>
    <row r="593" spans="1:11" x14ac:dyDescent="0.4">
      <c r="A593" t="s">
        <v>111</v>
      </c>
    </row>
    <row r="594" spans="1:11" x14ac:dyDescent="0.4">
      <c r="A594" t="s">
        <v>112</v>
      </c>
    </row>
    <row r="595" spans="1:11" x14ac:dyDescent="0.4">
      <c r="A595" t="s">
        <v>102</v>
      </c>
    </row>
    <row r="596" spans="1:11" x14ac:dyDescent="0.4">
      <c r="A596" t="s">
        <v>113</v>
      </c>
    </row>
    <row r="597" spans="1:11" x14ac:dyDescent="0.4">
      <c r="A597" t="s">
        <v>114</v>
      </c>
    </row>
    <row r="598" spans="1:11" x14ac:dyDescent="0.4">
      <c r="A598" t="s">
        <v>115</v>
      </c>
    </row>
    <row r="599" spans="1:11" x14ac:dyDescent="0.4">
      <c r="A599" t="s">
        <v>116</v>
      </c>
    </row>
    <row r="600" spans="1:11" x14ac:dyDescent="0.4">
      <c r="A600" t="s">
        <v>117</v>
      </c>
    </row>
    <row r="601" spans="1:11" x14ac:dyDescent="0.4">
      <c r="A601" t="s">
        <v>118</v>
      </c>
    </row>
    <row r="602" spans="1:11" x14ac:dyDescent="0.4">
      <c r="A602" t="s">
        <v>119</v>
      </c>
    </row>
    <row r="603" spans="1:11" x14ac:dyDescent="0.4">
      <c r="A603" t="s">
        <v>247</v>
      </c>
    </row>
    <row r="604" spans="1:11" x14ac:dyDescent="0.4">
      <c r="A604" t="s">
        <v>120</v>
      </c>
    </row>
    <row r="605" spans="1:11" x14ac:dyDescent="0.4">
      <c r="A605" t="s">
        <v>121</v>
      </c>
    </row>
    <row r="606" spans="1:11" x14ac:dyDescent="0.4">
      <c r="A606" t="s">
        <v>122</v>
      </c>
    </row>
    <row r="607" spans="1:11" x14ac:dyDescent="0.4">
      <c r="A607" t="s">
        <v>123</v>
      </c>
    </row>
    <row r="608" spans="1:11" x14ac:dyDescent="0.4">
      <c r="A608" t="s">
        <v>124</v>
      </c>
      <c r="B608" t="s">
        <v>125</v>
      </c>
      <c r="C608" t="s">
        <v>126</v>
      </c>
      <c r="D608" t="s">
        <v>127</v>
      </c>
      <c r="E608" t="s">
        <v>128</v>
      </c>
      <c r="F608" t="s">
        <v>129</v>
      </c>
      <c r="G608" t="s">
        <v>130</v>
      </c>
      <c r="H608" t="s">
        <v>131</v>
      </c>
      <c r="I608" t="s">
        <v>132</v>
      </c>
      <c r="J608" t="s">
        <v>133</v>
      </c>
      <c r="K608" t="s">
        <v>134</v>
      </c>
    </row>
    <row r="609" spans="1:11" x14ac:dyDescent="0.4">
      <c r="A609" t="s">
        <v>135</v>
      </c>
      <c r="B609">
        <v>2304</v>
      </c>
      <c r="C609">
        <v>61</v>
      </c>
      <c r="D609">
        <v>0</v>
      </c>
      <c r="E609">
        <v>1</v>
      </c>
      <c r="F609">
        <v>604</v>
      </c>
      <c r="G609">
        <v>438</v>
      </c>
      <c r="H609">
        <v>578</v>
      </c>
      <c r="I609">
        <v>684</v>
      </c>
      <c r="J609" t="s">
        <v>22</v>
      </c>
      <c r="K609" t="s">
        <v>22</v>
      </c>
    </row>
    <row r="610" spans="1:11" x14ac:dyDescent="0.4">
      <c r="A610" t="s">
        <v>136</v>
      </c>
      <c r="B610">
        <v>25</v>
      </c>
      <c r="C610">
        <v>1</v>
      </c>
      <c r="D610">
        <v>0</v>
      </c>
      <c r="E610">
        <v>0</v>
      </c>
      <c r="F610">
        <v>0</v>
      </c>
      <c r="G610">
        <v>4</v>
      </c>
      <c r="H610">
        <v>21</v>
      </c>
      <c r="I610">
        <v>0</v>
      </c>
      <c r="J610" t="s">
        <v>137</v>
      </c>
      <c r="K610" t="s">
        <v>138</v>
      </c>
    </row>
    <row r="611" spans="1:11" x14ac:dyDescent="0.4">
      <c r="A611" t="s">
        <v>139</v>
      </c>
      <c r="B611">
        <v>291</v>
      </c>
      <c r="C611">
        <v>15</v>
      </c>
      <c r="D611">
        <v>0</v>
      </c>
      <c r="E611">
        <v>0</v>
      </c>
      <c r="F611">
        <v>96</v>
      </c>
      <c r="G611">
        <v>37</v>
      </c>
      <c r="H611">
        <v>65</v>
      </c>
      <c r="I611">
        <v>93</v>
      </c>
      <c r="J611" t="s">
        <v>140</v>
      </c>
      <c r="K611" t="s">
        <v>141</v>
      </c>
    </row>
    <row r="612" spans="1:11" x14ac:dyDescent="0.4">
      <c r="A612" t="s">
        <v>142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 t="s">
        <v>143</v>
      </c>
      <c r="K612" t="s">
        <v>144</v>
      </c>
    </row>
    <row r="613" spans="1:11" x14ac:dyDescent="0.4">
      <c r="A613" t="s">
        <v>145</v>
      </c>
      <c r="B613">
        <v>167</v>
      </c>
      <c r="C613">
        <v>0</v>
      </c>
      <c r="D613">
        <v>0</v>
      </c>
      <c r="E613">
        <v>0</v>
      </c>
      <c r="F613">
        <v>80</v>
      </c>
      <c r="G613">
        <v>21</v>
      </c>
      <c r="H613">
        <v>47</v>
      </c>
      <c r="I613">
        <v>19</v>
      </c>
      <c r="J613" t="s">
        <v>146</v>
      </c>
      <c r="K613" t="s">
        <v>147</v>
      </c>
    </row>
    <row r="614" spans="1:11" x14ac:dyDescent="0.4">
      <c r="A614" t="s">
        <v>148</v>
      </c>
      <c r="B614">
        <v>105</v>
      </c>
      <c r="C614">
        <v>5</v>
      </c>
      <c r="D614">
        <v>0</v>
      </c>
      <c r="E614">
        <v>0</v>
      </c>
      <c r="F614">
        <v>23</v>
      </c>
      <c r="G614">
        <v>18</v>
      </c>
      <c r="H614">
        <v>48</v>
      </c>
      <c r="I614">
        <v>16</v>
      </c>
      <c r="J614">
        <v>5828</v>
      </c>
      <c r="K614" t="s">
        <v>149</v>
      </c>
    </row>
    <row r="615" spans="1:11" x14ac:dyDescent="0.4">
      <c r="A615" t="s">
        <v>150</v>
      </c>
      <c r="B615">
        <v>55</v>
      </c>
      <c r="C615">
        <v>1</v>
      </c>
      <c r="D615">
        <v>0</v>
      </c>
      <c r="E615">
        <v>0</v>
      </c>
      <c r="F615">
        <v>24</v>
      </c>
      <c r="G615">
        <v>12</v>
      </c>
      <c r="H615">
        <v>10</v>
      </c>
      <c r="I615">
        <v>9</v>
      </c>
      <c r="J615" t="s">
        <v>151</v>
      </c>
      <c r="K615" t="s">
        <v>152</v>
      </c>
    </row>
    <row r="616" spans="1:11" x14ac:dyDescent="0.4">
      <c r="A616" t="s">
        <v>153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 t="s">
        <v>154</v>
      </c>
      <c r="K616" t="s">
        <v>155</v>
      </c>
    </row>
    <row r="617" spans="1:11" x14ac:dyDescent="0.4">
      <c r="A617" t="s">
        <v>156</v>
      </c>
      <c r="B617">
        <v>116</v>
      </c>
      <c r="C617">
        <v>2</v>
      </c>
      <c r="D617">
        <v>0</v>
      </c>
      <c r="E617">
        <v>0</v>
      </c>
      <c r="F617">
        <v>26</v>
      </c>
      <c r="G617">
        <v>27</v>
      </c>
      <c r="H617">
        <v>37</v>
      </c>
      <c r="I617">
        <v>26</v>
      </c>
      <c r="J617" t="s">
        <v>157</v>
      </c>
      <c r="K617" t="s">
        <v>158</v>
      </c>
    </row>
    <row r="618" spans="1:11" x14ac:dyDescent="0.4">
      <c r="A618" t="s">
        <v>159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 t="s">
        <v>160</v>
      </c>
      <c r="K618" t="s">
        <v>161</v>
      </c>
    </row>
    <row r="619" spans="1:11" x14ac:dyDescent="0.4">
      <c r="A619" t="s">
        <v>162</v>
      </c>
      <c r="B619">
        <v>350</v>
      </c>
      <c r="C619">
        <v>3</v>
      </c>
      <c r="D619">
        <v>0</v>
      </c>
      <c r="E619">
        <v>0</v>
      </c>
      <c r="F619">
        <v>104</v>
      </c>
      <c r="G619">
        <v>89</v>
      </c>
      <c r="H619">
        <v>72</v>
      </c>
      <c r="I619">
        <v>85</v>
      </c>
      <c r="J619" t="s">
        <v>163</v>
      </c>
      <c r="K619" t="s">
        <v>164</v>
      </c>
    </row>
    <row r="620" spans="1:11" x14ac:dyDescent="0.4">
      <c r="A620" t="s">
        <v>165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166</v>
      </c>
      <c r="K620" t="s">
        <v>167</v>
      </c>
    </row>
    <row r="621" spans="1:11" x14ac:dyDescent="0.4">
      <c r="A621" t="s">
        <v>171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 t="s">
        <v>172</v>
      </c>
      <c r="K621" t="s">
        <v>173</v>
      </c>
    </row>
    <row r="622" spans="1:11" x14ac:dyDescent="0.4">
      <c r="A622" t="s">
        <v>174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 t="s">
        <v>175</v>
      </c>
      <c r="K622" t="s">
        <v>176</v>
      </c>
    </row>
    <row r="623" spans="1:11" x14ac:dyDescent="0.4">
      <c r="A623" t="s">
        <v>248</v>
      </c>
      <c r="B623">
        <v>84</v>
      </c>
      <c r="C623">
        <v>2</v>
      </c>
      <c r="D623">
        <v>0</v>
      </c>
      <c r="E623">
        <v>0</v>
      </c>
      <c r="F623">
        <v>0</v>
      </c>
      <c r="G623">
        <v>0</v>
      </c>
      <c r="H623">
        <v>15</v>
      </c>
      <c r="I623">
        <v>69</v>
      </c>
      <c r="J623" t="s">
        <v>249</v>
      </c>
      <c r="K623" t="s">
        <v>250</v>
      </c>
    </row>
    <row r="624" spans="1:11" x14ac:dyDescent="0.4">
      <c r="A624" t="s">
        <v>177</v>
      </c>
      <c r="B624">
        <v>271</v>
      </c>
      <c r="C624">
        <v>2</v>
      </c>
      <c r="D624">
        <v>0</v>
      </c>
      <c r="E624">
        <v>0</v>
      </c>
      <c r="F624">
        <v>53</v>
      </c>
      <c r="G624">
        <v>67</v>
      </c>
      <c r="H624">
        <v>74</v>
      </c>
      <c r="I624">
        <v>77</v>
      </c>
      <c r="J624" t="s">
        <v>178</v>
      </c>
      <c r="K624" t="s">
        <v>179</v>
      </c>
    </row>
    <row r="625" spans="1:11" x14ac:dyDescent="0.4">
      <c r="A625" t="s">
        <v>180</v>
      </c>
      <c r="B625">
        <v>251</v>
      </c>
      <c r="C625">
        <v>21</v>
      </c>
      <c r="D625">
        <v>0</v>
      </c>
      <c r="E625">
        <v>0</v>
      </c>
      <c r="F625">
        <v>65</v>
      </c>
      <c r="G625">
        <v>24</v>
      </c>
      <c r="H625">
        <v>52</v>
      </c>
      <c r="I625">
        <v>110</v>
      </c>
      <c r="J625" t="s">
        <v>181</v>
      </c>
      <c r="K625" t="s">
        <v>182</v>
      </c>
    </row>
    <row r="626" spans="1:11" x14ac:dyDescent="0.4">
      <c r="A626" t="s">
        <v>183</v>
      </c>
      <c r="B626">
        <v>201</v>
      </c>
      <c r="C626">
        <v>8</v>
      </c>
      <c r="D626">
        <v>0</v>
      </c>
      <c r="E626">
        <v>0</v>
      </c>
      <c r="F626">
        <v>0</v>
      </c>
      <c r="G626">
        <v>33</v>
      </c>
      <c r="H626">
        <v>67</v>
      </c>
      <c r="I626">
        <v>101</v>
      </c>
      <c r="J626" t="s">
        <v>184</v>
      </c>
      <c r="K626" t="s">
        <v>185</v>
      </c>
    </row>
    <row r="627" spans="1:11" x14ac:dyDescent="0.4">
      <c r="A627" t="s">
        <v>186</v>
      </c>
      <c r="B627">
        <v>190</v>
      </c>
      <c r="C627">
        <v>0</v>
      </c>
      <c r="D627">
        <v>0</v>
      </c>
      <c r="E627">
        <v>0</v>
      </c>
      <c r="F627">
        <v>43</v>
      </c>
      <c r="G627">
        <v>41</v>
      </c>
      <c r="H627">
        <v>33</v>
      </c>
      <c r="I627">
        <v>73</v>
      </c>
      <c r="J627" t="s">
        <v>187</v>
      </c>
      <c r="K627" t="s">
        <v>188</v>
      </c>
    </row>
    <row r="628" spans="1:11" x14ac:dyDescent="0.4">
      <c r="A628" t="s">
        <v>189</v>
      </c>
      <c r="B628">
        <v>198</v>
      </c>
      <c r="C628">
        <v>1</v>
      </c>
      <c r="D628">
        <v>0</v>
      </c>
      <c r="E628">
        <v>1</v>
      </c>
      <c r="F628">
        <v>90</v>
      </c>
      <c r="G628">
        <v>65</v>
      </c>
      <c r="H628">
        <v>37</v>
      </c>
      <c r="I628">
        <v>6</v>
      </c>
      <c r="J628" t="s">
        <v>190</v>
      </c>
      <c r="K628" t="s">
        <v>191</v>
      </c>
    </row>
    <row r="629" spans="1:11" x14ac:dyDescent="0.4">
      <c r="A629" t="s">
        <v>192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 t="s">
        <v>193</v>
      </c>
      <c r="K629" t="s">
        <v>194</v>
      </c>
    </row>
    <row r="630" spans="1:11" x14ac:dyDescent="0.4">
      <c r="A630" t="s">
        <v>93</v>
      </c>
    </row>
    <row r="631" spans="1:11" x14ac:dyDescent="0.4">
      <c r="A631" t="s">
        <v>195</v>
      </c>
    </row>
    <row r="632" spans="1:11" x14ac:dyDescent="0.4">
      <c r="A632" t="s">
        <v>196</v>
      </c>
    </row>
    <row r="634" spans="1:11" x14ac:dyDescent="0.4">
      <c r="A634" t="s">
        <v>93</v>
      </c>
    </row>
    <row r="635" spans="1:11" x14ac:dyDescent="0.4">
      <c r="A635" t="s">
        <v>94</v>
      </c>
    </row>
    <row r="636" spans="1:11" x14ac:dyDescent="0.4">
      <c r="A636" t="s">
        <v>95</v>
      </c>
    </row>
    <row r="637" spans="1:11" x14ac:dyDescent="0.4">
      <c r="A637" t="s">
        <v>96</v>
      </c>
    </row>
    <row r="638" spans="1:11" x14ac:dyDescent="0.4">
      <c r="A638" t="s">
        <v>97</v>
      </c>
    </row>
    <row r="639" spans="1:11" x14ac:dyDescent="0.4">
      <c r="A639" t="s">
        <v>98</v>
      </c>
    </row>
    <row r="640" spans="1:11" x14ac:dyDescent="0.4">
      <c r="A640" t="s">
        <v>99</v>
      </c>
    </row>
    <row r="641" spans="1:1" x14ac:dyDescent="0.4">
      <c r="A641" t="s">
        <v>100</v>
      </c>
    </row>
    <row r="642" spans="1:1" x14ac:dyDescent="0.4">
      <c r="A642" t="s">
        <v>101</v>
      </c>
    </row>
    <row r="643" spans="1:1" x14ac:dyDescent="0.4">
      <c r="A643" t="s">
        <v>102</v>
      </c>
    </row>
    <row r="644" spans="1:1" x14ac:dyDescent="0.4">
      <c r="A644" t="s">
        <v>103</v>
      </c>
    </row>
    <row r="645" spans="1:1" x14ac:dyDescent="0.4">
      <c r="A645" t="s">
        <v>104</v>
      </c>
    </row>
    <row r="646" spans="1:1" x14ac:dyDescent="0.4">
      <c r="A646" t="s">
        <v>105</v>
      </c>
    </row>
    <row r="647" spans="1:1" x14ac:dyDescent="0.4">
      <c r="A647" t="s">
        <v>106</v>
      </c>
    </row>
    <row r="648" spans="1:1" x14ac:dyDescent="0.4">
      <c r="A648" t="s">
        <v>107</v>
      </c>
    </row>
    <row r="649" spans="1:1" x14ac:dyDescent="0.4">
      <c r="A649" t="s">
        <v>108</v>
      </c>
    </row>
    <row r="650" spans="1:1" x14ac:dyDescent="0.4">
      <c r="A650" t="s">
        <v>109</v>
      </c>
    </row>
    <row r="651" spans="1:1" x14ac:dyDescent="0.4">
      <c r="A651" t="s">
        <v>110</v>
      </c>
    </row>
    <row r="652" spans="1:1" x14ac:dyDescent="0.4">
      <c r="A652" t="s">
        <v>111</v>
      </c>
    </row>
    <row r="653" spans="1:1" x14ac:dyDescent="0.4">
      <c r="A653" t="s">
        <v>112</v>
      </c>
    </row>
    <row r="654" spans="1:1" x14ac:dyDescent="0.4">
      <c r="A654" t="s">
        <v>102</v>
      </c>
    </row>
    <row r="655" spans="1:1" x14ac:dyDescent="0.4">
      <c r="A655" t="s">
        <v>113</v>
      </c>
    </row>
    <row r="656" spans="1:1" x14ac:dyDescent="0.4">
      <c r="A656" t="s">
        <v>114</v>
      </c>
    </row>
    <row r="657" spans="1:11" x14ac:dyDescent="0.4">
      <c r="A657" t="s">
        <v>115</v>
      </c>
    </row>
    <row r="658" spans="1:11" x14ac:dyDescent="0.4">
      <c r="A658" t="s">
        <v>116</v>
      </c>
    </row>
    <row r="659" spans="1:11" x14ac:dyDescent="0.4">
      <c r="A659" t="s">
        <v>117</v>
      </c>
    </row>
    <row r="660" spans="1:11" x14ac:dyDescent="0.4">
      <c r="A660" t="s">
        <v>118</v>
      </c>
    </row>
    <row r="661" spans="1:11" x14ac:dyDescent="0.4">
      <c r="A661" t="s">
        <v>119</v>
      </c>
    </row>
    <row r="662" spans="1:11" x14ac:dyDescent="0.4">
      <c r="A662" t="s">
        <v>251</v>
      </c>
    </row>
    <row r="663" spans="1:11" x14ac:dyDescent="0.4">
      <c r="A663" t="s">
        <v>120</v>
      </c>
    </row>
    <row r="664" spans="1:11" x14ac:dyDescent="0.4">
      <c r="A664" t="s">
        <v>121</v>
      </c>
    </row>
    <row r="665" spans="1:11" x14ac:dyDescent="0.4">
      <c r="A665" t="s">
        <v>252</v>
      </c>
    </row>
    <row r="666" spans="1:11" x14ac:dyDescent="0.4">
      <c r="A666" t="s">
        <v>123</v>
      </c>
    </row>
    <row r="667" spans="1:11" x14ac:dyDescent="0.4">
      <c r="A667" t="s">
        <v>124</v>
      </c>
      <c r="B667" t="s">
        <v>125</v>
      </c>
      <c r="C667" t="s">
        <v>126</v>
      </c>
      <c r="D667" t="s">
        <v>127</v>
      </c>
      <c r="E667" t="s">
        <v>128</v>
      </c>
      <c r="F667" t="s">
        <v>129</v>
      </c>
      <c r="G667" t="s">
        <v>130</v>
      </c>
      <c r="H667" t="s">
        <v>131</v>
      </c>
      <c r="I667" t="s">
        <v>132</v>
      </c>
      <c r="J667" t="s">
        <v>133</v>
      </c>
      <c r="K667" t="s">
        <v>134</v>
      </c>
    </row>
    <row r="668" spans="1:11" x14ac:dyDescent="0.4">
      <c r="A668" t="s">
        <v>135</v>
      </c>
      <c r="B668">
        <v>2359</v>
      </c>
      <c r="C668">
        <v>83</v>
      </c>
      <c r="D668">
        <v>48</v>
      </c>
      <c r="E668">
        <v>2</v>
      </c>
      <c r="F668">
        <v>671</v>
      </c>
      <c r="G668">
        <v>444</v>
      </c>
      <c r="H668">
        <v>590</v>
      </c>
      <c r="I668">
        <v>654</v>
      </c>
      <c r="J668" t="s">
        <v>22</v>
      </c>
      <c r="K668" t="s">
        <v>22</v>
      </c>
    </row>
    <row r="669" spans="1:11" x14ac:dyDescent="0.4">
      <c r="A669" t="s">
        <v>136</v>
      </c>
      <c r="B669">
        <v>5</v>
      </c>
      <c r="C669">
        <v>0</v>
      </c>
      <c r="D669">
        <v>0</v>
      </c>
      <c r="E669">
        <v>0</v>
      </c>
      <c r="F669">
        <v>3</v>
      </c>
      <c r="G669">
        <v>0</v>
      </c>
      <c r="H669">
        <v>2</v>
      </c>
      <c r="I669">
        <v>0</v>
      </c>
      <c r="J669" t="s">
        <v>137</v>
      </c>
      <c r="K669" t="s">
        <v>138</v>
      </c>
    </row>
    <row r="670" spans="1:11" x14ac:dyDescent="0.4">
      <c r="A670" t="s">
        <v>139</v>
      </c>
      <c r="B670">
        <v>277</v>
      </c>
      <c r="C670">
        <v>15</v>
      </c>
      <c r="D670">
        <v>6</v>
      </c>
      <c r="E670">
        <v>0</v>
      </c>
      <c r="F670">
        <v>102</v>
      </c>
      <c r="G670">
        <v>45</v>
      </c>
      <c r="H670">
        <v>65</v>
      </c>
      <c r="I670">
        <v>65</v>
      </c>
      <c r="J670" t="s">
        <v>140</v>
      </c>
      <c r="K670" t="s">
        <v>141</v>
      </c>
    </row>
    <row r="671" spans="1:11" x14ac:dyDescent="0.4">
      <c r="A671" t="s">
        <v>142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 t="s">
        <v>143</v>
      </c>
      <c r="K671" t="s">
        <v>144</v>
      </c>
    </row>
    <row r="672" spans="1:11" x14ac:dyDescent="0.4">
      <c r="A672" t="s">
        <v>145</v>
      </c>
      <c r="B672">
        <v>196</v>
      </c>
      <c r="C672">
        <v>3</v>
      </c>
      <c r="D672">
        <v>0</v>
      </c>
      <c r="E672">
        <v>0</v>
      </c>
      <c r="F672">
        <v>94</v>
      </c>
      <c r="G672">
        <v>26</v>
      </c>
      <c r="H672">
        <v>64</v>
      </c>
      <c r="I672">
        <v>12</v>
      </c>
      <c r="J672" t="s">
        <v>146</v>
      </c>
      <c r="K672" t="s">
        <v>147</v>
      </c>
    </row>
    <row r="673" spans="1:11" x14ac:dyDescent="0.4">
      <c r="A673" t="s">
        <v>148</v>
      </c>
      <c r="B673">
        <v>90</v>
      </c>
      <c r="C673">
        <v>6</v>
      </c>
      <c r="D673">
        <v>1</v>
      </c>
      <c r="E673">
        <v>0</v>
      </c>
      <c r="F673">
        <v>7</v>
      </c>
      <c r="G673">
        <v>15</v>
      </c>
      <c r="H673">
        <v>30</v>
      </c>
      <c r="I673">
        <v>38</v>
      </c>
      <c r="J673">
        <v>5828</v>
      </c>
      <c r="K673" t="s">
        <v>149</v>
      </c>
    </row>
    <row r="674" spans="1:11" x14ac:dyDescent="0.4">
      <c r="A674" t="s">
        <v>153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 t="s">
        <v>154</v>
      </c>
      <c r="K674" t="s">
        <v>155</v>
      </c>
    </row>
    <row r="675" spans="1:11" x14ac:dyDescent="0.4">
      <c r="A675" t="s">
        <v>156</v>
      </c>
      <c r="B675">
        <v>261</v>
      </c>
      <c r="C675">
        <v>6</v>
      </c>
      <c r="D675">
        <v>4</v>
      </c>
      <c r="E675">
        <v>0</v>
      </c>
      <c r="F675">
        <v>67</v>
      </c>
      <c r="G675">
        <v>48</v>
      </c>
      <c r="H675">
        <v>68</v>
      </c>
      <c r="I675">
        <v>78</v>
      </c>
      <c r="J675" t="s">
        <v>157</v>
      </c>
      <c r="K675" t="s">
        <v>158</v>
      </c>
    </row>
    <row r="676" spans="1:11" x14ac:dyDescent="0.4">
      <c r="A676" t="s">
        <v>159</v>
      </c>
      <c r="B676">
        <v>121</v>
      </c>
      <c r="C676">
        <v>31</v>
      </c>
      <c r="D676">
        <v>2</v>
      </c>
      <c r="E676">
        <v>1</v>
      </c>
      <c r="F676">
        <v>59</v>
      </c>
      <c r="G676">
        <v>31</v>
      </c>
      <c r="H676">
        <v>28</v>
      </c>
      <c r="I676">
        <v>3</v>
      </c>
      <c r="J676" t="s">
        <v>160</v>
      </c>
      <c r="K676" t="s">
        <v>161</v>
      </c>
    </row>
    <row r="677" spans="1:11" x14ac:dyDescent="0.4">
      <c r="A677" t="s">
        <v>162</v>
      </c>
      <c r="B677">
        <v>346</v>
      </c>
      <c r="C677">
        <v>2</v>
      </c>
      <c r="D677">
        <v>18</v>
      </c>
      <c r="E677">
        <v>0</v>
      </c>
      <c r="F677">
        <v>97</v>
      </c>
      <c r="G677">
        <v>85</v>
      </c>
      <c r="H677">
        <v>77</v>
      </c>
      <c r="I677">
        <v>87</v>
      </c>
      <c r="J677" t="s">
        <v>163</v>
      </c>
      <c r="K677" t="s">
        <v>164</v>
      </c>
    </row>
    <row r="678" spans="1:11" x14ac:dyDescent="0.4">
      <c r="A678" t="s">
        <v>165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 t="s">
        <v>166</v>
      </c>
      <c r="K678" t="s">
        <v>167</v>
      </c>
    </row>
    <row r="679" spans="1:11" x14ac:dyDescent="0.4">
      <c r="A679" t="s">
        <v>171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 t="s">
        <v>172</v>
      </c>
      <c r="K679" t="s">
        <v>173</v>
      </c>
    </row>
    <row r="680" spans="1:11" x14ac:dyDescent="0.4">
      <c r="A680" t="s">
        <v>174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 t="s">
        <v>175</v>
      </c>
      <c r="K680" t="s">
        <v>176</v>
      </c>
    </row>
    <row r="681" spans="1:11" x14ac:dyDescent="0.4">
      <c r="A681" t="s">
        <v>177</v>
      </c>
      <c r="B681">
        <v>227</v>
      </c>
      <c r="C681">
        <v>4</v>
      </c>
      <c r="D681">
        <v>0</v>
      </c>
      <c r="E681">
        <v>0</v>
      </c>
      <c r="F681">
        <v>12</v>
      </c>
      <c r="G681">
        <v>68</v>
      </c>
      <c r="H681">
        <v>55</v>
      </c>
      <c r="I681">
        <v>92</v>
      </c>
      <c r="J681" t="s">
        <v>178</v>
      </c>
      <c r="K681" t="s">
        <v>179</v>
      </c>
    </row>
    <row r="682" spans="1:11" x14ac:dyDescent="0.4">
      <c r="A682" t="s">
        <v>180</v>
      </c>
      <c r="B682">
        <v>290</v>
      </c>
      <c r="C682">
        <v>11</v>
      </c>
      <c r="D682">
        <v>15</v>
      </c>
      <c r="E682">
        <v>1</v>
      </c>
      <c r="F682">
        <v>77</v>
      </c>
      <c r="G682">
        <v>23</v>
      </c>
      <c r="H682">
        <v>62</v>
      </c>
      <c r="I682">
        <v>128</v>
      </c>
      <c r="J682" t="s">
        <v>181</v>
      </c>
      <c r="K682" t="s">
        <v>182</v>
      </c>
    </row>
    <row r="683" spans="1:11" x14ac:dyDescent="0.4">
      <c r="A683" t="s">
        <v>183</v>
      </c>
      <c r="B683">
        <v>215</v>
      </c>
      <c r="C683">
        <v>3</v>
      </c>
      <c r="D683">
        <v>2</v>
      </c>
      <c r="E683">
        <v>0</v>
      </c>
      <c r="F683">
        <v>21</v>
      </c>
      <c r="G683">
        <v>35</v>
      </c>
      <c r="H683">
        <v>68</v>
      </c>
      <c r="I683">
        <v>91</v>
      </c>
      <c r="J683" t="s">
        <v>184</v>
      </c>
      <c r="K683" t="s">
        <v>185</v>
      </c>
    </row>
    <row r="684" spans="1:11" x14ac:dyDescent="0.4">
      <c r="A684" t="s">
        <v>186</v>
      </c>
      <c r="B684">
        <v>188</v>
      </c>
      <c r="C684">
        <v>1</v>
      </c>
      <c r="D684">
        <v>0</v>
      </c>
      <c r="E684">
        <v>0</v>
      </c>
      <c r="F684">
        <v>66</v>
      </c>
      <c r="G684">
        <v>35</v>
      </c>
      <c r="H684">
        <v>31</v>
      </c>
      <c r="I684">
        <v>56</v>
      </c>
      <c r="J684" t="s">
        <v>187</v>
      </c>
      <c r="K684" t="s">
        <v>188</v>
      </c>
    </row>
    <row r="685" spans="1:11" x14ac:dyDescent="0.4">
      <c r="A685" t="s">
        <v>189</v>
      </c>
      <c r="B685">
        <v>143</v>
      </c>
      <c r="C685">
        <v>1</v>
      </c>
      <c r="D685">
        <v>0</v>
      </c>
      <c r="E685">
        <v>0</v>
      </c>
      <c r="F685">
        <v>66</v>
      </c>
      <c r="G685">
        <v>33</v>
      </c>
      <c r="H685">
        <v>40</v>
      </c>
      <c r="I685">
        <v>4</v>
      </c>
      <c r="J685" t="s">
        <v>190</v>
      </c>
      <c r="K685" t="s">
        <v>191</v>
      </c>
    </row>
    <row r="686" spans="1:11" x14ac:dyDescent="0.4">
      <c r="A686" t="s">
        <v>192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 t="s">
        <v>193</v>
      </c>
      <c r="K686" t="s">
        <v>194</v>
      </c>
    </row>
    <row r="687" spans="1:11" x14ac:dyDescent="0.4">
      <c r="A687" t="s">
        <v>93</v>
      </c>
    </row>
    <row r="688" spans="1:11" x14ac:dyDescent="0.4">
      <c r="A688" t="s">
        <v>195</v>
      </c>
    </row>
    <row r="689" spans="1:1" x14ac:dyDescent="0.4">
      <c r="A689" t="s">
        <v>196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140B-64AF-4F9B-AC44-8F1CBCBD03DD}">
  <dimension ref="A3:K38"/>
  <sheetViews>
    <sheetView tabSelected="1" topLeftCell="A13" workbookViewId="0">
      <selection activeCell="H19" sqref="H19"/>
    </sheetView>
  </sheetViews>
  <sheetFormatPr defaultRowHeight="17.399999999999999" x14ac:dyDescent="0.4"/>
  <cols>
    <col min="1" max="1" width="15.796875" customWidth="1"/>
    <col min="2" max="2" width="17.19921875" hidden="1" customWidth="1"/>
    <col min="3" max="3" width="13.69921875" bestFit="1" customWidth="1"/>
    <col min="4" max="4" width="19.09765625" bestFit="1" customWidth="1"/>
    <col min="5" max="5" width="9.19921875" bestFit="1" customWidth="1"/>
    <col min="6" max="6" width="11.19921875" bestFit="1" customWidth="1"/>
    <col min="7" max="7" width="20.3984375" customWidth="1"/>
    <col min="8" max="8" width="18.19921875" customWidth="1"/>
    <col min="9" max="9" width="22.19921875" bestFit="1" customWidth="1"/>
    <col min="10" max="10" width="18.59765625" bestFit="1" customWidth="1"/>
    <col min="11" max="11" width="28.296875" customWidth="1"/>
    <col min="12" max="12" width="10.59765625" bestFit="1" customWidth="1"/>
    <col min="13" max="13" width="33.59765625" bestFit="1" customWidth="1"/>
  </cols>
  <sheetData>
    <row r="3" spans="1:11" x14ac:dyDescent="0.4">
      <c r="A3" s="11" t="s">
        <v>291</v>
      </c>
      <c r="C3" s="11"/>
    </row>
    <row r="4" spans="1:11" x14ac:dyDescent="0.4">
      <c r="A4" s="17" t="s">
        <v>0</v>
      </c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290</v>
      </c>
      <c r="K4" s="17" t="s">
        <v>9</v>
      </c>
    </row>
    <row r="5" spans="1:11" x14ac:dyDescent="0.4">
      <c r="A5" s="18" t="s">
        <v>10</v>
      </c>
      <c r="B5" s="18" t="s">
        <v>11</v>
      </c>
      <c r="C5" s="18" t="s">
        <v>12</v>
      </c>
      <c r="D5" s="18" t="s">
        <v>13</v>
      </c>
      <c r="E5" s="18" t="s">
        <v>13</v>
      </c>
      <c r="F5" s="19">
        <v>0.9</v>
      </c>
      <c r="G5" s="18" t="s">
        <v>14</v>
      </c>
      <c r="H5" s="18" t="s">
        <v>15</v>
      </c>
      <c r="I5" s="18" t="s">
        <v>16</v>
      </c>
      <c r="J5" s="18"/>
      <c r="K5" s="18"/>
    </row>
    <row r="6" spans="1:11" x14ac:dyDescent="0.4">
      <c r="A6" s="18" t="s">
        <v>17</v>
      </c>
      <c r="B6" s="18" t="s">
        <v>11</v>
      </c>
      <c r="C6" s="18" t="s">
        <v>18</v>
      </c>
      <c r="D6" s="18" t="s">
        <v>19</v>
      </c>
      <c r="E6" s="18" t="s">
        <v>13</v>
      </c>
      <c r="F6" s="19">
        <v>0.9</v>
      </c>
      <c r="G6" s="18" t="s">
        <v>20</v>
      </c>
      <c r="H6" s="18" t="s">
        <v>21</v>
      </c>
      <c r="I6" s="18" t="s">
        <v>22</v>
      </c>
      <c r="J6" s="18" t="s">
        <v>22</v>
      </c>
      <c r="K6" s="18" t="s">
        <v>23</v>
      </c>
    </row>
    <row r="7" spans="1:11" x14ac:dyDescent="0.4">
      <c r="A7" s="20" t="s">
        <v>24</v>
      </c>
      <c r="B7" s="18" t="s">
        <v>25</v>
      </c>
      <c r="C7" s="20" t="s">
        <v>18</v>
      </c>
      <c r="D7" s="20" t="s">
        <v>13</v>
      </c>
      <c r="E7" s="20" t="s">
        <v>19</v>
      </c>
      <c r="F7" s="20" t="s">
        <v>19</v>
      </c>
      <c r="G7" s="20" t="s">
        <v>14</v>
      </c>
      <c r="H7" s="20" t="s">
        <v>15</v>
      </c>
      <c r="I7" s="18" t="s">
        <v>26</v>
      </c>
      <c r="J7" s="18" t="s">
        <v>27</v>
      </c>
      <c r="K7" s="20"/>
    </row>
    <row r="8" spans="1:11" x14ac:dyDescent="0.4">
      <c r="A8" s="21"/>
      <c r="B8" s="18"/>
      <c r="C8" s="21"/>
      <c r="D8" s="21"/>
      <c r="E8" s="21"/>
      <c r="F8" s="21"/>
      <c r="G8" s="21"/>
      <c r="H8" s="21"/>
      <c r="I8" s="18" t="s">
        <v>28</v>
      </c>
      <c r="J8" s="18" t="s">
        <v>29</v>
      </c>
      <c r="K8" s="21"/>
    </row>
    <row r="9" spans="1:11" x14ac:dyDescent="0.4">
      <c r="A9" s="21"/>
      <c r="B9" s="18"/>
      <c r="C9" s="21"/>
      <c r="D9" s="21"/>
      <c r="E9" s="21"/>
      <c r="F9" s="21"/>
      <c r="G9" s="21"/>
      <c r="H9" s="21"/>
      <c r="I9" s="18" t="s">
        <v>30</v>
      </c>
      <c r="J9" s="18" t="s">
        <v>31</v>
      </c>
      <c r="K9" s="21"/>
    </row>
    <row r="10" spans="1:11" x14ac:dyDescent="0.4">
      <c r="A10" s="21"/>
      <c r="B10" s="18"/>
      <c r="C10" s="21"/>
      <c r="D10" s="21"/>
      <c r="E10" s="21"/>
      <c r="F10" s="21"/>
      <c r="G10" s="21"/>
      <c r="H10" s="21"/>
      <c r="I10" s="18" t="s">
        <v>32</v>
      </c>
      <c r="J10" s="18" t="s">
        <v>33</v>
      </c>
      <c r="K10" s="21"/>
    </row>
    <row r="11" spans="1:11" x14ac:dyDescent="0.4">
      <c r="A11" s="21"/>
      <c r="B11" s="18"/>
      <c r="C11" s="21"/>
      <c r="D11" s="21"/>
      <c r="E11" s="21"/>
      <c r="F11" s="21"/>
      <c r="G11" s="21"/>
      <c r="H11" s="21"/>
      <c r="I11" s="18" t="s">
        <v>34</v>
      </c>
      <c r="J11" s="18" t="s">
        <v>35</v>
      </c>
      <c r="K11" s="21"/>
    </row>
    <row r="12" spans="1:11" x14ac:dyDescent="0.4">
      <c r="A12" s="21"/>
      <c r="B12" s="18"/>
      <c r="C12" s="21"/>
      <c r="D12" s="21"/>
      <c r="E12" s="21"/>
      <c r="F12" s="21"/>
      <c r="G12" s="21"/>
      <c r="H12" s="21"/>
      <c r="I12" s="18" t="s">
        <v>36</v>
      </c>
      <c r="J12" s="18" t="s">
        <v>37</v>
      </c>
      <c r="K12" s="21"/>
    </row>
    <row r="13" spans="1:11" x14ac:dyDescent="0.4">
      <c r="A13" s="22"/>
      <c r="B13" s="18"/>
      <c r="C13" s="22"/>
      <c r="D13" s="22"/>
      <c r="E13" s="22"/>
      <c r="F13" s="22"/>
      <c r="G13" s="22"/>
      <c r="H13" s="22"/>
      <c r="I13" s="18" t="s">
        <v>38</v>
      </c>
      <c r="J13" s="18" t="s">
        <v>39</v>
      </c>
      <c r="K13" s="22"/>
    </row>
    <row r="14" spans="1:11" x14ac:dyDescent="0.4">
      <c r="A14" s="20" t="s">
        <v>40</v>
      </c>
      <c r="B14" s="18" t="s">
        <v>11</v>
      </c>
      <c r="C14" s="20" t="s">
        <v>18</v>
      </c>
      <c r="D14" s="20" t="s">
        <v>13</v>
      </c>
      <c r="E14" s="20" t="s">
        <v>13</v>
      </c>
      <c r="F14" s="20" t="s">
        <v>41</v>
      </c>
      <c r="G14" s="20" t="s">
        <v>20</v>
      </c>
      <c r="H14" s="20" t="s">
        <v>15</v>
      </c>
      <c r="I14" s="18" t="s">
        <v>42</v>
      </c>
      <c r="J14" s="18" t="s">
        <v>43</v>
      </c>
      <c r="K14" s="20" t="s">
        <v>44</v>
      </c>
    </row>
    <row r="15" spans="1:11" x14ac:dyDescent="0.4">
      <c r="A15" s="21"/>
      <c r="B15" s="18"/>
      <c r="C15" s="21"/>
      <c r="D15" s="21"/>
      <c r="E15" s="21"/>
      <c r="F15" s="21"/>
      <c r="G15" s="21"/>
      <c r="H15" s="21"/>
      <c r="I15" s="18" t="s">
        <v>45</v>
      </c>
      <c r="J15" s="18" t="s">
        <v>46</v>
      </c>
      <c r="K15" s="21"/>
    </row>
    <row r="16" spans="1:11" x14ac:dyDescent="0.4">
      <c r="A16" s="21"/>
      <c r="B16" s="18"/>
      <c r="C16" s="21"/>
      <c r="D16" s="21"/>
      <c r="E16" s="21"/>
      <c r="F16" s="21"/>
      <c r="G16" s="21"/>
      <c r="H16" s="22"/>
      <c r="I16" s="18" t="s">
        <v>47</v>
      </c>
      <c r="J16" s="18" t="s">
        <v>48</v>
      </c>
      <c r="K16" s="21"/>
    </row>
    <row r="17" spans="1:11" x14ac:dyDescent="0.4">
      <c r="A17" s="21"/>
      <c r="B17" s="18"/>
      <c r="C17" s="21"/>
      <c r="D17" s="21"/>
      <c r="E17" s="21"/>
      <c r="F17" s="21"/>
      <c r="G17" s="21"/>
      <c r="H17" s="20" t="s">
        <v>49</v>
      </c>
      <c r="I17" s="18" t="s">
        <v>50</v>
      </c>
      <c r="J17" s="18" t="s">
        <v>51</v>
      </c>
      <c r="K17" s="21"/>
    </row>
    <row r="18" spans="1:11" x14ac:dyDescent="0.4">
      <c r="A18" s="21"/>
      <c r="B18" s="18"/>
      <c r="C18" s="21"/>
      <c r="D18" s="21"/>
      <c r="E18" s="21"/>
      <c r="F18" s="21"/>
      <c r="G18" s="21"/>
      <c r="H18" s="22"/>
      <c r="I18" s="18" t="s">
        <v>52</v>
      </c>
      <c r="J18" s="18" t="s">
        <v>27</v>
      </c>
      <c r="K18" s="21"/>
    </row>
    <row r="19" spans="1:11" x14ac:dyDescent="0.4">
      <c r="A19" s="22"/>
      <c r="B19" s="18"/>
      <c r="C19" s="22"/>
      <c r="D19" s="22"/>
      <c r="E19" s="22"/>
      <c r="F19" s="22"/>
      <c r="G19" s="22"/>
      <c r="H19" s="18" t="s">
        <v>53</v>
      </c>
      <c r="I19" s="18" t="s">
        <v>54</v>
      </c>
      <c r="J19" s="18" t="s">
        <v>55</v>
      </c>
      <c r="K19" s="22"/>
    </row>
    <row r="20" spans="1:11" x14ac:dyDescent="0.4">
      <c r="A20" s="20" t="s">
        <v>56</v>
      </c>
      <c r="B20" s="18" t="s">
        <v>19</v>
      </c>
      <c r="C20" s="20" t="s">
        <v>18</v>
      </c>
      <c r="D20" s="20" t="s">
        <v>19</v>
      </c>
      <c r="E20" s="20" t="s">
        <v>19</v>
      </c>
      <c r="F20" s="20" t="s">
        <v>19</v>
      </c>
      <c r="G20" s="20" t="s">
        <v>20</v>
      </c>
      <c r="H20" s="20" t="s">
        <v>15</v>
      </c>
      <c r="I20" s="18" t="s">
        <v>57</v>
      </c>
      <c r="J20" s="18" t="s">
        <v>58</v>
      </c>
      <c r="K20" s="20"/>
    </row>
    <row r="21" spans="1:11" x14ac:dyDescent="0.4">
      <c r="A21" s="21"/>
      <c r="B21" s="18"/>
      <c r="C21" s="21"/>
      <c r="D21" s="21"/>
      <c r="E21" s="21"/>
      <c r="F21" s="21"/>
      <c r="G21" s="21"/>
      <c r="H21" s="21"/>
      <c r="I21" s="18" t="s">
        <v>28</v>
      </c>
      <c r="J21" s="18" t="s">
        <v>59</v>
      </c>
      <c r="K21" s="21"/>
    </row>
    <row r="22" spans="1:11" x14ac:dyDescent="0.4">
      <c r="A22" s="21"/>
      <c r="B22" s="18"/>
      <c r="C22" s="21"/>
      <c r="D22" s="21"/>
      <c r="E22" s="21"/>
      <c r="F22" s="21"/>
      <c r="G22" s="21"/>
      <c r="H22" s="21"/>
      <c r="I22" s="18" t="s">
        <v>30</v>
      </c>
      <c r="J22" s="18" t="s">
        <v>55</v>
      </c>
      <c r="K22" s="21"/>
    </row>
    <row r="23" spans="1:11" x14ac:dyDescent="0.4">
      <c r="A23" s="21"/>
      <c r="B23" s="18"/>
      <c r="C23" s="21"/>
      <c r="D23" s="21"/>
      <c r="E23" s="21"/>
      <c r="F23" s="21"/>
      <c r="G23" s="21"/>
      <c r="H23" s="21"/>
      <c r="I23" s="18" t="s">
        <v>32</v>
      </c>
      <c r="J23" s="18" t="s">
        <v>60</v>
      </c>
      <c r="K23" s="21"/>
    </row>
    <row r="24" spans="1:11" x14ac:dyDescent="0.4">
      <c r="A24" s="22"/>
      <c r="B24" s="18"/>
      <c r="C24" s="22"/>
      <c r="D24" s="22"/>
      <c r="E24" s="22"/>
      <c r="F24" s="22"/>
      <c r="G24" s="22"/>
      <c r="H24" s="22"/>
      <c r="I24" s="18" t="s">
        <v>34</v>
      </c>
      <c r="J24" s="18" t="s">
        <v>61</v>
      </c>
      <c r="K24" s="22"/>
    </row>
    <row r="25" spans="1:11" x14ac:dyDescent="0.4">
      <c r="A25" s="20" t="s">
        <v>62</v>
      </c>
      <c r="B25" s="18" t="s">
        <v>11</v>
      </c>
      <c r="C25" s="20" t="s">
        <v>18</v>
      </c>
      <c r="D25" s="20" t="s">
        <v>19</v>
      </c>
      <c r="E25" s="20" t="s">
        <v>19</v>
      </c>
      <c r="F25" s="20" t="s">
        <v>19</v>
      </c>
      <c r="G25" s="20" t="s">
        <v>63</v>
      </c>
      <c r="H25" s="20" t="s">
        <v>64</v>
      </c>
      <c r="I25" s="18" t="s">
        <v>65</v>
      </c>
      <c r="J25" s="18" t="s">
        <v>43</v>
      </c>
      <c r="K25" s="20" t="s">
        <v>66</v>
      </c>
    </row>
    <row r="26" spans="1:11" x14ac:dyDescent="0.4">
      <c r="A26" s="22"/>
      <c r="B26" s="18"/>
      <c r="C26" s="22"/>
      <c r="D26" s="22"/>
      <c r="E26" s="22"/>
      <c r="F26" s="22"/>
      <c r="G26" s="22"/>
      <c r="H26" s="22"/>
      <c r="I26" s="18" t="s">
        <v>67</v>
      </c>
      <c r="J26" s="18" t="s">
        <v>68</v>
      </c>
      <c r="K26" s="22"/>
    </row>
    <row r="27" spans="1:11" x14ac:dyDescent="0.4">
      <c r="A27" s="20" t="s">
        <v>69</v>
      </c>
      <c r="B27" s="18" t="s">
        <v>11</v>
      </c>
      <c r="C27" s="20" t="s">
        <v>18</v>
      </c>
      <c r="D27" s="20" t="s">
        <v>13</v>
      </c>
      <c r="E27" s="20" t="s">
        <v>13</v>
      </c>
      <c r="F27" s="20" t="s">
        <v>19</v>
      </c>
      <c r="G27" s="20" t="s">
        <v>20</v>
      </c>
      <c r="H27" s="24" t="s">
        <v>70</v>
      </c>
      <c r="I27" s="23" t="s">
        <v>71</v>
      </c>
      <c r="J27" s="23" t="s">
        <v>60</v>
      </c>
      <c r="K27" s="20" t="s">
        <v>72</v>
      </c>
    </row>
    <row r="28" spans="1:11" x14ac:dyDescent="0.4">
      <c r="A28" s="21"/>
      <c r="B28" s="18"/>
      <c r="C28" s="21"/>
      <c r="D28" s="21"/>
      <c r="E28" s="21"/>
      <c r="F28" s="21"/>
      <c r="G28" s="21"/>
      <c r="H28" s="25"/>
      <c r="I28" s="23" t="s">
        <v>73</v>
      </c>
      <c r="J28" s="23" t="s">
        <v>61</v>
      </c>
      <c r="K28" s="21"/>
    </row>
    <row r="29" spans="1:11" x14ac:dyDescent="0.4">
      <c r="A29" s="21"/>
      <c r="B29" s="18"/>
      <c r="C29" s="21"/>
      <c r="D29" s="21"/>
      <c r="E29" s="21"/>
      <c r="F29" s="21"/>
      <c r="G29" s="21"/>
      <c r="H29" s="25"/>
      <c r="I29" s="23" t="s">
        <v>74</v>
      </c>
      <c r="J29" s="23" t="s">
        <v>75</v>
      </c>
      <c r="K29" s="21"/>
    </row>
    <row r="30" spans="1:11" x14ac:dyDescent="0.4">
      <c r="A30" s="21"/>
      <c r="B30" s="18"/>
      <c r="C30" s="21"/>
      <c r="D30" s="21"/>
      <c r="E30" s="21"/>
      <c r="F30" s="21"/>
      <c r="G30" s="21"/>
      <c r="H30" s="26"/>
      <c r="I30" s="23" t="s">
        <v>76</v>
      </c>
      <c r="J30" s="23" t="s">
        <v>77</v>
      </c>
      <c r="K30" s="21"/>
    </row>
    <row r="31" spans="1:11" x14ac:dyDescent="0.4">
      <c r="A31" s="21"/>
      <c r="B31" s="18"/>
      <c r="C31" s="21"/>
      <c r="D31" s="21"/>
      <c r="E31" s="21"/>
      <c r="F31" s="21"/>
      <c r="G31" s="21"/>
      <c r="H31" s="20" t="s">
        <v>78</v>
      </c>
      <c r="I31" s="18" t="s">
        <v>79</v>
      </c>
      <c r="J31" s="18" t="s">
        <v>51</v>
      </c>
      <c r="K31" s="21"/>
    </row>
    <row r="32" spans="1:11" x14ac:dyDescent="0.4">
      <c r="A32" s="21"/>
      <c r="B32" s="18"/>
      <c r="C32" s="21"/>
      <c r="D32" s="21"/>
      <c r="E32" s="21"/>
      <c r="F32" s="21"/>
      <c r="G32" s="21"/>
      <c r="H32" s="21"/>
      <c r="I32" s="18" t="s">
        <v>80</v>
      </c>
      <c r="J32" s="18" t="s">
        <v>81</v>
      </c>
      <c r="K32" s="21"/>
    </row>
    <row r="33" spans="1:11" x14ac:dyDescent="0.4">
      <c r="A33" s="21"/>
      <c r="B33" s="18"/>
      <c r="C33" s="21"/>
      <c r="D33" s="21"/>
      <c r="E33" s="21"/>
      <c r="F33" s="21"/>
      <c r="G33" s="21"/>
      <c r="H33" s="22"/>
      <c r="I33" s="18" t="s">
        <v>82</v>
      </c>
      <c r="J33" s="18" t="s">
        <v>55</v>
      </c>
      <c r="K33" s="21"/>
    </row>
    <row r="34" spans="1:11" x14ac:dyDescent="0.4">
      <c r="A34" s="21"/>
      <c r="B34" s="18"/>
      <c r="C34" s="21"/>
      <c r="D34" s="21"/>
      <c r="E34" s="21"/>
      <c r="F34" s="21"/>
      <c r="G34" s="21"/>
      <c r="H34" s="20" t="s">
        <v>83</v>
      </c>
      <c r="I34" s="18" t="s">
        <v>84</v>
      </c>
      <c r="J34" s="18" t="s">
        <v>29</v>
      </c>
      <c r="K34" s="21"/>
    </row>
    <row r="35" spans="1:11" x14ac:dyDescent="0.4">
      <c r="A35" s="21"/>
      <c r="B35" s="18"/>
      <c r="C35" s="21"/>
      <c r="D35" s="21"/>
      <c r="E35" s="21"/>
      <c r="F35" s="21"/>
      <c r="G35" s="21"/>
      <c r="H35" s="21"/>
      <c r="I35" s="18" t="s">
        <v>85</v>
      </c>
      <c r="J35" s="18" t="s">
        <v>58</v>
      </c>
      <c r="K35" s="21"/>
    </row>
    <row r="36" spans="1:11" x14ac:dyDescent="0.4">
      <c r="A36" s="21"/>
      <c r="B36" s="18"/>
      <c r="C36" s="21"/>
      <c r="D36" s="21"/>
      <c r="E36" s="21"/>
      <c r="F36" s="21"/>
      <c r="G36" s="21"/>
      <c r="H36" s="22"/>
      <c r="I36" s="18" t="s">
        <v>86</v>
      </c>
      <c r="J36" s="18" t="s">
        <v>27</v>
      </c>
      <c r="K36" s="21"/>
    </row>
    <row r="37" spans="1:11" x14ac:dyDescent="0.4">
      <c r="A37" s="21"/>
      <c r="B37" s="18"/>
      <c r="C37" s="21"/>
      <c r="D37" s="21"/>
      <c r="E37" s="21"/>
      <c r="F37" s="21"/>
      <c r="G37" s="21"/>
      <c r="H37" s="20" t="s">
        <v>53</v>
      </c>
      <c r="I37" s="18" t="s">
        <v>87</v>
      </c>
      <c r="J37" s="18" t="s">
        <v>55</v>
      </c>
      <c r="K37" s="21"/>
    </row>
    <row r="38" spans="1:11" x14ac:dyDescent="0.4">
      <c r="A38" s="22"/>
      <c r="B38" s="18"/>
      <c r="C38" s="22"/>
      <c r="D38" s="22"/>
      <c r="E38" s="22"/>
      <c r="F38" s="22"/>
      <c r="G38" s="22"/>
      <c r="H38" s="22"/>
      <c r="I38" s="18" t="s">
        <v>88</v>
      </c>
      <c r="J38" s="18" t="s">
        <v>89</v>
      </c>
      <c r="K38" s="22"/>
    </row>
  </sheetData>
  <mergeCells count="44">
    <mergeCell ref="K20:K24"/>
    <mergeCell ref="K14:K19"/>
    <mergeCell ref="K7:K13"/>
    <mergeCell ref="H27:H30"/>
    <mergeCell ref="H31:H33"/>
    <mergeCell ref="H34:H36"/>
    <mergeCell ref="H37:H38"/>
    <mergeCell ref="K27:K38"/>
    <mergeCell ref="K25:K26"/>
    <mergeCell ref="A27:A38"/>
    <mergeCell ref="C27:C38"/>
    <mergeCell ref="D27:D38"/>
    <mergeCell ref="E27:E38"/>
    <mergeCell ref="F27:F38"/>
    <mergeCell ref="G27:G38"/>
    <mergeCell ref="G20:G24"/>
    <mergeCell ref="H20:H24"/>
    <mergeCell ref="A25:A26"/>
    <mergeCell ref="C25:C26"/>
    <mergeCell ref="D25:D26"/>
    <mergeCell ref="E25:E26"/>
    <mergeCell ref="F25:F26"/>
    <mergeCell ref="G25:G26"/>
    <mergeCell ref="H25:H26"/>
    <mergeCell ref="A20:A24"/>
    <mergeCell ref="C20:C24"/>
    <mergeCell ref="D20:D24"/>
    <mergeCell ref="E20:E24"/>
    <mergeCell ref="F20:F24"/>
    <mergeCell ref="H7:H13"/>
    <mergeCell ref="A14:A19"/>
    <mergeCell ref="C14:C19"/>
    <mergeCell ref="D14:D19"/>
    <mergeCell ref="E14:E19"/>
    <mergeCell ref="F14:F19"/>
    <mergeCell ref="G14:G19"/>
    <mergeCell ref="H14:H16"/>
    <mergeCell ref="H17:H18"/>
    <mergeCell ref="A7:A13"/>
    <mergeCell ref="C7:C13"/>
    <mergeCell ref="D7:D13"/>
    <mergeCell ref="E7:E13"/>
    <mergeCell ref="F7:F13"/>
    <mergeCell ref="G7:G13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14F7113-34E6-4DBF-B77E-953F17EAE915}"/>
</file>

<file path=customXml/itemProps2.xml><?xml version="1.0" encoding="utf-8"?>
<ds:datastoreItem xmlns:ds="http://schemas.openxmlformats.org/officeDocument/2006/customXml" ds:itemID="{CA91A83A-7BF2-4CE7-89A5-B26E6E5712F9}"/>
</file>

<file path=customXml/itemProps3.xml><?xml version="1.0" encoding="utf-8"?>
<ds:datastoreItem xmlns:ds="http://schemas.openxmlformats.org/officeDocument/2006/customXml" ds:itemID="{491B6D04-556E-4C18-B97F-7859EEA9AD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시뮬</vt:lpstr>
      <vt:lpstr>Sheet1</vt:lpstr>
      <vt:lpstr>라이더별 건수 RAW</vt:lpstr>
      <vt:lpstr>관리비</vt:lpstr>
      <vt:lpstr>raw</vt:lpstr>
      <vt:lpstr>타사 프로모션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2025-06-12T07:55:41Z</dcterms:created>
  <dcterms:modified xsi:type="dcterms:W3CDTF">2025-06-17T06:04:31Z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