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Volumes/GoogleDrive/My Drive/Investor Relation/Earnings/Q1 FY 20/Website Financials/"/>
    </mc:Choice>
  </mc:AlternateContent>
  <xr:revisionPtr revIDLastSave="0" documentId="13_ncr:1_{660B25E8-96C3-634B-9D53-659FD577BE56}" xr6:coauthVersionLast="45" xr6:coauthVersionMax="45" xr10:uidLastSave="{00000000-0000-0000-0000-000000000000}"/>
  <bookViews>
    <workbookView xWindow="360" yWindow="460" windowWidth="50840" windowHeight="21840"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Sheet'!$A$1:$O$36</definedName>
    <definedName name="_xlnm.Print_Area" localSheetId="2">Cashflow!$A$1:$R$47</definedName>
    <definedName name="_xlnm.Print_Area" localSheetId="0">'Income Statement'!$A$1:$P$28</definedName>
    <definedName name="_xlnm.Print_Area" localSheetId="3">'Regional Information'!$A$1:$Q$48</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0" i="4" l="1"/>
  <c r="R41" i="4"/>
  <c r="R36" i="4"/>
  <c r="R30" i="4"/>
  <c r="R26" i="4"/>
  <c r="R44" i="4" s="1"/>
  <c r="R46" i="4" s="1"/>
  <c r="P14" i="3"/>
  <c r="P18" i="3" s="1"/>
  <c r="P20" i="3" s="1"/>
  <c r="O25" i="1"/>
  <c r="O29" i="1" s="1"/>
  <c r="N25" i="1"/>
  <c r="M25" i="1"/>
  <c r="L25" i="1"/>
  <c r="K25" i="1"/>
  <c r="J25" i="1"/>
  <c r="I25" i="1"/>
  <c r="H25" i="1"/>
  <c r="G25" i="1"/>
  <c r="O34" i="1"/>
  <c r="O13" i="1"/>
  <c r="O17" i="1" s="1"/>
  <c r="O35" i="1" l="1"/>
  <c r="L7" i="3" l="1"/>
  <c r="M7" i="3" s="1"/>
  <c r="J9" i="3"/>
  <c r="O9" i="3"/>
  <c r="J10" i="3"/>
  <c r="O10" i="3"/>
  <c r="J11" i="3"/>
  <c r="O11" i="3"/>
  <c r="J12" i="3"/>
  <c r="O12" i="3"/>
  <c r="J13" i="3"/>
  <c r="O13" i="3"/>
  <c r="F14" i="3"/>
  <c r="G14" i="3"/>
  <c r="G18" i="3" s="1"/>
  <c r="G20" i="3" s="1"/>
  <c r="H14" i="3"/>
  <c r="H18" i="3" s="1"/>
  <c r="H20" i="3" s="1"/>
  <c r="I14" i="3"/>
  <c r="I18" i="3" s="1"/>
  <c r="I20" i="3" s="1"/>
  <c r="K14" i="3"/>
  <c r="K18" i="3" s="1"/>
  <c r="K20" i="3" s="1"/>
  <c r="L14" i="3"/>
  <c r="L18" i="3" s="1"/>
  <c r="L20" i="3" s="1"/>
  <c r="M14" i="3"/>
  <c r="M18" i="3" s="1"/>
  <c r="N14" i="3"/>
  <c r="N18" i="3" s="1"/>
  <c r="N20" i="3" s="1"/>
  <c r="J16" i="3"/>
  <c r="O16" i="3"/>
  <c r="J17" i="3"/>
  <c r="O17" i="3"/>
  <c r="J19" i="3"/>
  <c r="O19" i="3"/>
  <c r="G13" i="1"/>
  <c r="H13" i="1"/>
  <c r="H17" i="1" s="1"/>
  <c r="I13" i="1"/>
  <c r="I17" i="1" s="1"/>
  <c r="J13" i="1"/>
  <c r="J17" i="1" s="1"/>
  <c r="K13" i="1"/>
  <c r="K17" i="1" s="1"/>
  <c r="L13" i="1"/>
  <c r="L17" i="1" s="1"/>
  <c r="M13" i="1"/>
  <c r="M17" i="1" s="1"/>
  <c r="N13" i="1"/>
  <c r="N17" i="1" s="1"/>
  <c r="G17" i="1"/>
  <c r="G29" i="1"/>
  <c r="H29" i="1"/>
  <c r="I29" i="1"/>
  <c r="J29" i="1"/>
  <c r="K29" i="1"/>
  <c r="L29" i="1"/>
  <c r="L35" i="1" s="1"/>
  <c r="M29" i="1"/>
  <c r="N29" i="1"/>
  <c r="G34" i="1"/>
  <c r="H34" i="1"/>
  <c r="I34" i="1"/>
  <c r="J34" i="1"/>
  <c r="K34" i="1"/>
  <c r="L34" i="1"/>
  <c r="M34" i="1"/>
  <c r="N34" i="1"/>
  <c r="H35" i="1" l="1"/>
  <c r="I35" i="1"/>
  <c r="G35" i="1"/>
  <c r="J35" i="1"/>
  <c r="M35" i="1"/>
  <c r="K35" i="1"/>
  <c r="N35" i="1"/>
  <c r="O14" i="3"/>
  <c r="J14" i="3"/>
  <c r="O18" i="3"/>
  <c r="M20" i="3"/>
  <c r="O20" i="3" s="1"/>
  <c r="F18" i="3"/>
  <c r="O22" i="3" l="1"/>
  <c r="O23" i="3"/>
  <c r="J18" i="3"/>
  <c r="F20" i="3"/>
  <c r="J20" i="3" s="1"/>
  <c r="J22" i="3" l="1"/>
  <c r="J23" i="3"/>
  <c r="P39" i="7" l="1"/>
  <c r="P38" i="7"/>
  <c r="P37" i="7"/>
  <c r="P30" i="7"/>
  <c r="P29" i="7"/>
  <c r="P28" i="7"/>
  <c r="P21" i="7"/>
  <c r="P20" i="7"/>
  <c r="P19" i="7"/>
  <c r="P11" i="7"/>
  <c r="P12" i="7"/>
  <c r="P10" i="7"/>
  <c r="K39" i="7"/>
  <c r="K38" i="7"/>
  <c r="K37" i="7"/>
  <c r="K30" i="7"/>
  <c r="K29" i="7"/>
  <c r="K28" i="7"/>
  <c r="K21" i="7"/>
  <c r="K20" i="7"/>
  <c r="K19" i="7"/>
  <c r="K12" i="7"/>
  <c r="K11" i="7"/>
  <c r="K10" i="7"/>
  <c r="M7" i="7"/>
  <c r="N7" i="7" s="1"/>
  <c r="O7" i="7" s="1"/>
  <c r="Q39" i="4" l="1"/>
  <c r="Q38" i="4"/>
  <c r="Q35" i="4"/>
  <c r="Q34" i="4"/>
  <c r="Q33" i="4"/>
  <c r="Q32" i="4"/>
  <c r="Q29" i="4"/>
  <c r="Q28" i="4"/>
  <c r="Q25" i="4"/>
  <c r="Q24" i="4"/>
  <c r="Q23" i="4"/>
  <c r="Q22" i="4"/>
  <c r="Q21" i="4"/>
  <c r="Q19" i="4"/>
  <c r="Q18" i="4"/>
  <c r="Q17" i="4"/>
  <c r="Q16" i="4"/>
  <c r="Q15" i="4"/>
  <c r="Q14" i="4"/>
  <c r="Q13" i="4"/>
  <c r="Q12" i="4"/>
  <c r="Q9" i="4"/>
  <c r="Q36" i="4" l="1"/>
  <c r="Q30" i="4"/>
  <c r="Q26" i="4"/>
  <c r="L15" i="4"/>
  <c r="M26" i="4" l="1"/>
  <c r="I41" i="4"/>
  <c r="H41" i="4"/>
  <c r="J40" i="4"/>
  <c r="J41" i="4" s="1"/>
  <c r="K40" i="4" s="1"/>
  <c r="K41" i="4" s="1"/>
  <c r="L39" i="4"/>
  <c r="L38" i="4"/>
  <c r="K36" i="4"/>
  <c r="J36" i="4"/>
  <c r="I36" i="4"/>
  <c r="H36" i="4"/>
  <c r="L35" i="4"/>
  <c r="L34" i="4"/>
  <c r="L33" i="4"/>
  <c r="L32" i="4"/>
  <c r="K30" i="4"/>
  <c r="J30" i="4"/>
  <c r="I30" i="4"/>
  <c r="H30" i="4"/>
  <c r="L29" i="4"/>
  <c r="L28" i="4"/>
  <c r="K26" i="4"/>
  <c r="J26" i="4"/>
  <c r="I26" i="4"/>
  <c r="H26" i="4"/>
  <c r="L25" i="4"/>
  <c r="L24" i="4"/>
  <c r="L23" i="4"/>
  <c r="L22" i="4"/>
  <c r="L21" i="4"/>
  <c r="L19" i="4"/>
  <c r="L18" i="4"/>
  <c r="L17" i="4"/>
  <c r="L16" i="4"/>
  <c r="L14" i="4"/>
  <c r="L13" i="4"/>
  <c r="L12" i="4"/>
  <c r="L9" i="4"/>
  <c r="L26" i="4" l="1"/>
  <c r="K46" i="4"/>
  <c r="L30" i="4"/>
  <c r="I46" i="4"/>
  <c r="J46" i="4"/>
  <c r="L36" i="4"/>
  <c r="L45" i="4"/>
  <c r="L41" i="4"/>
  <c r="Q40" i="4" s="1"/>
  <c r="Q41" i="4" s="1"/>
  <c r="H46" i="4"/>
  <c r="L44" i="4"/>
  <c r="Q45" i="4"/>
  <c r="P36" i="4"/>
  <c r="P30" i="4"/>
  <c r="P26" i="4"/>
  <c r="P44" i="4" s="1"/>
  <c r="Q44" i="4" s="1"/>
  <c r="Q46" i="4" l="1"/>
  <c r="P46" i="4"/>
  <c r="L46" i="4"/>
  <c r="O30" i="4" l="1"/>
  <c r="O36" i="4" l="1"/>
  <c r="O26" i="4"/>
  <c r="O46" i="4" s="1"/>
  <c r="N26" i="4" l="1"/>
  <c r="M30" i="4"/>
  <c r="N30" i="4"/>
  <c r="M36" i="4"/>
  <c r="N36" i="4"/>
  <c r="M41" i="4"/>
  <c r="N41" i="4"/>
  <c r="O41" i="4" s="1"/>
  <c r="P41" i="4" s="1"/>
  <c r="N46" i="4" l="1"/>
  <c r="M46" i="4"/>
</calcChain>
</file>

<file path=xl/sharedStrings.xml><?xml version="1.0" encoding="utf-8"?>
<sst xmlns="http://schemas.openxmlformats.org/spreadsheetml/2006/main" count="191" uniqueCount="107">
  <si>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</si>
  <si>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</si>
  <si>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</si>
  <si>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</si>
  <si>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</si>
  <si>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</si>
  <si>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</si>
  <si>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</si>
  <si>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</si>
  <si>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</si>
  <si>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</si>
  <si>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</si>
  <si>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</si>
  <si>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</si>
  <si>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</si>
  <si>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</si>
  <si>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</si>
  <si>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</si>
  <si>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</si>
  <si>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Current content assets, net</t>
  </si>
  <si>
    <t>Cash and cash equivalents</t>
  </si>
  <si>
    <t>Current assets:</t>
  </si>
  <si>
    <t>Assets</t>
  </si>
  <si>
    <t>March 31,</t>
  </si>
  <si>
    <t>December 31,</t>
  </si>
  <si>
    <t xml:space="preserve">September 30, </t>
  </si>
  <si>
    <t>June 30,</t>
  </si>
  <si>
    <t>September 30,</t>
  </si>
  <si>
    <t>(in thousands)</t>
  </si>
  <si>
    <t>(unaudited)</t>
  </si>
  <si>
    <t>Consolidated Balance Sheets</t>
  </si>
  <si>
    <t>Netflix, Inc.</t>
  </si>
  <si>
    <t>Provision for (benefit from) income taxes</t>
  </si>
  <si>
    <t>Operating income</t>
  </si>
  <si>
    <t>Marketing</t>
  </si>
  <si>
    <t>Cost of revenues</t>
  </si>
  <si>
    <t>Revenues</t>
  </si>
  <si>
    <t>As of / Three Months Ended</t>
  </si>
  <si>
    <t>Twelve Months Ended</t>
  </si>
  <si>
    <t>Diluted</t>
  </si>
  <si>
    <t>Basic</t>
  </si>
  <si>
    <t>Weighted-average common shares outstanding:</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</si>
  <si>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</si>
  <si>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</si>
  <si>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</si>
  <si>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</si>
  <si>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</si>
  <si>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</si>
  <si>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</si>
  <si>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</si>
  <si>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</si>
  <si>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</si>
  <si>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</si>
  <si>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</si>
  <si>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</si>
  <si>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</si>
  <si>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</si>
  <si>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</si>
  <si>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</si>
  <si>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</si>
  <si>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</si>
  <si>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Net cash provided by financing activities</t>
  </si>
  <si>
    <t>Other financing activities</t>
  </si>
  <si>
    <t>Issuance costs</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</si>
  <si>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</si>
  <si>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</si>
  <si>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</si>
  <si>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</si>
  <si>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</si>
  <si>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</si>
  <si>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Deferred taxes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</si>
  <si>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</si>
  <si>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</si>
  <si>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</si>
  <si>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</si>
  <si>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</si>
  <si>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</si>
  <si>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 xml:space="preserve"> </t>
  </si>
  <si>
    <t>Streaming Revenue and Membership Information by Region</t>
  </si>
  <si>
    <t>(in thousands, except for average monthly revenue per paying membership and percentages)</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</si>
  <si>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</si>
  <si>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</si>
  <si>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</si>
  <si>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</si>
  <si>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</si>
  <si>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</si>
  <si>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</si>
  <si>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</si>
  <si>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</si>
  <si>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</si>
  <si>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</si>
  <si>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</si>
  <si>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</si>
  <si>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</si>
  <si>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 xml:space="preserve">(1) Excludes DVD revenues of $366 million, $297 million and $64 million for the years ended December 31, 2018 and 2019, and the three months ended March 31, 2020, respectively.  Total US revenues for the years ended December 31, 2018 and 2019, and the three months ended March 31, 2020 were $8.0 billion, $9.5 billion and $2.5 billion, respectively. </t>
  </si>
  <si>
    <t>Non-current content assets, net</t>
  </si>
  <si>
    <t>Current content liabilities</t>
  </si>
  <si>
    <t>Other non-current assets</t>
  </si>
  <si>
    <t>Other non-cash items</t>
  </si>
  <si>
    <t>* The company believes that constant currency information is useful in analyzing the underlying trends in average monthly revenue per paying membership.  In order to exclude the effect of foreign currency rate fluctuations on average monthly revenue per paying membership, the Company estimates the current period revenue assuming foreign exchange rates had remained constant with foreign exchange rates from each of the corresponding months of the prior-year period.</t>
  </si>
  <si>
    <t>Paid net membership additions (losses)</t>
  </si>
  <si>
    <t>Paid net membership additions</t>
  </si>
  <si>
    <t>Paid memberships at end of period</t>
  </si>
  <si>
    <t>Average paying memberships</t>
  </si>
  <si>
    <t>Average monthly revenue per paying membership</t>
  </si>
  <si>
    <t>% change as compared to prior-year period</t>
  </si>
  <si>
    <t>Constant currency % change as compared to prior-year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</si>
</sst>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6">
    <border>
      <left/>
      <right/>
      <top/>
      <bottom/>
      <diagonal/>
    </border>
    <border>
      <left/>
      <right/>
      <top style="thin">
        <color auto="1"/>
      </top>
      <bottom style="medium">
        <color auto="1"/>
      </bottom>
      <diagonal/>
    </border>
    <border>
      <left/>
      <right/>
      <top/>
      <bottom style="thin">
        <color auto="1"/>
      </bottom>
      <diagonal/>
    </border>
    <border>
      <left/>
      <right/>
      <top/>
      <bottom style="thin">
        <color rgb="FF000000"/>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40">
    <xf numFmtId="0" fontId="0" fillId="0" borderId="0" xfId="0"/>
    <xf numFmtId="0" fontId="2" fillId="0" borderId="0" xfId="0" applyFont="1" applyFill="1"/>
    <xf numFmtId="6" fontId="3" fillId="0" borderId="0" xfId="0" applyNumberFormat="1" applyFont="1"/>
    <xf numFmtId="0" fontId="2" fillId="0" borderId="0" xfId="3" applyFont="1" applyFill="1" applyBorder="1"/>
    <xf numFmtId="0" fontId="2" fillId="0" borderId="0" xfId="3" quotePrefix="1" applyFont="1" applyFill="1" applyBorder="1"/>
    <xf numFmtId="0" fontId="5" fillId="0" borderId="0" xfId="3" applyFont="1" applyFill="1" applyBorder="1"/>
    <xf numFmtId="164" fontId="2" fillId="0" borderId="0" xfId="0" applyNumberFormat="1" applyFont="1" applyFill="1" applyBorder="1"/>
    <xf numFmtId="165" fontId="2" fillId="0" borderId="0" xfId="0" applyNumberFormat="1" applyFont="1" applyFill="1"/>
    <xf numFmtId="166" fontId="2" fillId="0" borderId="0" xfId="0" applyNumberFormat="1" applyFont="1" applyFill="1" applyBorder="1"/>
    <xf numFmtId="164" fontId="2" fillId="0" borderId="0" xfId="0" applyNumberFormat="1" applyFont="1" applyFill="1"/>
    <xf numFmtId="164" fontId="7" fillId="0" borderId="0" xfId="1" applyNumberFormat="1" applyFont="1" applyFill="1" applyBorder="1"/>
    <xf numFmtId="0" fontId="5" fillId="0" borderId="0" xfId="0" applyFont="1" applyFill="1"/>
    <xf numFmtId="166" fontId="5" fillId="0" borderId="0" xfId="0" applyNumberFormat="1" applyFont="1" applyFill="1"/>
    <xf numFmtId="164" fontId="7" fillId="0" borderId="1" xfId="1" applyNumberFormat="1" applyFont="1" applyFill="1" applyBorder="1"/>
    <xf numFmtId="166" fontId="2" fillId="0" borderId="0" xfId="0" applyNumberFormat="1" applyFont="1" applyFill="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64" fontId="8" fillId="0" borderId="0" xfId="1" applyNumberFormat="1" applyFont="1" applyFill="1" applyBorder="1"/>
    <xf numFmtId="164" fontId="7" fillId="2" borderId="0" xfId="2" applyNumberFormat="1" applyFont="1" applyFill="1" applyBorder="1" applyProtection="1"/>
    <xf numFmtId="164" fontId="8" fillId="2" borderId="0" xfId="1" applyNumberFormat="1" applyFont="1" applyFill="1" applyBorder="1"/>
    <xf numFmtId="166" fontId="3" fillId="0" borderId="3" xfId="0" applyNumberFormat="1" applyFont="1" applyBorder="1" applyAlignment="1"/>
    <xf numFmtId="166" fontId="3" fillId="0" borderId="0" xfId="0" applyNumberFormat="1" applyFont="1" applyAlignment="1"/>
    <xf numFmtId="6" fontId="3" fillId="0" borderId="0" xfId="0" applyNumberFormat="1" applyFont="1" applyBorder="1" applyAlignment="1">
      <alignment horizontal="right"/>
    </xf>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67"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65" fontId="2" fillId="0" borderId="0" xfId="5" applyNumberFormat="1" applyFont="1" applyFill="1"/>
    <xf numFmtId="0" fontId="2" fillId="0" borderId="0" xfId="4" applyNumberFormat="1" applyFont="1" applyFill="1" applyBorder="1" applyAlignment="1">
      <alignment horizontal="right"/>
    </xf>
    <xf numFmtId="165" fontId="5" fillId="0" borderId="0" xfId="5" applyNumberFormat="1" applyFont="1" applyFill="1"/>
    <xf numFmtId="166" fontId="2" fillId="0" borderId="2" xfId="1" applyNumberFormat="1" applyFont="1" applyFill="1" applyBorder="1"/>
    <xf numFmtId="165" fontId="2" fillId="0" borderId="0" xfId="5" applyNumberFormat="1" applyFont="1" applyFill="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Fill="1" applyAlignment="1">
      <alignment horizontal="left"/>
    </xf>
    <xf numFmtId="0" fontId="2" fillId="0" borderId="0" xfId="5" applyFont="1" applyFill="1"/>
    <xf numFmtId="165" fontId="5" fillId="2" borderId="0" xfId="5" applyNumberFormat="1" applyFont="1" applyFill="1"/>
    <xf numFmtId="165" fontId="12" fillId="0" borderId="0" xfId="4" applyNumberFormat="1" applyFont="1" applyFill="1" applyBorder="1"/>
    <xf numFmtId="165" fontId="5" fillId="2" borderId="0" xfId="5" applyNumberFormat="1" applyFont="1" applyFill="1" applyBorder="1"/>
    <xf numFmtId="165" fontId="2" fillId="0" borderId="0" xfId="4" applyNumberFormat="1" applyFont="1" applyFill="1"/>
    <xf numFmtId="167" fontId="5" fillId="2" borderId="0" xfId="5" applyNumberFormat="1" applyFont="1" applyFill="1"/>
    <xf numFmtId="37" fontId="2" fillId="0" borderId="0" xfId="7" applyFont="1" applyFill="1" applyBorder="1"/>
    <xf numFmtId="167" fontId="5" fillId="2" borderId="0" xfId="4" applyNumberFormat="1" applyFont="1" applyFill="1" applyBorder="1" applyAlignment="1">
      <alignment horizontal="center"/>
    </xf>
    <xf numFmtId="167" fontId="9"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1" fillId="0" borderId="0" xfId="5" applyFont="1" applyFill="1"/>
    <xf numFmtId="0" fontId="5" fillId="2" borderId="0" xfId="5" applyFont="1" applyFill="1"/>
    <xf numFmtId="170" fontId="5" fillId="2" borderId="0" xfId="5" applyNumberFormat="1" applyFont="1" applyFill="1" applyBorder="1"/>
    <xf numFmtId="170" fontId="2" fillId="0" borderId="0" xfId="5" applyNumberFormat="1" applyFont="1" applyFill="1" applyBorder="1"/>
    <xf numFmtId="171" fontId="5" fillId="2" borderId="0" xfId="5" applyNumberFormat="1" applyFont="1" applyFill="1" applyBorder="1"/>
    <xf numFmtId="171" fontId="2" fillId="0" borderId="0" xfId="5" applyNumberFormat="1" applyFont="1" applyFill="1" applyBorder="1"/>
    <xf numFmtId="164" fontId="2" fillId="0" borderId="1" xfId="5" applyNumberFormat="1" applyFont="1" applyFill="1" applyBorder="1"/>
    <xf numFmtId="164" fontId="2" fillId="0" borderId="0" xfId="5" applyNumberFormat="1" applyFont="1" applyFill="1" applyBorder="1"/>
    <xf numFmtId="166" fontId="15" fillId="2" borderId="0" xfId="5" applyNumberFormat="1" applyFont="1" applyFill="1" applyBorder="1"/>
    <xf numFmtId="166" fontId="2" fillId="0" borderId="2" xfId="5" applyNumberFormat="1" applyFont="1" applyFill="1" applyBorder="1"/>
    <xf numFmtId="166" fontId="2" fillId="0" borderId="0" xfId="5" applyNumberFormat="1" applyFont="1" applyFill="1" applyBorder="1"/>
    <xf numFmtId="166" fontId="2" fillId="0" borderId="4" xfId="5" applyNumberFormat="1" applyFont="1" applyFill="1" applyBorder="1"/>
    <xf numFmtId="166" fontId="5" fillId="2" borderId="4" xfId="5" applyNumberFormat="1" applyFont="1" applyFill="1" applyBorder="1"/>
    <xf numFmtId="166" fontId="5" fillId="2" borderId="0" xfId="5" applyNumberFormat="1" applyFont="1" applyFill="1" applyBorder="1"/>
    <xf numFmtId="6" fontId="15" fillId="2" borderId="0" xfId="5" applyNumberFormat="1" applyFont="1" applyFill="1" applyBorder="1" applyAlignment="1">
      <alignment horizontal="right"/>
    </xf>
    <xf numFmtId="6" fontId="3" fillId="0" borderId="0" xfId="5" applyNumberFormat="1" applyFont="1" applyBorder="1" applyAlignment="1">
      <alignment horizontal="right"/>
    </xf>
    <xf numFmtId="172" fontId="2" fillId="0" borderId="0" xfId="5" applyNumberFormat="1" applyFont="1" applyFill="1" applyBorder="1"/>
    <xf numFmtId="167" fontId="9" fillId="0" borderId="0" xfId="4" applyNumberFormat="1" applyFont="1" applyFill="1" applyBorder="1" applyAlignment="1">
      <alignment horizontal="center"/>
    </xf>
    <xf numFmtId="167" fontId="9" fillId="2" borderId="0" xfId="4" applyNumberFormat="1" applyFont="1" applyFill="1" applyBorder="1" applyAlignment="1">
      <alignment horizontal="center"/>
    </xf>
    <xf numFmtId="0" fontId="14" fillId="0" borderId="0" xfId="4" applyNumberFormat="1" applyFont="1" applyFill="1" applyBorder="1"/>
    <xf numFmtId="164" fontId="5" fillId="2" borderId="1" xfId="3" applyNumberFormat="1" applyFont="1" applyFill="1" applyBorder="1"/>
    <xf numFmtId="164" fontId="2" fillId="0" borderId="1" xfId="3" applyNumberFormat="1" applyFont="1" applyFill="1" applyBorder="1"/>
    <xf numFmtId="0" fontId="5" fillId="0" borderId="0" xfId="4" applyFont="1" applyFill="1" applyBorder="1"/>
    <xf numFmtId="166" fontId="16" fillId="0" borderId="0" xfId="1" applyNumberFormat="1" applyFont="1" applyFill="1" applyBorder="1"/>
    <xf numFmtId="170" fontId="2" fillId="0" borderId="0" xfId="3" applyNumberFormat="1" applyFont="1" applyFill="1" applyBorder="1"/>
    <xf numFmtId="164" fontId="2" fillId="0" borderId="0" xfId="1" applyNumberFormat="1" applyFont="1" applyFill="1" applyBorder="1"/>
    <xf numFmtId="169" fontId="12" fillId="0" borderId="0" xfId="4" applyNumberFormat="1" applyFont="1" applyFill="1" applyBorder="1"/>
    <xf numFmtId="0" fontId="5" fillId="2" borderId="0" xfId="3" applyFont="1" applyFill="1" applyBorder="1"/>
    <xf numFmtId="169" fontId="5" fillId="0" borderId="0" xfId="4" applyNumberFormat="1" applyFont="1" applyFill="1" applyBorder="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applyFill="1" applyBorder="1"/>
    <xf numFmtId="166" fontId="5" fillId="2" borderId="5" xfId="1" applyNumberFormat="1" applyFont="1" applyFill="1" applyBorder="1"/>
    <xf numFmtId="166" fontId="2" fillId="0" borderId="5"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0" fontId="2" fillId="0" borderId="0" xfId="3" applyFont="1" applyFill="1" applyBorder="1" applyAlignment="1"/>
    <xf numFmtId="0" fontId="5" fillId="2" borderId="0" xfId="5" applyFont="1" applyFill="1" applyBorder="1"/>
    <xf numFmtId="166" fontId="5" fillId="0" borderId="0" xfId="1" applyNumberFormat="1" applyFont="1" applyFill="1" applyBorder="1"/>
    <xf numFmtId="1" fontId="9" fillId="2" borderId="0" xfId="4" applyNumberFormat="1" applyFont="1" applyFill="1" applyBorder="1" applyAlignment="1">
      <alignment horizontal="center"/>
    </xf>
    <xf numFmtId="3" fontId="3" fillId="0" borderId="0" xfId="0" applyNumberFormat="1" applyFont="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73" fontId="7" fillId="0" borderId="1" xfId="1" applyNumberFormat="1" applyFont="1" applyFill="1" applyBorder="1"/>
    <xf numFmtId="173" fontId="7" fillId="2" borderId="1" xfId="1" applyNumberFormat="1" applyFont="1" applyFill="1" applyBorder="1"/>
    <xf numFmtId="173" fontId="8" fillId="0" borderId="0" xfId="1" applyNumberFormat="1" applyFont="1" applyFill="1" applyBorder="1"/>
    <xf numFmtId="173" fontId="7" fillId="2" borderId="0" xfId="2" applyNumberFormat="1" applyFont="1" applyFill="1" applyBorder="1" applyProtection="1"/>
    <xf numFmtId="166" fontId="3" fillId="0" borderId="0" xfId="1" applyNumberFormat="1" applyFont="1" applyAlignment="1"/>
    <xf numFmtId="166" fontId="3" fillId="0" borderId="2" xfId="1" applyNumberFormat="1" applyFont="1" applyBorder="1"/>
    <xf numFmtId="173" fontId="2" fillId="0" borderId="1" xfId="5" applyNumberFormat="1" applyFont="1" applyFill="1" applyBorder="1"/>
    <xf numFmtId="173" fontId="5" fillId="2" borderId="1" xfId="5" applyNumberFormat="1" applyFont="1" applyFill="1" applyBorder="1"/>
    <xf numFmtId="168" fontId="2" fillId="0" borderId="0" xfId="5" applyNumberFormat="1" applyFont="1" applyFill="1"/>
    <xf numFmtId="168" fontId="2" fillId="0" borderId="0" xfId="1" applyNumberFormat="1" applyFont="1" applyFill="1" applyBorder="1"/>
    <xf numFmtId="168"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73" fontId="2" fillId="0" borderId="0" xfId="0" applyNumberFormat="1" applyFont="1" applyFill="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5" fontId="5" fillId="0" borderId="0" xfId="5" applyNumberFormat="1" applyFont="1" applyFill="1" applyBorder="1"/>
    <xf numFmtId="168" fontId="5" fillId="0" borderId="0" xfId="2" applyNumberFormat="1" applyFont="1" applyFill="1" applyBorder="1"/>
    <xf numFmtId="165" fontId="5" fillId="0" borderId="0" xfId="5" applyNumberFormat="1" applyFont="1" applyFill="1" applyAlignment="1">
      <alignment horizontal="left"/>
    </xf>
    <xf numFmtId="167" fontId="9" fillId="0" borderId="0" xfId="4" applyNumberFormat="1" applyFont="1" applyFill="1" applyBorder="1" applyAlignment="1">
      <alignment horizontal="center" wrapText="1"/>
    </xf>
    <xf numFmtId="0" fontId="2" fillId="0" borderId="0" xfId="5" applyFont="1" applyFill="1" applyAlignment="1"/>
    <xf numFmtId="166" fontId="3" fillId="0" borderId="0" xfId="1" applyNumberFormat="1" applyFont="1" applyBorder="1"/>
    <xf numFmtId="0" fontId="9" fillId="0" borderId="0" xfId="5" applyFont="1" applyFill="1"/>
    <xf numFmtId="0" fontId="9" fillId="0" borderId="0" xfId="5" applyNumberFormat="1" applyFont="1" applyFill="1" applyAlignment="1">
      <alignment horizontal="center" wrapText="1"/>
    </xf>
    <xf numFmtId="167" fontId="9" fillId="0" borderId="0" xfId="4" applyNumberFormat="1" applyFont="1" applyFill="1" applyBorder="1" applyAlignment="1">
      <alignment horizontal="center" wrapText="1"/>
    </xf>
    <xf numFmtId="167" fontId="9" fillId="0" borderId="0" xfId="4" applyNumberFormat="1" applyFont="1" applyFill="1" applyBorder="1" applyAlignment="1">
      <alignment horizontal="center"/>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xf numFmtId="165" fontId="2" fillId="0" borderId="0" xfId="5" applyNumberFormat="1" applyFont="1" applyFill="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29"/>
  <sheetViews>
    <sheetView tabSelected="1" view="pageBreakPreview" zoomScaleNormal="130" zoomScaleSheetLayoutView="100" zoomScalePageLayoutView="130" workbookViewId="0">
      <pane xSplit="4" topLeftCell="E1" activePane="topRight" state="frozen"/>
      <selection pane="topRight" activeCell="E1" sqref="E1"/>
    </sheetView>
  </sheetViews>
  <sheetFormatPr baseColWidth="10" defaultColWidth="9.1640625" defaultRowHeight="14"/>
  <cols>
    <col min="1" max="1" width="4.5" style="48" customWidth="1"/>
    <col min="2" max="2" width="4.33203125" style="48" customWidth="1"/>
    <col min="3" max="3" width="9.1640625" style="48"/>
    <col min="4" max="4" width="20.1640625" style="48" customWidth="1"/>
    <col min="5" max="5" width="2" style="48" customWidth="1"/>
    <col min="6" max="6" width="13" style="48" customWidth="1"/>
    <col min="7" max="7" width="13.6640625" style="48" customWidth="1"/>
    <col min="8" max="9" width="13.33203125" style="48" customWidth="1"/>
    <col min="10" max="10" width="17.5" style="48" bestFit="1" customWidth="1"/>
    <col min="11" max="11" width="13" style="48" customWidth="1"/>
    <col min="12" max="12" width="13.6640625" style="48" customWidth="1"/>
    <col min="13" max="14" width="13.33203125" style="48" customWidth="1"/>
    <col min="15" max="15" width="17.5" style="48" customWidth="1"/>
    <col min="16" max="16" width="13" style="48" customWidth="1"/>
    <col min="17" max="16384" width="9.1640625" style="48"/>
  </cols>
  <sheetData>
    <row r="1" spans="1:16" ht="16">
      <c r="A1" s="36" t="s">
        <v>31</v>
      </c>
      <c r="B1" s="78"/>
      <c r="C1" s="78"/>
      <c r="D1" s="78"/>
      <c r="E1" s="57"/>
    </row>
    <row r="2" spans="1:16" ht="16">
      <c r="A2" s="36" t="s">
        <v>52</v>
      </c>
      <c r="B2" s="78"/>
      <c r="C2" s="78"/>
      <c r="D2" s="78"/>
      <c r="E2" s="57"/>
    </row>
    <row r="3" spans="1:16" ht="12.75" customHeight="1">
      <c r="A3" s="32" t="s">
        <v>29</v>
      </c>
      <c r="B3" s="78"/>
      <c r="C3" s="78"/>
      <c r="D3" s="78"/>
      <c r="E3" s="57"/>
    </row>
    <row r="4" spans="1:16">
      <c r="A4" s="32" t="s">
        <v>51</v>
      </c>
      <c r="B4" s="31"/>
      <c r="C4" s="31"/>
      <c r="D4" s="31"/>
      <c r="E4" s="57"/>
    </row>
    <row r="5" spans="1:16" ht="24.75" customHeight="1">
      <c r="A5" s="32"/>
      <c r="B5" s="31"/>
      <c r="C5" s="31"/>
      <c r="D5" s="31"/>
      <c r="E5" s="76"/>
      <c r="F5" s="134" t="s">
        <v>50</v>
      </c>
      <c r="G5" s="134"/>
      <c r="H5" s="134"/>
      <c r="I5" s="134"/>
      <c r="J5" s="77" t="s">
        <v>38</v>
      </c>
      <c r="K5" s="134" t="s">
        <v>50</v>
      </c>
      <c r="L5" s="134"/>
      <c r="M5" s="134"/>
      <c r="N5" s="134"/>
      <c r="O5" s="77" t="s">
        <v>38</v>
      </c>
      <c r="P5" s="129" t="s">
        <v>50</v>
      </c>
    </row>
    <row r="6" spans="1:16">
      <c r="A6" s="32"/>
      <c r="B6" s="31"/>
      <c r="C6" s="31"/>
      <c r="D6" s="31"/>
      <c r="E6" s="33"/>
      <c r="F6" s="33" t="s">
        <v>23</v>
      </c>
      <c r="G6" s="33" t="s">
        <v>26</v>
      </c>
      <c r="H6" s="33" t="s">
        <v>25</v>
      </c>
      <c r="I6" s="33" t="s">
        <v>24</v>
      </c>
      <c r="J6" s="55" t="s">
        <v>24</v>
      </c>
      <c r="K6" s="33" t="s">
        <v>23</v>
      </c>
      <c r="L6" s="33" t="s">
        <v>26</v>
      </c>
      <c r="M6" s="33" t="s">
        <v>25</v>
      </c>
      <c r="N6" s="33" t="s">
        <v>24</v>
      </c>
      <c r="O6" s="55" t="s">
        <v>24</v>
      </c>
      <c r="P6" s="33" t="s">
        <v>23</v>
      </c>
    </row>
    <row r="7" spans="1:16">
      <c r="A7" s="32"/>
      <c r="B7" s="31"/>
      <c r="C7" s="31"/>
      <c r="D7" s="31"/>
      <c r="E7" s="29"/>
      <c r="F7" s="29">
        <v>2018</v>
      </c>
      <c r="G7" s="29">
        <v>2018</v>
      </c>
      <c r="H7" s="29">
        <v>2018</v>
      </c>
      <c r="I7" s="29">
        <v>2018</v>
      </c>
      <c r="J7" s="30">
        <v>2018</v>
      </c>
      <c r="K7" s="29">
        <v>2019</v>
      </c>
      <c r="L7" s="29">
        <f>K7</f>
        <v>2019</v>
      </c>
      <c r="M7" s="29">
        <f>L7</f>
        <v>2019</v>
      </c>
      <c r="N7" s="29">
        <v>2019</v>
      </c>
      <c r="O7" s="30">
        <v>2019</v>
      </c>
      <c r="P7" s="29">
        <v>2020</v>
      </c>
    </row>
    <row r="8" spans="1:16">
      <c r="A8" s="32"/>
      <c r="B8" s="31"/>
      <c r="C8" s="31"/>
      <c r="D8" s="31"/>
      <c r="E8" s="75"/>
      <c r="F8" s="57"/>
      <c r="G8" s="57"/>
      <c r="H8" s="57"/>
      <c r="I8" s="57"/>
      <c r="J8" s="60"/>
      <c r="K8" s="57"/>
      <c r="L8" s="57"/>
      <c r="M8" s="57"/>
      <c r="N8" s="57"/>
      <c r="O8" s="60"/>
      <c r="P8" s="57"/>
    </row>
    <row r="9" spans="1:16">
      <c r="A9" s="31" t="s">
        <v>36</v>
      </c>
      <c r="B9" s="31"/>
      <c r="C9" s="31"/>
      <c r="D9" s="31"/>
      <c r="E9" s="66"/>
      <c r="F9" s="74">
        <v>3700856</v>
      </c>
      <c r="G9" s="74">
        <v>3907270</v>
      </c>
      <c r="H9" s="74">
        <v>3999374</v>
      </c>
      <c r="I9" s="74">
        <v>4186841</v>
      </c>
      <c r="J9" s="73">
        <f t="shared" ref="J9:J14" si="0">SUM(F9:I9)</f>
        <v>15794341</v>
      </c>
      <c r="K9" s="74">
        <v>4520992</v>
      </c>
      <c r="L9" s="74">
        <v>4923116</v>
      </c>
      <c r="M9" s="74">
        <v>5244905</v>
      </c>
      <c r="N9" s="74">
        <v>5467434</v>
      </c>
      <c r="O9" s="73">
        <f t="shared" ref="O9:O14" si="1">SUM(K9:N9)</f>
        <v>20156447</v>
      </c>
      <c r="P9" s="74">
        <v>5767691</v>
      </c>
    </row>
    <row r="10" spans="1:16">
      <c r="B10" s="32" t="s">
        <v>35</v>
      </c>
      <c r="C10" s="31"/>
      <c r="D10" s="31"/>
      <c r="E10" s="57"/>
      <c r="F10" s="102">
        <v>2300579</v>
      </c>
      <c r="G10" s="101">
        <v>2402431</v>
      </c>
      <c r="H10" s="101">
        <v>2531128</v>
      </c>
      <c r="I10" s="101">
        <v>2733400</v>
      </c>
      <c r="J10" s="67">
        <f t="shared" si="0"/>
        <v>9967538</v>
      </c>
      <c r="K10" s="102">
        <v>2870614</v>
      </c>
      <c r="L10" s="101">
        <v>3005657</v>
      </c>
      <c r="M10" s="101">
        <v>3097919</v>
      </c>
      <c r="N10" s="101">
        <v>3466023</v>
      </c>
      <c r="O10" s="67">
        <f t="shared" si="1"/>
        <v>12440213</v>
      </c>
      <c r="P10" s="102">
        <v>3599701</v>
      </c>
    </row>
    <row r="11" spans="1:16">
      <c r="B11" s="32" t="s">
        <v>34</v>
      </c>
      <c r="C11" s="31"/>
      <c r="D11" s="31"/>
      <c r="E11" s="69"/>
      <c r="F11" s="102">
        <v>536777</v>
      </c>
      <c r="G11" s="101">
        <v>592007</v>
      </c>
      <c r="H11" s="101">
        <v>510330</v>
      </c>
      <c r="I11" s="101">
        <v>730355</v>
      </c>
      <c r="J11" s="67">
        <f t="shared" si="0"/>
        <v>2369469</v>
      </c>
      <c r="K11" s="102">
        <v>616578</v>
      </c>
      <c r="L11" s="101">
        <v>603150</v>
      </c>
      <c r="M11" s="101">
        <v>553797</v>
      </c>
      <c r="N11" s="101">
        <v>878937</v>
      </c>
      <c r="O11" s="67">
        <f t="shared" si="1"/>
        <v>2652462</v>
      </c>
      <c r="P11" s="102">
        <v>503830</v>
      </c>
    </row>
    <row r="12" spans="1:16">
      <c r="B12" s="32" t="s">
        <v>49</v>
      </c>
      <c r="C12" s="31"/>
      <c r="D12" s="31"/>
      <c r="E12" s="69"/>
      <c r="F12" s="102">
        <v>282310</v>
      </c>
      <c r="G12" s="101">
        <v>299095</v>
      </c>
      <c r="H12" s="101">
        <v>308620</v>
      </c>
      <c r="I12" s="101">
        <v>331789</v>
      </c>
      <c r="J12" s="67">
        <f t="shared" si="0"/>
        <v>1221814</v>
      </c>
      <c r="K12" s="102">
        <v>372764</v>
      </c>
      <c r="L12" s="101">
        <v>383233</v>
      </c>
      <c r="M12" s="101">
        <v>379776</v>
      </c>
      <c r="N12" s="101">
        <v>409376</v>
      </c>
      <c r="O12" s="67">
        <f t="shared" si="1"/>
        <v>1545149</v>
      </c>
      <c r="P12" s="102">
        <v>453817</v>
      </c>
    </row>
    <row r="13" spans="1:16">
      <c r="B13" s="32" t="s">
        <v>48</v>
      </c>
      <c r="C13" s="31"/>
      <c r="D13" s="31"/>
      <c r="E13" s="69"/>
      <c r="F13" s="103">
        <v>134612</v>
      </c>
      <c r="G13" s="101">
        <v>151524</v>
      </c>
      <c r="H13" s="101">
        <v>168628</v>
      </c>
      <c r="I13" s="101">
        <v>175530</v>
      </c>
      <c r="J13" s="67">
        <f t="shared" si="0"/>
        <v>630294</v>
      </c>
      <c r="K13" s="103">
        <v>201952</v>
      </c>
      <c r="L13" s="101">
        <v>224657</v>
      </c>
      <c r="M13" s="101">
        <v>233174</v>
      </c>
      <c r="N13" s="101">
        <v>254586</v>
      </c>
      <c r="O13" s="67">
        <f t="shared" si="1"/>
        <v>914369</v>
      </c>
      <c r="P13" s="103">
        <v>252087</v>
      </c>
    </row>
    <row r="14" spans="1:16">
      <c r="A14" s="32" t="s">
        <v>33</v>
      </c>
      <c r="B14" s="31"/>
      <c r="C14" s="31"/>
      <c r="D14" s="31"/>
      <c r="E14" s="69"/>
      <c r="F14" s="69">
        <f>F9-SUM(F10:F13)</f>
        <v>446578</v>
      </c>
      <c r="G14" s="70">
        <f>G9-SUM(G10:G13)</f>
        <v>462213</v>
      </c>
      <c r="H14" s="70">
        <f>H9-SUM(H10:H13)</f>
        <v>480668</v>
      </c>
      <c r="I14" s="70">
        <f>I9-SUM(I10:I13)</f>
        <v>215767</v>
      </c>
      <c r="J14" s="71">
        <f t="shared" si="0"/>
        <v>1605226</v>
      </c>
      <c r="K14" s="69">
        <f>K9-SUM(K10:K13)</f>
        <v>459084</v>
      </c>
      <c r="L14" s="70">
        <f>L9-SUM(L10:L13)</f>
        <v>706419</v>
      </c>
      <c r="M14" s="70">
        <f>M9-SUM(M10:M13)</f>
        <v>980239</v>
      </c>
      <c r="N14" s="70">
        <f>N9-SUM(N10:N13)</f>
        <v>458512</v>
      </c>
      <c r="O14" s="71">
        <f t="shared" si="1"/>
        <v>2604254</v>
      </c>
      <c r="P14" s="70">
        <f>P9-SUM(P10:P13)</f>
        <v>958256</v>
      </c>
    </row>
    <row r="15" spans="1:16">
      <c r="A15" s="32" t="s">
        <v>47</v>
      </c>
      <c r="B15" s="31"/>
      <c r="C15" s="31"/>
      <c r="D15" s="31"/>
      <c r="E15" s="57"/>
      <c r="F15" s="69"/>
      <c r="G15" s="69"/>
      <c r="H15" s="69"/>
      <c r="I15" s="69"/>
      <c r="J15" s="72"/>
      <c r="K15" s="69"/>
      <c r="L15" s="69"/>
      <c r="M15" s="69"/>
      <c r="N15" s="69"/>
      <c r="O15" s="72"/>
      <c r="P15" s="69"/>
    </row>
    <row r="16" spans="1:16">
      <c r="A16" s="32"/>
      <c r="B16" s="31" t="s">
        <v>46</v>
      </c>
      <c r="C16" s="31"/>
      <c r="D16" s="31"/>
      <c r="E16" s="57"/>
      <c r="F16" s="69">
        <v>-81219</v>
      </c>
      <c r="G16" s="69">
        <v>-101605</v>
      </c>
      <c r="H16" s="69">
        <v>-108862</v>
      </c>
      <c r="I16" s="69">
        <v>-128807</v>
      </c>
      <c r="J16" s="67">
        <f>SUM(F16:I16)</f>
        <v>-420493</v>
      </c>
      <c r="K16" s="69">
        <v>-135529</v>
      </c>
      <c r="L16" s="69">
        <v>-152033</v>
      </c>
      <c r="M16" s="69">
        <v>-160660</v>
      </c>
      <c r="N16" s="69">
        <v>-177801</v>
      </c>
      <c r="O16" s="67">
        <f>SUM(K16:N16)</f>
        <v>-626023</v>
      </c>
      <c r="P16" s="69">
        <v>-184083</v>
      </c>
    </row>
    <row r="17" spans="1:16" s="57" customFormat="1">
      <c r="A17" s="32"/>
      <c r="B17" s="31" t="s">
        <v>45</v>
      </c>
      <c r="C17" s="31"/>
      <c r="D17" s="31"/>
      <c r="E17" s="69"/>
      <c r="F17" s="69">
        <v>-65743</v>
      </c>
      <c r="G17" s="69">
        <v>68028</v>
      </c>
      <c r="H17" s="69">
        <v>7004</v>
      </c>
      <c r="I17" s="69">
        <v>32436</v>
      </c>
      <c r="J17" s="67">
        <f>SUM(F17:I17)</f>
        <v>41725</v>
      </c>
      <c r="K17" s="69">
        <v>76104</v>
      </c>
      <c r="L17" s="69">
        <v>-53470</v>
      </c>
      <c r="M17" s="69">
        <v>192744</v>
      </c>
      <c r="N17" s="69">
        <v>-131378</v>
      </c>
      <c r="O17" s="67">
        <f>SUM(K17:N17)</f>
        <v>84000</v>
      </c>
      <c r="P17" s="69">
        <v>21697</v>
      </c>
    </row>
    <row r="18" spans="1:16">
      <c r="A18" s="32" t="s">
        <v>44</v>
      </c>
      <c r="B18" s="32"/>
      <c r="C18" s="32"/>
      <c r="D18" s="32"/>
      <c r="E18" s="69"/>
      <c r="F18" s="70">
        <f>SUM(F14:F17)</f>
        <v>299616</v>
      </c>
      <c r="G18" s="70">
        <f>SUM(G14:G17)</f>
        <v>428636</v>
      </c>
      <c r="H18" s="70">
        <f>SUM(H14:H17)</f>
        <v>378810</v>
      </c>
      <c r="I18" s="70">
        <f>SUM(I14:I17)</f>
        <v>119396</v>
      </c>
      <c r="J18" s="71">
        <f>SUM(F18:I18)</f>
        <v>1226458</v>
      </c>
      <c r="K18" s="70">
        <f>SUM(K14:K17)</f>
        <v>399659</v>
      </c>
      <c r="L18" s="70">
        <f>SUM(L14:L17)</f>
        <v>500916</v>
      </c>
      <c r="M18" s="70">
        <f>SUM(M14:M17)</f>
        <v>1012323</v>
      </c>
      <c r="N18" s="70">
        <f>SUM(N14:N17)</f>
        <v>149333</v>
      </c>
      <c r="O18" s="71">
        <f>SUM(K18:N18)</f>
        <v>2062231</v>
      </c>
      <c r="P18" s="70">
        <f>SUM(P14:P17)</f>
        <v>795870</v>
      </c>
    </row>
    <row r="19" spans="1:16">
      <c r="A19" s="32" t="s">
        <v>32</v>
      </c>
      <c r="B19" s="31"/>
      <c r="C19" s="31"/>
      <c r="D19" s="31"/>
      <c r="E19" s="69"/>
      <c r="F19" s="68">
        <v>9492</v>
      </c>
      <c r="G19" s="68">
        <v>44287</v>
      </c>
      <c r="H19" s="69">
        <v>-24025</v>
      </c>
      <c r="I19" s="69">
        <v>-14538</v>
      </c>
      <c r="J19" s="67">
        <f>SUM(F19:I19)</f>
        <v>15216</v>
      </c>
      <c r="K19" s="68">
        <v>55607</v>
      </c>
      <c r="L19" s="68">
        <v>230266</v>
      </c>
      <c r="M19" s="69">
        <v>347079</v>
      </c>
      <c r="N19" s="69">
        <v>-437637</v>
      </c>
      <c r="O19" s="67">
        <f>SUM(K19:N19)</f>
        <v>195315</v>
      </c>
      <c r="P19" s="68">
        <v>86803</v>
      </c>
    </row>
    <row r="20" spans="1:16" ht="15" thickBot="1">
      <c r="A20" s="32" t="s">
        <v>43</v>
      </c>
      <c r="B20" s="32"/>
      <c r="C20" s="32"/>
      <c r="D20" s="32"/>
      <c r="E20" s="66"/>
      <c r="F20" s="110">
        <f>F18-F19</f>
        <v>290124</v>
      </c>
      <c r="G20" s="65">
        <f>G18-G19</f>
        <v>384349</v>
      </c>
      <c r="H20" s="65">
        <f>H18-H19</f>
        <v>402835</v>
      </c>
      <c r="I20" s="65">
        <f>I18-I19</f>
        <v>133934</v>
      </c>
      <c r="J20" s="111">
        <f>SUM(F20:I20)</f>
        <v>1211242</v>
      </c>
      <c r="K20" s="110">
        <f>K18-K19</f>
        <v>344052</v>
      </c>
      <c r="L20" s="65">
        <f>L18-L19</f>
        <v>270650</v>
      </c>
      <c r="M20" s="65">
        <f>M18-M19</f>
        <v>665244</v>
      </c>
      <c r="N20" s="65">
        <f>N18-N19</f>
        <v>586970</v>
      </c>
      <c r="O20" s="111">
        <f>SUM(K20:N20)</f>
        <v>1866916</v>
      </c>
      <c r="P20" s="65">
        <f>P18-P19</f>
        <v>709067</v>
      </c>
    </row>
    <row r="21" spans="1:16">
      <c r="A21" s="32" t="s">
        <v>42</v>
      </c>
      <c r="B21" s="32"/>
      <c r="C21" s="32"/>
      <c r="D21" s="32"/>
      <c r="E21" s="57"/>
      <c r="F21" s="64"/>
      <c r="G21" s="64"/>
      <c r="H21" s="64"/>
      <c r="I21" s="64"/>
      <c r="J21" s="63"/>
      <c r="K21" s="64"/>
      <c r="L21" s="64"/>
      <c r="M21" s="64"/>
      <c r="N21" s="64"/>
      <c r="O21" s="63"/>
      <c r="P21" s="64"/>
    </row>
    <row r="22" spans="1:16">
      <c r="A22" s="32"/>
      <c r="B22" s="32" t="s">
        <v>40</v>
      </c>
      <c r="C22" s="32"/>
      <c r="D22" s="32"/>
      <c r="E22" s="62"/>
      <c r="F22" s="62">
        <v>0.67</v>
      </c>
      <c r="G22" s="62">
        <v>0.88</v>
      </c>
      <c r="H22" s="62">
        <v>0.92</v>
      </c>
      <c r="I22" s="62">
        <v>0.31</v>
      </c>
      <c r="J22" s="61">
        <f>J20/J25</f>
        <v>2.7820724250873963</v>
      </c>
      <c r="K22" s="62">
        <v>0.79</v>
      </c>
      <c r="L22" s="62">
        <v>0.62</v>
      </c>
      <c r="M22" s="62">
        <v>1.52</v>
      </c>
      <c r="N22" s="62">
        <v>1.34</v>
      </c>
      <c r="O22" s="61">
        <f>O20/O25</f>
        <v>4.2643222117912556</v>
      </c>
      <c r="P22" s="62">
        <v>1.61</v>
      </c>
    </row>
    <row r="23" spans="1:16">
      <c r="A23" s="32"/>
      <c r="B23" s="32" t="s">
        <v>39</v>
      </c>
      <c r="C23" s="32"/>
      <c r="D23" s="32"/>
      <c r="E23" s="62"/>
      <c r="F23" s="62">
        <v>0.64</v>
      </c>
      <c r="G23" s="62">
        <v>0.85</v>
      </c>
      <c r="H23" s="62">
        <v>0.89</v>
      </c>
      <c r="I23" s="62">
        <v>0.3</v>
      </c>
      <c r="J23" s="61">
        <f>J20/J26</f>
        <v>2.6842284883566321</v>
      </c>
      <c r="K23" s="62">
        <v>0.76</v>
      </c>
      <c r="L23" s="62">
        <v>0.6</v>
      </c>
      <c r="M23" s="62">
        <v>1.47</v>
      </c>
      <c r="N23" s="62">
        <v>1.3</v>
      </c>
      <c r="O23" s="61">
        <f>O20/O26</f>
        <v>4.1324936637411041</v>
      </c>
      <c r="P23" s="62">
        <v>1.57</v>
      </c>
    </row>
    <row r="24" spans="1:16">
      <c r="A24" s="32" t="s">
        <v>41</v>
      </c>
      <c r="B24" s="32"/>
      <c r="C24" s="32"/>
      <c r="D24" s="32"/>
      <c r="E24" s="57"/>
      <c r="F24" s="58"/>
      <c r="G24" s="58"/>
      <c r="H24" s="58"/>
      <c r="I24" s="58"/>
      <c r="J24" s="60"/>
      <c r="K24" s="58"/>
      <c r="L24" s="58"/>
      <c r="M24" s="58"/>
      <c r="N24" s="58"/>
      <c r="O24" s="60"/>
      <c r="P24" s="58"/>
    </row>
    <row r="25" spans="1:16">
      <c r="A25" s="32"/>
      <c r="B25" s="32" t="s">
        <v>40</v>
      </c>
      <c r="C25" s="32"/>
      <c r="D25" s="32"/>
      <c r="E25" s="58"/>
      <c r="F25" s="58">
        <v>434174</v>
      </c>
      <c r="G25" s="58">
        <v>435097</v>
      </c>
      <c r="H25" s="58">
        <v>435809</v>
      </c>
      <c r="I25" s="58">
        <v>436385</v>
      </c>
      <c r="J25" s="46">
        <v>435374</v>
      </c>
      <c r="K25" s="58">
        <v>436947</v>
      </c>
      <c r="L25" s="58">
        <v>437587</v>
      </c>
      <c r="M25" s="58">
        <v>438090</v>
      </c>
      <c r="N25" s="58">
        <v>438547</v>
      </c>
      <c r="O25" s="46">
        <v>437799</v>
      </c>
      <c r="P25" s="58">
        <v>439352</v>
      </c>
    </row>
    <row r="26" spans="1:16">
      <c r="A26" s="32"/>
      <c r="B26" s="32" t="s">
        <v>39</v>
      </c>
      <c r="C26" s="32"/>
      <c r="D26" s="32"/>
      <c r="E26" s="58"/>
      <c r="F26" s="58">
        <v>450359</v>
      </c>
      <c r="G26" s="58">
        <v>451552</v>
      </c>
      <c r="H26" s="58">
        <v>451919</v>
      </c>
      <c r="I26" s="58">
        <v>451116</v>
      </c>
      <c r="J26" s="46">
        <v>451244</v>
      </c>
      <c r="K26" s="58">
        <v>451922</v>
      </c>
      <c r="L26" s="58">
        <v>452195</v>
      </c>
      <c r="M26" s="58">
        <v>451552</v>
      </c>
      <c r="N26" s="58">
        <v>451367</v>
      </c>
      <c r="O26" s="46">
        <v>451765</v>
      </c>
      <c r="P26" s="58">
        <v>452494</v>
      </c>
    </row>
    <row r="27" spans="1:16">
      <c r="A27" s="32"/>
      <c r="B27" s="32"/>
      <c r="C27" s="32"/>
      <c r="D27" s="32"/>
      <c r="E27" s="58"/>
    </row>
    <row r="28" spans="1:16">
      <c r="A28" s="38"/>
      <c r="B28" s="59"/>
      <c r="C28" s="32"/>
      <c r="D28" s="32"/>
      <c r="E28" s="58"/>
      <c r="F28" s="130"/>
      <c r="G28" s="130"/>
      <c r="H28" s="130"/>
      <c r="I28" s="130"/>
      <c r="J28" s="130"/>
      <c r="K28" s="130"/>
      <c r="L28" s="130"/>
      <c r="M28" s="130"/>
      <c r="N28" s="130"/>
      <c r="O28" s="130"/>
      <c r="P28" s="130"/>
    </row>
    <row r="29" spans="1:16">
      <c r="A29" s="57"/>
      <c r="B29" s="57"/>
      <c r="C29" s="57"/>
      <c r="D29" s="57"/>
      <c r="E29" s="57"/>
    </row>
  </sheetData>
  <mergeCells count="2">
    <mergeCell ref="F5:I5"/>
    <mergeCell ref="K5:N5"/>
  </mergeCells>
  <pageMargins left="0.35" right="0.24" top="0.27" bottom="0.75" header="0.17" footer="0.3"/>
  <pageSetup scale="6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8"/>
  <sheetViews>
    <sheetView view="pageBreakPreview" zoomScaleNormal="190" zoomScaleSheetLayoutView="100" zoomScalePageLayoutView="190" workbookViewId="0"/>
  </sheetViews>
  <sheetFormatPr baseColWidth="10" defaultColWidth="9.1640625" defaultRowHeight="14"/>
  <cols>
    <col min="1" max="1" width="4.6640625" style="1" customWidth="1"/>
    <col min="2" max="5" width="1.5" style="1" customWidth="1"/>
    <col min="6" max="6" width="38.83203125" style="1" customWidth="1"/>
    <col min="7" max="10" width="12" style="1" customWidth="1"/>
    <col min="11" max="11" width="13.5" style="1" bestFit="1" customWidth="1"/>
    <col min="12" max="12" width="11.33203125" style="1" customWidth="1"/>
    <col min="13" max="13" width="13.33203125" style="1" customWidth="1"/>
    <col min="14" max="14" width="12" style="1" bestFit="1" customWidth="1"/>
    <col min="15" max="15" width="13.5" style="1" bestFit="1" customWidth="1"/>
    <col min="16" max="16384" width="9.1640625" style="1"/>
  </cols>
  <sheetData>
    <row r="1" spans="1:19" ht="16">
      <c r="A1" s="36" t="s">
        <v>31</v>
      </c>
      <c r="B1" s="36"/>
      <c r="C1" s="35"/>
      <c r="D1" s="35"/>
      <c r="E1" s="35"/>
      <c r="F1" s="35"/>
    </row>
    <row r="2" spans="1:19" ht="16">
      <c r="A2" s="36" t="s">
        <v>30</v>
      </c>
      <c r="B2" s="36"/>
      <c r="C2" s="35"/>
      <c r="D2" s="35"/>
      <c r="E2" s="35"/>
      <c r="F2" s="35"/>
    </row>
    <row r="3" spans="1:19">
      <c r="A3" s="32" t="s">
        <v>29</v>
      </c>
      <c r="B3" s="32"/>
      <c r="C3" s="31"/>
      <c r="D3" s="31"/>
      <c r="E3" s="31"/>
      <c r="F3" s="31"/>
      <c r="G3" s="121"/>
      <c r="H3" s="121"/>
      <c r="I3" s="121"/>
      <c r="J3" s="121"/>
      <c r="K3" s="121"/>
      <c r="L3" s="121"/>
      <c r="M3" s="121"/>
      <c r="O3" s="121"/>
    </row>
    <row r="4" spans="1:19">
      <c r="A4" s="32" t="s">
        <v>28</v>
      </c>
      <c r="B4" s="32"/>
      <c r="C4" s="31"/>
      <c r="D4" s="31"/>
      <c r="E4" s="31"/>
      <c r="F4" s="31"/>
      <c r="G4" s="121"/>
      <c r="H4" s="121"/>
      <c r="I4" s="121"/>
      <c r="J4" s="121"/>
      <c r="K4" s="121"/>
      <c r="L4" s="121"/>
      <c r="M4" s="121"/>
      <c r="O4" s="121"/>
    </row>
    <row r="5" spans="1:19">
      <c r="A5" s="32"/>
      <c r="B5" s="32"/>
      <c r="C5" s="31"/>
      <c r="D5" s="31"/>
      <c r="E5" s="31"/>
      <c r="F5" s="31"/>
    </row>
    <row r="6" spans="1:19">
      <c r="A6" s="32"/>
      <c r="B6" s="31"/>
      <c r="C6" s="31"/>
      <c r="D6" s="31"/>
      <c r="E6" s="31"/>
      <c r="F6" s="31"/>
      <c r="G6" s="33" t="s">
        <v>23</v>
      </c>
      <c r="H6" s="33" t="s">
        <v>26</v>
      </c>
      <c r="I6" s="33" t="s">
        <v>25</v>
      </c>
      <c r="J6" s="34" t="s">
        <v>24</v>
      </c>
      <c r="K6" s="33" t="s">
        <v>23</v>
      </c>
      <c r="L6" s="33" t="s">
        <v>26</v>
      </c>
      <c r="M6" s="33" t="s">
        <v>25</v>
      </c>
      <c r="N6" s="34" t="s">
        <v>24</v>
      </c>
      <c r="O6" s="33" t="s">
        <v>23</v>
      </c>
    </row>
    <row r="7" spans="1:19">
      <c r="A7" s="32"/>
      <c r="B7" s="31"/>
      <c r="C7" s="31"/>
      <c r="D7" s="31"/>
      <c r="E7" s="31"/>
      <c r="F7" s="31"/>
      <c r="G7" s="29">
        <v>2018</v>
      </c>
      <c r="H7" s="29">
        <v>2018</v>
      </c>
      <c r="I7" s="29">
        <v>2018</v>
      </c>
      <c r="J7" s="30">
        <v>2018</v>
      </c>
      <c r="K7" s="29">
        <v>2019</v>
      </c>
      <c r="L7" s="29">
        <v>2019</v>
      </c>
      <c r="M7" s="29">
        <v>2019</v>
      </c>
      <c r="N7" s="30">
        <v>2019</v>
      </c>
      <c r="O7" s="29">
        <v>2020</v>
      </c>
    </row>
    <row r="8" spans="1:19">
      <c r="A8" s="5" t="s">
        <v>22</v>
      </c>
      <c r="B8" s="5"/>
      <c r="C8" s="3"/>
      <c r="D8" s="3"/>
      <c r="E8" s="3"/>
      <c r="F8" s="3"/>
      <c r="G8" s="21"/>
      <c r="J8" s="28"/>
      <c r="K8" s="21"/>
      <c r="N8" s="28"/>
      <c r="O8" s="21"/>
    </row>
    <row r="9" spans="1:19">
      <c r="A9" s="3" t="s">
        <v>21</v>
      </c>
      <c r="B9" s="3"/>
      <c r="C9" s="3"/>
      <c r="D9" s="3"/>
      <c r="E9" s="3"/>
      <c r="F9" s="3"/>
      <c r="G9" s="21"/>
      <c r="J9" s="28"/>
      <c r="K9" s="21"/>
      <c r="N9" s="28"/>
      <c r="O9" s="21"/>
    </row>
    <row r="10" spans="1:19">
      <c r="A10" s="3"/>
      <c r="B10" s="21"/>
      <c r="C10" s="3" t="s">
        <v>20</v>
      </c>
      <c r="D10" s="3"/>
      <c r="E10" s="3"/>
      <c r="F10" s="3"/>
      <c r="G10" s="27">
        <v>2593666</v>
      </c>
      <c r="H10" s="27">
        <v>3906357</v>
      </c>
      <c r="I10" s="2">
        <v>3067534</v>
      </c>
      <c r="J10" s="23">
        <v>3794483</v>
      </c>
      <c r="K10" s="2">
        <v>3348557</v>
      </c>
      <c r="L10" s="27">
        <v>5004247</v>
      </c>
      <c r="M10" s="2">
        <v>4435018</v>
      </c>
      <c r="N10" s="23">
        <v>5018437</v>
      </c>
      <c r="O10" s="2">
        <v>5151884</v>
      </c>
    </row>
    <row r="11" spans="1:19">
      <c r="A11" s="3"/>
      <c r="B11" s="21"/>
      <c r="C11" s="3" t="s">
        <v>19</v>
      </c>
      <c r="D11" s="3"/>
      <c r="E11" s="3"/>
      <c r="F11" s="3"/>
      <c r="G11" s="26">
        <v>4626522</v>
      </c>
      <c r="H11" s="26">
        <v>4803663</v>
      </c>
      <c r="I11" s="26">
        <v>4987916</v>
      </c>
      <c r="J11" s="16">
        <v>5151186</v>
      </c>
      <c r="K11" s="108">
        <v>0</v>
      </c>
      <c r="L11" s="26">
        <v>0</v>
      </c>
      <c r="M11" s="26">
        <v>0</v>
      </c>
      <c r="N11" s="16">
        <v>0</v>
      </c>
      <c r="O11" s="108">
        <v>0</v>
      </c>
    </row>
    <row r="12" spans="1:19">
      <c r="A12" s="3"/>
      <c r="B12" s="21"/>
      <c r="C12" s="3" t="s">
        <v>18</v>
      </c>
      <c r="D12" s="3"/>
      <c r="E12" s="3"/>
      <c r="F12" s="3"/>
      <c r="G12" s="25">
        <v>597388</v>
      </c>
      <c r="H12" s="25">
        <v>636869</v>
      </c>
      <c r="I12" s="25">
        <v>674531</v>
      </c>
      <c r="J12" s="18">
        <v>748466</v>
      </c>
      <c r="K12" s="109">
        <v>820350</v>
      </c>
      <c r="L12" s="25">
        <v>872910</v>
      </c>
      <c r="M12" s="25">
        <v>892740</v>
      </c>
      <c r="N12" s="18">
        <v>1160067</v>
      </c>
      <c r="O12" s="109">
        <v>1295897</v>
      </c>
    </row>
    <row r="13" spans="1:19">
      <c r="A13" s="3"/>
      <c r="B13" s="3"/>
      <c r="C13" s="3"/>
      <c r="D13" s="3"/>
      <c r="E13" s="3"/>
      <c r="F13" s="3" t="s">
        <v>17</v>
      </c>
      <c r="G13" s="15">
        <f t="shared" ref="G13:O13" si="0">SUM(G10:G12)</f>
        <v>7817576</v>
      </c>
      <c r="H13" s="15">
        <f t="shared" si="0"/>
        <v>9346889</v>
      </c>
      <c r="I13" s="15">
        <f t="shared" si="0"/>
        <v>8729981</v>
      </c>
      <c r="J13" s="16">
        <f t="shared" si="0"/>
        <v>9694135</v>
      </c>
      <c r="K13" s="15">
        <f t="shared" si="0"/>
        <v>4168907</v>
      </c>
      <c r="L13" s="15">
        <f t="shared" si="0"/>
        <v>5877157</v>
      </c>
      <c r="M13" s="15">
        <f t="shared" si="0"/>
        <v>5327758</v>
      </c>
      <c r="N13" s="16">
        <f t="shared" si="0"/>
        <v>6178504</v>
      </c>
      <c r="O13" s="15">
        <f t="shared" si="0"/>
        <v>6447781</v>
      </c>
      <c r="P13" s="9"/>
      <c r="Q13" s="9"/>
      <c r="R13" s="9"/>
      <c r="S13" s="9"/>
    </row>
    <row r="14" spans="1:19">
      <c r="A14" s="20" t="s">
        <v>95</v>
      </c>
      <c r="B14" s="3"/>
      <c r="C14" s="3"/>
      <c r="D14" s="3"/>
      <c r="E14" s="3"/>
      <c r="F14" s="3"/>
      <c r="G14" s="15">
        <v>11300469</v>
      </c>
      <c r="H14" s="15">
        <v>12279519</v>
      </c>
      <c r="I14" s="15">
        <v>13397672</v>
      </c>
      <c r="J14" s="16">
        <v>14951141</v>
      </c>
      <c r="K14" s="95">
        <v>20878317</v>
      </c>
      <c r="L14" s="15">
        <v>21937845</v>
      </c>
      <c r="M14" s="15">
        <v>23227772</v>
      </c>
      <c r="N14" s="16">
        <v>24504567</v>
      </c>
      <c r="O14" s="95">
        <v>25266889</v>
      </c>
    </row>
    <row r="15" spans="1:19">
      <c r="A15" s="3" t="s">
        <v>16</v>
      </c>
      <c r="B15" s="3"/>
      <c r="C15" s="3"/>
      <c r="D15" s="3"/>
      <c r="E15" s="3"/>
      <c r="F15" s="3"/>
      <c r="G15" s="15">
        <v>341932</v>
      </c>
      <c r="H15" s="15">
        <v>349646</v>
      </c>
      <c r="I15" s="15">
        <v>371152</v>
      </c>
      <c r="J15" s="16">
        <v>418281</v>
      </c>
      <c r="K15" s="95">
        <v>434372</v>
      </c>
      <c r="L15" s="15">
        <v>452399</v>
      </c>
      <c r="M15" s="15">
        <v>481992</v>
      </c>
      <c r="N15" s="16">
        <v>565221</v>
      </c>
      <c r="O15" s="95">
        <v>650455</v>
      </c>
    </row>
    <row r="16" spans="1:19">
      <c r="A16" s="3" t="s">
        <v>97</v>
      </c>
      <c r="B16" s="3"/>
      <c r="C16" s="3"/>
      <c r="D16" s="3"/>
      <c r="E16" s="3"/>
      <c r="F16" s="3"/>
      <c r="G16" s="15">
        <v>692820</v>
      </c>
      <c r="H16" s="15">
        <v>687483</v>
      </c>
      <c r="I16" s="15">
        <v>867424</v>
      </c>
      <c r="J16" s="16">
        <v>910843</v>
      </c>
      <c r="K16" s="109">
        <v>1737036</v>
      </c>
      <c r="L16" s="15">
        <v>1903938</v>
      </c>
      <c r="M16" s="15">
        <v>1904189</v>
      </c>
      <c r="N16" s="16">
        <v>2727420</v>
      </c>
      <c r="O16" s="109">
        <v>2694785</v>
      </c>
    </row>
    <row r="17" spans="1:19" s="11" customFormat="1" ht="15" thickBot="1">
      <c r="A17" s="5"/>
      <c r="B17" s="5"/>
      <c r="C17" s="5"/>
      <c r="D17" s="5"/>
      <c r="E17" s="5"/>
      <c r="F17" s="5" t="s">
        <v>15</v>
      </c>
      <c r="G17" s="104">
        <f t="shared" ref="G17:J17" si="1">SUM(G13:G16)</f>
        <v>20152797</v>
      </c>
      <c r="H17" s="104">
        <f t="shared" si="1"/>
        <v>22663537</v>
      </c>
      <c r="I17" s="104">
        <f t="shared" si="1"/>
        <v>23366229</v>
      </c>
      <c r="J17" s="105">
        <f t="shared" si="1"/>
        <v>25974400</v>
      </c>
      <c r="K17" s="104">
        <f t="shared" ref="K17:L17" si="2">SUM(K13:K16)</f>
        <v>27218632</v>
      </c>
      <c r="L17" s="13">
        <f t="shared" si="2"/>
        <v>30171339</v>
      </c>
      <c r="M17" s="13">
        <f t="shared" ref="M17:O17" si="3">SUM(M13:M16)</f>
        <v>30941711</v>
      </c>
      <c r="N17" s="105">
        <f t="shared" ref="N17" si="4">SUM(N13:N16)</f>
        <v>33975712</v>
      </c>
      <c r="O17" s="13">
        <f t="shared" si="3"/>
        <v>35059910</v>
      </c>
      <c r="P17" s="12"/>
      <c r="Q17" s="12"/>
      <c r="R17" s="12"/>
      <c r="S17" s="12"/>
    </row>
    <row r="18" spans="1:19">
      <c r="A18" s="5" t="s">
        <v>14</v>
      </c>
      <c r="B18" s="5"/>
      <c r="C18" s="3"/>
      <c r="D18" s="3"/>
      <c r="E18" s="3"/>
      <c r="F18" s="3"/>
      <c r="G18" s="22"/>
      <c r="H18" s="22"/>
      <c r="I18" s="22"/>
      <c r="J18" s="24"/>
      <c r="K18" s="22"/>
      <c r="L18" s="22"/>
      <c r="M18" s="22"/>
      <c r="N18" s="24"/>
      <c r="O18" s="22"/>
    </row>
    <row r="19" spans="1:19">
      <c r="A19" s="3" t="s">
        <v>13</v>
      </c>
      <c r="B19" s="3"/>
      <c r="C19" s="3"/>
      <c r="D19" s="3"/>
      <c r="E19" s="3"/>
      <c r="F19" s="3"/>
      <c r="G19" s="15"/>
      <c r="H19" s="15"/>
      <c r="I19" s="15"/>
      <c r="J19" s="16"/>
      <c r="K19" s="15"/>
      <c r="L19" s="15"/>
      <c r="M19" s="15"/>
      <c r="N19" s="16"/>
      <c r="O19" s="15"/>
    </row>
    <row r="20" spans="1:19">
      <c r="A20" s="3"/>
      <c r="B20" s="3"/>
      <c r="C20" s="3" t="s">
        <v>96</v>
      </c>
      <c r="D20" s="3"/>
      <c r="E20" s="3"/>
      <c r="F20" s="3"/>
      <c r="G20" s="106">
        <v>4459391</v>
      </c>
      <c r="H20" s="106">
        <v>4537578</v>
      </c>
      <c r="I20" s="106">
        <v>4609055</v>
      </c>
      <c r="J20" s="107">
        <v>4681562</v>
      </c>
      <c r="K20" s="106">
        <v>4858899</v>
      </c>
      <c r="L20" s="22">
        <v>4846525</v>
      </c>
      <c r="M20" s="22">
        <v>4857520</v>
      </c>
      <c r="N20" s="107">
        <v>4413561</v>
      </c>
      <c r="O20" s="106">
        <v>4761585</v>
      </c>
    </row>
    <row r="21" spans="1:19">
      <c r="A21" s="3"/>
      <c r="B21" s="21"/>
      <c r="C21" s="3" t="s">
        <v>12</v>
      </c>
      <c r="D21" s="3"/>
      <c r="E21" s="3"/>
      <c r="F21" s="3"/>
      <c r="G21" s="15">
        <v>436183</v>
      </c>
      <c r="H21" s="15">
        <v>448219</v>
      </c>
      <c r="I21" s="15">
        <v>441427</v>
      </c>
      <c r="J21" s="16">
        <v>562985</v>
      </c>
      <c r="K21" s="95">
        <v>439496</v>
      </c>
      <c r="L21" s="15">
        <v>442194</v>
      </c>
      <c r="M21" s="15">
        <v>444129</v>
      </c>
      <c r="N21" s="16">
        <v>674347</v>
      </c>
      <c r="O21" s="95">
        <v>545488</v>
      </c>
    </row>
    <row r="22" spans="1:19">
      <c r="A22" s="3"/>
      <c r="B22" s="21"/>
      <c r="C22" s="3" t="s">
        <v>76</v>
      </c>
      <c r="D22" s="3"/>
      <c r="E22" s="3"/>
      <c r="F22" s="3"/>
      <c r="G22" s="15">
        <v>436121</v>
      </c>
      <c r="H22" s="15">
        <v>396104</v>
      </c>
      <c r="I22" s="15">
        <v>531035</v>
      </c>
      <c r="J22" s="16">
        <v>481874</v>
      </c>
      <c r="K22" s="131">
        <v>750720</v>
      </c>
      <c r="L22" s="15">
        <v>752488</v>
      </c>
      <c r="M22" s="15">
        <v>1040745</v>
      </c>
      <c r="N22" s="16">
        <v>843043</v>
      </c>
      <c r="O22" s="131">
        <v>1061090</v>
      </c>
    </row>
    <row r="23" spans="1:19">
      <c r="A23" s="3"/>
      <c r="B23" s="21"/>
      <c r="C23" s="3" t="s">
        <v>11</v>
      </c>
      <c r="D23" s="3"/>
      <c r="E23" s="3"/>
      <c r="F23" s="3"/>
      <c r="G23" s="15">
        <v>673892</v>
      </c>
      <c r="H23" s="15">
        <v>697740</v>
      </c>
      <c r="I23" s="15">
        <v>716723</v>
      </c>
      <c r="J23" s="16">
        <v>760899</v>
      </c>
      <c r="K23" s="131">
        <v>808692</v>
      </c>
      <c r="L23" s="15">
        <v>892777</v>
      </c>
      <c r="M23" s="15">
        <v>915506</v>
      </c>
      <c r="N23" s="16">
        <v>924745</v>
      </c>
      <c r="O23" s="131">
        <v>986753</v>
      </c>
    </row>
    <row r="24" spans="1:19">
      <c r="A24" s="3"/>
      <c r="B24" s="21"/>
      <c r="C24" s="3" t="s">
        <v>86</v>
      </c>
      <c r="D24" s="3"/>
      <c r="E24" s="3"/>
      <c r="F24" s="3"/>
      <c r="G24" s="17">
        <v>0</v>
      </c>
      <c r="H24" s="17">
        <v>0</v>
      </c>
      <c r="I24" s="17">
        <v>0</v>
      </c>
      <c r="J24" s="18">
        <v>0</v>
      </c>
      <c r="K24" s="109">
        <v>0</v>
      </c>
      <c r="L24" s="17">
        <v>0</v>
      </c>
      <c r="M24" s="17">
        <v>0</v>
      </c>
      <c r="N24" s="18">
        <v>0</v>
      </c>
      <c r="O24" s="109">
        <v>498809</v>
      </c>
    </row>
    <row r="25" spans="1:19">
      <c r="A25" s="3"/>
      <c r="B25" s="3"/>
      <c r="C25" s="3"/>
      <c r="D25" s="3"/>
      <c r="E25" s="3"/>
      <c r="F25" s="3" t="s">
        <v>10</v>
      </c>
      <c r="G25" s="15">
        <f t="shared" ref="G25:O25" si="5">SUM(G20:G24)</f>
        <v>6005587</v>
      </c>
      <c r="H25" s="15">
        <f t="shared" si="5"/>
        <v>6079641</v>
      </c>
      <c r="I25" s="15">
        <f t="shared" si="5"/>
        <v>6298240</v>
      </c>
      <c r="J25" s="16">
        <f t="shared" si="5"/>
        <v>6487320</v>
      </c>
      <c r="K25" s="15">
        <f t="shared" si="5"/>
        <v>6857807</v>
      </c>
      <c r="L25" s="15">
        <f t="shared" si="5"/>
        <v>6933984</v>
      </c>
      <c r="M25" s="15">
        <f t="shared" si="5"/>
        <v>7257900</v>
      </c>
      <c r="N25" s="16">
        <f t="shared" si="5"/>
        <v>6855696</v>
      </c>
      <c r="O25" s="15">
        <f t="shared" si="5"/>
        <v>7853725</v>
      </c>
      <c r="P25" s="14"/>
      <c r="Q25" s="14"/>
      <c r="R25" s="14"/>
      <c r="S25" s="14"/>
    </row>
    <row r="26" spans="1:19">
      <c r="A26" s="20" t="s">
        <v>9</v>
      </c>
      <c r="B26" s="3"/>
      <c r="C26" s="3"/>
      <c r="D26" s="3"/>
      <c r="E26" s="3"/>
      <c r="F26" s="3"/>
      <c r="G26" s="15">
        <v>3444476</v>
      </c>
      <c r="H26" s="15">
        <v>3604158</v>
      </c>
      <c r="I26" s="15">
        <v>3593823</v>
      </c>
      <c r="J26" s="16">
        <v>3759026</v>
      </c>
      <c r="K26" s="15">
        <v>3560364</v>
      </c>
      <c r="L26" s="15">
        <v>3564440</v>
      </c>
      <c r="M26" s="15">
        <v>3419552</v>
      </c>
      <c r="N26" s="16">
        <v>3334323</v>
      </c>
      <c r="O26" s="15">
        <v>3206051</v>
      </c>
    </row>
    <row r="27" spans="1:19">
      <c r="A27" s="3" t="s">
        <v>8</v>
      </c>
      <c r="B27" s="3"/>
      <c r="C27" s="3"/>
      <c r="D27" s="3"/>
      <c r="E27" s="3"/>
      <c r="F27" s="3"/>
      <c r="G27" s="15">
        <v>6542373</v>
      </c>
      <c r="H27" s="15">
        <v>8342067</v>
      </c>
      <c r="I27" s="15">
        <v>8336586</v>
      </c>
      <c r="J27" s="16">
        <v>10360058</v>
      </c>
      <c r="K27" s="15">
        <v>10305023</v>
      </c>
      <c r="L27" s="15">
        <v>12594135</v>
      </c>
      <c r="M27" s="15">
        <v>12425746</v>
      </c>
      <c r="N27" s="16">
        <v>14759260</v>
      </c>
      <c r="O27" s="15">
        <v>14170692</v>
      </c>
    </row>
    <row r="28" spans="1:19">
      <c r="A28" s="3" t="s">
        <v>7</v>
      </c>
      <c r="B28" s="3"/>
      <c r="C28" s="3"/>
      <c r="D28" s="3"/>
      <c r="E28" s="3"/>
      <c r="F28" s="3"/>
      <c r="G28" s="17">
        <v>139631</v>
      </c>
      <c r="H28" s="17">
        <v>141071</v>
      </c>
      <c r="I28" s="17">
        <v>127927</v>
      </c>
      <c r="J28" s="18">
        <v>129231</v>
      </c>
      <c r="K28" s="17">
        <v>792380</v>
      </c>
      <c r="L28" s="17">
        <v>973232</v>
      </c>
      <c r="M28" s="17">
        <v>977008</v>
      </c>
      <c r="N28" s="18">
        <v>1444276</v>
      </c>
      <c r="O28" s="17">
        <v>1420148</v>
      </c>
    </row>
    <row r="29" spans="1:19">
      <c r="A29" s="3"/>
      <c r="B29" s="3"/>
      <c r="C29" s="3"/>
      <c r="D29" s="3"/>
      <c r="E29" s="3"/>
      <c r="F29" s="3" t="s">
        <v>6</v>
      </c>
      <c r="G29" s="15">
        <f t="shared" ref="G29:J29" si="6">SUM(G25:G28)</f>
        <v>16132067</v>
      </c>
      <c r="H29" s="15">
        <f t="shared" si="6"/>
        <v>18166937</v>
      </c>
      <c r="I29" s="15">
        <f t="shared" si="6"/>
        <v>18356576</v>
      </c>
      <c r="J29" s="16">
        <f t="shared" si="6"/>
        <v>20735635</v>
      </c>
      <c r="K29" s="15">
        <f t="shared" ref="K29:L29" si="7">SUM(K25:K28)</f>
        <v>21515574</v>
      </c>
      <c r="L29" s="15">
        <f t="shared" si="7"/>
        <v>24065791</v>
      </c>
      <c r="M29" s="15">
        <f t="shared" ref="M29:O29" si="8">SUM(M25:M28)</f>
        <v>24080206</v>
      </c>
      <c r="N29" s="16">
        <f t="shared" ref="N29" si="9">SUM(N25:N28)</f>
        <v>26393555</v>
      </c>
      <c r="O29" s="15">
        <f t="shared" si="8"/>
        <v>26650616</v>
      </c>
      <c r="P29" s="14"/>
      <c r="Q29" s="14"/>
      <c r="R29" s="14"/>
      <c r="S29" s="14"/>
    </row>
    <row r="30" spans="1:19">
      <c r="A30" s="3" t="s">
        <v>5</v>
      </c>
      <c r="B30" s="3"/>
      <c r="C30" s="3"/>
      <c r="D30" s="3"/>
      <c r="E30" s="3"/>
      <c r="F30" s="3"/>
      <c r="G30" s="15"/>
      <c r="H30" s="15"/>
      <c r="I30" s="15"/>
      <c r="J30" s="16"/>
      <c r="K30" s="15"/>
      <c r="L30" s="15"/>
      <c r="M30" s="15"/>
      <c r="N30" s="16"/>
      <c r="O30" s="15"/>
    </row>
    <row r="31" spans="1:19" ht="12.75" customHeight="1">
      <c r="A31" s="3"/>
      <c r="B31" s="3" t="s">
        <v>4</v>
      </c>
      <c r="C31" s="19"/>
      <c r="D31" s="19"/>
      <c r="E31" s="19"/>
      <c r="F31" s="19"/>
      <c r="G31" s="15">
        <v>1995225</v>
      </c>
      <c r="H31" s="15">
        <v>2103437</v>
      </c>
      <c r="I31" s="15">
        <v>2215736</v>
      </c>
      <c r="J31" s="16">
        <v>2315988</v>
      </c>
      <c r="K31" s="15">
        <v>2439773</v>
      </c>
      <c r="L31" s="15">
        <v>2566365</v>
      </c>
      <c r="M31" s="15">
        <v>2677972</v>
      </c>
      <c r="N31" s="16">
        <v>2793929</v>
      </c>
      <c r="O31" s="15">
        <v>2935532</v>
      </c>
    </row>
    <row r="32" spans="1:19">
      <c r="A32" s="3"/>
      <c r="B32" s="3" t="s">
        <v>3</v>
      </c>
      <c r="C32" s="3"/>
      <c r="D32" s="3"/>
      <c r="E32" s="3"/>
      <c r="F32" s="3"/>
      <c r="G32" s="15">
        <v>4264</v>
      </c>
      <c r="H32" s="15">
        <v>-12427</v>
      </c>
      <c r="I32" s="15">
        <v>-14508</v>
      </c>
      <c r="J32" s="16">
        <v>-19582</v>
      </c>
      <c r="K32" s="15">
        <v>-25600</v>
      </c>
      <c r="L32" s="15">
        <v>-20352</v>
      </c>
      <c r="M32" s="15">
        <v>-41246</v>
      </c>
      <c r="N32" s="16">
        <v>-23521</v>
      </c>
      <c r="O32" s="15">
        <v>-47054</v>
      </c>
    </row>
    <row r="33" spans="1:19">
      <c r="A33" s="3"/>
      <c r="B33" s="3" t="s">
        <v>2</v>
      </c>
      <c r="C33" s="3"/>
      <c r="D33" s="3"/>
      <c r="E33" s="3"/>
      <c r="F33" s="3"/>
      <c r="G33" s="17">
        <v>2021241</v>
      </c>
      <c r="H33" s="17">
        <v>2405590</v>
      </c>
      <c r="I33" s="17">
        <v>2808425</v>
      </c>
      <c r="J33" s="18">
        <v>2942359</v>
      </c>
      <c r="K33" s="17">
        <v>3288885</v>
      </c>
      <c r="L33" s="17">
        <v>3559535</v>
      </c>
      <c r="M33" s="17">
        <v>4224779</v>
      </c>
      <c r="N33" s="18">
        <v>4811749</v>
      </c>
      <c r="O33" s="17">
        <v>5520816</v>
      </c>
    </row>
    <row r="34" spans="1:19" ht="13.5" customHeight="1">
      <c r="A34" s="3"/>
      <c r="B34" s="3"/>
      <c r="C34" s="3"/>
      <c r="D34" s="3"/>
      <c r="E34" s="3"/>
      <c r="F34" s="3" t="s">
        <v>1</v>
      </c>
      <c r="G34" s="15">
        <f t="shared" ref="G34:J34" si="10">SUM(G31:G33)</f>
        <v>4020730</v>
      </c>
      <c r="H34" s="15">
        <f t="shared" si="10"/>
        <v>4496600</v>
      </c>
      <c r="I34" s="15">
        <f t="shared" si="10"/>
        <v>5009653</v>
      </c>
      <c r="J34" s="16">
        <f t="shared" si="10"/>
        <v>5238765</v>
      </c>
      <c r="K34" s="15">
        <f t="shared" ref="K34:L34" si="11">SUM(K31:K33)</f>
        <v>5703058</v>
      </c>
      <c r="L34" s="15">
        <f t="shared" si="11"/>
        <v>6105548</v>
      </c>
      <c r="M34" s="15">
        <f t="shared" ref="M34:O34" si="12">SUM(M31:M33)</f>
        <v>6861505</v>
      </c>
      <c r="N34" s="16">
        <f t="shared" ref="N34" si="13">SUM(N31:N33)</f>
        <v>7582157</v>
      </c>
      <c r="O34" s="15">
        <f t="shared" si="12"/>
        <v>8409294</v>
      </c>
      <c r="P34" s="14"/>
      <c r="Q34" s="14"/>
      <c r="R34" s="14"/>
      <c r="S34" s="14"/>
    </row>
    <row r="35" spans="1:19" s="11" customFormat="1" ht="15" thickBot="1">
      <c r="A35" s="5"/>
      <c r="B35" s="5"/>
      <c r="C35" s="5"/>
      <c r="D35" s="5"/>
      <c r="E35" s="5"/>
      <c r="F35" s="5" t="s">
        <v>0</v>
      </c>
      <c r="G35" s="104">
        <f t="shared" ref="G35:J35" si="14">G29+G34</f>
        <v>20152797</v>
      </c>
      <c r="H35" s="104">
        <f t="shared" si="14"/>
        <v>22663537</v>
      </c>
      <c r="I35" s="104">
        <f t="shared" si="14"/>
        <v>23366229</v>
      </c>
      <c r="J35" s="105">
        <f t="shared" si="14"/>
        <v>25974400</v>
      </c>
      <c r="K35" s="104">
        <f t="shared" ref="K35:L35" si="15">K29+K34</f>
        <v>27218632</v>
      </c>
      <c r="L35" s="13">
        <f t="shared" si="15"/>
        <v>30171339</v>
      </c>
      <c r="M35" s="13">
        <f t="shared" ref="M35:O35" si="16">M29+M34</f>
        <v>30941711</v>
      </c>
      <c r="N35" s="105">
        <f t="shared" ref="N35" si="17">N29+N34</f>
        <v>33975712</v>
      </c>
      <c r="O35" s="13">
        <f t="shared" si="16"/>
        <v>35059910</v>
      </c>
      <c r="P35" s="12"/>
      <c r="Q35" s="12"/>
      <c r="R35" s="12"/>
      <c r="S35" s="12"/>
    </row>
    <row r="36" spans="1:19" s="11" customFormat="1">
      <c r="A36" s="5"/>
      <c r="B36" s="5"/>
      <c r="C36" s="5"/>
      <c r="D36" s="5"/>
      <c r="E36" s="5"/>
      <c r="F36" s="5"/>
      <c r="G36" s="10"/>
      <c r="H36" s="10"/>
      <c r="I36" s="10"/>
      <c r="J36" s="10"/>
      <c r="K36" s="12"/>
      <c r="L36" s="12"/>
      <c r="M36" s="12"/>
      <c r="N36" s="12"/>
      <c r="O36" s="12"/>
      <c r="P36" s="12"/>
      <c r="Q36" s="12"/>
      <c r="R36" s="12"/>
      <c r="S36" s="12"/>
    </row>
    <row r="37" spans="1:19">
      <c r="A37" s="3"/>
      <c r="B37" s="3"/>
      <c r="C37" s="3"/>
      <c r="D37" s="3"/>
      <c r="E37" s="3"/>
      <c r="F37" s="4"/>
      <c r="G37" s="8"/>
      <c r="H37" s="8"/>
      <c r="I37" s="8"/>
      <c r="J37" s="8"/>
    </row>
    <row r="38" spans="1:19">
      <c r="A38" s="3"/>
      <c r="B38" s="3"/>
      <c r="C38" s="3"/>
      <c r="D38" s="3"/>
      <c r="E38" s="3"/>
      <c r="F38" s="7"/>
      <c r="G38" s="6"/>
      <c r="H38" s="6"/>
      <c r="I38" s="6"/>
      <c r="J38" s="6"/>
    </row>
    <row r="39" spans="1:19">
      <c r="A39" s="3"/>
      <c r="B39" s="3"/>
      <c r="C39" s="3"/>
      <c r="D39" s="3"/>
      <c r="E39" s="3"/>
      <c r="F39" s="4"/>
      <c r="G39" s="6"/>
      <c r="H39" s="6"/>
      <c r="I39" s="6"/>
      <c r="J39" s="6"/>
    </row>
    <row r="40" spans="1:19">
      <c r="A40" s="3"/>
      <c r="B40" s="3"/>
      <c r="C40" s="3"/>
      <c r="D40" s="3"/>
      <c r="E40" s="3"/>
      <c r="F40" s="4"/>
    </row>
    <row r="41" spans="1:19">
      <c r="A41" s="3"/>
      <c r="B41" s="3"/>
      <c r="C41" s="3"/>
      <c r="D41" s="3"/>
      <c r="E41" s="3"/>
      <c r="F41" s="4"/>
    </row>
    <row r="42" spans="1:19">
      <c r="A42" s="3"/>
      <c r="B42" s="3"/>
      <c r="C42" s="3"/>
      <c r="D42" s="3"/>
      <c r="E42" s="3"/>
      <c r="F42" s="4"/>
    </row>
    <row r="43" spans="1:19">
      <c r="A43" s="5"/>
      <c r="B43" s="5"/>
      <c r="C43" s="3"/>
      <c r="D43" s="3"/>
      <c r="E43" s="3"/>
      <c r="F43" s="4"/>
    </row>
    <row r="44" spans="1:19">
      <c r="A44" s="3"/>
      <c r="B44" s="3"/>
      <c r="C44" s="3"/>
      <c r="D44" s="3"/>
      <c r="E44" s="3"/>
      <c r="F44" s="4"/>
    </row>
    <row r="45" spans="1:19">
      <c r="A45" s="5"/>
      <c r="B45" s="5"/>
      <c r="C45" s="3"/>
      <c r="D45" s="3"/>
      <c r="E45" s="3"/>
      <c r="F45" s="4"/>
    </row>
    <row r="46" spans="1:19">
      <c r="A46" s="3"/>
      <c r="B46" s="3"/>
      <c r="C46" s="3"/>
      <c r="D46" s="3"/>
      <c r="E46" s="3"/>
      <c r="F46" s="4"/>
    </row>
    <row r="47" spans="1:19">
      <c r="A47" s="3"/>
      <c r="B47" s="3"/>
      <c r="C47" s="3"/>
      <c r="D47" s="3"/>
      <c r="E47" s="3"/>
      <c r="F47" s="4"/>
    </row>
    <row r="48" spans="1:19">
      <c r="A48" s="3"/>
      <c r="B48" s="5"/>
      <c r="C48" s="3"/>
      <c r="D48" s="3"/>
      <c r="E48" s="3"/>
      <c r="F48" s="4"/>
    </row>
    <row r="49" spans="1:6">
      <c r="A49" s="3"/>
      <c r="B49" s="3"/>
      <c r="C49" s="3"/>
      <c r="D49" s="3"/>
      <c r="E49" s="3"/>
      <c r="F49" s="4"/>
    </row>
    <row r="50" spans="1:6">
      <c r="A50" s="3"/>
      <c r="B50" s="3"/>
      <c r="C50" s="3"/>
      <c r="D50" s="3"/>
      <c r="E50" s="3"/>
      <c r="F50" s="4"/>
    </row>
    <row r="51" spans="1:6">
      <c r="A51" s="3"/>
      <c r="B51" s="3"/>
      <c r="C51" s="3"/>
      <c r="D51" s="3"/>
      <c r="E51" s="3"/>
      <c r="F51" s="3"/>
    </row>
    <row r="52" spans="1:6">
      <c r="A52" s="3"/>
      <c r="B52" s="3"/>
      <c r="C52" s="3"/>
      <c r="D52" s="3"/>
      <c r="E52" s="3"/>
      <c r="F52" s="3"/>
    </row>
    <row r="53" spans="1:6">
      <c r="A53" s="3"/>
      <c r="B53" s="3"/>
      <c r="C53" s="3"/>
      <c r="D53" s="3"/>
      <c r="E53" s="3"/>
      <c r="F53" s="3"/>
    </row>
    <row r="54" spans="1:6">
      <c r="A54" s="3"/>
      <c r="B54" s="3"/>
      <c r="C54" s="3"/>
      <c r="D54" s="3"/>
      <c r="E54" s="3"/>
      <c r="F54" s="3"/>
    </row>
    <row r="55" spans="1:6">
      <c r="A55" s="3"/>
      <c r="B55" s="3"/>
      <c r="C55" s="3"/>
      <c r="D55" s="3"/>
      <c r="E55" s="3"/>
      <c r="F55" s="3"/>
    </row>
    <row r="56" spans="1:6">
      <c r="A56" s="3"/>
      <c r="B56" s="3"/>
      <c r="C56" s="3"/>
      <c r="D56" s="3"/>
      <c r="E56" s="3"/>
      <c r="F56" s="3"/>
    </row>
    <row r="57" spans="1:6">
      <c r="A57" s="3"/>
      <c r="B57" s="3"/>
      <c r="C57" s="3"/>
      <c r="D57" s="3"/>
      <c r="E57" s="3"/>
      <c r="F57" s="3"/>
    </row>
    <row r="58" spans="1:6">
      <c r="A58" s="3"/>
      <c r="B58" s="3"/>
      <c r="C58" s="3"/>
      <c r="D58" s="3"/>
      <c r="E58" s="3"/>
      <c r="F58" s="3"/>
    </row>
  </sheetData>
  <pageMargins left="0.2" right="0.17" top="0.5" bottom="0.75" header="0.5" footer="0.5"/>
  <pageSetup scale="79" orientation="landscape" r:id="rId1"/>
  <headerFooter alignWithMargins="0"/>
  <rowBreaks count="1" manualBreakCount="1">
    <brk id="34" max="16383"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46"/>
  <sheetViews>
    <sheetView view="pageBreakPreview" zoomScaleNormal="110" zoomScaleSheetLayoutView="100" zoomScalePageLayoutView="150" workbookViewId="0">
      <pane xSplit="7" ySplit="7" topLeftCell="H8" activePane="bottomRight" state="frozen"/>
      <selection pane="topRight" activeCell="H1" sqref="H1"/>
      <selection pane="bottomLeft" activeCell="A8" sqref="A8"/>
      <selection pane="bottomRight" activeCell="H8" sqref="H8"/>
    </sheetView>
  </sheetViews>
  <sheetFormatPr baseColWidth="10" defaultColWidth="1.5" defaultRowHeight="14"/>
  <cols>
    <col min="1" max="5" width="1.5" style="48" customWidth="1"/>
    <col min="6" max="6" width="1.33203125" style="48" customWidth="1"/>
    <col min="7" max="7" width="51.1640625" style="48" customWidth="1"/>
    <col min="8" max="11" width="12.6640625" style="48" customWidth="1"/>
    <col min="12" max="12" width="18.83203125" style="48" bestFit="1" customWidth="1"/>
    <col min="13" max="16" width="17.5" style="48" customWidth="1"/>
    <col min="17" max="17" width="18.83203125" style="48" customWidth="1"/>
    <col min="18" max="18" width="17.5" style="48" customWidth="1"/>
    <col min="19" max="216" width="9.1640625" style="48" customWidth="1"/>
    <col min="217" max="16384" width="1.5" style="48"/>
  </cols>
  <sheetData>
    <row r="1" spans="1:18" ht="16">
      <c r="A1" s="36" t="s">
        <v>31</v>
      </c>
      <c r="B1" s="35"/>
      <c r="C1" s="35"/>
      <c r="D1" s="35"/>
      <c r="E1" s="35"/>
      <c r="F1" s="35"/>
      <c r="G1" s="57"/>
    </row>
    <row r="2" spans="1:18" ht="16">
      <c r="A2" s="36" t="s">
        <v>75</v>
      </c>
      <c r="B2" s="35"/>
      <c r="C2" s="35"/>
      <c r="D2" s="35"/>
      <c r="E2" s="35"/>
      <c r="F2" s="35"/>
      <c r="G2" s="57"/>
    </row>
    <row r="3" spans="1:18">
      <c r="A3" s="44" t="s">
        <v>29</v>
      </c>
      <c r="B3" s="35"/>
      <c r="C3" s="35"/>
      <c r="D3" s="35"/>
      <c r="E3" s="35"/>
      <c r="F3" s="35"/>
      <c r="G3" s="57"/>
    </row>
    <row r="4" spans="1:18">
      <c r="A4" s="44" t="s">
        <v>28</v>
      </c>
      <c r="B4" s="32"/>
      <c r="C4" s="32"/>
      <c r="D4" s="32"/>
      <c r="E4" s="31"/>
      <c r="F4" s="31"/>
      <c r="G4" s="57"/>
    </row>
    <row r="5" spans="1:18" ht="12.75" customHeight="1">
      <c r="A5" s="44"/>
      <c r="B5" s="32"/>
      <c r="C5" s="32"/>
      <c r="D5" s="32"/>
      <c r="E5" s="31"/>
      <c r="F5" s="31"/>
      <c r="G5" s="57"/>
      <c r="H5" s="135" t="s">
        <v>50</v>
      </c>
      <c r="I5" s="135"/>
      <c r="J5" s="135"/>
      <c r="K5" s="135"/>
      <c r="L5" s="56" t="s">
        <v>38</v>
      </c>
      <c r="M5" s="135" t="s">
        <v>50</v>
      </c>
      <c r="N5" s="135"/>
      <c r="O5" s="135"/>
      <c r="P5" s="135"/>
      <c r="Q5" s="56" t="s">
        <v>38</v>
      </c>
      <c r="R5" s="132" t="s">
        <v>50</v>
      </c>
    </row>
    <row r="6" spans="1:18">
      <c r="A6" s="96"/>
      <c r="B6" s="31"/>
      <c r="C6" s="31"/>
      <c r="D6" s="31"/>
      <c r="E6" s="31"/>
      <c r="F6" s="31"/>
      <c r="G6" s="57"/>
      <c r="H6" s="33" t="s">
        <v>23</v>
      </c>
      <c r="I6" s="33" t="s">
        <v>26</v>
      </c>
      <c r="J6" s="33" t="s">
        <v>27</v>
      </c>
      <c r="K6" s="33" t="s">
        <v>24</v>
      </c>
      <c r="L6" s="55" t="s">
        <v>24</v>
      </c>
      <c r="M6" s="33" t="s">
        <v>23</v>
      </c>
      <c r="N6" s="33" t="s">
        <v>26</v>
      </c>
      <c r="O6" s="33" t="s">
        <v>27</v>
      </c>
      <c r="P6" s="33" t="s">
        <v>24</v>
      </c>
      <c r="Q6" s="55" t="s">
        <v>24</v>
      </c>
      <c r="R6" s="33" t="s">
        <v>23</v>
      </c>
    </row>
    <row r="7" spans="1:18">
      <c r="A7" s="96"/>
      <c r="B7" s="31"/>
      <c r="C7" s="31"/>
      <c r="D7" s="31"/>
      <c r="E7" s="31"/>
      <c r="F7" s="31"/>
      <c r="G7" s="57"/>
      <c r="H7" s="29">
        <v>2018</v>
      </c>
      <c r="I7" s="29">
        <v>2018</v>
      </c>
      <c r="J7" s="29">
        <v>2018</v>
      </c>
      <c r="K7" s="29">
        <v>2018</v>
      </c>
      <c r="L7" s="100">
        <v>2018</v>
      </c>
      <c r="M7" s="29">
        <v>2019</v>
      </c>
      <c r="N7" s="29">
        <v>2019</v>
      </c>
      <c r="O7" s="29">
        <v>2019</v>
      </c>
      <c r="P7" s="29">
        <v>2019</v>
      </c>
      <c r="Q7" s="100">
        <v>2019</v>
      </c>
      <c r="R7" s="29">
        <v>2020</v>
      </c>
    </row>
    <row r="8" spans="1:18">
      <c r="A8" s="99" t="s">
        <v>74</v>
      </c>
      <c r="B8" s="5"/>
      <c r="C8" s="5"/>
      <c r="D8" s="5"/>
      <c r="E8" s="3"/>
      <c r="F8" s="3"/>
      <c r="G8" s="57"/>
      <c r="L8" s="98"/>
      <c r="Q8" s="98"/>
    </row>
    <row r="9" spans="1:18">
      <c r="A9" s="15"/>
      <c r="B9" s="3" t="s">
        <v>43</v>
      </c>
      <c r="C9" s="3"/>
      <c r="D9" s="3"/>
      <c r="E9" s="3"/>
      <c r="F9" s="3"/>
      <c r="G9" s="57"/>
      <c r="H9" s="84">
        <v>290124</v>
      </c>
      <c r="I9" s="84">
        <v>384349</v>
      </c>
      <c r="J9" s="84">
        <v>402835</v>
      </c>
      <c r="K9" s="84">
        <v>133934</v>
      </c>
      <c r="L9" s="45">
        <f>SUM(H9:K9)</f>
        <v>1211242</v>
      </c>
      <c r="M9" s="84">
        <v>344052</v>
      </c>
      <c r="N9" s="84">
        <v>270650</v>
      </c>
      <c r="O9" s="84">
        <v>665244</v>
      </c>
      <c r="P9" s="84">
        <v>586970</v>
      </c>
      <c r="Q9" s="45">
        <f>SUM(M9:P9)</f>
        <v>1866916</v>
      </c>
      <c r="R9" s="84">
        <v>709067</v>
      </c>
    </row>
    <row r="10" spans="1:18">
      <c r="A10" s="96"/>
      <c r="B10" s="3" t="s">
        <v>73</v>
      </c>
      <c r="C10" s="3"/>
      <c r="D10" s="3"/>
      <c r="E10" s="3"/>
      <c r="F10" s="3"/>
      <c r="G10" s="57"/>
      <c r="H10" s="43"/>
      <c r="I10" s="43"/>
      <c r="J10" s="43"/>
      <c r="K10" s="43"/>
      <c r="L10" s="42"/>
      <c r="M10" s="43"/>
      <c r="N10" s="43"/>
      <c r="O10" s="43"/>
      <c r="P10" s="43"/>
      <c r="Q10" s="42"/>
      <c r="R10" s="43"/>
    </row>
    <row r="11" spans="1:18">
      <c r="A11" s="96"/>
      <c r="B11" s="3"/>
      <c r="C11" s="3" t="s">
        <v>88</v>
      </c>
      <c r="D11" s="3"/>
      <c r="E11" s="3"/>
      <c r="F11" s="3"/>
      <c r="G11" s="57"/>
      <c r="H11" s="43"/>
      <c r="I11" s="43"/>
      <c r="J11" s="43"/>
      <c r="K11" s="43"/>
      <c r="L11" s="42"/>
      <c r="M11" s="43"/>
      <c r="N11" s="43"/>
      <c r="O11" s="43"/>
      <c r="P11" s="43"/>
      <c r="Q11" s="42"/>
      <c r="R11" s="43"/>
    </row>
    <row r="12" spans="1:18">
      <c r="A12" s="96"/>
      <c r="B12" s="3"/>
      <c r="C12" s="3"/>
      <c r="D12" s="3" t="s">
        <v>90</v>
      </c>
      <c r="E12" s="3"/>
      <c r="F12" s="3"/>
      <c r="G12" s="57"/>
      <c r="H12" s="43">
        <v>-2986747</v>
      </c>
      <c r="I12" s="43">
        <v>-3033721</v>
      </c>
      <c r="J12" s="43">
        <v>-3238717</v>
      </c>
      <c r="K12" s="43">
        <v>-3784252</v>
      </c>
      <c r="L12" s="42">
        <f t="shared" ref="L12:L19" si="0">SUM(H12:K12)</f>
        <v>-13043437</v>
      </c>
      <c r="M12" s="43">
        <v>-2997746</v>
      </c>
      <c r="N12" s="43">
        <v>-3325103</v>
      </c>
      <c r="O12" s="43">
        <v>-3648292</v>
      </c>
      <c r="P12" s="43">
        <v>-3945542</v>
      </c>
      <c r="Q12" s="42">
        <f t="shared" ref="Q12:Q19" si="1">SUM(M12:P12)</f>
        <v>-13916683</v>
      </c>
      <c r="R12" s="43">
        <v>-3294275</v>
      </c>
    </row>
    <row r="13" spans="1:18">
      <c r="A13" s="96"/>
      <c r="B13" s="3"/>
      <c r="C13" s="3"/>
      <c r="D13" s="3" t="s">
        <v>91</v>
      </c>
      <c r="E13" s="3"/>
      <c r="F13" s="3"/>
      <c r="G13" s="57"/>
      <c r="H13" s="43">
        <v>378885</v>
      </c>
      <c r="I13" s="43">
        <v>288474</v>
      </c>
      <c r="J13" s="43">
        <v>65868</v>
      </c>
      <c r="K13" s="43">
        <v>266653</v>
      </c>
      <c r="L13" s="42">
        <f t="shared" si="0"/>
        <v>999880</v>
      </c>
      <c r="M13" s="43">
        <v>-14698</v>
      </c>
      <c r="N13" s="43">
        <v>-12414</v>
      </c>
      <c r="O13" s="43">
        <v>-95548</v>
      </c>
      <c r="P13" s="43">
        <v>-571351</v>
      </c>
      <c r="Q13" s="42">
        <f t="shared" si="1"/>
        <v>-694011</v>
      </c>
      <c r="R13" s="43">
        <v>258945</v>
      </c>
    </row>
    <row r="14" spans="1:18">
      <c r="A14" s="96"/>
      <c r="B14" s="3"/>
      <c r="C14" s="3"/>
      <c r="D14" s="3" t="s">
        <v>92</v>
      </c>
      <c r="E14" s="3"/>
      <c r="F14" s="3"/>
      <c r="G14" s="57"/>
      <c r="H14" s="43">
        <v>1748844</v>
      </c>
      <c r="I14" s="43">
        <v>1817817</v>
      </c>
      <c r="J14" s="43">
        <v>1911767</v>
      </c>
      <c r="K14" s="43">
        <v>2053660</v>
      </c>
      <c r="L14" s="42">
        <f t="shared" si="0"/>
        <v>7532088</v>
      </c>
      <c r="M14" s="43">
        <v>2124686</v>
      </c>
      <c r="N14" s="43">
        <v>2231915</v>
      </c>
      <c r="O14" s="43">
        <v>2279977</v>
      </c>
      <c r="P14" s="43">
        <v>2579669</v>
      </c>
      <c r="Q14" s="42">
        <f t="shared" si="1"/>
        <v>9216247</v>
      </c>
      <c r="R14" s="43">
        <v>2483385</v>
      </c>
    </row>
    <row r="15" spans="1:18">
      <c r="A15" s="96"/>
      <c r="B15" s="3"/>
      <c r="C15" s="3"/>
      <c r="D15" s="3" t="s">
        <v>72</v>
      </c>
      <c r="E15" s="3"/>
      <c r="F15" s="3"/>
      <c r="G15" s="57"/>
      <c r="H15" s="43">
        <v>19041</v>
      </c>
      <c r="I15" s="43">
        <v>19736</v>
      </c>
      <c r="J15" s="43">
        <v>21161</v>
      </c>
      <c r="K15" s="43">
        <v>23219</v>
      </c>
      <c r="L15" s="42">
        <f t="shared" si="0"/>
        <v>83157</v>
      </c>
      <c r="M15" s="43">
        <v>23561</v>
      </c>
      <c r="N15" s="43">
        <v>25496</v>
      </c>
      <c r="O15" s="43">
        <v>26704</v>
      </c>
      <c r="P15" s="43">
        <v>27818</v>
      </c>
      <c r="Q15" s="42">
        <f t="shared" si="1"/>
        <v>103579</v>
      </c>
      <c r="R15" s="43">
        <v>28517</v>
      </c>
    </row>
    <row r="16" spans="1:18">
      <c r="A16" s="44"/>
      <c r="B16" s="3"/>
      <c r="C16" s="3"/>
      <c r="D16" s="3" t="s">
        <v>71</v>
      </c>
      <c r="E16" s="3"/>
      <c r="F16" s="3"/>
      <c r="G16" s="57"/>
      <c r="H16" s="43">
        <v>68395</v>
      </c>
      <c r="I16" s="43">
        <v>81232</v>
      </c>
      <c r="J16" s="43">
        <v>82316</v>
      </c>
      <c r="K16" s="43">
        <v>88714</v>
      </c>
      <c r="L16" s="42">
        <f t="shared" si="0"/>
        <v>320657</v>
      </c>
      <c r="M16" s="43">
        <v>101200</v>
      </c>
      <c r="N16" s="43">
        <v>103848</v>
      </c>
      <c r="O16" s="43">
        <v>100262</v>
      </c>
      <c r="P16" s="43">
        <v>100066</v>
      </c>
      <c r="Q16" s="42">
        <f t="shared" si="1"/>
        <v>405376</v>
      </c>
      <c r="R16" s="43">
        <v>97019</v>
      </c>
    </row>
    <row r="17" spans="1:18">
      <c r="A17" s="15"/>
      <c r="B17" s="3"/>
      <c r="C17" s="3"/>
      <c r="D17" s="3" t="s">
        <v>98</v>
      </c>
      <c r="E17" s="3"/>
      <c r="F17" s="3"/>
      <c r="G17" s="57"/>
      <c r="H17" s="43">
        <v>19343</v>
      </c>
      <c r="I17" s="43">
        <v>25075</v>
      </c>
      <c r="J17" s="43">
        <v>18921</v>
      </c>
      <c r="K17" s="43">
        <v>18301</v>
      </c>
      <c r="L17" s="42">
        <f t="shared" si="0"/>
        <v>81640</v>
      </c>
      <c r="M17" s="43">
        <v>45708</v>
      </c>
      <c r="N17" s="43">
        <v>60695</v>
      </c>
      <c r="O17" s="43">
        <v>57934</v>
      </c>
      <c r="P17" s="43">
        <v>63893</v>
      </c>
      <c r="Q17" s="42">
        <f>SUM(M17:P17)</f>
        <v>228230</v>
      </c>
      <c r="R17" s="43">
        <v>65448</v>
      </c>
    </row>
    <row r="18" spans="1:18">
      <c r="A18" s="15"/>
      <c r="B18" s="3"/>
      <c r="C18" s="3"/>
      <c r="D18" s="97" t="s">
        <v>89</v>
      </c>
      <c r="E18" s="3"/>
      <c r="F18" s="3"/>
      <c r="G18" s="57"/>
      <c r="H18" s="43">
        <v>41080</v>
      </c>
      <c r="I18" s="43">
        <v>-85410</v>
      </c>
      <c r="J18" s="43">
        <v>-7670</v>
      </c>
      <c r="K18" s="43">
        <v>-21953</v>
      </c>
      <c r="L18" s="42">
        <f t="shared" si="0"/>
        <v>-73953</v>
      </c>
      <c r="M18" s="43">
        <v>-57600</v>
      </c>
      <c r="N18" s="43">
        <v>61284</v>
      </c>
      <c r="O18" s="43">
        <v>-171360</v>
      </c>
      <c r="P18" s="43">
        <v>122100</v>
      </c>
      <c r="Q18" s="42">
        <f t="shared" si="1"/>
        <v>-45576</v>
      </c>
      <c r="R18" s="43">
        <v>-93060</v>
      </c>
    </row>
    <row r="19" spans="1:18">
      <c r="A19" s="15"/>
      <c r="B19" s="3"/>
      <c r="C19" s="3"/>
      <c r="D19" s="3" t="s">
        <v>70</v>
      </c>
      <c r="E19" s="3"/>
      <c r="F19" s="3"/>
      <c r="G19" s="57"/>
      <c r="H19" s="43">
        <v>-22049</v>
      </c>
      <c r="I19" s="43">
        <v>-9539</v>
      </c>
      <c r="J19" s="43">
        <v>-39453</v>
      </c>
      <c r="K19" s="43">
        <v>-14479</v>
      </c>
      <c r="L19" s="42">
        <f t="shared" si="0"/>
        <v>-85520</v>
      </c>
      <c r="M19" s="43">
        <v>6627</v>
      </c>
      <c r="N19" s="43">
        <v>35519</v>
      </c>
      <c r="O19" s="43">
        <v>52105</v>
      </c>
      <c r="P19" s="43">
        <v>-188694</v>
      </c>
      <c r="Q19" s="42">
        <f t="shared" si="1"/>
        <v>-94443</v>
      </c>
      <c r="R19" s="43">
        <v>46619</v>
      </c>
    </row>
    <row r="20" spans="1:18">
      <c r="A20" s="44"/>
      <c r="B20" s="3"/>
      <c r="C20" s="3"/>
      <c r="D20" s="3" t="s">
        <v>69</v>
      </c>
      <c r="E20" s="3"/>
      <c r="F20" s="3"/>
      <c r="G20" s="57"/>
      <c r="H20" s="43"/>
      <c r="I20" s="43"/>
      <c r="J20" s="43"/>
      <c r="K20" s="43"/>
      <c r="L20" s="42"/>
      <c r="M20" s="43"/>
      <c r="N20" s="43"/>
      <c r="O20" s="43"/>
      <c r="Q20" s="42"/>
      <c r="R20" s="43"/>
    </row>
    <row r="21" spans="1:18">
      <c r="A21" s="96"/>
      <c r="B21" s="3"/>
      <c r="C21" s="3"/>
      <c r="D21" s="3"/>
      <c r="E21" s="3" t="s">
        <v>18</v>
      </c>
      <c r="F21" s="3"/>
      <c r="G21" s="57"/>
      <c r="H21" s="43">
        <v>-55905</v>
      </c>
      <c r="I21" s="43">
        <v>-25564</v>
      </c>
      <c r="J21" s="43">
        <v>-30364</v>
      </c>
      <c r="K21" s="43">
        <v>-88359</v>
      </c>
      <c r="L21" s="42">
        <f>SUM(H21:K21)</f>
        <v>-200192</v>
      </c>
      <c r="M21" s="43">
        <v>-32076</v>
      </c>
      <c r="N21" s="43">
        <v>-24231</v>
      </c>
      <c r="O21" s="43">
        <v>145</v>
      </c>
      <c r="P21" s="43">
        <v>-195951</v>
      </c>
      <c r="Q21" s="42">
        <f>SUM(M21:P21)</f>
        <v>-252113</v>
      </c>
      <c r="R21" s="43">
        <v>-127353</v>
      </c>
    </row>
    <row r="22" spans="1:18">
      <c r="A22" s="44"/>
      <c r="B22" s="3"/>
      <c r="C22" s="3"/>
      <c r="D22" s="3"/>
      <c r="E22" s="3" t="s">
        <v>12</v>
      </c>
      <c r="F22" s="3"/>
      <c r="G22" s="57"/>
      <c r="H22" s="43">
        <v>74083</v>
      </c>
      <c r="I22" s="43">
        <v>7733</v>
      </c>
      <c r="J22" s="43">
        <v>-4449</v>
      </c>
      <c r="K22" s="43">
        <v>121831</v>
      </c>
      <c r="L22" s="42">
        <f>SUM(H22:K22)</f>
        <v>199198</v>
      </c>
      <c r="M22" s="43">
        <v>-124467</v>
      </c>
      <c r="N22" s="43">
        <v>-2674</v>
      </c>
      <c r="O22" s="43">
        <v>-7643</v>
      </c>
      <c r="P22" s="43">
        <v>230847</v>
      </c>
      <c r="Q22" s="42">
        <f>SUM(M22:P22)</f>
        <v>96063</v>
      </c>
      <c r="R22" s="43">
        <v>-149153</v>
      </c>
    </row>
    <row r="23" spans="1:18">
      <c r="A23" s="44"/>
      <c r="B23" s="3"/>
      <c r="C23" s="3"/>
      <c r="D23" s="3"/>
      <c r="E23" s="3" t="s">
        <v>76</v>
      </c>
      <c r="F23" s="3"/>
      <c r="G23" s="57"/>
      <c r="H23" s="43">
        <v>119049</v>
      </c>
      <c r="I23" s="43">
        <v>-52851</v>
      </c>
      <c r="J23" s="43">
        <v>134000</v>
      </c>
      <c r="K23" s="43">
        <v>-49776</v>
      </c>
      <c r="L23" s="42">
        <f>SUM(H23:K23)</f>
        <v>150422</v>
      </c>
      <c r="M23" s="43">
        <v>157647</v>
      </c>
      <c r="N23" s="43">
        <v>-26705</v>
      </c>
      <c r="O23" s="43">
        <v>260872</v>
      </c>
      <c r="P23" s="43">
        <v>-234036</v>
      </c>
      <c r="Q23" s="42">
        <f>SUM(M23:P23)</f>
        <v>157778</v>
      </c>
      <c r="R23" s="43">
        <v>214191</v>
      </c>
    </row>
    <row r="24" spans="1:18">
      <c r="A24" s="96"/>
      <c r="B24" s="3"/>
      <c r="C24" s="3"/>
      <c r="D24" s="3"/>
      <c r="E24" s="3" t="s">
        <v>11</v>
      </c>
      <c r="F24" s="3"/>
      <c r="G24" s="57"/>
      <c r="H24" s="43">
        <v>55270</v>
      </c>
      <c r="I24" s="43">
        <v>23848</v>
      </c>
      <c r="J24" s="43">
        <v>18983</v>
      </c>
      <c r="K24" s="43">
        <v>44176</v>
      </c>
      <c r="L24" s="42">
        <f>SUM(H24:K24)</f>
        <v>142277</v>
      </c>
      <c r="M24" s="43">
        <v>47793</v>
      </c>
      <c r="N24" s="43">
        <v>84085</v>
      </c>
      <c r="O24" s="43">
        <v>22729</v>
      </c>
      <c r="P24" s="43">
        <v>9239</v>
      </c>
      <c r="Q24" s="42">
        <f>SUM(M24:P24)</f>
        <v>163846</v>
      </c>
      <c r="R24" s="43">
        <v>62008</v>
      </c>
    </row>
    <row r="25" spans="1:18">
      <c r="A25" s="44"/>
      <c r="B25" s="3"/>
      <c r="C25" s="3"/>
      <c r="D25" s="3"/>
      <c r="E25" s="3" t="s">
        <v>68</v>
      </c>
      <c r="F25" s="3"/>
      <c r="G25" s="57"/>
      <c r="H25" s="40">
        <v>13830</v>
      </c>
      <c r="I25" s="40">
        <v>40582</v>
      </c>
      <c r="J25" s="44">
        <v>-25609</v>
      </c>
      <c r="K25" s="44">
        <v>-26741</v>
      </c>
      <c r="L25" s="42">
        <f>SUM(H25:K25)</f>
        <v>2062</v>
      </c>
      <c r="M25" s="40">
        <v>-4486</v>
      </c>
      <c r="N25" s="40">
        <v>-26119</v>
      </c>
      <c r="O25" s="44">
        <v>-44923</v>
      </c>
      <c r="P25" s="44">
        <v>-47003</v>
      </c>
      <c r="Q25" s="42">
        <f>SUM(M25:P25)</f>
        <v>-122531</v>
      </c>
      <c r="R25" s="40">
        <v>-41446</v>
      </c>
    </row>
    <row r="26" spans="1:18">
      <c r="A26" s="15"/>
      <c r="B26" s="3"/>
      <c r="C26" s="3"/>
      <c r="D26" s="3"/>
      <c r="E26" s="3"/>
      <c r="F26" s="3"/>
      <c r="G26" s="3" t="s">
        <v>87</v>
      </c>
      <c r="H26" s="40">
        <f t="shared" ref="H26:R26" si="2">SUM(H9:H25)</f>
        <v>-236757</v>
      </c>
      <c r="I26" s="40">
        <f t="shared" si="2"/>
        <v>-518239</v>
      </c>
      <c r="J26" s="93">
        <f t="shared" si="2"/>
        <v>-690411</v>
      </c>
      <c r="K26" s="93">
        <f t="shared" si="2"/>
        <v>-1235072</v>
      </c>
      <c r="L26" s="92">
        <f t="shared" si="2"/>
        <v>-2680479</v>
      </c>
      <c r="M26" s="40">
        <f t="shared" si="2"/>
        <v>-379799</v>
      </c>
      <c r="N26" s="40">
        <f t="shared" si="2"/>
        <v>-543754</v>
      </c>
      <c r="O26" s="93">
        <f t="shared" si="2"/>
        <v>-501794</v>
      </c>
      <c r="P26" s="93">
        <f t="shared" si="2"/>
        <v>-1461975</v>
      </c>
      <c r="Q26" s="92">
        <f t="shared" ref="Q26" si="3">SUM(Q9:Q25)</f>
        <v>-2887322</v>
      </c>
      <c r="R26" s="93">
        <f t="shared" si="2"/>
        <v>259912</v>
      </c>
    </row>
    <row r="27" spans="1:18">
      <c r="A27" s="94" t="s">
        <v>67</v>
      </c>
      <c r="B27" s="5"/>
      <c r="C27" s="3"/>
      <c r="D27" s="3"/>
      <c r="E27" s="3"/>
      <c r="F27" s="3"/>
      <c r="G27" s="57"/>
      <c r="L27" s="42"/>
      <c r="Q27" s="42"/>
    </row>
    <row r="28" spans="1:18">
      <c r="A28" s="96"/>
      <c r="B28" s="3" t="s">
        <v>55</v>
      </c>
      <c r="C28" s="3"/>
      <c r="D28" s="3"/>
      <c r="E28" s="3"/>
      <c r="F28" s="3"/>
      <c r="G28" s="57"/>
      <c r="H28" s="43">
        <v>-37170</v>
      </c>
      <c r="I28" s="43">
        <v>-27323</v>
      </c>
      <c r="J28" s="43">
        <v>-39333</v>
      </c>
      <c r="K28" s="43">
        <v>-70120</v>
      </c>
      <c r="L28" s="42">
        <f t="shared" ref="L28:L29" si="4">SUM(H28:K28)</f>
        <v>-173946</v>
      </c>
      <c r="M28" s="43">
        <v>-60381</v>
      </c>
      <c r="N28" s="43">
        <v>-39584</v>
      </c>
      <c r="O28" s="43">
        <v>-45333</v>
      </c>
      <c r="P28" s="43">
        <v>-107737</v>
      </c>
      <c r="Q28" s="42">
        <f t="shared" ref="Q28:Q29" si="5">SUM(M28:P28)</f>
        <v>-253035</v>
      </c>
      <c r="R28" s="43">
        <v>-98015</v>
      </c>
    </row>
    <row r="29" spans="1:18">
      <c r="A29" s="96"/>
      <c r="B29" s="3" t="s">
        <v>54</v>
      </c>
      <c r="C29" s="3"/>
      <c r="D29" s="3"/>
      <c r="E29" s="3"/>
      <c r="F29" s="3"/>
      <c r="G29" s="57"/>
      <c r="H29" s="43">
        <v>-12582</v>
      </c>
      <c r="I29" s="43">
        <v>-12993</v>
      </c>
      <c r="J29" s="43">
        <v>-129361</v>
      </c>
      <c r="K29" s="43">
        <v>-10238</v>
      </c>
      <c r="L29" s="42">
        <f t="shared" si="4"/>
        <v>-165174</v>
      </c>
      <c r="M29" s="43">
        <v>-19722</v>
      </c>
      <c r="N29" s="43">
        <v>-10452</v>
      </c>
      <c r="O29" s="43">
        <v>-4021</v>
      </c>
      <c r="P29" s="43">
        <v>-99834</v>
      </c>
      <c r="Q29" s="42">
        <f t="shared" si="5"/>
        <v>-134029</v>
      </c>
      <c r="R29" s="43">
        <v>-288</v>
      </c>
    </row>
    <row r="30" spans="1:18">
      <c r="A30" s="44"/>
      <c r="B30" s="3"/>
      <c r="C30" s="3"/>
      <c r="D30" s="3"/>
      <c r="E30" s="3"/>
      <c r="F30" s="3"/>
      <c r="G30" s="3" t="s">
        <v>93</v>
      </c>
      <c r="H30" s="93">
        <f t="shared" ref="H30:R30" si="6">SUM(H28:H29)</f>
        <v>-49752</v>
      </c>
      <c r="I30" s="93">
        <f t="shared" si="6"/>
        <v>-40316</v>
      </c>
      <c r="J30" s="93">
        <f t="shared" si="6"/>
        <v>-168694</v>
      </c>
      <c r="K30" s="93">
        <f t="shared" si="6"/>
        <v>-80358</v>
      </c>
      <c r="L30" s="92">
        <f t="shared" si="6"/>
        <v>-339120</v>
      </c>
      <c r="M30" s="93">
        <f t="shared" si="6"/>
        <v>-80103</v>
      </c>
      <c r="N30" s="93">
        <f t="shared" si="6"/>
        <v>-50036</v>
      </c>
      <c r="O30" s="93">
        <f t="shared" si="6"/>
        <v>-49354</v>
      </c>
      <c r="P30" s="93">
        <f t="shared" si="6"/>
        <v>-207571</v>
      </c>
      <c r="Q30" s="92">
        <f t="shared" si="6"/>
        <v>-387064</v>
      </c>
      <c r="R30" s="93">
        <f t="shared" si="6"/>
        <v>-98303</v>
      </c>
    </row>
    <row r="31" spans="1:18">
      <c r="A31" s="94" t="s">
        <v>66</v>
      </c>
      <c r="B31" s="3"/>
      <c r="C31" s="3"/>
      <c r="D31" s="3"/>
      <c r="E31" s="3"/>
      <c r="F31" s="3"/>
      <c r="G31" s="57"/>
      <c r="L31" s="42"/>
      <c r="Q31" s="42"/>
    </row>
    <row r="32" spans="1:18">
      <c r="A32" s="15"/>
      <c r="B32" s="3" t="s">
        <v>64</v>
      </c>
      <c r="C32" s="3"/>
      <c r="D32" s="3"/>
      <c r="E32" s="3"/>
      <c r="F32" s="3"/>
      <c r="G32" s="57"/>
      <c r="H32" s="43">
        <v>0</v>
      </c>
      <c r="I32" s="43">
        <v>1900000</v>
      </c>
      <c r="J32" s="43">
        <v>0</v>
      </c>
      <c r="K32" s="43">
        <v>2061852</v>
      </c>
      <c r="L32" s="42">
        <f>SUM(H32:K32)</f>
        <v>3961852</v>
      </c>
      <c r="M32" s="43">
        <v>0</v>
      </c>
      <c r="N32" s="43">
        <v>2243196</v>
      </c>
      <c r="O32" s="43">
        <v>0</v>
      </c>
      <c r="P32" s="43">
        <v>2226110</v>
      </c>
      <c r="Q32" s="42">
        <f>SUM(M32:P32)</f>
        <v>4469306</v>
      </c>
      <c r="R32" s="43">
        <v>0</v>
      </c>
    </row>
    <row r="33" spans="1:18">
      <c r="A33" s="15"/>
      <c r="B33" s="3" t="s">
        <v>63</v>
      </c>
      <c r="C33" s="3"/>
      <c r="D33" s="3"/>
      <c r="E33" s="3"/>
      <c r="F33" s="3"/>
      <c r="G33" s="57"/>
      <c r="H33" s="43">
        <v>0</v>
      </c>
      <c r="I33" s="43">
        <v>-16992</v>
      </c>
      <c r="J33" s="43">
        <v>0</v>
      </c>
      <c r="K33" s="43">
        <v>-18879</v>
      </c>
      <c r="L33" s="42">
        <f>SUM(H33:K33)</f>
        <v>-35871</v>
      </c>
      <c r="M33" s="43">
        <v>0</v>
      </c>
      <c r="N33" s="43">
        <v>-18192</v>
      </c>
      <c r="O33" s="43">
        <v>0</v>
      </c>
      <c r="P33" s="43">
        <v>-17942</v>
      </c>
      <c r="Q33" s="42">
        <f>SUM(M33:P33)</f>
        <v>-36134</v>
      </c>
      <c r="R33" s="43">
        <v>0</v>
      </c>
    </row>
    <row r="34" spans="1:18">
      <c r="A34" s="15"/>
      <c r="B34" s="3" t="s">
        <v>65</v>
      </c>
      <c r="C34" s="3"/>
      <c r="D34" s="3"/>
      <c r="E34" s="3"/>
      <c r="F34" s="3"/>
      <c r="G34" s="57"/>
      <c r="H34" s="43">
        <v>56335</v>
      </c>
      <c r="I34" s="43">
        <v>26936</v>
      </c>
      <c r="J34" s="43">
        <v>29781</v>
      </c>
      <c r="K34" s="43">
        <v>11450</v>
      </c>
      <c r="L34" s="42">
        <f>SUM(H34:K34)</f>
        <v>124502</v>
      </c>
      <c r="M34" s="43">
        <v>22972</v>
      </c>
      <c r="N34" s="43">
        <v>21896</v>
      </c>
      <c r="O34" s="43">
        <v>11989</v>
      </c>
      <c r="P34" s="43">
        <v>15633</v>
      </c>
      <c r="Q34" s="42">
        <f>SUM(M34:P34)</f>
        <v>72490</v>
      </c>
      <c r="R34" s="43">
        <v>43694</v>
      </c>
    </row>
    <row r="35" spans="1:18">
      <c r="A35" s="94"/>
      <c r="B35" s="3" t="s">
        <v>62</v>
      </c>
      <c r="C35" s="3"/>
      <c r="D35" s="3"/>
      <c r="E35" s="3"/>
      <c r="F35" s="3"/>
      <c r="G35" s="57"/>
      <c r="H35" s="43">
        <v>-321</v>
      </c>
      <c r="I35" s="43">
        <v>-532</v>
      </c>
      <c r="J35" s="43">
        <v>-544</v>
      </c>
      <c r="K35" s="43">
        <v>-559</v>
      </c>
      <c r="L35" s="42">
        <f>SUM(H35:K35)</f>
        <v>-1956</v>
      </c>
      <c r="M35" s="43">
        <v>0</v>
      </c>
      <c r="N35" s="43">
        <v>0</v>
      </c>
      <c r="O35" s="43">
        <v>0</v>
      </c>
      <c r="P35" s="43">
        <v>0</v>
      </c>
      <c r="Q35" s="42">
        <f>SUM(M35:P35)</f>
        <v>0</v>
      </c>
      <c r="R35" s="43">
        <v>0</v>
      </c>
    </row>
    <row r="36" spans="1:18">
      <c r="A36" s="15"/>
      <c r="B36" s="3"/>
      <c r="C36" s="3"/>
      <c r="D36" s="3"/>
      <c r="E36" s="3"/>
      <c r="F36" s="3"/>
      <c r="G36" s="3" t="s">
        <v>61</v>
      </c>
      <c r="H36" s="93">
        <f t="shared" ref="H36:R36" si="7">SUM(H32:H35)</f>
        <v>56014</v>
      </c>
      <c r="I36" s="93">
        <f t="shared" si="7"/>
        <v>1909412</v>
      </c>
      <c r="J36" s="93">
        <f t="shared" si="7"/>
        <v>29237</v>
      </c>
      <c r="K36" s="93">
        <f t="shared" si="7"/>
        <v>2053864</v>
      </c>
      <c r="L36" s="92">
        <f t="shared" si="7"/>
        <v>4048527</v>
      </c>
      <c r="M36" s="93">
        <f t="shared" si="7"/>
        <v>22972</v>
      </c>
      <c r="N36" s="93">
        <f t="shared" si="7"/>
        <v>2246900</v>
      </c>
      <c r="O36" s="93">
        <f t="shared" si="7"/>
        <v>11989</v>
      </c>
      <c r="P36" s="93">
        <f t="shared" si="7"/>
        <v>2223801</v>
      </c>
      <c r="Q36" s="92">
        <f t="shared" ref="Q36" si="8">SUM(Q32:Q35)</f>
        <v>4505662</v>
      </c>
      <c r="R36" s="93">
        <f t="shared" si="7"/>
        <v>43694</v>
      </c>
    </row>
    <row r="37" spans="1:18">
      <c r="A37" s="15"/>
      <c r="B37" s="3"/>
      <c r="C37" s="3"/>
      <c r="D37" s="3"/>
      <c r="E37" s="3"/>
      <c r="F37" s="3"/>
      <c r="G37" s="3"/>
      <c r="H37" s="44"/>
      <c r="I37" s="44"/>
      <c r="J37" s="44"/>
      <c r="K37" s="44"/>
      <c r="L37" s="42"/>
      <c r="M37" s="44"/>
      <c r="N37" s="44"/>
      <c r="O37" s="44"/>
      <c r="P37" s="44"/>
      <c r="Q37" s="42"/>
      <c r="R37" s="44"/>
    </row>
    <row r="38" spans="1:18">
      <c r="A38" s="15" t="s">
        <v>60</v>
      </c>
      <c r="B38" s="3"/>
      <c r="C38" s="3"/>
      <c r="D38" s="3"/>
      <c r="E38" s="3"/>
      <c r="F38" s="3"/>
      <c r="G38" s="3"/>
      <c r="H38" s="44">
        <v>7177</v>
      </c>
      <c r="I38" s="44">
        <v>-36340</v>
      </c>
      <c r="J38" s="44">
        <v>-5562</v>
      </c>
      <c r="K38" s="44">
        <v>-4957</v>
      </c>
      <c r="L38" s="42">
        <f>SUM(H38:K38)</f>
        <v>-39682</v>
      </c>
      <c r="M38" s="44">
        <v>-5014</v>
      </c>
      <c r="N38" s="44">
        <v>4998</v>
      </c>
      <c r="O38" s="44">
        <v>-29325</v>
      </c>
      <c r="P38" s="44">
        <v>29810</v>
      </c>
      <c r="Q38" s="42">
        <f>SUM(M38:P38)</f>
        <v>469</v>
      </c>
      <c r="R38" s="44">
        <v>-70902</v>
      </c>
    </row>
    <row r="39" spans="1:18">
      <c r="A39" s="15" t="s">
        <v>59</v>
      </c>
      <c r="B39" s="3"/>
      <c r="C39" s="3"/>
      <c r="D39" s="3"/>
      <c r="E39" s="3"/>
      <c r="F39" s="3"/>
      <c r="G39" s="57"/>
      <c r="H39" s="44">
        <v>-223318</v>
      </c>
      <c r="I39" s="44">
        <v>1314517</v>
      </c>
      <c r="J39" s="44">
        <v>-835430</v>
      </c>
      <c r="K39" s="44">
        <v>733477</v>
      </c>
      <c r="L39" s="42">
        <f>SUM(H39:K39)</f>
        <v>989246</v>
      </c>
      <c r="M39" s="44">
        <v>-441944</v>
      </c>
      <c r="N39" s="44">
        <v>1658108</v>
      </c>
      <c r="O39" s="44">
        <v>-568484</v>
      </c>
      <c r="P39" s="44">
        <v>584065</v>
      </c>
      <c r="Q39" s="42">
        <f>SUM(M39:P39)</f>
        <v>1231745</v>
      </c>
      <c r="R39" s="44">
        <v>134401</v>
      </c>
    </row>
    <row r="40" spans="1:18">
      <c r="A40" s="15" t="s">
        <v>58</v>
      </c>
      <c r="B40" s="3"/>
      <c r="C40" s="3"/>
      <c r="D40" s="3"/>
      <c r="E40" s="3"/>
      <c r="F40" s="3"/>
      <c r="G40" s="57"/>
      <c r="H40" s="44">
        <v>2822795</v>
      </c>
      <c r="I40" s="44">
        <v>2599477</v>
      </c>
      <c r="J40" s="44">
        <f>I41</f>
        <v>3913994</v>
      </c>
      <c r="K40" s="44">
        <f>J41</f>
        <v>3078564</v>
      </c>
      <c r="L40" s="42">
        <f>H40</f>
        <v>2822795</v>
      </c>
      <c r="M40" s="44">
        <v>3812041</v>
      </c>
      <c r="N40" s="44">
        <v>3370097</v>
      </c>
      <c r="O40" s="44">
        <v>5028205</v>
      </c>
      <c r="P40" s="44">
        <v>4459721</v>
      </c>
      <c r="Q40" s="42">
        <f>L41</f>
        <v>3812041</v>
      </c>
      <c r="R40" s="44">
        <v>5043786</v>
      </c>
    </row>
    <row r="41" spans="1:18" ht="15" thickBot="1">
      <c r="A41" s="91" t="s">
        <v>57</v>
      </c>
      <c r="B41" s="3"/>
      <c r="C41" s="3"/>
      <c r="D41" s="3"/>
      <c r="E41" s="3"/>
      <c r="F41" s="3"/>
      <c r="G41" s="57"/>
      <c r="H41" s="90">
        <f t="shared" ref="H41:L41" si="9">SUM(H39:H40)</f>
        <v>2599477</v>
      </c>
      <c r="I41" s="90">
        <f t="shared" si="9"/>
        <v>3913994</v>
      </c>
      <c r="J41" s="90">
        <f t="shared" si="9"/>
        <v>3078564</v>
      </c>
      <c r="K41" s="90">
        <f t="shared" si="9"/>
        <v>3812041</v>
      </c>
      <c r="L41" s="89">
        <f t="shared" si="9"/>
        <v>3812041</v>
      </c>
      <c r="M41" s="90">
        <f t="shared" ref="M41:O41" si="10">SUM(M39:M40)</f>
        <v>3370097</v>
      </c>
      <c r="N41" s="90">
        <f t="shared" si="10"/>
        <v>5028205</v>
      </c>
      <c r="O41" s="90">
        <f t="shared" si="10"/>
        <v>4459721</v>
      </c>
      <c r="P41" s="90">
        <f t="shared" ref="P41:R41" si="11">SUM(P39:P40)</f>
        <v>5043786</v>
      </c>
      <c r="Q41" s="89">
        <f t="shared" si="11"/>
        <v>5043786</v>
      </c>
      <c r="R41" s="90">
        <f t="shared" si="11"/>
        <v>5178187</v>
      </c>
    </row>
    <row r="42" spans="1:18">
      <c r="A42" s="88"/>
      <c r="B42" s="3"/>
      <c r="C42" s="3"/>
      <c r="D42" s="3"/>
      <c r="E42" s="3"/>
      <c r="F42" s="3"/>
      <c r="G42" s="57"/>
      <c r="L42" s="42"/>
      <c r="Q42" s="42"/>
    </row>
    <row r="43" spans="1:18">
      <c r="A43" s="87" t="s">
        <v>56</v>
      </c>
      <c r="B43" s="31"/>
      <c r="C43" s="31"/>
      <c r="D43" s="3"/>
      <c r="E43" s="3"/>
      <c r="F43" s="3"/>
      <c r="G43" s="57"/>
      <c r="L43" s="86"/>
      <c r="Q43" s="86"/>
    </row>
    <row r="44" spans="1:18">
      <c r="A44" s="85"/>
      <c r="B44" s="3" t="s">
        <v>87</v>
      </c>
      <c r="C44" s="31"/>
      <c r="D44" s="3"/>
      <c r="E44" s="3"/>
      <c r="F44" s="3"/>
      <c r="G44" s="57"/>
      <c r="H44" s="84">
        <v>-236757</v>
      </c>
      <c r="I44" s="84">
        <v>-518239</v>
      </c>
      <c r="J44" s="84">
        <v>-690411</v>
      </c>
      <c r="K44" s="84">
        <v>-1235072</v>
      </c>
      <c r="L44" s="45">
        <f>SUM(H44:K44)</f>
        <v>-2680479</v>
      </c>
      <c r="M44" s="84">
        <v>-379799</v>
      </c>
      <c r="N44" s="84">
        <v>-543754</v>
      </c>
      <c r="O44" s="84">
        <v>-501794</v>
      </c>
      <c r="P44" s="84">
        <f>P26</f>
        <v>-1461975</v>
      </c>
      <c r="Q44" s="45">
        <f>SUM(M44:P44)</f>
        <v>-2887322</v>
      </c>
      <c r="R44" s="84">
        <f>R26</f>
        <v>259912</v>
      </c>
    </row>
    <row r="45" spans="1:18">
      <c r="A45" s="83"/>
      <c r="B45" s="3" t="s">
        <v>93</v>
      </c>
      <c r="C45" s="3"/>
      <c r="D45" s="3"/>
      <c r="E45" s="3"/>
      <c r="F45" s="3"/>
      <c r="G45" s="57"/>
      <c r="H45" s="44">
        <v>-49752</v>
      </c>
      <c r="I45" s="44">
        <v>-40316</v>
      </c>
      <c r="J45" s="44">
        <v>-168694</v>
      </c>
      <c r="K45" s="44">
        <v>-80358</v>
      </c>
      <c r="L45" s="42">
        <f>SUM(H45:K45)</f>
        <v>-339120</v>
      </c>
      <c r="M45" s="44">
        <v>-80103</v>
      </c>
      <c r="N45" s="44">
        <v>-50036</v>
      </c>
      <c r="O45" s="44">
        <v>-49354</v>
      </c>
      <c r="P45" s="44">
        <v>-207571</v>
      </c>
      <c r="Q45" s="42">
        <f>SUM(M45:P45)</f>
        <v>-387064</v>
      </c>
      <c r="R45" s="44">
        <v>-98303</v>
      </c>
    </row>
    <row r="46" spans="1:18" ht="15" thickBot="1">
      <c r="A46" s="82"/>
      <c r="B46" s="81" t="s">
        <v>53</v>
      </c>
      <c r="C46" s="5"/>
      <c r="D46" s="5"/>
      <c r="E46" s="5"/>
      <c r="F46" s="5"/>
      <c r="G46" s="57"/>
      <c r="H46" s="80">
        <f t="shared" ref="H46:R46" si="12">SUM(H44:H45)</f>
        <v>-286509</v>
      </c>
      <c r="I46" s="80">
        <f t="shared" si="12"/>
        <v>-558555</v>
      </c>
      <c r="J46" s="80">
        <f t="shared" si="12"/>
        <v>-859105</v>
      </c>
      <c r="K46" s="80">
        <f t="shared" si="12"/>
        <v>-1315430</v>
      </c>
      <c r="L46" s="79">
        <f t="shared" si="12"/>
        <v>-3019599</v>
      </c>
      <c r="M46" s="80">
        <f t="shared" si="12"/>
        <v>-459902</v>
      </c>
      <c r="N46" s="80">
        <f t="shared" si="12"/>
        <v>-593790</v>
      </c>
      <c r="O46" s="80">
        <f t="shared" si="12"/>
        <v>-551148</v>
      </c>
      <c r="P46" s="80">
        <f t="shared" si="12"/>
        <v>-1669546</v>
      </c>
      <c r="Q46" s="79">
        <f t="shared" si="12"/>
        <v>-3274386</v>
      </c>
      <c r="R46" s="80">
        <f t="shared" si="12"/>
        <v>161609</v>
      </c>
    </row>
  </sheetData>
  <mergeCells count="2">
    <mergeCell ref="H5:K5"/>
    <mergeCell ref="M5:P5"/>
  </mergeCells>
  <pageMargins left="0.17" right="0.17" top="0.28000000000000003" bottom="0.75" header="0.17" footer="0.3"/>
  <pageSetup scale="5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R178"/>
  <sheetViews>
    <sheetView view="pageBreakPreview"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E8" sqref="E8"/>
    </sheetView>
  </sheetViews>
  <sheetFormatPr baseColWidth="10" defaultColWidth="8.83203125" defaultRowHeight="14"/>
  <cols>
    <col min="1" max="5" width="1.5" style="37" customWidth="1"/>
    <col min="6" max="6" width="65.5" style="37" customWidth="1"/>
    <col min="7" max="10" width="13.6640625" style="37" customWidth="1"/>
    <col min="11" max="11" width="15.1640625" style="37" customWidth="1"/>
    <col min="12" max="13" width="13.6640625" style="37" customWidth="1"/>
    <col min="14" max="15" width="12.6640625" style="37" customWidth="1"/>
    <col min="16" max="16" width="15.1640625" style="37" customWidth="1"/>
    <col min="17" max="17" width="13.6640625" style="37" customWidth="1"/>
    <col min="18" max="243" width="8.83203125" style="37"/>
    <col min="244" max="248" width="1.5" style="37" customWidth="1"/>
    <col min="249" max="249" width="37" style="37" customWidth="1"/>
    <col min="250" max="250" width="12.33203125" style="37" bestFit="1" customWidth="1"/>
    <col min="251" max="251" width="11" style="37" bestFit="1" customWidth="1"/>
    <col min="252" max="252" width="12.6640625" style="37" bestFit="1" customWidth="1"/>
    <col min="253" max="253" width="12" style="37" bestFit="1" customWidth="1"/>
    <col min="254" max="254" width="13.1640625" style="37" bestFit="1" customWidth="1"/>
    <col min="255" max="258" width="13.5" style="37" customWidth="1"/>
    <col min="259" max="259" width="13.1640625" style="37" bestFit="1" customWidth="1"/>
    <col min="260" max="263" width="14.6640625" style="37" customWidth="1"/>
    <col min="264" max="264" width="13.1640625" style="37" bestFit="1" customWidth="1"/>
    <col min="265" max="499" width="8.83203125" style="37"/>
    <col min="500" max="504" width="1.5" style="37" customWidth="1"/>
    <col min="505" max="505" width="37" style="37" customWidth="1"/>
    <col min="506" max="506" width="12.33203125" style="37" bestFit="1" customWidth="1"/>
    <col min="507" max="507" width="11" style="37" bestFit="1" customWidth="1"/>
    <col min="508" max="508" width="12.6640625" style="37" bestFit="1" customWidth="1"/>
    <col min="509" max="509" width="12" style="37" bestFit="1" customWidth="1"/>
    <col min="510" max="510" width="13.1640625" style="37" bestFit="1" customWidth="1"/>
    <col min="511" max="514" width="13.5" style="37" customWidth="1"/>
    <col min="515" max="515" width="13.1640625" style="37" bestFit="1" customWidth="1"/>
    <col min="516" max="519" width="14.6640625" style="37" customWidth="1"/>
    <col min="520" max="520" width="13.1640625" style="37" bestFit="1" customWidth="1"/>
    <col min="521" max="755" width="8.83203125" style="37"/>
    <col min="756" max="760" width="1.5" style="37" customWidth="1"/>
    <col min="761" max="761" width="37" style="37" customWidth="1"/>
    <col min="762" max="762" width="12.33203125" style="37" bestFit="1" customWidth="1"/>
    <col min="763" max="763" width="11" style="37" bestFit="1" customWidth="1"/>
    <col min="764" max="764" width="12.6640625" style="37" bestFit="1" customWidth="1"/>
    <col min="765" max="765" width="12" style="37" bestFit="1" customWidth="1"/>
    <col min="766" max="766" width="13.1640625" style="37" bestFit="1" customWidth="1"/>
    <col min="767" max="770" width="13.5" style="37" customWidth="1"/>
    <col min="771" max="771" width="13.1640625" style="37" bestFit="1" customWidth="1"/>
    <col min="772" max="775" width="14.6640625" style="37" customWidth="1"/>
    <col min="776" max="776" width="13.1640625" style="37" bestFit="1" customWidth="1"/>
    <col min="777" max="1011" width="8.83203125" style="37"/>
    <col min="1012" max="1016" width="1.5" style="37" customWidth="1"/>
    <col min="1017" max="1017" width="37" style="37" customWidth="1"/>
    <col min="1018" max="1018" width="12.33203125" style="37" bestFit="1" customWidth="1"/>
    <col min="1019" max="1019" width="11" style="37" bestFit="1" customWidth="1"/>
    <col min="1020" max="1020" width="12.6640625" style="37" bestFit="1" customWidth="1"/>
    <col min="1021" max="1021" width="12" style="37" bestFit="1" customWidth="1"/>
    <col min="1022" max="1022" width="13.1640625" style="37" bestFit="1" customWidth="1"/>
    <col min="1023" max="1026" width="13.5" style="37" customWidth="1"/>
    <col min="1027" max="1027" width="13.1640625" style="37" bestFit="1" customWidth="1"/>
    <col min="1028" max="1031" width="14.6640625" style="37" customWidth="1"/>
    <col min="1032" max="1032" width="13.1640625" style="37" bestFit="1" customWidth="1"/>
    <col min="1033" max="1267" width="8.83203125" style="37"/>
    <col min="1268" max="1272" width="1.5" style="37" customWidth="1"/>
    <col min="1273" max="1273" width="37" style="37" customWidth="1"/>
    <col min="1274" max="1274" width="12.33203125" style="37" bestFit="1" customWidth="1"/>
    <col min="1275" max="1275" width="11" style="37" bestFit="1" customWidth="1"/>
    <col min="1276" max="1276" width="12.6640625" style="37" bestFit="1" customWidth="1"/>
    <col min="1277" max="1277" width="12" style="37" bestFit="1" customWidth="1"/>
    <col min="1278" max="1278" width="13.1640625" style="37" bestFit="1" customWidth="1"/>
    <col min="1279" max="1282" width="13.5" style="37" customWidth="1"/>
    <col min="1283" max="1283" width="13.1640625" style="37" bestFit="1" customWidth="1"/>
    <col min="1284" max="1287" width="14.6640625" style="37" customWidth="1"/>
    <col min="1288" max="1288" width="13.1640625" style="37" bestFit="1" customWidth="1"/>
    <col min="1289" max="1523" width="8.83203125" style="37"/>
    <col min="1524" max="1528" width="1.5" style="37" customWidth="1"/>
    <col min="1529" max="1529" width="37" style="37" customWidth="1"/>
    <col min="1530" max="1530" width="12.33203125" style="37" bestFit="1" customWidth="1"/>
    <col min="1531" max="1531" width="11" style="37" bestFit="1" customWidth="1"/>
    <col min="1532" max="1532" width="12.6640625" style="37" bestFit="1" customWidth="1"/>
    <col min="1533" max="1533" width="12" style="37" bestFit="1" customWidth="1"/>
    <col min="1534" max="1534" width="13.1640625" style="37" bestFit="1" customWidth="1"/>
    <col min="1535" max="1538" width="13.5" style="37" customWidth="1"/>
    <col min="1539" max="1539" width="13.1640625" style="37" bestFit="1" customWidth="1"/>
    <col min="1540" max="1543" width="14.6640625" style="37" customWidth="1"/>
    <col min="1544" max="1544" width="13.1640625" style="37" bestFit="1" customWidth="1"/>
    <col min="1545" max="1779" width="8.83203125" style="37"/>
    <col min="1780" max="1784" width="1.5" style="37" customWidth="1"/>
    <col min="1785" max="1785" width="37" style="37" customWidth="1"/>
    <col min="1786" max="1786" width="12.33203125" style="37" bestFit="1" customWidth="1"/>
    <col min="1787" max="1787" width="11" style="37" bestFit="1" customWidth="1"/>
    <col min="1788" max="1788" width="12.6640625" style="37" bestFit="1" customWidth="1"/>
    <col min="1789" max="1789" width="12" style="37" bestFit="1" customWidth="1"/>
    <col min="1790" max="1790" width="13.1640625" style="37" bestFit="1" customWidth="1"/>
    <col min="1791" max="1794" width="13.5" style="37" customWidth="1"/>
    <col min="1795" max="1795" width="13.1640625" style="37" bestFit="1" customWidth="1"/>
    <col min="1796" max="1799" width="14.6640625" style="37" customWidth="1"/>
    <col min="1800" max="1800" width="13.1640625" style="37" bestFit="1" customWidth="1"/>
    <col min="1801" max="2035" width="8.83203125" style="37"/>
    <col min="2036" max="2040" width="1.5" style="37" customWidth="1"/>
    <col min="2041" max="2041" width="37" style="37" customWidth="1"/>
    <col min="2042" max="2042" width="12.33203125" style="37" bestFit="1" customWidth="1"/>
    <col min="2043" max="2043" width="11" style="37" bestFit="1" customWidth="1"/>
    <col min="2044" max="2044" width="12.6640625" style="37" bestFit="1" customWidth="1"/>
    <col min="2045" max="2045" width="12" style="37" bestFit="1" customWidth="1"/>
    <col min="2046" max="2046" width="13.1640625" style="37" bestFit="1" customWidth="1"/>
    <col min="2047" max="2050" width="13.5" style="37" customWidth="1"/>
    <col min="2051" max="2051" width="13.1640625" style="37" bestFit="1" customWidth="1"/>
    <col min="2052" max="2055" width="14.6640625" style="37" customWidth="1"/>
    <col min="2056" max="2056" width="13.1640625" style="37" bestFit="1" customWidth="1"/>
    <col min="2057" max="2291" width="8.83203125" style="37"/>
    <col min="2292" max="2296" width="1.5" style="37" customWidth="1"/>
    <col min="2297" max="2297" width="37" style="37" customWidth="1"/>
    <col min="2298" max="2298" width="12.33203125" style="37" bestFit="1" customWidth="1"/>
    <col min="2299" max="2299" width="11" style="37" bestFit="1" customWidth="1"/>
    <col min="2300" max="2300" width="12.6640625" style="37" bestFit="1" customWidth="1"/>
    <col min="2301" max="2301" width="12" style="37" bestFit="1" customWidth="1"/>
    <col min="2302" max="2302" width="13.1640625" style="37" bestFit="1" customWidth="1"/>
    <col min="2303" max="2306" width="13.5" style="37" customWidth="1"/>
    <col min="2307" max="2307" width="13.1640625" style="37" bestFit="1" customWidth="1"/>
    <col min="2308" max="2311" width="14.6640625" style="37" customWidth="1"/>
    <col min="2312" max="2312" width="13.1640625" style="37" bestFit="1" customWidth="1"/>
    <col min="2313" max="2547" width="8.83203125" style="37"/>
    <col min="2548" max="2552" width="1.5" style="37" customWidth="1"/>
    <col min="2553" max="2553" width="37" style="37" customWidth="1"/>
    <col min="2554" max="2554" width="12.33203125" style="37" bestFit="1" customWidth="1"/>
    <col min="2555" max="2555" width="11" style="37" bestFit="1" customWidth="1"/>
    <col min="2556" max="2556" width="12.6640625" style="37" bestFit="1" customWidth="1"/>
    <col min="2557" max="2557" width="12" style="37" bestFit="1" customWidth="1"/>
    <col min="2558" max="2558" width="13.1640625" style="37" bestFit="1" customWidth="1"/>
    <col min="2559" max="2562" width="13.5" style="37" customWidth="1"/>
    <col min="2563" max="2563" width="13.1640625" style="37" bestFit="1" customWidth="1"/>
    <col min="2564" max="2567" width="14.6640625" style="37" customWidth="1"/>
    <col min="2568" max="2568" width="13.1640625" style="37" bestFit="1" customWidth="1"/>
    <col min="2569" max="2803" width="8.83203125" style="37"/>
    <col min="2804" max="2808" width="1.5" style="37" customWidth="1"/>
    <col min="2809" max="2809" width="37" style="37" customWidth="1"/>
    <col min="2810" max="2810" width="12.33203125" style="37" bestFit="1" customWidth="1"/>
    <col min="2811" max="2811" width="11" style="37" bestFit="1" customWidth="1"/>
    <col min="2812" max="2812" width="12.6640625" style="37" bestFit="1" customWidth="1"/>
    <col min="2813" max="2813" width="12" style="37" bestFit="1" customWidth="1"/>
    <col min="2814" max="2814" width="13.1640625" style="37" bestFit="1" customWidth="1"/>
    <col min="2815" max="2818" width="13.5" style="37" customWidth="1"/>
    <col min="2819" max="2819" width="13.1640625" style="37" bestFit="1" customWidth="1"/>
    <col min="2820" max="2823" width="14.6640625" style="37" customWidth="1"/>
    <col min="2824" max="2824" width="13.1640625" style="37" bestFit="1" customWidth="1"/>
    <col min="2825" max="3059" width="8.83203125" style="37"/>
    <col min="3060" max="3064" width="1.5" style="37" customWidth="1"/>
    <col min="3065" max="3065" width="37" style="37" customWidth="1"/>
    <col min="3066" max="3066" width="12.33203125" style="37" bestFit="1" customWidth="1"/>
    <col min="3067" max="3067" width="11" style="37" bestFit="1" customWidth="1"/>
    <col min="3068" max="3068" width="12.6640625" style="37" bestFit="1" customWidth="1"/>
    <col min="3069" max="3069" width="12" style="37" bestFit="1" customWidth="1"/>
    <col min="3070" max="3070" width="13.1640625" style="37" bestFit="1" customWidth="1"/>
    <col min="3071" max="3074" width="13.5" style="37" customWidth="1"/>
    <col min="3075" max="3075" width="13.1640625" style="37" bestFit="1" customWidth="1"/>
    <col min="3076" max="3079" width="14.6640625" style="37" customWidth="1"/>
    <col min="3080" max="3080" width="13.1640625" style="37" bestFit="1" customWidth="1"/>
    <col min="3081" max="3315" width="8.83203125" style="37"/>
    <col min="3316" max="3320" width="1.5" style="37" customWidth="1"/>
    <col min="3321" max="3321" width="37" style="37" customWidth="1"/>
    <col min="3322" max="3322" width="12.33203125" style="37" bestFit="1" customWidth="1"/>
    <col min="3323" max="3323" width="11" style="37" bestFit="1" customWidth="1"/>
    <col min="3324" max="3324" width="12.6640625" style="37" bestFit="1" customWidth="1"/>
    <col min="3325" max="3325" width="12" style="37" bestFit="1" customWidth="1"/>
    <col min="3326" max="3326" width="13.1640625" style="37" bestFit="1" customWidth="1"/>
    <col min="3327" max="3330" width="13.5" style="37" customWidth="1"/>
    <col min="3331" max="3331" width="13.1640625" style="37" bestFit="1" customWidth="1"/>
    <col min="3332" max="3335" width="14.6640625" style="37" customWidth="1"/>
    <col min="3336" max="3336" width="13.1640625" style="37" bestFit="1" customWidth="1"/>
    <col min="3337" max="3571" width="8.83203125" style="37"/>
    <col min="3572" max="3576" width="1.5" style="37" customWidth="1"/>
    <col min="3577" max="3577" width="37" style="37" customWidth="1"/>
    <col min="3578" max="3578" width="12.33203125" style="37" bestFit="1" customWidth="1"/>
    <col min="3579" max="3579" width="11" style="37" bestFit="1" customWidth="1"/>
    <col min="3580" max="3580" width="12.6640625" style="37" bestFit="1" customWidth="1"/>
    <col min="3581" max="3581" width="12" style="37" bestFit="1" customWidth="1"/>
    <col min="3582" max="3582" width="13.1640625" style="37" bestFit="1" customWidth="1"/>
    <col min="3583" max="3586" width="13.5" style="37" customWidth="1"/>
    <col min="3587" max="3587" width="13.1640625" style="37" bestFit="1" customWidth="1"/>
    <col min="3588" max="3591" width="14.6640625" style="37" customWidth="1"/>
    <col min="3592" max="3592" width="13.1640625" style="37" bestFit="1" customWidth="1"/>
    <col min="3593" max="3827" width="8.83203125" style="37"/>
    <col min="3828" max="3832" width="1.5" style="37" customWidth="1"/>
    <col min="3833" max="3833" width="37" style="37" customWidth="1"/>
    <col min="3834" max="3834" width="12.33203125" style="37" bestFit="1" customWidth="1"/>
    <col min="3835" max="3835" width="11" style="37" bestFit="1" customWidth="1"/>
    <col min="3836" max="3836" width="12.6640625" style="37" bestFit="1" customWidth="1"/>
    <col min="3837" max="3837" width="12" style="37" bestFit="1" customWidth="1"/>
    <col min="3838" max="3838" width="13.1640625" style="37" bestFit="1" customWidth="1"/>
    <col min="3839" max="3842" width="13.5" style="37" customWidth="1"/>
    <col min="3843" max="3843" width="13.1640625" style="37" bestFit="1" customWidth="1"/>
    <col min="3844" max="3847" width="14.6640625" style="37" customWidth="1"/>
    <col min="3848" max="3848" width="13.1640625" style="37" bestFit="1" customWidth="1"/>
    <col min="3849" max="4083" width="8.83203125" style="37"/>
    <col min="4084" max="4088" width="1.5" style="37" customWidth="1"/>
    <col min="4089" max="4089" width="37" style="37" customWidth="1"/>
    <col min="4090" max="4090" width="12.33203125" style="37" bestFit="1" customWidth="1"/>
    <col min="4091" max="4091" width="11" style="37" bestFit="1" customWidth="1"/>
    <col min="4092" max="4092" width="12.6640625" style="37" bestFit="1" customWidth="1"/>
    <col min="4093" max="4093" width="12" style="37" bestFit="1" customWidth="1"/>
    <col min="4094" max="4094" width="13.1640625" style="37" bestFit="1" customWidth="1"/>
    <col min="4095" max="4098" width="13.5" style="37" customWidth="1"/>
    <col min="4099" max="4099" width="13.1640625" style="37" bestFit="1" customWidth="1"/>
    <col min="4100" max="4103" width="14.6640625" style="37" customWidth="1"/>
    <col min="4104" max="4104" width="13.1640625" style="37" bestFit="1" customWidth="1"/>
    <col min="4105" max="4339" width="8.83203125" style="37"/>
    <col min="4340" max="4344" width="1.5" style="37" customWidth="1"/>
    <col min="4345" max="4345" width="37" style="37" customWidth="1"/>
    <col min="4346" max="4346" width="12.33203125" style="37" bestFit="1" customWidth="1"/>
    <col min="4347" max="4347" width="11" style="37" bestFit="1" customWidth="1"/>
    <col min="4348" max="4348" width="12.6640625" style="37" bestFit="1" customWidth="1"/>
    <col min="4349" max="4349" width="12" style="37" bestFit="1" customWidth="1"/>
    <col min="4350" max="4350" width="13.1640625" style="37" bestFit="1" customWidth="1"/>
    <col min="4351" max="4354" width="13.5" style="37" customWidth="1"/>
    <col min="4355" max="4355" width="13.1640625" style="37" bestFit="1" customWidth="1"/>
    <col min="4356" max="4359" width="14.6640625" style="37" customWidth="1"/>
    <col min="4360" max="4360" width="13.1640625" style="37" bestFit="1" customWidth="1"/>
    <col min="4361" max="4595" width="8.83203125" style="37"/>
    <col min="4596" max="4600" width="1.5" style="37" customWidth="1"/>
    <col min="4601" max="4601" width="37" style="37" customWidth="1"/>
    <col min="4602" max="4602" width="12.33203125" style="37" bestFit="1" customWidth="1"/>
    <col min="4603" max="4603" width="11" style="37" bestFit="1" customWidth="1"/>
    <col min="4604" max="4604" width="12.6640625" style="37" bestFit="1" customWidth="1"/>
    <col min="4605" max="4605" width="12" style="37" bestFit="1" customWidth="1"/>
    <col min="4606" max="4606" width="13.1640625" style="37" bestFit="1" customWidth="1"/>
    <col min="4607" max="4610" width="13.5" style="37" customWidth="1"/>
    <col min="4611" max="4611" width="13.1640625" style="37" bestFit="1" customWidth="1"/>
    <col min="4612" max="4615" width="14.6640625" style="37" customWidth="1"/>
    <col min="4616" max="4616" width="13.1640625" style="37" bestFit="1" customWidth="1"/>
    <col min="4617" max="4851" width="8.83203125" style="37"/>
    <col min="4852" max="4856" width="1.5" style="37" customWidth="1"/>
    <col min="4857" max="4857" width="37" style="37" customWidth="1"/>
    <col min="4858" max="4858" width="12.33203125" style="37" bestFit="1" customWidth="1"/>
    <col min="4859" max="4859" width="11" style="37" bestFit="1" customWidth="1"/>
    <col min="4860" max="4860" width="12.6640625" style="37" bestFit="1" customWidth="1"/>
    <col min="4861" max="4861" width="12" style="37" bestFit="1" customWidth="1"/>
    <col min="4862" max="4862" width="13.1640625" style="37" bestFit="1" customWidth="1"/>
    <col min="4863" max="4866" width="13.5" style="37" customWidth="1"/>
    <col min="4867" max="4867" width="13.1640625" style="37" bestFit="1" customWidth="1"/>
    <col min="4868" max="4871" width="14.6640625" style="37" customWidth="1"/>
    <col min="4872" max="4872" width="13.1640625" style="37" bestFit="1" customWidth="1"/>
    <col min="4873" max="5107" width="8.83203125" style="37"/>
    <col min="5108" max="5112" width="1.5" style="37" customWidth="1"/>
    <col min="5113" max="5113" width="37" style="37" customWidth="1"/>
    <col min="5114" max="5114" width="12.33203125" style="37" bestFit="1" customWidth="1"/>
    <col min="5115" max="5115" width="11" style="37" bestFit="1" customWidth="1"/>
    <col min="5116" max="5116" width="12.6640625" style="37" bestFit="1" customWidth="1"/>
    <col min="5117" max="5117" width="12" style="37" bestFit="1" customWidth="1"/>
    <col min="5118" max="5118" width="13.1640625" style="37" bestFit="1" customWidth="1"/>
    <col min="5119" max="5122" width="13.5" style="37" customWidth="1"/>
    <col min="5123" max="5123" width="13.1640625" style="37" bestFit="1" customWidth="1"/>
    <col min="5124" max="5127" width="14.6640625" style="37" customWidth="1"/>
    <col min="5128" max="5128" width="13.1640625" style="37" bestFit="1" customWidth="1"/>
    <col min="5129" max="5363" width="8.83203125" style="37"/>
    <col min="5364" max="5368" width="1.5" style="37" customWidth="1"/>
    <col min="5369" max="5369" width="37" style="37" customWidth="1"/>
    <col min="5370" max="5370" width="12.33203125" style="37" bestFit="1" customWidth="1"/>
    <col min="5371" max="5371" width="11" style="37" bestFit="1" customWidth="1"/>
    <col min="5372" max="5372" width="12.6640625" style="37" bestFit="1" customWidth="1"/>
    <col min="5373" max="5373" width="12" style="37" bestFit="1" customWidth="1"/>
    <col min="5374" max="5374" width="13.1640625" style="37" bestFit="1" customWidth="1"/>
    <col min="5375" max="5378" width="13.5" style="37" customWidth="1"/>
    <col min="5379" max="5379" width="13.1640625" style="37" bestFit="1" customWidth="1"/>
    <col min="5380" max="5383" width="14.6640625" style="37" customWidth="1"/>
    <col min="5384" max="5384" width="13.1640625" style="37" bestFit="1" customWidth="1"/>
    <col min="5385" max="5619" width="8.83203125" style="37"/>
    <col min="5620" max="5624" width="1.5" style="37" customWidth="1"/>
    <col min="5625" max="5625" width="37" style="37" customWidth="1"/>
    <col min="5626" max="5626" width="12.33203125" style="37" bestFit="1" customWidth="1"/>
    <col min="5627" max="5627" width="11" style="37" bestFit="1" customWidth="1"/>
    <col min="5628" max="5628" width="12.6640625" style="37" bestFit="1" customWidth="1"/>
    <col min="5629" max="5629" width="12" style="37" bestFit="1" customWidth="1"/>
    <col min="5630" max="5630" width="13.1640625" style="37" bestFit="1" customWidth="1"/>
    <col min="5631" max="5634" width="13.5" style="37" customWidth="1"/>
    <col min="5635" max="5635" width="13.1640625" style="37" bestFit="1" customWidth="1"/>
    <col min="5636" max="5639" width="14.6640625" style="37" customWidth="1"/>
    <col min="5640" max="5640" width="13.1640625" style="37" bestFit="1" customWidth="1"/>
    <col min="5641" max="5875" width="8.83203125" style="37"/>
    <col min="5876" max="5880" width="1.5" style="37" customWidth="1"/>
    <col min="5881" max="5881" width="37" style="37" customWidth="1"/>
    <col min="5882" max="5882" width="12.33203125" style="37" bestFit="1" customWidth="1"/>
    <col min="5883" max="5883" width="11" style="37" bestFit="1" customWidth="1"/>
    <col min="5884" max="5884" width="12.6640625" style="37" bestFit="1" customWidth="1"/>
    <col min="5885" max="5885" width="12" style="37" bestFit="1" customWidth="1"/>
    <col min="5886" max="5886" width="13.1640625" style="37" bestFit="1" customWidth="1"/>
    <col min="5887" max="5890" width="13.5" style="37" customWidth="1"/>
    <col min="5891" max="5891" width="13.1640625" style="37" bestFit="1" customWidth="1"/>
    <col min="5892" max="5895" width="14.6640625" style="37" customWidth="1"/>
    <col min="5896" max="5896" width="13.1640625" style="37" bestFit="1" customWidth="1"/>
    <col min="5897" max="6131" width="8.83203125" style="37"/>
    <col min="6132" max="6136" width="1.5" style="37" customWidth="1"/>
    <col min="6137" max="6137" width="37" style="37" customWidth="1"/>
    <col min="6138" max="6138" width="12.33203125" style="37" bestFit="1" customWidth="1"/>
    <col min="6139" max="6139" width="11" style="37" bestFit="1" customWidth="1"/>
    <col min="6140" max="6140" width="12.6640625" style="37" bestFit="1" customWidth="1"/>
    <col min="6141" max="6141" width="12" style="37" bestFit="1" customWidth="1"/>
    <col min="6142" max="6142" width="13.1640625" style="37" bestFit="1" customWidth="1"/>
    <col min="6143" max="6146" width="13.5" style="37" customWidth="1"/>
    <col min="6147" max="6147" width="13.1640625" style="37" bestFit="1" customWidth="1"/>
    <col min="6148" max="6151" width="14.6640625" style="37" customWidth="1"/>
    <col min="6152" max="6152" width="13.1640625" style="37" bestFit="1" customWidth="1"/>
    <col min="6153" max="6387" width="8.83203125" style="37"/>
    <col min="6388" max="6392" width="1.5" style="37" customWidth="1"/>
    <col min="6393" max="6393" width="37" style="37" customWidth="1"/>
    <col min="6394" max="6394" width="12.33203125" style="37" bestFit="1" customWidth="1"/>
    <col min="6395" max="6395" width="11" style="37" bestFit="1" customWidth="1"/>
    <col min="6396" max="6396" width="12.6640625" style="37" bestFit="1" customWidth="1"/>
    <col min="6397" max="6397" width="12" style="37" bestFit="1" customWidth="1"/>
    <col min="6398" max="6398" width="13.1640625" style="37" bestFit="1" customWidth="1"/>
    <col min="6399" max="6402" width="13.5" style="37" customWidth="1"/>
    <col min="6403" max="6403" width="13.1640625" style="37" bestFit="1" customWidth="1"/>
    <col min="6404" max="6407" width="14.6640625" style="37" customWidth="1"/>
    <col min="6408" max="6408" width="13.1640625" style="37" bestFit="1" customWidth="1"/>
    <col min="6409" max="6643" width="8.83203125" style="37"/>
    <col min="6644" max="6648" width="1.5" style="37" customWidth="1"/>
    <col min="6649" max="6649" width="37" style="37" customWidth="1"/>
    <col min="6650" max="6650" width="12.33203125" style="37" bestFit="1" customWidth="1"/>
    <col min="6651" max="6651" width="11" style="37" bestFit="1" customWidth="1"/>
    <col min="6652" max="6652" width="12.6640625" style="37" bestFit="1" customWidth="1"/>
    <col min="6653" max="6653" width="12" style="37" bestFit="1" customWidth="1"/>
    <col min="6654" max="6654" width="13.1640625" style="37" bestFit="1" customWidth="1"/>
    <col min="6655" max="6658" width="13.5" style="37" customWidth="1"/>
    <col min="6659" max="6659" width="13.1640625" style="37" bestFit="1" customWidth="1"/>
    <col min="6660" max="6663" width="14.6640625" style="37" customWidth="1"/>
    <col min="6664" max="6664" width="13.1640625" style="37" bestFit="1" customWidth="1"/>
    <col min="6665" max="6899" width="8.83203125" style="37"/>
    <col min="6900" max="6904" width="1.5" style="37" customWidth="1"/>
    <col min="6905" max="6905" width="37" style="37" customWidth="1"/>
    <col min="6906" max="6906" width="12.33203125" style="37" bestFit="1" customWidth="1"/>
    <col min="6907" max="6907" width="11" style="37" bestFit="1" customWidth="1"/>
    <col min="6908" max="6908" width="12.6640625" style="37" bestFit="1" customWidth="1"/>
    <col min="6909" max="6909" width="12" style="37" bestFit="1" customWidth="1"/>
    <col min="6910" max="6910" width="13.1640625" style="37" bestFit="1" customWidth="1"/>
    <col min="6911" max="6914" width="13.5" style="37" customWidth="1"/>
    <col min="6915" max="6915" width="13.1640625" style="37" bestFit="1" customWidth="1"/>
    <col min="6916" max="6919" width="14.6640625" style="37" customWidth="1"/>
    <col min="6920" max="6920" width="13.1640625" style="37" bestFit="1" customWidth="1"/>
    <col min="6921" max="7155" width="8.83203125" style="37"/>
    <col min="7156" max="7160" width="1.5" style="37" customWidth="1"/>
    <col min="7161" max="7161" width="37" style="37" customWidth="1"/>
    <col min="7162" max="7162" width="12.33203125" style="37" bestFit="1" customWidth="1"/>
    <col min="7163" max="7163" width="11" style="37" bestFit="1" customWidth="1"/>
    <col min="7164" max="7164" width="12.6640625" style="37" bestFit="1" customWidth="1"/>
    <col min="7165" max="7165" width="12" style="37" bestFit="1" customWidth="1"/>
    <col min="7166" max="7166" width="13.1640625" style="37" bestFit="1" customWidth="1"/>
    <col min="7167" max="7170" width="13.5" style="37" customWidth="1"/>
    <col min="7171" max="7171" width="13.1640625" style="37" bestFit="1" customWidth="1"/>
    <col min="7172" max="7175" width="14.6640625" style="37" customWidth="1"/>
    <col min="7176" max="7176" width="13.1640625" style="37" bestFit="1" customWidth="1"/>
    <col min="7177" max="7411" width="8.83203125" style="37"/>
    <col min="7412" max="7416" width="1.5" style="37" customWidth="1"/>
    <col min="7417" max="7417" width="37" style="37" customWidth="1"/>
    <col min="7418" max="7418" width="12.33203125" style="37" bestFit="1" customWidth="1"/>
    <col min="7419" max="7419" width="11" style="37" bestFit="1" customWidth="1"/>
    <col min="7420" max="7420" width="12.6640625" style="37" bestFit="1" customWidth="1"/>
    <col min="7421" max="7421" width="12" style="37" bestFit="1" customWidth="1"/>
    <col min="7422" max="7422" width="13.1640625" style="37" bestFit="1" customWidth="1"/>
    <col min="7423" max="7426" width="13.5" style="37" customWidth="1"/>
    <col min="7427" max="7427" width="13.1640625" style="37" bestFit="1" customWidth="1"/>
    <col min="7428" max="7431" width="14.6640625" style="37" customWidth="1"/>
    <col min="7432" max="7432" width="13.1640625" style="37" bestFit="1" customWidth="1"/>
    <col min="7433" max="7667" width="8.83203125" style="37"/>
    <col min="7668" max="7672" width="1.5" style="37" customWidth="1"/>
    <col min="7673" max="7673" width="37" style="37" customWidth="1"/>
    <col min="7674" max="7674" width="12.33203125" style="37" bestFit="1" customWidth="1"/>
    <col min="7675" max="7675" width="11" style="37" bestFit="1" customWidth="1"/>
    <col min="7676" max="7676" width="12.6640625" style="37" bestFit="1" customWidth="1"/>
    <col min="7677" max="7677" width="12" style="37" bestFit="1" customWidth="1"/>
    <col min="7678" max="7678" width="13.1640625" style="37" bestFit="1" customWidth="1"/>
    <col min="7679" max="7682" width="13.5" style="37" customWidth="1"/>
    <col min="7683" max="7683" width="13.1640625" style="37" bestFit="1" customWidth="1"/>
    <col min="7684" max="7687" width="14.6640625" style="37" customWidth="1"/>
    <col min="7688" max="7688" width="13.1640625" style="37" bestFit="1" customWidth="1"/>
    <col min="7689" max="7923" width="8.83203125" style="37"/>
    <col min="7924" max="7928" width="1.5" style="37" customWidth="1"/>
    <col min="7929" max="7929" width="37" style="37" customWidth="1"/>
    <col min="7930" max="7930" width="12.33203125" style="37" bestFit="1" customWidth="1"/>
    <col min="7931" max="7931" width="11" style="37" bestFit="1" customWidth="1"/>
    <col min="7932" max="7932" width="12.6640625" style="37" bestFit="1" customWidth="1"/>
    <col min="7933" max="7933" width="12" style="37" bestFit="1" customWidth="1"/>
    <col min="7934" max="7934" width="13.1640625" style="37" bestFit="1" customWidth="1"/>
    <col min="7935" max="7938" width="13.5" style="37" customWidth="1"/>
    <col min="7939" max="7939" width="13.1640625" style="37" bestFit="1" customWidth="1"/>
    <col min="7940" max="7943" width="14.6640625" style="37" customWidth="1"/>
    <col min="7944" max="7944" width="13.1640625" style="37" bestFit="1" customWidth="1"/>
    <col min="7945" max="8179" width="8.83203125" style="37"/>
    <col min="8180" max="8184" width="1.5" style="37" customWidth="1"/>
    <col min="8185" max="8185" width="37" style="37" customWidth="1"/>
    <col min="8186" max="8186" width="12.33203125" style="37" bestFit="1" customWidth="1"/>
    <col min="8187" max="8187" width="11" style="37" bestFit="1" customWidth="1"/>
    <col min="8188" max="8188" width="12.6640625" style="37" bestFit="1" customWidth="1"/>
    <col min="8189" max="8189" width="12" style="37" bestFit="1" customWidth="1"/>
    <col min="8190" max="8190" width="13.1640625" style="37" bestFit="1" customWidth="1"/>
    <col min="8191" max="8194" width="13.5" style="37" customWidth="1"/>
    <col min="8195" max="8195" width="13.1640625" style="37" bestFit="1" customWidth="1"/>
    <col min="8196" max="8199" width="14.6640625" style="37" customWidth="1"/>
    <col min="8200" max="8200" width="13.1640625" style="37" bestFit="1" customWidth="1"/>
    <col min="8201" max="8435" width="8.83203125" style="37"/>
    <col min="8436" max="8440" width="1.5" style="37" customWidth="1"/>
    <col min="8441" max="8441" width="37" style="37" customWidth="1"/>
    <col min="8442" max="8442" width="12.33203125" style="37" bestFit="1" customWidth="1"/>
    <col min="8443" max="8443" width="11" style="37" bestFit="1" customWidth="1"/>
    <col min="8444" max="8444" width="12.6640625" style="37" bestFit="1" customWidth="1"/>
    <col min="8445" max="8445" width="12" style="37" bestFit="1" customWidth="1"/>
    <col min="8446" max="8446" width="13.1640625" style="37" bestFit="1" customWidth="1"/>
    <col min="8447" max="8450" width="13.5" style="37" customWidth="1"/>
    <col min="8451" max="8451" width="13.1640625" style="37" bestFit="1" customWidth="1"/>
    <col min="8452" max="8455" width="14.6640625" style="37" customWidth="1"/>
    <col min="8456" max="8456" width="13.1640625" style="37" bestFit="1" customWidth="1"/>
    <col min="8457" max="8691" width="8.83203125" style="37"/>
    <col min="8692" max="8696" width="1.5" style="37" customWidth="1"/>
    <col min="8697" max="8697" width="37" style="37" customWidth="1"/>
    <col min="8698" max="8698" width="12.33203125" style="37" bestFit="1" customWidth="1"/>
    <col min="8699" max="8699" width="11" style="37" bestFit="1" customWidth="1"/>
    <col min="8700" max="8700" width="12.6640625" style="37" bestFit="1" customWidth="1"/>
    <col min="8701" max="8701" width="12" style="37" bestFit="1" customWidth="1"/>
    <col min="8702" max="8702" width="13.1640625" style="37" bestFit="1" customWidth="1"/>
    <col min="8703" max="8706" width="13.5" style="37" customWidth="1"/>
    <col min="8707" max="8707" width="13.1640625" style="37" bestFit="1" customWidth="1"/>
    <col min="8708" max="8711" width="14.6640625" style="37" customWidth="1"/>
    <col min="8712" max="8712" width="13.1640625" style="37" bestFit="1" customWidth="1"/>
    <col min="8713" max="8947" width="8.83203125" style="37"/>
    <col min="8948" max="8952" width="1.5" style="37" customWidth="1"/>
    <col min="8953" max="8953" width="37" style="37" customWidth="1"/>
    <col min="8954" max="8954" width="12.33203125" style="37" bestFit="1" customWidth="1"/>
    <col min="8955" max="8955" width="11" style="37" bestFit="1" customWidth="1"/>
    <col min="8956" max="8956" width="12.6640625" style="37" bestFit="1" customWidth="1"/>
    <col min="8957" max="8957" width="12" style="37" bestFit="1" customWidth="1"/>
    <col min="8958" max="8958" width="13.1640625" style="37" bestFit="1" customWidth="1"/>
    <col min="8959" max="8962" width="13.5" style="37" customWidth="1"/>
    <col min="8963" max="8963" width="13.1640625" style="37" bestFit="1" customWidth="1"/>
    <col min="8964" max="8967" width="14.6640625" style="37" customWidth="1"/>
    <col min="8968" max="8968" width="13.1640625" style="37" bestFit="1" customWidth="1"/>
    <col min="8969" max="9203" width="8.83203125" style="37"/>
    <col min="9204" max="9208" width="1.5" style="37" customWidth="1"/>
    <col min="9209" max="9209" width="37" style="37" customWidth="1"/>
    <col min="9210" max="9210" width="12.33203125" style="37" bestFit="1" customWidth="1"/>
    <col min="9211" max="9211" width="11" style="37" bestFit="1" customWidth="1"/>
    <col min="9212" max="9212" width="12.6640625" style="37" bestFit="1" customWidth="1"/>
    <col min="9213" max="9213" width="12" style="37" bestFit="1" customWidth="1"/>
    <col min="9214" max="9214" width="13.1640625" style="37" bestFit="1" customWidth="1"/>
    <col min="9215" max="9218" width="13.5" style="37" customWidth="1"/>
    <col min="9219" max="9219" width="13.1640625" style="37" bestFit="1" customWidth="1"/>
    <col min="9220" max="9223" width="14.6640625" style="37" customWidth="1"/>
    <col min="9224" max="9224" width="13.1640625" style="37" bestFit="1" customWidth="1"/>
    <col min="9225" max="9459" width="8.83203125" style="37"/>
    <col min="9460" max="9464" width="1.5" style="37" customWidth="1"/>
    <col min="9465" max="9465" width="37" style="37" customWidth="1"/>
    <col min="9466" max="9466" width="12.33203125" style="37" bestFit="1" customWidth="1"/>
    <col min="9467" max="9467" width="11" style="37" bestFit="1" customWidth="1"/>
    <col min="9468" max="9468" width="12.6640625" style="37" bestFit="1" customWidth="1"/>
    <col min="9469" max="9469" width="12" style="37" bestFit="1" customWidth="1"/>
    <col min="9470" max="9470" width="13.1640625" style="37" bestFit="1" customWidth="1"/>
    <col min="9471" max="9474" width="13.5" style="37" customWidth="1"/>
    <col min="9475" max="9475" width="13.1640625" style="37" bestFit="1" customWidth="1"/>
    <col min="9476" max="9479" width="14.6640625" style="37" customWidth="1"/>
    <col min="9480" max="9480" width="13.1640625" style="37" bestFit="1" customWidth="1"/>
    <col min="9481" max="9715" width="8.83203125" style="37"/>
    <col min="9716" max="9720" width="1.5" style="37" customWidth="1"/>
    <col min="9721" max="9721" width="37" style="37" customWidth="1"/>
    <col min="9722" max="9722" width="12.33203125" style="37" bestFit="1" customWidth="1"/>
    <col min="9723" max="9723" width="11" style="37" bestFit="1" customWidth="1"/>
    <col min="9724" max="9724" width="12.6640625" style="37" bestFit="1" customWidth="1"/>
    <col min="9725" max="9725" width="12" style="37" bestFit="1" customWidth="1"/>
    <col min="9726" max="9726" width="13.1640625" style="37" bestFit="1" customWidth="1"/>
    <col min="9727" max="9730" width="13.5" style="37" customWidth="1"/>
    <col min="9731" max="9731" width="13.1640625" style="37" bestFit="1" customWidth="1"/>
    <col min="9732" max="9735" width="14.6640625" style="37" customWidth="1"/>
    <col min="9736" max="9736" width="13.1640625" style="37" bestFit="1" customWidth="1"/>
    <col min="9737" max="9971" width="8.83203125" style="37"/>
    <col min="9972" max="9976" width="1.5" style="37" customWidth="1"/>
    <col min="9977" max="9977" width="37" style="37" customWidth="1"/>
    <col min="9978" max="9978" width="12.33203125" style="37" bestFit="1" customWidth="1"/>
    <col min="9979" max="9979" width="11" style="37" bestFit="1" customWidth="1"/>
    <col min="9980" max="9980" width="12.6640625" style="37" bestFit="1" customWidth="1"/>
    <col min="9981" max="9981" width="12" style="37" bestFit="1" customWidth="1"/>
    <col min="9982" max="9982" width="13.1640625" style="37" bestFit="1" customWidth="1"/>
    <col min="9983" max="9986" width="13.5" style="37" customWidth="1"/>
    <col min="9987" max="9987" width="13.1640625" style="37" bestFit="1" customWidth="1"/>
    <col min="9988" max="9991" width="14.6640625" style="37" customWidth="1"/>
    <col min="9992" max="9992" width="13.1640625" style="37" bestFit="1" customWidth="1"/>
    <col min="9993" max="10227" width="8.83203125" style="37"/>
    <col min="10228" max="10232" width="1.5" style="37" customWidth="1"/>
    <col min="10233" max="10233" width="37" style="37" customWidth="1"/>
    <col min="10234" max="10234" width="12.33203125" style="37" bestFit="1" customWidth="1"/>
    <col min="10235" max="10235" width="11" style="37" bestFit="1" customWidth="1"/>
    <col min="10236" max="10236" width="12.6640625" style="37" bestFit="1" customWidth="1"/>
    <col min="10237" max="10237" width="12" style="37" bestFit="1" customWidth="1"/>
    <col min="10238" max="10238" width="13.1640625" style="37" bestFit="1" customWidth="1"/>
    <col min="10239" max="10242" width="13.5" style="37" customWidth="1"/>
    <col min="10243" max="10243" width="13.1640625" style="37" bestFit="1" customWidth="1"/>
    <col min="10244" max="10247" width="14.6640625" style="37" customWidth="1"/>
    <col min="10248" max="10248" width="13.1640625" style="37" bestFit="1" customWidth="1"/>
    <col min="10249" max="10483" width="8.83203125" style="37"/>
    <col min="10484" max="10488" width="1.5" style="37" customWidth="1"/>
    <col min="10489" max="10489" width="37" style="37" customWidth="1"/>
    <col min="10490" max="10490" width="12.33203125" style="37" bestFit="1" customWidth="1"/>
    <col min="10491" max="10491" width="11" style="37" bestFit="1" customWidth="1"/>
    <col min="10492" max="10492" width="12.6640625" style="37" bestFit="1" customWidth="1"/>
    <col min="10493" max="10493" width="12" style="37" bestFit="1" customWidth="1"/>
    <col min="10494" max="10494" width="13.1640625" style="37" bestFit="1" customWidth="1"/>
    <col min="10495" max="10498" width="13.5" style="37" customWidth="1"/>
    <col min="10499" max="10499" width="13.1640625" style="37" bestFit="1" customWidth="1"/>
    <col min="10500" max="10503" width="14.6640625" style="37" customWidth="1"/>
    <col min="10504" max="10504" width="13.1640625" style="37" bestFit="1" customWidth="1"/>
    <col min="10505" max="10739" width="8.83203125" style="37"/>
    <col min="10740" max="10744" width="1.5" style="37" customWidth="1"/>
    <col min="10745" max="10745" width="37" style="37" customWidth="1"/>
    <col min="10746" max="10746" width="12.33203125" style="37" bestFit="1" customWidth="1"/>
    <col min="10747" max="10747" width="11" style="37" bestFit="1" customWidth="1"/>
    <col min="10748" max="10748" width="12.6640625" style="37" bestFit="1" customWidth="1"/>
    <col min="10749" max="10749" width="12" style="37" bestFit="1" customWidth="1"/>
    <col min="10750" max="10750" width="13.1640625" style="37" bestFit="1" customWidth="1"/>
    <col min="10751" max="10754" width="13.5" style="37" customWidth="1"/>
    <col min="10755" max="10755" width="13.1640625" style="37" bestFit="1" customWidth="1"/>
    <col min="10756" max="10759" width="14.6640625" style="37" customWidth="1"/>
    <col min="10760" max="10760" width="13.1640625" style="37" bestFit="1" customWidth="1"/>
    <col min="10761" max="10995" width="8.83203125" style="37"/>
    <col min="10996" max="11000" width="1.5" style="37" customWidth="1"/>
    <col min="11001" max="11001" width="37" style="37" customWidth="1"/>
    <col min="11002" max="11002" width="12.33203125" style="37" bestFit="1" customWidth="1"/>
    <col min="11003" max="11003" width="11" style="37" bestFit="1" customWidth="1"/>
    <col min="11004" max="11004" width="12.6640625" style="37" bestFit="1" customWidth="1"/>
    <col min="11005" max="11005" width="12" style="37" bestFit="1" customWidth="1"/>
    <col min="11006" max="11006" width="13.1640625" style="37" bestFit="1" customWidth="1"/>
    <col min="11007" max="11010" width="13.5" style="37" customWidth="1"/>
    <col min="11011" max="11011" width="13.1640625" style="37" bestFit="1" customWidth="1"/>
    <col min="11012" max="11015" width="14.6640625" style="37" customWidth="1"/>
    <col min="11016" max="11016" width="13.1640625" style="37" bestFit="1" customWidth="1"/>
    <col min="11017" max="11251" width="8.83203125" style="37"/>
    <col min="11252" max="11256" width="1.5" style="37" customWidth="1"/>
    <col min="11257" max="11257" width="37" style="37" customWidth="1"/>
    <col min="11258" max="11258" width="12.33203125" style="37" bestFit="1" customWidth="1"/>
    <col min="11259" max="11259" width="11" style="37" bestFit="1" customWidth="1"/>
    <col min="11260" max="11260" width="12.6640625" style="37" bestFit="1" customWidth="1"/>
    <col min="11261" max="11261" width="12" style="37" bestFit="1" customWidth="1"/>
    <col min="11262" max="11262" width="13.1640625" style="37" bestFit="1" customWidth="1"/>
    <col min="11263" max="11266" width="13.5" style="37" customWidth="1"/>
    <col min="11267" max="11267" width="13.1640625" style="37" bestFit="1" customWidth="1"/>
    <col min="11268" max="11271" width="14.6640625" style="37" customWidth="1"/>
    <col min="11272" max="11272" width="13.1640625" style="37" bestFit="1" customWidth="1"/>
    <col min="11273" max="11507" width="8.83203125" style="37"/>
    <col min="11508" max="11512" width="1.5" style="37" customWidth="1"/>
    <col min="11513" max="11513" width="37" style="37" customWidth="1"/>
    <col min="11514" max="11514" width="12.33203125" style="37" bestFit="1" customWidth="1"/>
    <col min="11515" max="11515" width="11" style="37" bestFit="1" customWidth="1"/>
    <col min="11516" max="11516" width="12.6640625" style="37" bestFit="1" customWidth="1"/>
    <col min="11517" max="11517" width="12" style="37" bestFit="1" customWidth="1"/>
    <col min="11518" max="11518" width="13.1640625" style="37" bestFit="1" customWidth="1"/>
    <col min="11519" max="11522" width="13.5" style="37" customWidth="1"/>
    <col min="11523" max="11523" width="13.1640625" style="37" bestFit="1" customWidth="1"/>
    <col min="11524" max="11527" width="14.6640625" style="37" customWidth="1"/>
    <col min="11528" max="11528" width="13.1640625" style="37" bestFit="1" customWidth="1"/>
    <col min="11529" max="11763" width="8.83203125" style="37"/>
    <col min="11764" max="11768" width="1.5" style="37" customWidth="1"/>
    <col min="11769" max="11769" width="37" style="37" customWidth="1"/>
    <col min="11770" max="11770" width="12.33203125" style="37" bestFit="1" customWidth="1"/>
    <col min="11771" max="11771" width="11" style="37" bestFit="1" customWidth="1"/>
    <col min="11772" max="11772" width="12.6640625" style="37" bestFit="1" customWidth="1"/>
    <col min="11773" max="11773" width="12" style="37" bestFit="1" customWidth="1"/>
    <col min="11774" max="11774" width="13.1640625" style="37" bestFit="1" customWidth="1"/>
    <col min="11775" max="11778" width="13.5" style="37" customWidth="1"/>
    <col min="11779" max="11779" width="13.1640625" style="37" bestFit="1" customWidth="1"/>
    <col min="11780" max="11783" width="14.6640625" style="37" customWidth="1"/>
    <col min="11784" max="11784" width="13.1640625" style="37" bestFit="1" customWidth="1"/>
    <col min="11785" max="12019" width="8.83203125" style="37"/>
    <col min="12020" max="12024" width="1.5" style="37" customWidth="1"/>
    <col min="12025" max="12025" width="37" style="37" customWidth="1"/>
    <col min="12026" max="12026" width="12.33203125" style="37" bestFit="1" customWidth="1"/>
    <col min="12027" max="12027" width="11" style="37" bestFit="1" customWidth="1"/>
    <col min="12028" max="12028" width="12.6640625" style="37" bestFit="1" customWidth="1"/>
    <col min="12029" max="12029" width="12" style="37" bestFit="1" customWidth="1"/>
    <col min="12030" max="12030" width="13.1640625" style="37" bestFit="1" customWidth="1"/>
    <col min="12031" max="12034" width="13.5" style="37" customWidth="1"/>
    <col min="12035" max="12035" width="13.1640625" style="37" bestFit="1" customWidth="1"/>
    <col min="12036" max="12039" width="14.6640625" style="37" customWidth="1"/>
    <col min="12040" max="12040" width="13.1640625" style="37" bestFit="1" customWidth="1"/>
    <col min="12041" max="12275" width="8.83203125" style="37"/>
    <col min="12276" max="12280" width="1.5" style="37" customWidth="1"/>
    <col min="12281" max="12281" width="37" style="37" customWidth="1"/>
    <col min="12282" max="12282" width="12.33203125" style="37" bestFit="1" customWidth="1"/>
    <col min="12283" max="12283" width="11" style="37" bestFit="1" customWidth="1"/>
    <col min="12284" max="12284" width="12.6640625" style="37" bestFit="1" customWidth="1"/>
    <col min="12285" max="12285" width="12" style="37" bestFit="1" customWidth="1"/>
    <col min="12286" max="12286" width="13.1640625" style="37" bestFit="1" customWidth="1"/>
    <col min="12287" max="12290" width="13.5" style="37" customWidth="1"/>
    <col min="12291" max="12291" width="13.1640625" style="37" bestFit="1" customWidth="1"/>
    <col min="12292" max="12295" width="14.6640625" style="37" customWidth="1"/>
    <col min="12296" max="12296" width="13.1640625" style="37" bestFit="1" customWidth="1"/>
    <col min="12297" max="12531" width="8.83203125" style="37"/>
    <col min="12532" max="12536" width="1.5" style="37" customWidth="1"/>
    <col min="12537" max="12537" width="37" style="37" customWidth="1"/>
    <col min="12538" max="12538" width="12.33203125" style="37" bestFit="1" customWidth="1"/>
    <col min="12539" max="12539" width="11" style="37" bestFit="1" customWidth="1"/>
    <col min="12540" max="12540" width="12.6640625" style="37" bestFit="1" customWidth="1"/>
    <col min="12541" max="12541" width="12" style="37" bestFit="1" customWidth="1"/>
    <col min="12542" max="12542" width="13.1640625" style="37" bestFit="1" customWidth="1"/>
    <col min="12543" max="12546" width="13.5" style="37" customWidth="1"/>
    <col min="12547" max="12547" width="13.1640625" style="37" bestFit="1" customWidth="1"/>
    <col min="12548" max="12551" width="14.6640625" style="37" customWidth="1"/>
    <col min="12552" max="12552" width="13.1640625" style="37" bestFit="1" customWidth="1"/>
    <col min="12553" max="12787" width="8.83203125" style="37"/>
    <col min="12788" max="12792" width="1.5" style="37" customWidth="1"/>
    <col min="12793" max="12793" width="37" style="37" customWidth="1"/>
    <col min="12794" max="12794" width="12.33203125" style="37" bestFit="1" customWidth="1"/>
    <col min="12795" max="12795" width="11" style="37" bestFit="1" customWidth="1"/>
    <col min="12796" max="12796" width="12.6640625" style="37" bestFit="1" customWidth="1"/>
    <col min="12797" max="12797" width="12" style="37" bestFit="1" customWidth="1"/>
    <col min="12798" max="12798" width="13.1640625" style="37" bestFit="1" customWidth="1"/>
    <col min="12799" max="12802" width="13.5" style="37" customWidth="1"/>
    <col min="12803" max="12803" width="13.1640625" style="37" bestFit="1" customWidth="1"/>
    <col min="12804" max="12807" width="14.6640625" style="37" customWidth="1"/>
    <col min="12808" max="12808" width="13.1640625" style="37" bestFit="1" customWidth="1"/>
    <col min="12809" max="13043" width="8.83203125" style="37"/>
    <col min="13044" max="13048" width="1.5" style="37" customWidth="1"/>
    <col min="13049" max="13049" width="37" style="37" customWidth="1"/>
    <col min="13050" max="13050" width="12.33203125" style="37" bestFit="1" customWidth="1"/>
    <col min="13051" max="13051" width="11" style="37" bestFit="1" customWidth="1"/>
    <col min="13052" max="13052" width="12.6640625" style="37" bestFit="1" customWidth="1"/>
    <col min="13053" max="13053" width="12" style="37" bestFit="1" customWidth="1"/>
    <col min="13054" max="13054" width="13.1640625" style="37" bestFit="1" customWidth="1"/>
    <col min="13055" max="13058" width="13.5" style="37" customWidth="1"/>
    <col min="13059" max="13059" width="13.1640625" style="37" bestFit="1" customWidth="1"/>
    <col min="13060" max="13063" width="14.6640625" style="37" customWidth="1"/>
    <col min="13064" max="13064" width="13.1640625" style="37" bestFit="1" customWidth="1"/>
    <col min="13065" max="13299" width="8.83203125" style="37"/>
    <col min="13300" max="13304" width="1.5" style="37" customWidth="1"/>
    <col min="13305" max="13305" width="37" style="37" customWidth="1"/>
    <col min="13306" max="13306" width="12.33203125" style="37" bestFit="1" customWidth="1"/>
    <col min="13307" max="13307" width="11" style="37" bestFit="1" customWidth="1"/>
    <col min="13308" max="13308" width="12.6640625" style="37" bestFit="1" customWidth="1"/>
    <col min="13309" max="13309" width="12" style="37" bestFit="1" customWidth="1"/>
    <col min="13310" max="13310" width="13.1640625" style="37" bestFit="1" customWidth="1"/>
    <col min="13311" max="13314" width="13.5" style="37" customWidth="1"/>
    <col min="13315" max="13315" width="13.1640625" style="37" bestFit="1" customWidth="1"/>
    <col min="13316" max="13319" width="14.6640625" style="37" customWidth="1"/>
    <col min="13320" max="13320" width="13.1640625" style="37" bestFit="1" customWidth="1"/>
    <col min="13321" max="13555" width="8.83203125" style="37"/>
    <col min="13556" max="13560" width="1.5" style="37" customWidth="1"/>
    <col min="13561" max="13561" width="37" style="37" customWidth="1"/>
    <col min="13562" max="13562" width="12.33203125" style="37" bestFit="1" customWidth="1"/>
    <col min="13563" max="13563" width="11" style="37" bestFit="1" customWidth="1"/>
    <col min="13564" max="13564" width="12.6640625" style="37" bestFit="1" customWidth="1"/>
    <col min="13565" max="13565" width="12" style="37" bestFit="1" customWidth="1"/>
    <col min="13566" max="13566" width="13.1640625" style="37" bestFit="1" customWidth="1"/>
    <col min="13567" max="13570" width="13.5" style="37" customWidth="1"/>
    <col min="13571" max="13571" width="13.1640625" style="37" bestFit="1" customWidth="1"/>
    <col min="13572" max="13575" width="14.6640625" style="37" customWidth="1"/>
    <col min="13576" max="13576" width="13.1640625" style="37" bestFit="1" customWidth="1"/>
    <col min="13577" max="13811" width="8.83203125" style="37"/>
    <col min="13812" max="13816" width="1.5" style="37" customWidth="1"/>
    <col min="13817" max="13817" width="37" style="37" customWidth="1"/>
    <col min="13818" max="13818" width="12.33203125" style="37" bestFit="1" customWidth="1"/>
    <col min="13819" max="13819" width="11" style="37" bestFit="1" customWidth="1"/>
    <col min="13820" max="13820" width="12.6640625" style="37" bestFit="1" customWidth="1"/>
    <col min="13821" max="13821" width="12" style="37" bestFit="1" customWidth="1"/>
    <col min="13822" max="13822" width="13.1640625" style="37" bestFit="1" customWidth="1"/>
    <col min="13823" max="13826" width="13.5" style="37" customWidth="1"/>
    <col min="13827" max="13827" width="13.1640625" style="37" bestFit="1" customWidth="1"/>
    <col min="13828" max="13831" width="14.6640625" style="37" customWidth="1"/>
    <col min="13832" max="13832" width="13.1640625" style="37" bestFit="1" customWidth="1"/>
    <col min="13833" max="14067" width="8.83203125" style="37"/>
    <col min="14068" max="14072" width="1.5" style="37" customWidth="1"/>
    <col min="14073" max="14073" width="37" style="37" customWidth="1"/>
    <col min="14074" max="14074" width="12.33203125" style="37" bestFit="1" customWidth="1"/>
    <col min="14075" max="14075" width="11" style="37" bestFit="1" customWidth="1"/>
    <col min="14076" max="14076" width="12.6640625" style="37" bestFit="1" customWidth="1"/>
    <col min="14077" max="14077" width="12" style="37" bestFit="1" customWidth="1"/>
    <col min="14078" max="14078" width="13.1640625" style="37" bestFit="1" customWidth="1"/>
    <col min="14079" max="14082" width="13.5" style="37" customWidth="1"/>
    <col min="14083" max="14083" width="13.1640625" style="37" bestFit="1" customWidth="1"/>
    <col min="14084" max="14087" width="14.6640625" style="37" customWidth="1"/>
    <col min="14088" max="14088" width="13.1640625" style="37" bestFit="1" customWidth="1"/>
    <col min="14089" max="14323" width="8.83203125" style="37"/>
    <col min="14324" max="14328" width="1.5" style="37" customWidth="1"/>
    <col min="14329" max="14329" width="37" style="37" customWidth="1"/>
    <col min="14330" max="14330" width="12.33203125" style="37" bestFit="1" customWidth="1"/>
    <col min="14331" max="14331" width="11" style="37" bestFit="1" customWidth="1"/>
    <col min="14332" max="14332" width="12.6640625" style="37" bestFit="1" customWidth="1"/>
    <col min="14333" max="14333" width="12" style="37" bestFit="1" customWidth="1"/>
    <col min="14334" max="14334" width="13.1640625" style="37" bestFit="1" customWidth="1"/>
    <col min="14335" max="14338" width="13.5" style="37" customWidth="1"/>
    <col min="14339" max="14339" width="13.1640625" style="37" bestFit="1" customWidth="1"/>
    <col min="14340" max="14343" width="14.6640625" style="37" customWidth="1"/>
    <col min="14344" max="14344" width="13.1640625" style="37" bestFit="1" customWidth="1"/>
    <col min="14345" max="14579" width="8.83203125" style="37"/>
    <col min="14580" max="14584" width="1.5" style="37" customWidth="1"/>
    <col min="14585" max="14585" width="37" style="37" customWidth="1"/>
    <col min="14586" max="14586" width="12.33203125" style="37" bestFit="1" customWidth="1"/>
    <col min="14587" max="14587" width="11" style="37" bestFit="1" customWidth="1"/>
    <col min="14588" max="14588" width="12.6640625" style="37" bestFit="1" customWidth="1"/>
    <col min="14589" max="14589" width="12" style="37" bestFit="1" customWidth="1"/>
    <col min="14590" max="14590" width="13.1640625" style="37" bestFit="1" customWidth="1"/>
    <col min="14591" max="14594" width="13.5" style="37" customWidth="1"/>
    <col min="14595" max="14595" width="13.1640625" style="37" bestFit="1" customWidth="1"/>
    <col min="14596" max="14599" width="14.6640625" style="37" customWidth="1"/>
    <col min="14600" max="14600" width="13.1640625" style="37" bestFit="1" customWidth="1"/>
    <col min="14601" max="14835" width="8.83203125" style="37"/>
    <col min="14836" max="14840" width="1.5" style="37" customWidth="1"/>
    <col min="14841" max="14841" width="37" style="37" customWidth="1"/>
    <col min="14842" max="14842" width="12.33203125" style="37" bestFit="1" customWidth="1"/>
    <col min="14843" max="14843" width="11" style="37" bestFit="1" customWidth="1"/>
    <col min="14844" max="14844" width="12.6640625" style="37" bestFit="1" customWidth="1"/>
    <col min="14845" max="14845" width="12" style="37" bestFit="1" customWidth="1"/>
    <col min="14846" max="14846" width="13.1640625" style="37" bestFit="1" customWidth="1"/>
    <col min="14847" max="14850" width="13.5" style="37" customWidth="1"/>
    <col min="14851" max="14851" width="13.1640625" style="37" bestFit="1" customWidth="1"/>
    <col min="14852" max="14855" width="14.6640625" style="37" customWidth="1"/>
    <col min="14856" max="14856" width="13.1640625" style="37" bestFit="1" customWidth="1"/>
    <col min="14857" max="15091" width="8.83203125" style="37"/>
    <col min="15092" max="15096" width="1.5" style="37" customWidth="1"/>
    <col min="15097" max="15097" width="37" style="37" customWidth="1"/>
    <col min="15098" max="15098" width="12.33203125" style="37" bestFit="1" customWidth="1"/>
    <col min="15099" max="15099" width="11" style="37" bestFit="1" customWidth="1"/>
    <col min="15100" max="15100" width="12.6640625" style="37" bestFit="1" customWidth="1"/>
    <col min="15101" max="15101" width="12" style="37" bestFit="1" customWidth="1"/>
    <col min="15102" max="15102" width="13.1640625" style="37" bestFit="1" customWidth="1"/>
    <col min="15103" max="15106" width="13.5" style="37" customWidth="1"/>
    <col min="15107" max="15107" width="13.1640625" style="37" bestFit="1" customWidth="1"/>
    <col min="15108" max="15111" width="14.6640625" style="37" customWidth="1"/>
    <col min="15112" max="15112" width="13.1640625" style="37" bestFit="1" customWidth="1"/>
    <col min="15113" max="15347" width="8.83203125" style="37"/>
    <col min="15348" max="15352" width="1.5" style="37" customWidth="1"/>
    <col min="15353" max="15353" width="37" style="37" customWidth="1"/>
    <col min="15354" max="15354" width="12.33203125" style="37" bestFit="1" customWidth="1"/>
    <col min="15355" max="15355" width="11" style="37" bestFit="1" customWidth="1"/>
    <col min="15356" max="15356" width="12.6640625" style="37" bestFit="1" customWidth="1"/>
    <col min="15357" max="15357" width="12" style="37" bestFit="1" customWidth="1"/>
    <col min="15358" max="15358" width="13.1640625" style="37" bestFit="1" customWidth="1"/>
    <col min="15359" max="15362" width="13.5" style="37" customWidth="1"/>
    <col min="15363" max="15363" width="13.1640625" style="37" bestFit="1" customWidth="1"/>
    <col min="15364" max="15367" width="14.6640625" style="37" customWidth="1"/>
    <col min="15368" max="15368" width="13.1640625" style="37" bestFit="1" customWidth="1"/>
    <col min="15369" max="15603" width="8.83203125" style="37"/>
    <col min="15604" max="15608" width="1.5" style="37" customWidth="1"/>
    <col min="15609" max="15609" width="37" style="37" customWidth="1"/>
    <col min="15610" max="15610" width="12.33203125" style="37" bestFit="1" customWidth="1"/>
    <col min="15611" max="15611" width="11" style="37" bestFit="1" customWidth="1"/>
    <col min="15612" max="15612" width="12.6640625" style="37" bestFit="1" customWidth="1"/>
    <col min="15613" max="15613" width="12" style="37" bestFit="1" customWidth="1"/>
    <col min="15614" max="15614" width="13.1640625" style="37" bestFit="1" customWidth="1"/>
    <col min="15615" max="15618" width="13.5" style="37" customWidth="1"/>
    <col min="15619" max="15619" width="13.1640625" style="37" bestFit="1" customWidth="1"/>
    <col min="15620" max="15623" width="14.6640625" style="37" customWidth="1"/>
    <col min="15624" max="15624" width="13.1640625" style="37" bestFit="1" customWidth="1"/>
    <col min="15625" max="15859" width="8.83203125" style="37"/>
    <col min="15860" max="15864" width="1.5" style="37" customWidth="1"/>
    <col min="15865" max="15865" width="37" style="37" customWidth="1"/>
    <col min="15866" max="15866" width="12.33203125" style="37" bestFit="1" customWidth="1"/>
    <col min="15867" max="15867" width="11" style="37" bestFit="1" customWidth="1"/>
    <col min="15868" max="15868" width="12.6640625" style="37" bestFit="1" customWidth="1"/>
    <col min="15869" max="15869" width="12" style="37" bestFit="1" customWidth="1"/>
    <col min="15870" max="15870" width="13.1640625" style="37" bestFit="1" customWidth="1"/>
    <col min="15871" max="15874" width="13.5" style="37" customWidth="1"/>
    <col min="15875" max="15875" width="13.1640625" style="37" bestFit="1" customWidth="1"/>
    <col min="15876" max="15879" width="14.6640625" style="37" customWidth="1"/>
    <col min="15880" max="15880" width="13.1640625" style="37" bestFit="1" customWidth="1"/>
    <col min="15881" max="16115" width="8.83203125" style="37"/>
    <col min="16116" max="16120" width="1.5" style="37" customWidth="1"/>
    <col min="16121" max="16121" width="37" style="37" customWidth="1"/>
    <col min="16122" max="16122" width="12.33203125" style="37" bestFit="1" customWidth="1"/>
    <col min="16123" max="16123" width="11" style="37" bestFit="1" customWidth="1"/>
    <col min="16124" max="16124" width="12.6640625" style="37" bestFit="1" customWidth="1"/>
    <col min="16125" max="16125" width="12" style="37" bestFit="1" customWidth="1"/>
    <col min="16126" max="16126" width="13.1640625" style="37" bestFit="1" customWidth="1"/>
    <col min="16127" max="16130" width="13.5" style="37" customWidth="1"/>
    <col min="16131" max="16131" width="13.1640625" style="37" bestFit="1" customWidth="1"/>
    <col min="16132" max="16135" width="14.6640625" style="37" customWidth="1"/>
    <col min="16136" max="16136" width="13.1640625" style="37" bestFit="1" customWidth="1"/>
    <col min="16137" max="16384" width="8.83203125" style="37"/>
  </cols>
  <sheetData>
    <row r="1" spans="1:17" s="117" customFormat="1" ht="15">
      <c r="A1" s="78" t="s">
        <v>31</v>
      </c>
      <c r="B1" s="78"/>
      <c r="C1" s="78"/>
      <c r="D1" s="78"/>
      <c r="E1" s="116"/>
      <c r="F1" s="116"/>
    </row>
    <row r="2" spans="1:17" s="117" customFormat="1" ht="15">
      <c r="A2" s="78" t="s">
        <v>78</v>
      </c>
      <c r="B2" s="78"/>
      <c r="C2" s="78"/>
      <c r="D2" s="78"/>
      <c r="E2" s="116"/>
      <c r="F2" s="116"/>
    </row>
    <row r="3" spans="1:17" s="117" customFormat="1" ht="15">
      <c r="A3" s="32" t="s">
        <v>29</v>
      </c>
      <c r="B3" s="78"/>
      <c r="C3" s="78"/>
      <c r="D3" s="78"/>
      <c r="E3" s="116"/>
      <c r="F3" s="116"/>
    </row>
    <row r="4" spans="1:17" s="117" customFormat="1">
      <c r="A4" s="136" t="s">
        <v>79</v>
      </c>
      <c r="B4" s="137"/>
      <c r="C4" s="137"/>
      <c r="D4" s="137"/>
      <c r="E4" s="137"/>
      <c r="F4" s="137"/>
    </row>
    <row r="5" spans="1:17" s="117" customFormat="1" ht="33.75" customHeight="1">
      <c r="A5" s="32"/>
      <c r="B5" s="32"/>
      <c r="C5" s="32"/>
      <c r="D5" s="32"/>
      <c r="E5" s="116"/>
      <c r="F5" s="118"/>
      <c r="G5" s="138" t="s">
        <v>37</v>
      </c>
      <c r="H5" s="138"/>
      <c r="I5" s="138"/>
      <c r="J5" s="138"/>
      <c r="K5" s="119" t="s">
        <v>81</v>
      </c>
      <c r="L5" s="138" t="s">
        <v>37</v>
      </c>
      <c r="M5" s="138"/>
      <c r="N5" s="138"/>
      <c r="O5" s="138"/>
      <c r="P5" s="119" t="s">
        <v>81</v>
      </c>
      <c r="Q5" s="133" t="s">
        <v>37</v>
      </c>
    </row>
    <row r="6" spans="1:17" s="117" customFormat="1">
      <c r="A6" s="32"/>
      <c r="B6" s="32"/>
      <c r="C6" s="32"/>
      <c r="D6" s="32"/>
      <c r="E6" s="120"/>
      <c r="F6" s="120"/>
      <c r="G6" s="120" t="s">
        <v>23</v>
      </c>
      <c r="H6" s="120" t="s">
        <v>26</v>
      </c>
      <c r="I6" s="120" t="s">
        <v>27</v>
      </c>
      <c r="J6" s="120" t="s">
        <v>24</v>
      </c>
      <c r="K6" s="34" t="s">
        <v>24</v>
      </c>
      <c r="L6" s="120" t="s">
        <v>23</v>
      </c>
      <c r="M6" s="120" t="s">
        <v>26</v>
      </c>
      <c r="N6" s="120" t="s">
        <v>27</v>
      </c>
      <c r="O6" s="120" t="s">
        <v>24</v>
      </c>
      <c r="P6" s="34" t="s">
        <v>24</v>
      </c>
      <c r="Q6" s="120" t="s">
        <v>23</v>
      </c>
    </row>
    <row r="7" spans="1:17" s="117" customFormat="1">
      <c r="A7" s="32"/>
      <c r="B7" s="32"/>
      <c r="C7" s="32"/>
      <c r="D7" s="32"/>
      <c r="E7" s="29"/>
      <c r="F7" s="29"/>
      <c r="G7" s="29">
        <v>2018</v>
      </c>
      <c r="H7" s="29">
        <v>2018</v>
      </c>
      <c r="I7" s="29">
        <v>2018</v>
      </c>
      <c r="J7" s="29">
        <v>2018</v>
      </c>
      <c r="K7" s="30">
        <v>2018</v>
      </c>
      <c r="L7" s="29">
        <v>2019</v>
      </c>
      <c r="M7" s="29">
        <f>L7</f>
        <v>2019</v>
      </c>
      <c r="N7" s="29">
        <f>M7</f>
        <v>2019</v>
      </c>
      <c r="O7" s="29">
        <f>N7</f>
        <v>2019</v>
      </c>
      <c r="P7" s="30">
        <v>2019</v>
      </c>
      <c r="Q7" s="29">
        <v>2020</v>
      </c>
    </row>
    <row r="8" spans="1:17">
      <c r="A8" s="32"/>
      <c r="B8" s="32"/>
      <c r="C8" s="32"/>
      <c r="D8" s="32"/>
      <c r="E8" s="29"/>
      <c r="F8" s="29"/>
      <c r="G8" s="29"/>
      <c r="H8" s="29"/>
      <c r="I8" s="29"/>
      <c r="J8" s="29"/>
      <c r="K8" s="30"/>
      <c r="L8" s="29"/>
      <c r="M8" s="29"/>
      <c r="N8" s="29"/>
      <c r="O8" s="29"/>
      <c r="P8" s="30"/>
      <c r="Q8" s="29"/>
    </row>
    <row r="9" spans="1:17">
      <c r="A9" s="39" t="s">
        <v>80</v>
      </c>
      <c r="B9" s="39"/>
      <c r="G9" s="50"/>
      <c r="K9" s="49"/>
      <c r="L9" s="50"/>
      <c r="P9" s="49"/>
      <c r="Q9" s="50"/>
    </row>
    <row r="10" spans="1:17" s="112" customFormat="1">
      <c r="B10" s="115" t="s">
        <v>82</v>
      </c>
      <c r="G10" s="113">
        <v>1976157</v>
      </c>
      <c r="H10" s="113">
        <v>2049546</v>
      </c>
      <c r="I10" s="113">
        <v>2094850</v>
      </c>
      <c r="J10" s="113">
        <v>2160979</v>
      </c>
      <c r="K10" s="114">
        <f>SUM(G10:J10)</f>
        <v>8281532</v>
      </c>
      <c r="L10" s="113">
        <v>2256851</v>
      </c>
      <c r="M10" s="113">
        <v>2501199</v>
      </c>
      <c r="N10" s="113">
        <v>2621250</v>
      </c>
      <c r="O10" s="113">
        <v>2671908</v>
      </c>
      <c r="P10" s="114">
        <f>SUM(L10:O10)</f>
        <v>10051208</v>
      </c>
      <c r="Q10" s="113">
        <v>2702776</v>
      </c>
    </row>
    <row r="11" spans="1:17">
      <c r="A11" s="39"/>
      <c r="B11" s="47" t="s">
        <v>100</v>
      </c>
      <c r="G11" s="44">
        <v>2487</v>
      </c>
      <c r="H11" s="44">
        <v>961</v>
      </c>
      <c r="I11" s="44">
        <v>1140</v>
      </c>
      <c r="J11" s="44">
        <v>1747</v>
      </c>
      <c r="K11" s="42">
        <f>SUM(G11:J11)</f>
        <v>6335</v>
      </c>
      <c r="L11" s="44">
        <v>1876</v>
      </c>
      <c r="M11" s="44">
        <v>-132</v>
      </c>
      <c r="N11" s="44">
        <v>613</v>
      </c>
      <c r="O11" s="44">
        <v>548</v>
      </c>
      <c r="P11" s="42">
        <f>SUM(L11:O11)</f>
        <v>2905</v>
      </c>
      <c r="Q11" s="44">
        <v>2307</v>
      </c>
    </row>
    <row r="12" spans="1:17">
      <c r="A12" s="39"/>
      <c r="B12" s="47" t="s">
        <v>102</v>
      </c>
      <c r="G12" s="44">
        <v>60909</v>
      </c>
      <c r="H12" s="44">
        <v>61870</v>
      </c>
      <c r="I12" s="44">
        <v>63010</v>
      </c>
      <c r="J12" s="44">
        <v>64757</v>
      </c>
      <c r="K12" s="42">
        <f>J12</f>
        <v>64757</v>
      </c>
      <c r="L12" s="44">
        <v>66633</v>
      </c>
      <c r="M12" s="44">
        <v>66501</v>
      </c>
      <c r="N12" s="44">
        <v>67114</v>
      </c>
      <c r="O12" s="44">
        <v>67662</v>
      </c>
      <c r="P12" s="42">
        <f>O12</f>
        <v>67662</v>
      </c>
      <c r="Q12" s="44">
        <v>69969</v>
      </c>
    </row>
    <row r="13" spans="1:17">
      <c r="A13" s="39"/>
      <c r="B13" s="47" t="s">
        <v>103</v>
      </c>
      <c r="G13" s="44">
        <v>59666</v>
      </c>
      <c r="H13" s="44">
        <v>61390</v>
      </c>
      <c r="I13" s="44">
        <v>62440</v>
      </c>
      <c r="J13" s="44">
        <v>63884</v>
      </c>
      <c r="K13" s="42">
        <v>61845</v>
      </c>
      <c r="L13" s="44">
        <v>65695</v>
      </c>
      <c r="M13" s="44">
        <v>66567</v>
      </c>
      <c r="N13" s="44">
        <v>66808</v>
      </c>
      <c r="O13" s="44">
        <v>67388</v>
      </c>
      <c r="P13" s="42">
        <v>66615</v>
      </c>
      <c r="Q13" s="44">
        <v>68816</v>
      </c>
    </row>
    <row r="14" spans="1:17" s="112" customFormat="1">
      <c r="B14" s="115" t="s">
        <v>104</v>
      </c>
      <c r="G14" s="122">
        <v>11.04</v>
      </c>
      <c r="H14" s="122">
        <v>11.13</v>
      </c>
      <c r="I14" s="122">
        <v>11.18</v>
      </c>
      <c r="J14" s="122">
        <v>11.28</v>
      </c>
      <c r="K14" s="123">
        <v>11.16</v>
      </c>
      <c r="L14" s="122">
        <v>11.45</v>
      </c>
      <c r="M14" s="122">
        <v>12.52</v>
      </c>
      <c r="N14" s="122">
        <v>13.08</v>
      </c>
      <c r="O14" s="122">
        <v>13.22</v>
      </c>
      <c r="P14" s="123">
        <v>12.57</v>
      </c>
      <c r="Q14" s="122">
        <v>13.09</v>
      </c>
    </row>
    <row r="15" spans="1:17" s="112" customFormat="1">
      <c r="B15" s="115" t="s">
        <v>105</v>
      </c>
      <c r="G15" s="124">
        <v>0.12</v>
      </c>
      <c r="H15" s="124">
        <v>0.13</v>
      </c>
      <c r="I15" s="124">
        <v>0.13</v>
      </c>
      <c r="J15" s="124">
        <v>0.1</v>
      </c>
      <c r="K15" s="125">
        <v>0.12</v>
      </c>
      <c r="L15" s="124">
        <v>0.04</v>
      </c>
      <c r="M15" s="124">
        <v>0.12</v>
      </c>
      <c r="N15" s="124">
        <v>0.17</v>
      </c>
      <c r="O15" s="124">
        <v>0.17</v>
      </c>
      <c r="P15" s="125">
        <v>0.13</v>
      </c>
      <c r="Q15" s="124">
        <v>0.14000000000000001</v>
      </c>
    </row>
    <row r="16" spans="1:17" s="112" customFormat="1">
      <c r="B16" s="115" t="s">
        <v>106</v>
      </c>
      <c r="G16" s="124">
        <v>0.12</v>
      </c>
      <c r="H16" s="124">
        <v>0.13</v>
      </c>
      <c r="I16" s="124">
        <v>0.13</v>
      </c>
      <c r="J16" s="124">
        <v>0.1</v>
      </c>
      <c r="K16" s="125">
        <v>0.12</v>
      </c>
      <c r="L16" s="124">
        <v>0.04</v>
      </c>
      <c r="M16" s="124">
        <v>0.13</v>
      </c>
      <c r="N16" s="124">
        <v>0.17</v>
      </c>
      <c r="O16" s="124">
        <v>0.17</v>
      </c>
      <c r="P16" s="125">
        <v>0.13</v>
      </c>
      <c r="Q16" s="124">
        <v>0.14000000000000001</v>
      </c>
    </row>
    <row r="17" spans="1:17">
      <c r="G17" s="52"/>
      <c r="H17" s="52"/>
      <c r="I17" s="52"/>
      <c r="J17" s="52"/>
      <c r="K17" s="51"/>
      <c r="L17" s="52"/>
      <c r="M17" s="52"/>
      <c r="N17" s="52"/>
      <c r="O17" s="52"/>
      <c r="P17" s="51"/>
      <c r="Q17" s="52"/>
    </row>
    <row r="18" spans="1:17">
      <c r="A18" s="39" t="s">
        <v>83</v>
      </c>
      <c r="B18" s="39"/>
      <c r="G18" s="54"/>
      <c r="H18" s="54"/>
      <c r="I18" s="54"/>
      <c r="J18" s="54"/>
      <c r="K18" s="53"/>
      <c r="L18" s="54"/>
      <c r="M18" s="54"/>
      <c r="N18" s="54"/>
      <c r="O18" s="54"/>
      <c r="P18" s="53"/>
      <c r="Q18" s="54"/>
    </row>
    <row r="19" spans="1:17" s="112" customFormat="1">
      <c r="B19" s="115" t="s">
        <v>36</v>
      </c>
      <c r="G19" s="113">
        <v>886649</v>
      </c>
      <c r="H19" s="113">
        <v>975497</v>
      </c>
      <c r="I19" s="113">
        <v>1004749</v>
      </c>
      <c r="J19" s="113">
        <v>1096812</v>
      </c>
      <c r="K19" s="114">
        <f>SUM(G19:J19)</f>
        <v>3963707</v>
      </c>
      <c r="L19" s="113">
        <v>1233379</v>
      </c>
      <c r="M19" s="113">
        <v>1319087</v>
      </c>
      <c r="N19" s="113">
        <v>1428040</v>
      </c>
      <c r="O19" s="113">
        <v>1562561</v>
      </c>
      <c r="P19" s="114">
        <f>SUM(L19:O19)</f>
        <v>5543067</v>
      </c>
      <c r="Q19" s="113">
        <v>1723474</v>
      </c>
    </row>
    <row r="20" spans="1:17">
      <c r="A20" s="39"/>
      <c r="B20" s="47" t="s">
        <v>101</v>
      </c>
      <c r="D20" s="48"/>
      <c r="E20" s="48"/>
      <c r="G20" s="44">
        <v>3335</v>
      </c>
      <c r="H20" s="44">
        <v>1978</v>
      </c>
      <c r="I20" s="44">
        <v>2519</v>
      </c>
      <c r="J20" s="44">
        <v>3982</v>
      </c>
      <c r="K20" s="42">
        <f>SUM(G20:J20)</f>
        <v>11814</v>
      </c>
      <c r="L20" s="44">
        <v>4724</v>
      </c>
      <c r="M20" s="44">
        <v>1687</v>
      </c>
      <c r="N20" s="44">
        <v>3126</v>
      </c>
      <c r="O20" s="44">
        <v>4423</v>
      </c>
      <c r="P20" s="42">
        <f>SUM(L20:O20)</f>
        <v>13960</v>
      </c>
      <c r="Q20" s="44">
        <v>6956</v>
      </c>
    </row>
    <row r="21" spans="1:17">
      <c r="A21" s="39"/>
      <c r="B21" s="47" t="s">
        <v>102</v>
      </c>
      <c r="D21" s="48"/>
      <c r="E21" s="48"/>
      <c r="G21" s="44">
        <v>29339</v>
      </c>
      <c r="H21" s="44">
        <v>31317</v>
      </c>
      <c r="I21" s="44">
        <v>33836</v>
      </c>
      <c r="J21" s="44">
        <v>37818</v>
      </c>
      <c r="K21" s="42">
        <f>J21</f>
        <v>37818</v>
      </c>
      <c r="L21" s="44">
        <v>42542</v>
      </c>
      <c r="M21" s="44">
        <v>44229</v>
      </c>
      <c r="N21" s="44">
        <v>47355</v>
      </c>
      <c r="O21" s="44">
        <v>51778</v>
      </c>
      <c r="P21" s="42">
        <f>O21</f>
        <v>51778</v>
      </c>
      <c r="Q21" s="44">
        <v>58734</v>
      </c>
    </row>
    <row r="22" spans="1:17">
      <c r="A22" s="39"/>
      <c r="B22" s="47" t="s">
        <v>103</v>
      </c>
      <c r="D22" s="48"/>
      <c r="E22" s="48"/>
      <c r="G22" s="44">
        <v>27672</v>
      </c>
      <c r="H22" s="44">
        <v>30328</v>
      </c>
      <c r="I22" s="44">
        <v>32577</v>
      </c>
      <c r="J22" s="44">
        <v>35827</v>
      </c>
      <c r="K22" s="42">
        <v>31601</v>
      </c>
      <c r="L22" s="44">
        <v>40180</v>
      </c>
      <c r="M22" s="44">
        <v>43386</v>
      </c>
      <c r="N22" s="44">
        <v>45792</v>
      </c>
      <c r="O22" s="44">
        <v>49567</v>
      </c>
      <c r="P22" s="42">
        <v>44731</v>
      </c>
      <c r="Q22" s="44">
        <v>55256</v>
      </c>
    </row>
    <row r="23" spans="1:17" s="112" customFormat="1">
      <c r="B23" s="115" t="s">
        <v>104</v>
      </c>
      <c r="G23" s="122">
        <v>10.68</v>
      </c>
      <c r="H23" s="122">
        <v>10.72</v>
      </c>
      <c r="I23" s="122">
        <v>10.28</v>
      </c>
      <c r="J23" s="122">
        <v>10.199999999999999</v>
      </c>
      <c r="K23" s="123">
        <v>10.45</v>
      </c>
      <c r="L23" s="122">
        <v>10.23</v>
      </c>
      <c r="M23" s="122">
        <v>10.130000000000001</v>
      </c>
      <c r="N23" s="122">
        <v>10.4</v>
      </c>
      <c r="O23" s="122">
        <v>10.51</v>
      </c>
      <c r="P23" s="123">
        <v>10.33</v>
      </c>
      <c r="Q23" s="122">
        <v>10.4</v>
      </c>
    </row>
    <row r="24" spans="1:17" s="112" customFormat="1">
      <c r="B24" s="115" t="s">
        <v>105</v>
      </c>
      <c r="G24" s="124">
        <v>0.25</v>
      </c>
      <c r="H24" s="124">
        <v>0.23</v>
      </c>
      <c r="I24" s="124">
        <v>0.11</v>
      </c>
      <c r="J24" s="124">
        <v>0.03</v>
      </c>
      <c r="K24" s="125">
        <v>0.14000000000000001</v>
      </c>
      <c r="L24" s="124">
        <v>-0.04</v>
      </c>
      <c r="M24" s="124">
        <v>-0.06</v>
      </c>
      <c r="N24" s="124">
        <v>0.01</v>
      </c>
      <c r="O24" s="124">
        <v>0.03</v>
      </c>
      <c r="P24" s="125">
        <v>-0.01</v>
      </c>
      <c r="Q24" s="124">
        <v>0.02</v>
      </c>
    </row>
    <row r="25" spans="1:17" s="112" customFormat="1">
      <c r="B25" s="115" t="s">
        <v>106</v>
      </c>
      <c r="G25" s="124">
        <v>0.11</v>
      </c>
      <c r="H25" s="124">
        <v>0.11</v>
      </c>
      <c r="I25" s="124">
        <v>0.1</v>
      </c>
      <c r="J25" s="124">
        <v>0.06</v>
      </c>
      <c r="K25" s="125">
        <v>0.09</v>
      </c>
      <c r="L25" s="124">
        <v>0.02</v>
      </c>
      <c r="M25" s="124">
        <v>0.03</v>
      </c>
      <c r="N25" s="124">
        <v>0.06</v>
      </c>
      <c r="O25" s="124">
        <v>7.0000000000000007E-2</v>
      </c>
      <c r="P25" s="125">
        <v>0.04</v>
      </c>
      <c r="Q25" s="124">
        <v>0.04</v>
      </c>
    </row>
    <row r="26" spans="1:17" ht="12.75" customHeight="1">
      <c r="G26" s="43"/>
      <c r="H26" s="43"/>
      <c r="I26" s="43"/>
      <c r="J26" s="43"/>
      <c r="K26" s="46"/>
      <c r="L26" s="43"/>
      <c r="M26" s="43"/>
      <c r="N26" s="43"/>
      <c r="O26" s="43"/>
      <c r="P26" s="46"/>
      <c r="Q26" s="43"/>
    </row>
    <row r="27" spans="1:17">
      <c r="A27" s="39" t="s">
        <v>84</v>
      </c>
      <c r="B27" s="39"/>
      <c r="G27" s="54"/>
      <c r="H27" s="54"/>
      <c r="I27" s="54"/>
      <c r="J27" s="54"/>
      <c r="K27" s="53"/>
      <c r="L27" s="54"/>
      <c r="M27" s="54"/>
      <c r="N27" s="54"/>
      <c r="O27" s="54"/>
      <c r="P27" s="53"/>
      <c r="Q27" s="54"/>
    </row>
    <row r="28" spans="1:17" s="112" customFormat="1">
      <c r="B28" s="115" t="s">
        <v>36</v>
      </c>
      <c r="G28" s="113">
        <v>540182</v>
      </c>
      <c r="H28" s="113">
        <v>568071</v>
      </c>
      <c r="I28" s="113">
        <v>562307</v>
      </c>
      <c r="J28" s="113">
        <v>567137</v>
      </c>
      <c r="K28" s="114">
        <f>SUM(G28:J28)</f>
        <v>2237697</v>
      </c>
      <c r="L28" s="113">
        <v>630472</v>
      </c>
      <c r="M28" s="113">
        <v>677136</v>
      </c>
      <c r="N28" s="113">
        <v>741434</v>
      </c>
      <c r="O28" s="113">
        <v>746392</v>
      </c>
      <c r="P28" s="114">
        <f>SUM(L28:O28)</f>
        <v>2795434</v>
      </c>
      <c r="Q28" s="113">
        <v>793453</v>
      </c>
    </row>
    <row r="29" spans="1:17">
      <c r="A29" s="39"/>
      <c r="B29" s="47" t="s">
        <v>101</v>
      </c>
      <c r="D29" s="48"/>
      <c r="E29" s="48"/>
      <c r="G29" s="44">
        <v>1543</v>
      </c>
      <c r="H29" s="44">
        <v>1535</v>
      </c>
      <c r="I29" s="44">
        <v>1320</v>
      </c>
      <c r="J29" s="44">
        <v>1962</v>
      </c>
      <c r="K29" s="42">
        <f>SUM(G29:J29)</f>
        <v>6360</v>
      </c>
      <c r="L29" s="44">
        <v>1470</v>
      </c>
      <c r="M29" s="44">
        <v>343</v>
      </c>
      <c r="N29" s="44">
        <v>1490</v>
      </c>
      <c r="O29" s="44">
        <v>2037</v>
      </c>
      <c r="P29" s="42">
        <f>SUM(L29:O29)</f>
        <v>5340</v>
      </c>
      <c r="Q29" s="44">
        <v>2901</v>
      </c>
    </row>
    <row r="30" spans="1:17">
      <c r="A30" s="39"/>
      <c r="B30" s="47" t="s">
        <v>102</v>
      </c>
      <c r="D30" s="48"/>
      <c r="E30" s="48"/>
      <c r="G30" s="44">
        <v>21260</v>
      </c>
      <c r="H30" s="44">
        <v>22795</v>
      </c>
      <c r="I30" s="44">
        <v>24115</v>
      </c>
      <c r="J30" s="44">
        <v>26077</v>
      </c>
      <c r="K30" s="42">
        <f>J30</f>
        <v>26077</v>
      </c>
      <c r="L30" s="44">
        <v>27547</v>
      </c>
      <c r="M30" s="44">
        <v>27890</v>
      </c>
      <c r="N30" s="44">
        <v>29380</v>
      </c>
      <c r="O30" s="44">
        <v>31417</v>
      </c>
      <c r="P30" s="42">
        <f>O30</f>
        <v>31417</v>
      </c>
      <c r="Q30" s="44">
        <v>34318</v>
      </c>
    </row>
    <row r="31" spans="1:17">
      <c r="A31" s="39"/>
      <c r="B31" s="47" t="s">
        <v>103</v>
      </c>
      <c r="D31" s="48"/>
      <c r="E31" s="48"/>
      <c r="G31" s="44">
        <v>20489</v>
      </c>
      <c r="H31" s="44">
        <v>22028</v>
      </c>
      <c r="I31" s="44">
        <v>23455</v>
      </c>
      <c r="J31" s="44">
        <v>25096</v>
      </c>
      <c r="K31" s="42">
        <v>22767</v>
      </c>
      <c r="L31" s="44">
        <v>26812</v>
      </c>
      <c r="M31" s="44">
        <v>27719</v>
      </c>
      <c r="N31" s="44">
        <v>28635</v>
      </c>
      <c r="O31" s="44">
        <v>30399</v>
      </c>
      <c r="P31" s="42">
        <v>28391</v>
      </c>
      <c r="Q31" s="44">
        <v>32868</v>
      </c>
    </row>
    <row r="32" spans="1:17" s="112" customFormat="1">
      <c r="B32" s="115" t="s">
        <v>104</v>
      </c>
      <c r="G32" s="122">
        <v>8.7899999999999991</v>
      </c>
      <c r="H32" s="122">
        <v>8.6</v>
      </c>
      <c r="I32" s="122">
        <v>7.99</v>
      </c>
      <c r="J32" s="122">
        <v>7.53</v>
      </c>
      <c r="K32" s="123">
        <v>8.19</v>
      </c>
      <c r="L32" s="122">
        <v>7.84</v>
      </c>
      <c r="M32" s="122">
        <v>8.14</v>
      </c>
      <c r="N32" s="122">
        <v>8.6300000000000008</v>
      </c>
      <c r="O32" s="122">
        <v>8.18</v>
      </c>
      <c r="P32" s="123">
        <v>8.2100000000000009</v>
      </c>
      <c r="Q32" s="122">
        <v>8.0500000000000007</v>
      </c>
    </row>
    <row r="33" spans="1:18" s="112" customFormat="1">
      <c r="B33" s="115" t="s">
        <v>105</v>
      </c>
      <c r="G33" s="124">
        <v>0.18</v>
      </c>
      <c r="H33" s="124">
        <v>0.1</v>
      </c>
      <c r="I33" s="124">
        <v>-0.03</v>
      </c>
      <c r="J33" s="124">
        <v>-0.13</v>
      </c>
      <c r="K33" s="125">
        <v>0.01</v>
      </c>
      <c r="L33" s="124">
        <v>-0.11</v>
      </c>
      <c r="M33" s="124">
        <v>-0.05</v>
      </c>
      <c r="N33" s="124">
        <v>0.08</v>
      </c>
      <c r="O33" s="124">
        <v>0.09</v>
      </c>
      <c r="P33" s="125">
        <v>0</v>
      </c>
      <c r="Q33" s="124">
        <v>0.03</v>
      </c>
    </row>
    <row r="34" spans="1:18" s="112" customFormat="1">
      <c r="B34" s="115" t="s">
        <v>106</v>
      </c>
      <c r="G34" s="124">
        <v>0.18</v>
      </c>
      <c r="H34" s="124">
        <v>0.18</v>
      </c>
      <c r="I34" s="124">
        <v>0.14000000000000001</v>
      </c>
      <c r="J34" s="124">
        <v>0.06</v>
      </c>
      <c r="K34" s="125">
        <v>0.13</v>
      </c>
      <c r="L34" s="124">
        <v>7.0000000000000007E-2</v>
      </c>
      <c r="M34" s="124">
        <v>0.12</v>
      </c>
      <c r="N34" s="124">
        <v>0.17</v>
      </c>
      <c r="O34" s="124">
        <v>0.18</v>
      </c>
      <c r="P34" s="125">
        <v>0.13</v>
      </c>
      <c r="Q34" s="124">
        <v>0.12</v>
      </c>
    </row>
    <row r="35" spans="1:18">
      <c r="G35" s="52"/>
      <c r="H35" s="52"/>
      <c r="I35" s="52"/>
      <c r="J35" s="52"/>
      <c r="K35" s="51"/>
      <c r="L35" s="52"/>
      <c r="M35" s="52"/>
      <c r="N35" s="52"/>
      <c r="O35" s="52"/>
      <c r="P35" s="51"/>
      <c r="Q35" s="52"/>
    </row>
    <row r="36" spans="1:18">
      <c r="A36" s="39" t="s">
        <v>85</v>
      </c>
      <c r="B36" s="39"/>
      <c r="G36" s="54"/>
      <c r="H36" s="54"/>
      <c r="I36" s="54"/>
      <c r="J36" s="54"/>
      <c r="K36" s="53"/>
      <c r="L36" s="54"/>
      <c r="M36" s="54"/>
      <c r="N36" s="54"/>
      <c r="O36" s="54"/>
      <c r="P36" s="53"/>
      <c r="Q36" s="54"/>
    </row>
    <row r="37" spans="1:18" s="112" customFormat="1">
      <c r="B37" s="115" t="s">
        <v>36</v>
      </c>
      <c r="G37" s="113">
        <v>199117</v>
      </c>
      <c r="H37" s="113">
        <v>221252</v>
      </c>
      <c r="I37" s="113">
        <v>248691</v>
      </c>
      <c r="J37" s="113">
        <v>276756</v>
      </c>
      <c r="K37" s="114">
        <f>SUM(G37:J37)</f>
        <v>945816</v>
      </c>
      <c r="L37" s="113">
        <v>319602</v>
      </c>
      <c r="M37" s="113">
        <v>349494</v>
      </c>
      <c r="N37" s="113">
        <v>382304</v>
      </c>
      <c r="O37" s="113">
        <v>418121</v>
      </c>
      <c r="P37" s="114">
        <f>SUM(L37:O37)</f>
        <v>1469521</v>
      </c>
      <c r="Q37" s="113">
        <v>483660</v>
      </c>
    </row>
    <row r="38" spans="1:18">
      <c r="A38" s="39"/>
      <c r="B38" s="47" t="s">
        <v>101</v>
      </c>
      <c r="D38" s="48"/>
      <c r="E38" s="48"/>
      <c r="G38" s="44">
        <v>893</v>
      </c>
      <c r="H38" s="44">
        <v>978</v>
      </c>
      <c r="I38" s="44">
        <v>1089</v>
      </c>
      <c r="J38" s="44">
        <v>1146</v>
      </c>
      <c r="K38" s="42">
        <f>SUM(G38:J38)</f>
        <v>4106</v>
      </c>
      <c r="L38" s="44">
        <v>1534</v>
      </c>
      <c r="M38" s="44">
        <v>801</v>
      </c>
      <c r="N38" s="44">
        <v>1543</v>
      </c>
      <c r="O38" s="44">
        <v>1748</v>
      </c>
      <c r="P38" s="42">
        <f>SUM(L38:O38)</f>
        <v>5626</v>
      </c>
      <c r="Q38" s="44">
        <v>3602</v>
      </c>
    </row>
    <row r="39" spans="1:18">
      <c r="A39" s="39"/>
      <c r="B39" s="47" t="s">
        <v>102</v>
      </c>
      <c r="D39" s="48"/>
      <c r="E39" s="48"/>
      <c r="G39" s="44">
        <v>7394</v>
      </c>
      <c r="H39" s="44">
        <v>8372</v>
      </c>
      <c r="I39" s="44">
        <v>9461</v>
      </c>
      <c r="J39" s="44">
        <v>10607</v>
      </c>
      <c r="K39" s="42">
        <f>J39</f>
        <v>10607</v>
      </c>
      <c r="L39" s="44">
        <v>12141</v>
      </c>
      <c r="M39" s="44">
        <v>12942</v>
      </c>
      <c r="N39" s="44">
        <v>14485</v>
      </c>
      <c r="O39" s="44">
        <v>16233</v>
      </c>
      <c r="P39" s="42">
        <f>O39</f>
        <v>16233</v>
      </c>
      <c r="Q39" s="44">
        <v>19835</v>
      </c>
      <c r="R39" s="37" t="s">
        <v>77</v>
      </c>
    </row>
    <row r="40" spans="1:18">
      <c r="A40" s="39"/>
      <c r="B40" s="47" t="s">
        <v>103</v>
      </c>
      <c r="D40" s="48"/>
      <c r="E40" s="48"/>
      <c r="G40" s="44">
        <v>6948</v>
      </c>
      <c r="H40" s="44">
        <v>7883</v>
      </c>
      <c r="I40" s="44">
        <v>8917</v>
      </c>
      <c r="J40" s="44">
        <v>10034</v>
      </c>
      <c r="K40" s="42">
        <v>8446</v>
      </c>
      <c r="L40" s="44">
        <v>11374</v>
      </c>
      <c r="M40" s="44">
        <v>12542</v>
      </c>
      <c r="N40" s="44">
        <v>13714</v>
      </c>
      <c r="O40" s="44">
        <v>15359</v>
      </c>
      <c r="P40" s="42">
        <v>13247</v>
      </c>
      <c r="Q40" s="44">
        <v>18034</v>
      </c>
    </row>
    <row r="41" spans="1:18" s="112" customFormat="1">
      <c r="B41" s="115" t="s">
        <v>104</v>
      </c>
      <c r="G41" s="122">
        <v>9.5500000000000007</v>
      </c>
      <c r="H41" s="122">
        <v>9.36</v>
      </c>
      <c r="I41" s="122">
        <v>9.3000000000000007</v>
      </c>
      <c r="J41" s="122">
        <v>9.19</v>
      </c>
      <c r="K41" s="123">
        <v>9.33</v>
      </c>
      <c r="L41" s="122">
        <v>9.3699999999999992</v>
      </c>
      <c r="M41" s="122">
        <v>9.2899999999999991</v>
      </c>
      <c r="N41" s="122">
        <v>9.2899999999999991</v>
      </c>
      <c r="O41" s="122">
        <v>9.07</v>
      </c>
      <c r="P41" s="123">
        <v>9.24</v>
      </c>
      <c r="Q41" s="122">
        <v>8.94</v>
      </c>
    </row>
    <row r="42" spans="1:18" s="112" customFormat="1">
      <c r="B42" s="115" t="s">
        <v>105</v>
      </c>
      <c r="G42" s="124">
        <v>0.08</v>
      </c>
      <c r="H42" s="124">
        <v>0.06</v>
      </c>
      <c r="I42" s="124">
        <v>0.03</v>
      </c>
      <c r="J42" s="124">
        <v>-0.04</v>
      </c>
      <c r="K42" s="125">
        <v>0.02</v>
      </c>
      <c r="L42" s="124">
        <v>-0.02</v>
      </c>
      <c r="M42" s="124">
        <v>-0.01</v>
      </c>
      <c r="N42" s="124">
        <v>0</v>
      </c>
      <c r="O42" s="124">
        <v>-0.01</v>
      </c>
      <c r="P42" s="125">
        <v>-0.01</v>
      </c>
      <c r="Q42" s="124">
        <v>-0.05</v>
      </c>
    </row>
    <row r="43" spans="1:18" s="112" customFormat="1">
      <c r="B43" s="115" t="s">
        <v>106</v>
      </c>
      <c r="G43" s="124">
        <v>0.04</v>
      </c>
      <c r="H43" s="124">
        <v>0.03</v>
      </c>
      <c r="I43" s="124">
        <v>0.05</v>
      </c>
      <c r="J43" s="124">
        <v>0.02</v>
      </c>
      <c r="K43" s="125">
        <v>0.03</v>
      </c>
      <c r="L43" s="124">
        <v>0.03</v>
      </c>
      <c r="M43" s="124">
        <v>0.05</v>
      </c>
      <c r="N43" s="124">
        <v>0.03</v>
      </c>
      <c r="O43" s="124">
        <v>0</v>
      </c>
      <c r="P43" s="125">
        <v>0.03</v>
      </c>
      <c r="Q43" s="124">
        <v>-0.03</v>
      </c>
    </row>
    <row r="44" spans="1:18">
      <c r="B44" s="41"/>
      <c r="G44" s="52"/>
      <c r="H44" s="52"/>
      <c r="I44" s="52"/>
      <c r="J44" s="52"/>
      <c r="K44" s="126"/>
      <c r="L44" s="52"/>
      <c r="M44" s="52"/>
      <c r="N44" s="52"/>
      <c r="O44" s="52"/>
      <c r="P44" s="126"/>
      <c r="Q44" s="52"/>
    </row>
    <row r="45" spans="1:18" ht="25.5" customHeight="1">
      <c r="A45" s="39"/>
      <c r="F45" s="139" t="s">
        <v>94</v>
      </c>
      <c r="G45" s="139"/>
      <c r="H45" s="139"/>
      <c r="I45" s="139"/>
      <c r="J45" s="139"/>
      <c r="K45" s="139"/>
      <c r="L45" s="139"/>
      <c r="M45" s="139"/>
      <c r="N45" s="139"/>
      <c r="O45" s="139"/>
      <c r="P45" s="139"/>
      <c r="Q45" s="139"/>
    </row>
    <row r="46" spans="1:18" ht="26.25" customHeight="1">
      <c r="B46" s="41"/>
      <c r="F46" s="139" t="s">
        <v>99</v>
      </c>
      <c r="G46" s="139"/>
      <c r="H46" s="139"/>
      <c r="I46" s="139"/>
      <c r="J46" s="139"/>
      <c r="K46" s="139"/>
      <c r="L46" s="139"/>
      <c r="M46" s="139"/>
      <c r="N46" s="139"/>
      <c r="O46" s="139"/>
      <c r="P46" s="139"/>
      <c r="Q46" s="139"/>
    </row>
    <row r="47" spans="1:18">
      <c r="B47" s="41"/>
      <c r="G47" s="44"/>
      <c r="H47" s="44"/>
      <c r="I47" s="44"/>
      <c r="J47" s="44"/>
      <c r="K47" s="99"/>
      <c r="L47" s="44"/>
      <c r="M47" s="44"/>
      <c r="N47" s="44"/>
      <c r="O47" s="44"/>
      <c r="P47" s="127"/>
      <c r="Q47" s="44"/>
    </row>
    <row r="48" spans="1:18">
      <c r="B48" s="128"/>
      <c r="G48" s="44"/>
      <c r="H48" s="44"/>
      <c r="I48" s="44"/>
      <c r="J48" s="44"/>
      <c r="K48" s="99"/>
      <c r="L48" s="44"/>
      <c r="M48" s="44"/>
      <c r="N48" s="44"/>
      <c r="O48" s="44"/>
      <c r="P48" s="127"/>
      <c r="Q48" s="44"/>
    </row>
    <row r="49" s="117" customFormat="1"/>
    <row r="50" s="117" customFormat="1"/>
    <row r="51" s="117" customFormat="1"/>
    <row r="52" s="117" customFormat="1"/>
    <row r="53" s="117" customFormat="1"/>
    <row r="54" s="117" customFormat="1"/>
    <row r="55" s="117" customFormat="1"/>
    <row r="56" s="117" customFormat="1"/>
    <row r="57" s="117" customFormat="1"/>
    <row r="58" s="117" customFormat="1"/>
    <row r="59" s="117" customFormat="1"/>
    <row r="60" s="117" customFormat="1"/>
    <row r="61" s="117" customFormat="1"/>
    <row r="62" s="117" customFormat="1"/>
    <row r="63" s="117" customFormat="1"/>
    <row r="64" s="117" customFormat="1"/>
    <row r="65" s="117" customFormat="1"/>
    <row r="66" s="117" customFormat="1"/>
    <row r="67" s="117" customFormat="1"/>
    <row r="68" s="117" customFormat="1"/>
    <row r="69" s="117" customFormat="1"/>
    <row r="70" s="117" customFormat="1"/>
    <row r="71" s="117" customFormat="1"/>
    <row r="72" s="117" customFormat="1"/>
    <row r="73" s="117" customFormat="1"/>
    <row r="74" s="117" customFormat="1"/>
    <row r="75" s="117" customFormat="1"/>
    <row r="76" s="117" customFormat="1"/>
    <row r="77" s="117" customFormat="1"/>
    <row r="78" s="117" customFormat="1"/>
    <row r="79" s="117" customFormat="1"/>
    <row r="80" s="117" customFormat="1"/>
    <row r="81" s="117" customFormat="1"/>
    <row r="82" s="117" customFormat="1"/>
    <row r="83" s="117" customFormat="1"/>
    <row r="84" s="117" customFormat="1"/>
    <row r="85" s="117" customFormat="1"/>
    <row r="86" s="117" customFormat="1"/>
    <row r="87" s="117" customFormat="1"/>
    <row r="88" s="117" customFormat="1"/>
    <row r="89" s="117" customFormat="1"/>
    <row r="90" s="117" customFormat="1"/>
    <row r="91" s="117" customFormat="1"/>
    <row r="92" s="117" customFormat="1"/>
    <row r="93" s="117" customFormat="1"/>
    <row r="94" s="117" customFormat="1"/>
    <row r="95" s="117" customFormat="1"/>
    <row r="96" s="117" customFormat="1"/>
    <row r="97" s="117" customFormat="1"/>
    <row r="98" s="117" customFormat="1"/>
    <row r="99" s="117" customFormat="1"/>
    <row r="100" s="117" customFormat="1"/>
    <row r="101" s="117" customFormat="1"/>
    <row r="102" s="117" customFormat="1"/>
    <row r="103" s="117" customFormat="1"/>
    <row r="104" s="117" customFormat="1"/>
    <row r="105" s="117" customFormat="1"/>
    <row r="106" s="117" customFormat="1"/>
    <row r="107" s="117" customFormat="1"/>
    <row r="108" s="117" customFormat="1"/>
    <row r="109" s="117" customFormat="1"/>
    <row r="110" s="117" customFormat="1"/>
    <row r="111" s="117" customFormat="1"/>
    <row r="112" s="117" customFormat="1"/>
    <row r="113" s="117" customFormat="1"/>
    <row r="114" s="117" customFormat="1"/>
    <row r="115" s="117" customFormat="1"/>
    <row r="116" s="117" customFormat="1"/>
    <row r="117" s="117" customFormat="1"/>
    <row r="118" s="117" customFormat="1"/>
    <row r="119" s="117" customFormat="1"/>
    <row r="120" s="117" customFormat="1"/>
    <row r="121" s="117" customFormat="1"/>
    <row r="122" s="117" customFormat="1"/>
    <row r="123" s="117" customFormat="1"/>
    <row r="124" s="117" customFormat="1"/>
    <row r="125" s="117" customFormat="1"/>
    <row r="126" s="117" customFormat="1"/>
    <row r="127" s="117" customFormat="1"/>
    <row r="128" s="117" customFormat="1"/>
    <row r="129" s="117" customFormat="1"/>
    <row r="130" s="117" customFormat="1"/>
    <row r="131" s="117" customFormat="1"/>
    <row r="132" s="117" customFormat="1"/>
    <row r="133" s="117" customFormat="1"/>
    <row r="134" s="117" customFormat="1"/>
    <row r="135" s="117" customFormat="1"/>
    <row r="136" s="117" customFormat="1"/>
    <row r="137" s="117" customFormat="1"/>
    <row r="138" s="117" customFormat="1"/>
    <row r="139" s="117" customFormat="1"/>
    <row r="140" s="117" customFormat="1"/>
    <row r="141" s="117" customFormat="1"/>
    <row r="142" s="117" customFormat="1"/>
    <row r="143" s="117" customFormat="1"/>
    <row r="144" s="117" customFormat="1"/>
    <row r="145" s="117" customFormat="1"/>
    <row r="146" s="117" customFormat="1"/>
    <row r="147" s="117" customFormat="1"/>
    <row r="148" s="117" customFormat="1"/>
    <row r="149" s="117" customFormat="1"/>
    <row r="150" s="117" customFormat="1"/>
    <row r="151" s="117" customFormat="1"/>
    <row r="152" s="117" customFormat="1"/>
    <row r="153" s="117" customFormat="1"/>
    <row r="154" s="117" customFormat="1"/>
    <row r="155" s="117" customFormat="1"/>
    <row r="156" s="117" customFormat="1"/>
    <row r="157" s="117" customFormat="1"/>
    <row r="158" s="117" customFormat="1"/>
    <row r="159" s="117" customFormat="1"/>
    <row r="160" s="117" customFormat="1"/>
    <row r="161" s="117" customFormat="1"/>
    <row r="162" s="117" customFormat="1"/>
    <row r="163" s="117" customFormat="1"/>
    <row r="164" s="117" customFormat="1"/>
    <row r="165" s="117" customFormat="1"/>
    <row r="166" s="117" customFormat="1"/>
    <row r="167" s="117" customFormat="1"/>
    <row r="168" s="117" customFormat="1"/>
    <row r="169" s="117" customFormat="1"/>
    <row r="170" s="117" customFormat="1"/>
    <row r="171" s="117" customFormat="1"/>
    <row r="172" s="117" customFormat="1"/>
    <row r="173" s="117" customFormat="1"/>
    <row r="174" s="117" customFormat="1"/>
    <row r="175" s="117" customFormat="1"/>
    <row r="176" s="117" customFormat="1"/>
    <row r="177" s="117" customFormat="1"/>
    <row r="178" s="117" customFormat="1"/>
  </sheetData>
  <mergeCells count="5">
    <mergeCell ref="A4:F4"/>
    <mergeCell ref="G5:J5"/>
    <mergeCell ref="L5:O5"/>
    <mergeCell ref="F45:Q45"/>
    <mergeCell ref="F46:Q46"/>
  </mergeCells>
  <pageMargins left="0.28000000000000003" right="0.23" top="0.23" bottom="0.17" header="0.17" footer="0.17"/>
  <pageSetup scale="56"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Microsoft Office User</cp:lastModifiedBy>
  <cp:lastPrinted>2019-04-14T19:34:50Z</cp:lastPrinted>
  <dcterms:created xsi:type="dcterms:W3CDTF">2018-04-16T20:04:10Z</dcterms:created>
  <dcterms:modified xsi:type="dcterms:W3CDTF">2020-04-21T17:22:01Z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