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chaud\OneDrive\Documents\Neha Chaudhari\Excel\itvedant\excel\"/>
    </mc:Choice>
  </mc:AlternateContent>
  <xr:revisionPtr revIDLastSave="0" documentId="13_ncr:1_{5351FF3D-541C-4725-A5AE-24CA63CFBCCC}" xr6:coauthVersionLast="47" xr6:coauthVersionMax="47" xr10:uidLastSave="{00000000-0000-0000-0000-000000000000}"/>
  <bookViews>
    <workbookView xWindow="-108" yWindow="-108" windowWidth="23256" windowHeight="12456" activeTab="2" xr2:uid="{00000000-000D-0000-FFFF-FFFF00000000}"/>
  </bookViews>
  <sheets>
    <sheet name="Problem Statement" sheetId="4" r:id="rId1"/>
    <sheet name="maharashtra-districts" sheetId="1" r:id="rId2"/>
    <sheet name="Dashboard" sheetId="3" r:id="rId3"/>
  </sheets>
  <definedNames>
    <definedName name="_xlnm._FilterDatabase" localSheetId="1" hidden="1">'maharashtra-districts'!$C$2:$C$37</definedName>
    <definedName name="_xlcn.WorksheetConnection_maharashtradistrictsA1W37" hidden="1">'maharashtra-districts'!$A$1:$X$37</definedName>
    <definedName name="Slicer_Administrative_Division">#N/A</definedName>
    <definedName name="Slicer_District_Name">#N/A</definedName>
    <definedName name="Slicer_Year">#N/A</definedName>
    <definedName name="Timeline_Formation_Date">#N/A</definedName>
    <definedName name="Total_area">'maharashtra-districts'!$F:$F</definedName>
    <definedName name="Total_pop">'maharashtra-districts'!$I:$I</definedName>
  </definedNames>
  <calcPr calcId="181029"/>
  <pivotCaches>
    <pivotCache cacheId="0" r:id="rId4"/>
    <pivotCache cacheId="1" r:id="rId5"/>
    <pivotCache cacheId="2" r:id="rId6"/>
    <pivotCache cacheId="3"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12"/>
        <pivotCache cacheId="6" r:id="rId13"/>
        <pivotCache cacheId="7" r:id="rId14"/>
      </x15:pivotCaches>
    </ext>
    <ext xmlns:x15="http://schemas.microsoft.com/office/spreadsheetml/2010/11/main" uri="{983426D0-5260-488c-9760-48F4B6AC55F4}">
      <x15:pivotTableReferences>
        <x15:pivotTableReference r:id="rId15"/>
        <x15:pivotTableReference r:id="rId16"/>
        <x15:pivotTableReference r:id="rId17"/>
      </x15:pivotTableReferences>
    </ext>
    <ext xmlns:x15="http://schemas.microsoft.com/office/spreadsheetml/2010/11/main" uri="{A2CB5862-8E78-49c6-8D9D-AF26E26ADB89}">
      <x15:timelineCachePivotCaches>
        <pivotCache cacheId="8"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FCE2AD5D-F65C-4FA6-A056-5C36A1767C68}">
      <x15:dataModel>
        <x15:modelTables>
          <x15:modelTable id="Range" name="Range" connection="WorksheetConnection_maharashtra-districts!$A$1:$W$37"/>
        </x15:modelTables>
      </x15:dataModel>
    </ext>
  </extLst>
</workbook>
</file>

<file path=xl/calcChain.xml><?xml version="1.0" encoding="utf-8"?>
<calcChain xmlns="http://schemas.openxmlformats.org/spreadsheetml/2006/main">
  <c r="Q2" i="1" l="1"/>
  <c r="N2" i="1"/>
  <c r="Q3"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S37" i="1" l="1"/>
  <c r="Q37" i="1"/>
  <c r="O37" i="1"/>
  <c r="I37" i="1"/>
  <c r="J37" i="1" s="1"/>
  <c r="G37" i="1"/>
  <c r="S36" i="1"/>
  <c r="Q36" i="1"/>
  <c r="O36" i="1"/>
  <c r="I36" i="1"/>
  <c r="J36" i="1" s="1"/>
  <c r="G36" i="1"/>
  <c r="S35" i="1"/>
  <c r="Q35" i="1"/>
  <c r="O35" i="1"/>
  <c r="I35" i="1"/>
  <c r="J35" i="1" s="1"/>
  <c r="G35" i="1"/>
  <c r="S34" i="1"/>
  <c r="Q34" i="1"/>
  <c r="O34" i="1"/>
  <c r="I34" i="1"/>
  <c r="J34" i="1" s="1"/>
  <c r="G34" i="1"/>
  <c r="S33" i="1"/>
  <c r="Q33" i="1"/>
  <c r="O33" i="1"/>
  <c r="I33" i="1"/>
  <c r="J33" i="1" s="1"/>
  <c r="G33" i="1"/>
  <c r="S32" i="1"/>
  <c r="Q32" i="1"/>
  <c r="O32" i="1"/>
  <c r="I32" i="1"/>
  <c r="J32" i="1" s="1"/>
  <c r="G32" i="1"/>
  <c r="S31" i="1"/>
  <c r="Q31" i="1"/>
  <c r="O31" i="1"/>
  <c r="I31" i="1"/>
  <c r="J31" i="1" s="1"/>
  <c r="G31" i="1"/>
  <c r="S30" i="1"/>
  <c r="Q30" i="1"/>
  <c r="O30" i="1"/>
  <c r="J30" i="1"/>
  <c r="I30" i="1"/>
  <c r="G30" i="1"/>
  <c r="S29" i="1"/>
  <c r="Q29" i="1"/>
  <c r="O29" i="1"/>
  <c r="I29" i="1"/>
  <c r="J29" i="1" s="1"/>
  <c r="G29" i="1"/>
  <c r="S28" i="1"/>
  <c r="Q28" i="1"/>
  <c r="O28" i="1"/>
  <c r="I28" i="1"/>
  <c r="J28" i="1" s="1"/>
  <c r="G28" i="1"/>
  <c r="S27" i="1"/>
  <c r="Q27" i="1"/>
  <c r="O27" i="1"/>
  <c r="I27" i="1"/>
  <c r="J27" i="1" s="1"/>
  <c r="G27" i="1"/>
  <c r="S26" i="1"/>
  <c r="Q26" i="1"/>
  <c r="O26" i="1"/>
  <c r="I26" i="1"/>
  <c r="J26" i="1" s="1"/>
  <c r="G26" i="1"/>
  <c r="S25" i="1"/>
  <c r="Q25" i="1"/>
  <c r="O25" i="1"/>
  <c r="I25" i="1"/>
  <c r="J25" i="1" s="1"/>
  <c r="G25" i="1"/>
  <c r="S24" i="1"/>
  <c r="Q24" i="1"/>
  <c r="O24" i="1"/>
  <c r="I24" i="1"/>
  <c r="J24" i="1" s="1"/>
  <c r="G24" i="1"/>
  <c r="S23" i="1"/>
  <c r="Q23" i="1"/>
  <c r="O23" i="1"/>
  <c r="I23" i="1"/>
  <c r="J23" i="1" s="1"/>
  <c r="G23" i="1"/>
  <c r="S22" i="1"/>
  <c r="Q22" i="1"/>
  <c r="O22" i="1"/>
  <c r="I22" i="1"/>
  <c r="J22" i="1" s="1"/>
  <c r="G22" i="1"/>
  <c r="S21" i="1"/>
  <c r="Q21" i="1"/>
  <c r="O21" i="1"/>
  <c r="I21" i="1"/>
  <c r="J21" i="1" s="1"/>
  <c r="G21" i="1"/>
  <c r="S20" i="1"/>
  <c r="Q20" i="1"/>
  <c r="O20" i="1"/>
  <c r="I20" i="1"/>
  <c r="J20" i="1" s="1"/>
  <c r="G20" i="1"/>
  <c r="S19" i="1"/>
  <c r="Q19" i="1"/>
  <c r="O19" i="1"/>
  <c r="J19" i="1"/>
  <c r="I19" i="1"/>
  <c r="G19" i="1"/>
  <c r="S18" i="1"/>
  <c r="Q18" i="1"/>
  <c r="O18" i="1"/>
  <c r="I18" i="1"/>
  <c r="J18" i="1" s="1"/>
  <c r="G18" i="1"/>
  <c r="S17" i="1"/>
  <c r="Q17" i="1"/>
  <c r="O17" i="1"/>
  <c r="I17" i="1"/>
  <c r="J17" i="1" s="1"/>
  <c r="G17" i="1"/>
  <c r="S16" i="1"/>
  <c r="Q16" i="1"/>
  <c r="O16" i="1"/>
  <c r="I16" i="1"/>
  <c r="J16" i="1" s="1"/>
  <c r="G16" i="1"/>
  <c r="S15" i="1"/>
  <c r="Q15" i="1"/>
  <c r="O15" i="1"/>
  <c r="I15" i="1"/>
  <c r="J15" i="1" s="1"/>
  <c r="G15" i="1"/>
  <c r="S14" i="1"/>
  <c r="Q14" i="1"/>
  <c r="O14" i="1"/>
  <c r="I14" i="1"/>
  <c r="J14" i="1" s="1"/>
  <c r="G14" i="1"/>
  <c r="S13" i="1"/>
  <c r="Q13" i="1"/>
  <c r="O13" i="1"/>
  <c r="I13" i="1"/>
  <c r="J13" i="1" s="1"/>
  <c r="G13" i="1"/>
  <c r="S12" i="1"/>
  <c r="Q12" i="1"/>
  <c r="O12" i="1"/>
  <c r="I12" i="1"/>
  <c r="J12" i="1" s="1"/>
  <c r="G12" i="1"/>
  <c r="S11" i="1"/>
  <c r="Q11" i="1"/>
  <c r="O11" i="1"/>
  <c r="I11" i="1"/>
  <c r="J11" i="1" s="1"/>
  <c r="G11" i="1"/>
  <c r="S10" i="1"/>
  <c r="Q10" i="1"/>
  <c r="O10" i="1"/>
  <c r="I10" i="1"/>
  <c r="J10" i="1" s="1"/>
  <c r="G10" i="1"/>
  <c r="S9" i="1"/>
  <c r="Q9" i="1"/>
  <c r="O9" i="1"/>
  <c r="I9" i="1"/>
  <c r="J9" i="1" s="1"/>
  <c r="G9" i="1"/>
  <c r="S8" i="1"/>
  <c r="Q8" i="1"/>
  <c r="O8" i="1"/>
  <c r="I8" i="1"/>
  <c r="J8" i="1" s="1"/>
  <c r="G8" i="1"/>
  <c r="S7" i="1"/>
  <c r="Q7" i="1"/>
  <c r="O7" i="1"/>
  <c r="I7" i="1"/>
  <c r="J7" i="1" s="1"/>
  <c r="G7" i="1"/>
  <c r="S6" i="1"/>
  <c r="Q6" i="1"/>
  <c r="O6" i="1"/>
  <c r="I6" i="1"/>
  <c r="J6" i="1" s="1"/>
  <c r="G6" i="1"/>
  <c r="S5" i="1"/>
  <c r="Q5" i="1"/>
  <c r="O5" i="1"/>
  <c r="I5" i="1"/>
  <c r="J5" i="1" s="1"/>
  <c r="G5" i="1"/>
  <c r="S4" i="1"/>
  <c r="Q4" i="1"/>
  <c r="O4" i="1"/>
  <c r="I4" i="1"/>
  <c r="J4" i="1" s="1"/>
  <c r="G4" i="1"/>
  <c r="S3" i="1"/>
  <c r="O3" i="1"/>
  <c r="I3" i="1"/>
  <c r="J3" i="1" s="1"/>
  <c r="G3" i="1"/>
  <c r="S2" i="1"/>
  <c r="O2" i="1"/>
  <c r="I2" i="1"/>
  <c r="J2" i="1" s="1"/>
  <c r="G2" i="1"/>
  <c r="B12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harashtra-districts!$A$1:$W$37" type="102" refreshedVersion="6" minRefreshableVersion="5">
    <extLst>
      <ext xmlns:x15="http://schemas.microsoft.com/office/spreadsheetml/2010/11/main" uri="{DE250136-89BD-433C-8126-D09CA5730AF9}">
        <x15:connection id="Range" autoDelete="1">
          <x15:rangePr sourceName="_xlcn.WorksheetConnection_maharashtradistrictsA1W37"/>
        </x15:connection>
      </ext>
    </extLst>
  </connection>
</connections>
</file>

<file path=xl/sharedStrings.xml><?xml version="1.0" encoding="utf-8"?>
<sst xmlns="http://schemas.openxmlformats.org/spreadsheetml/2006/main" count="456" uniqueCount="292">
  <si>
    <t>District Name</t>
  </si>
  <si>
    <t>District Code</t>
  </si>
  <si>
    <t>Administrative Division</t>
  </si>
  <si>
    <t>Headquarters</t>
  </si>
  <si>
    <t>Number of Talukas</t>
  </si>
  <si>
    <t>Area (in sq. km)</t>
  </si>
  <si>
    <t>Population (Census 2011)</t>
  </si>
  <si>
    <t>Population Density (per sq. km)</t>
  </si>
  <si>
    <t>Sex Ratio</t>
  </si>
  <si>
    <t>Literacy Rate (%)</t>
  </si>
  <si>
    <t>Urban Population (%)</t>
  </si>
  <si>
    <t>Formation Date</t>
  </si>
  <si>
    <t>Geographical Coordinates (Latitude and Longitude)</t>
  </si>
  <si>
    <t>Major River(s)</t>
  </si>
  <si>
    <t>Major Crop(s)</t>
  </si>
  <si>
    <t>Key Industries/Economy</t>
  </si>
  <si>
    <t>Tourist Attractions</t>
  </si>
  <si>
    <t>Pune</t>
  </si>
  <si>
    <t>PU</t>
  </si>
  <si>
    <t>Pune Division</t>
  </si>
  <si>
    <t>Bhima, Mula, Mutha, Indrayani</t>
  </si>
  <si>
    <t>Sugarcane, Jowar, Bajra, Grapes, Onions</t>
  </si>
  <si>
    <t>IT &amp; ITeS, Automotive, Manufacturing, Education, Floriculture</t>
  </si>
  <si>
    <t>Shaniwar Wada, Aga Khan Palace, Sinhagad Fort, Lonavala-Khandala</t>
  </si>
  <si>
    <t>Satara</t>
  </si>
  <si>
    <t>ST</t>
  </si>
  <si>
    <t>Krishna, Koyna, Venna</t>
  </si>
  <si>
    <t>Sugarcane, Jowar, Soybean, Turmeric</t>
  </si>
  <si>
    <t>Agriculture, Wind Power, Sugar Factories, Tourism</t>
  </si>
  <si>
    <t>Kaas Plateau, Mahabaleshwar, Panchgani, Thoseghar Waterfall</t>
  </si>
  <si>
    <t>Sangli</t>
  </si>
  <si>
    <t>SN</t>
  </si>
  <si>
    <t>Krishna, Warana</t>
  </si>
  <si>
    <t>Sugarcane, Grapes, Turmeric, Jowar</t>
  </si>
  <si>
    <t>Sugar Production, Turmeric Processing, Textiles, Wine Industry</t>
  </si>
  <si>
    <t>Sagareshwar Wildlife Sanctuary, Chandoli National Park, Sangli Fort</t>
  </si>
  <si>
    <t>Solapur</t>
  </si>
  <si>
    <t>SO</t>
  </si>
  <si>
    <t>Bhima, Sina, Man</t>
  </si>
  <si>
    <t>Jowar, Sugarcane, Pomegranate, Pulses</t>
  </si>
  <si>
    <t>Textiles (Chaddars), Sugar Factories, Beedi Industry, Agriculture</t>
  </si>
  <si>
    <t>Siddheshwar Temple, Akkalkot Swami Samarth Maharaj Temple, Pandharpur Vithoba Temple</t>
  </si>
  <si>
    <t>Kolhapur</t>
  </si>
  <si>
    <t>KO</t>
  </si>
  <si>
    <t>Panchganga, Krishna, Dudhganga</t>
  </si>
  <si>
    <t>Sugarcane, Rice, Soybean, Jaggery</t>
  </si>
  <si>
    <t>Sugar Mills, Foundries, Textiles, Kolhapuri Chappal, Film Industry</t>
  </si>
  <si>
    <t>Mahalakshmi Temple, Panhala Fort, Jyotiba Temple, Rankala Lake</t>
  </si>
  <si>
    <t>Mumbai City</t>
  </si>
  <si>
    <t>MC</t>
  </si>
  <si>
    <t>Konkan Division</t>
  </si>
  <si>
    <t>Mumbai</t>
  </si>
  <si>
    <t>Mithi</t>
  </si>
  <si>
    <t>None</t>
  </si>
  <si>
    <t>Finance, Commerce, Entertainment (Bollywood), Ports, Services</t>
  </si>
  <si>
    <t>Gateway of India, Marine Drive, Siddhivinayak Temple, Elephanta Caves</t>
  </si>
  <si>
    <t>Mumbai Suburban</t>
  </si>
  <si>
    <t>MS</t>
  </si>
  <si>
    <t>Bandra (East)</t>
  </si>
  <si>
    <t>Mithi, Oshiwara, Dahisar</t>
  </si>
  <si>
    <t>IT, Services, Residential Hubs, Small Scale Industries</t>
  </si>
  <si>
    <t>Juhu Beach, Film City, Sanjay Gandhi National Park, Bandra-Worli Sea Link</t>
  </si>
  <si>
    <t>Thane</t>
  </si>
  <si>
    <t>TH</t>
  </si>
  <si>
    <t>Ulhas, Vaitarna</t>
  </si>
  <si>
    <t>Rice, Vegetables, Fruits</t>
  </si>
  <si>
    <t>Manufacturing, Chemicals, Pharmaceuticals, Engineering</t>
  </si>
  <si>
    <t>Upvan Lake, Kelwa Beach, Titwala Ganesh Mandir, Thane Creek Flamingo Sanctuary</t>
  </si>
  <si>
    <t>Palghar</t>
  </si>
  <si>
    <t>PL</t>
  </si>
  <si>
    <t>Vaitarna, Surya, Pinjal</t>
  </si>
  <si>
    <t>Rice, Chickoo, Coconut</t>
  </si>
  <si>
    <t>Fishing, Agriculture, Industrial Estates (Boisar), Warli Painting</t>
  </si>
  <si>
    <t>Dahanu-Bordi Beach, Kelwa Dam, Jivdani Temple (Virar), Warli Art Villages</t>
  </si>
  <si>
    <t>Raigad</t>
  </si>
  <si>
    <t>RG</t>
  </si>
  <si>
    <t>Alibag</t>
  </si>
  <si>
    <t>Patalganga, Amba, Savitri</t>
  </si>
  <si>
    <t>Rice, Mango, Cashew Nut, Coconut</t>
  </si>
  <si>
    <t>Chemicals, Petrochemicals, Steel, Tourism, Ports (JNPT)</t>
  </si>
  <si>
    <t>Raigad Fort, Murud-Janjira Fort, Alibag Beach, Karnala Bird Sanctuary</t>
  </si>
  <si>
    <t>Ratnagiri</t>
  </si>
  <si>
    <t>RT</t>
  </si>
  <si>
    <t>Shastri, Vashishti, Kajali</t>
  </si>
  <si>
    <t>Alphonso Mango, Rice, Cashew Nut, Coconut</t>
  </si>
  <si>
    <t>Horticulture, Fishing, Food Processing, Tourism</t>
  </si>
  <si>
    <t>Ganpatipule Temple, Jaigad Fort, Ratnadurg Fort, Guhagar Beach</t>
  </si>
  <si>
    <t>Sindhudurg</t>
  </si>
  <si>
    <t>SI</t>
  </si>
  <si>
    <t>Oros</t>
  </si>
  <si>
    <t>Karli, Terekhol, Gad</t>
  </si>
  <si>
    <t>Alphonso Mango, Cashew Nut, Coconut, Kokum, Rice</t>
  </si>
  <si>
    <t>Tourism, Fishing, Horticulture, Food Processing</t>
  </si>
  <si>
    <t>Sindhudurg Fort, Tarkarli Beach, Amboli Ghat, Malvan Marine Sanctuary</t>
  </si>
  <si>
    <t>Nashik</t>
  </si>
  <si>
    <t>NS</t>
  </si>
  <si>
    <t>Nashik Division</t>
  </si>
  <si>
    <t>Godavari, Girna, Darna</t>
  </si>
  <si>
    <t>Grapes, Onions, Pomegranate, Sugarcane</t>
  </si>
  <si>
    <t>Wine Industry, Agriculture, HAL (Aerospace), Religious Tourism</t>
  </si>
  <si>
    <t>Trimbakeshwar Shiva Temple, Panchavati, Sula Vineyards, Pandavleni Caves</t>
  </si>
  <si>
    <t>Ahilyanagar</t>
  </si>
  <si>
    <t>AH</t>
  </si>
  <si>
    <t>Pravara, Mula, Godavari</t>
  </si>
  <si>
    <t>Sugarcane, Jowar, Bajra, Pulses</t>
  </si>
  <si>
    <t>Sugar Factories, Agriculture, Dairy, Military Establishments</t>
  </si>
  <si>
    <t>Shirdi Sai Baba Temple, Shani Shingnapur, Ahmednagar Fort, Bhandardara Dam</t>
  </si>
  <si>
    <t>Dhule</t>
  </si>
  <si>
    <t>DH</t>
  </si>
  <si>
    <t>Tapi, Panjhra</t>
  </si>
  <si>
    <t>Cotton, Jowar, Chilli, Groundnut</t>
  </si>
  <si>
    <t>Textile Mills, Edible Oil Mills, Agriculture</t>
  </si>
  <si>
    <t>Laling Fort, Ekvira Devi Temple, Toranmal Hill Station (nearby)</t>
  </si>
  <si>
    <t>Jalgaon</t>
  </si>
  <si>
    <t>JG</t>
  </si>
  <si>
    <t>Tapi, Girna, Waghur</t>
  </si>
  <si>
    <t>Banana, Cotton, Jowar, Pulses</t>
  </si>
  <si>
    <t>Banana Farming, Gold Market, PVC Pipes, Drip Irrigation Mfg.</t>
  </si>
  <si>
    <t>Ajanta Caves (nearby), Swinging Towers of Farkande, Padmalaya Ganesh Temple</t>
  </si>
  <si>
    <t>Nandurbar</t>
  </si>
  <si>
    <t>NB</t>
  </si>
  <si>
    <t>Narmada, Tapi</t>
  </si>
  <si>
    <t>Jowar, Cotton, Chilli, Maize</t>
  </si>
  <si>
    <t>Agriculture, Forestry, Small Scale Industries</t>
  </si>
  <si>
    <t>Toranmal Hill Station, Astamba Dongar, Prakasha (Dakshin Kashi)</t>
  </si>
  <si>
    <t>Chhatrapati Sambhaji Nagar</t>
  </si>
  <si>
    <t>CSN</t>
  </si>
  <si>
    <t>Chhatrapati Sambhaji Nagar Division</t>
  </si>
  <si>
    <t>Godavari, Purna, Dudhna</t>
  </si>
  <si>
    <t>Cotton, Maize, Jowar, Bajra</t>
  </si>
  <si>
    <t>Automotive, Pharmaceuticals, Seed Production, Tourism, Himroo Shawls</t>
  </si>
  <si>
    <t>Ajanta &amp; Ellora Caves, Bibi Ka Maqbara, Daulatabad Fort, Grishneshwar Jyotirlinga</t>
  </si>
  <si>
    <t>Jalna</t>
  </si>
  <si>
    <t>JN</t>
  </si>
  <si>
    <t>Sweet Orange (Mosambi), Cotton, Jowar</t>
  </si>
  <si>
    <t>Seed Industry (Mahyco), Steel Re-rolling Mills, Agriculture</t>
  </si>
  <si>
    <t>Jalna Fort, Moti Talab, Jamb Samarth (Birthplace of Sant Ramdas)</t>
  </si>
  <si>
    <t>Beed</t>
  </si>
  <si>
    <t>BE</t>
  </si>
  <si>
    <t>Godavari, Sina, Manjara</t>
  </si>
  <si>
    <t>Cotton, Sugarcane, Jowar, Bajra</t>
  </si>
  <si>
    <t>Agriculture, Sugar Mills, Animal Husbandry</t>
  </si>
  <si>
    <t>Parli Vaijnath Jyotirlinga Temple, Kapildhar Waterfall, Khandoba Temple</t>
  </si>
  <si>
    <t>Latur</t>
  </si>
  <si>
    <t>LA</t>
  </si>
  <si>
    <t>Manjara, Terna</t>
  </si>
  <si>
    <t>Soybean, Pulses (Tur), Grapes, Jowar</t>
  </si>
  <si>
    <t>Soybean Processing, Pulses Trading, Education ('Latur Pattern')</t>
  </si>
  <si>
    <t>Kharosa Caves, Udgir Fort, Ashtavinayak Temple at Latur</t>
  </si>
  <si>
    <t>Dharashiv</t>
  </si>
  <si>
    <t>DS</t>
  </si>
  <si>
    <t>Manjara, Terna, Bhogawati</t>
  </si>
  <si>
    <t>Jowar, Soybean, Pulses, Sugarcane</t>
  </si>
  <si>
    <t>Agriculture, Sugar Factories, Solapuri Chaddar weaving</t>
  </si>
  <si>
    <t>Tulja Bhavani Temple (Tuljapur), Dharashiv Caves, Naldurg Fort</t>
  </si>
  <si>
    <t>Hingoli</t>
  </si>
  <si>
    <t>HI</t>
  </si>
  <si>
    <t>Penganga, Kayadhu</t>
  </si>
  <si>
    <t>Cotton, Jowar, Turmeric, Soybean</t>
  </si>
  <si>
    <t>Agriculture, Turmeric Trading, Ginning Mills</t>
  </si>
  <si>
    <t>Aundha Nagnath Jyotirlinga Temple, Mallinath Digambar Jain Temple</t>
  </si>
  <si>
    <t>Parbhani</t>
  </si>
  <si>
    <t>PA</t>
  </si>
  <si>
    <t>Godavari, Dudhna, Purna</t>
  </si>
  <si>
    <t>Jowar, Cotton, Soybean</t>
  </si>
  <si>
    <t>Agriculture, Agricultural University, Ginning &amp; Pressing Factories</t>
  </si>
  <si>
    <t>Shri Sai Janmasthan Temple (Pathri), Hazarat Turabul Haq Shah Dargah</t>
  </si>
  <si>
    <t>Nanded</t>
  </si>
  <si>
    <t>ND</t>
  </si>
  <si>
    <t>Godavari, Penganga, Manjara</t>
  </si>
  <si>
    <t>Cotton, Soybean, Jowar, Banana</t>
  </si>
  <si>
    <t>Agriculture, Sugar Mills, Religious Tourism, Education</t>
  </si>
  <si>
    <t>Hazur Sahib Sachkhand Gurudwara, Mahur Renuka Devi Temple, Kandhar Fort</t>
  </si>
  <si>
    <t>Nagpur</t>
  </si>
  <si>
    <t>NG</t>
  </si>
  <si>
    <t>Nagpur Division</t>
  </si>
  <si>
    <t>Kanhan, Pench, Wardha</t>
  </si>
  <si>
    <t>Oranges, Cotton, Soybean, Rice</t>
  </si>
  <si>
    <t>Mining (Coal), Power Generation, Logistics Hub, IT, Food Processing</t>
  </si>
  <si>
    <t>Deekshabhoomi, Futala Lake, Ramtek Fort Temple, Pench Tiger Reserve</t>
  </si>
  <si>
    <t>Wardha</t>
  </si>
  <si>
    <t>WR</t>
  </si>
  <si>
    <t>Wardha, Vena, Bakli</t>
  </si>
  <si>
    <t>Cotton, Soybean, Pulses (Tur)</t>
  </si>
  <si>
    <t>Cotton Ginning &amp; Pressing, Textiles, Ordnance Factory, Soya Processing</t>
  </si>
  <si>
    <t>Sevagram Ashram (Gandhiji's Ashram), Paunar Ashram (Vinoba Bhave), Bor Tiger Reserve</t>
  </si>
  <si>
    <t>Bhandara</t>
  </si>
  <si>
    <t>BH</t>
  </si>
  <si>
    <t>Wainganga, Bawanthadi</t>
  </si>
  <si>
    <t>Rice, Jowar, Pulses</t>
  </si>
  <si>
    <t>Ordnance Factory, Brassware Industry, Rice Mills, Mining</t>
  </si>
  <si>
    <t>Koka Wildlife Sanctuary, Ambagad Fort, Rawanwadi Dam</t>
  </si>
  <si>
    <t>Gondia</t>
  </si>
  <si>
    <t>GO</t>
  </si>
  <si>
    <t>Wainganga, Bagh</t>
  </si>
  <si>
    <t>Rice, Pulses, Linseed</t>
  </si>
  <si>
    <t>Rice Mills ('Rice City'), Beedi Industry, Forestry, Fishing</t>
  </si>
  <si>
    <t>Navegaon National Park, Nagzira Wildlife Sanctuary, Itiadoh Dam</t>
  </si>
  <si>
    <t>Chandrapur</t>
  </si>
  <si>
    <t>CH</t>
  </si>
  <si>
    <t>Wardha, Wainganga, Penganga</t>
  </si>
  <si>
    <t>Cotton, Rice, Soybean, Pulses</t>
  </si>
  <si>
    <t>Coal Mining, Thermal Power Stations, Cement, Paper, Ferro-alloys</t>
  </si>
  <si>
    <t>Tadoba-Andhari Tiger Reserve, Mahakali Mandir, Anandwan (Dr. Baba Amte's project)</t>
  </si>
  <si>
    <t>Gadchiroli</t>
  </si>
  <si>
    <t>GA</t>
  </si>
  <si>
    <t>Godavari, Wainganga, Pranhita, Indravati</t>
  </si>
  <si>
    <t>Rice, Tendu Leaves, Bamboo, Mahua</t>
  </si>
  <si>
    <t>Forest Produce Collection, Tendu Leaf Processing, Mining (Iron Ore)</t>
  </si>
  <si>
    <t>Markanda Devasthan, Tribal Crafts, Vairagad Fort, Hemalkasa (Lok Biradari Prakalp)</t>
  </si>
  <si>
    <t>Amravati</t>
  </si>
  <si>
    <t>AM</t>
  </si>
  <si>
    <t>Amravati Division</t>
  </si>
  <si>
    <t>Tapi, Purna, Wardha</t>
  </si>
  <si>
    <t>Cotton, Soybean, Tur (Pigeon Pea), Oranges</t>
  </si>
  <si>
    <t>Textile Mills, Cotton Ginning, Food Processing, Education</t>
  </si>
  <si>
    <t>Melghat Tiger Reserve, Chikhaldara Hill Station, Ambadevi Temple</t>
  </si>
  <si>
    <t>Akola</t>
  </si>
  <si>
    <t>AK</t>
  </si>
  <si>
    <t>Purna, Katepurna, Uma</t>
  </si>
  <si>
    <t>Cotton, Jowar, Soybean, Pulses</t>
  </si>
  <si>
    <t>Cotton &amp; Textile Mills ('Cotton City'), Dal Mills, Oil Mills, Agriculture University</t>
  </si>
  <si>
    <t>Narnala Fort, Akola Fort, Balapur Fort, Katepurna Sanctuary</t>
  </si>
  <si>
    <t>Yavatmal</t>
  </si>
  <si>
    <t>YTL</t>
  </si>
  <si>
    <t>Penganga, Wardha</t>
  </si>
  <si>
    <t>Cotton, Soybean, Pulses</t>
  </si>
  <si>
    <t>Cotton Ginning &amp; Pressing, Cement Pipes, Coal Mines (Wani)</t>
  </si>
  <si>
    <t>Painganga Wildlife Sanctuary, Tipeshwar Wildlife Sanctuary, Kalamb (Shri Chintamani Ganesh)</t>
  </si>
  <si>
    <t>Buldhana</t>
  </si>
  <si>
    <t>BU</t>
  </si>
  <si>
    <t>Purna, Penganga, Nalganga</t>
  </si>
  <si>
    <t>Cotton, Jowar, Maize, Soybean</t>
  </si>
  <si>
    <t>Agriculture, Cotton Ginning, Seed companies</t>
  </si>
  <si>
    <t>Lonar Crater Lake (National Geo-heritage Monument), Shegaon (Gajanan Maharaj Temple)</t>
  </si>
  <si>
    <t>Washim</t>
  </si>
  <si>
    <t>WS</t>
  </si>
  <si>
    <t>Penganga</t>
  </si>
  <si>
    <t>Soybean, Cotton, Tur, Jowar</t>
  </si>
  <si>
    <t>Agriculture, Soybean Processing, Dal Mills</t>
  </si>
  <si>
    <t>Shri Balaji Mandir (Washim), Padmatirtha, Antariksha Parshwanath Jain Temple</t>
  </si>
  <si>
    <t>Population (Million)</t>
  </si>
  <si>
    <t>Urban Population(abs)</t>
  </si>
  <si>
    <t>Population per Taluka</t>
  </si>
  <si>
    <t>Area per Taluka</t>
  </si>
  <si>
    <t>Literacy Band</t>
  </si>
  <si>
    <t>Year</t>
  </si>
  <si>
    <t>19.09° N, 74.74° E</t>
  </si>
  <si>
    <t>20.70° N, 77.07° E</t>
  </si>
  <si>
    <t>20.93° N, 77.75° E</t>
  </si>
  <si>
    <t>18.99° N, 75.76° E</t>
  </si>
  <si>
    <t>21.17° N, 79.65° E</t>
  </si>
  <si>
    <t>20.53° N, 76.18° E</t>
  </si>
  <si>
    <t>19.95° N, 79.29° E</t>
  </si>
  <si>
    <t>19.87° N, 75.34° E</t>
  </si>
  <si>
    <t>18.17° N, 76.04° E</t>
  </si>
  <si>
    <t>20.90° N, 74.77° E</t>
  </si>
  <si>
    <t>20.18° N, 80.00° E</t>
  </si>
  <si>
    <t>21.46° N, 80.20° E</t>
  </si>
  <si>
    <t>19.71° N, 77.14° E</t>
  </si>
  <si>
    <t>21.00° N, 75.56° E</t>
  </si>
  <si>
    <t>19.83° N, 75.88° E</t>
  </si>
  <si>
    <t>16.70° N, 74.24° E</t>
  </si>
  <si>
    <t>18.40° N, 76.58° E</t>
  </si>
  <si>
    <t>18.96° N, 72.82° E</t>
  </si>
  <si>
    <t>19.07° N, 72.87° E</t>
  </si>
  <si>
    <t>21.14° N, 79.08° E</t>
  </si>
  <si>
    <t>19.15° N, 77.32° E</t>
  </si>
  <si>
    <t>21.36° N, 74.24° E</t>
  </si>
  <si>
    <t>20.00° N, 73.78° E</t>
  </si>
  <si>
    <t>19.69° N, 72.77° E</t>
  </si>
  <si>
    <t>19.26° N, 76.77° E</t>
  </si>
  <si>
    <t>18.52° N, 73.85° E</t>
  </si>
  <si>
    <t>18.65° N, 73.07° E</t>
  </si>
  <si>
    <t>16.99° N, 73.30° E</t>
  </si>
  <si>
    <t>16.85° N, 74.58° E</t>
  </si>
  <si>
    <t>17.68° N, 74.01° E</t>
  </si>
  <si>
    <t>16.35° N, 73.56° E</t>
  </si>
  <si>
    <t>17.68° N, 75.90° E</t>
  </si>
  <si>
    <t>19.21° N, 72.97° E</t>
  </si>
  <si>
    <t>20.74° N, 78.60° E</t>
  </si>
  <si>
    <t>20.10° N, 77.15° E</t>
  </si>
  <si>
    <t>20.38° N, 78.13° E</t>
  </si>
  <si>
    <t>Grand Total</t>
  </si>
  <si>
    <t>Sum of Population (Million)</t>
  </si>
  <si>
    <t>Sum of Sex Ratio</t>
  </si>
  <si>
    <t>Count of District Name</t>
  </si>
  <si>
    <t>Average of Literacy Rate (%)</t>
  </si>
  <si>
    <t xml:space="preserve">Total Population: </t>
  </si>
  <si>
    <t>Districts</t>
  </si>
  <si>
    <t>Divisions</t>
  </si>
  <si>
    <t>Literates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</si>
</sst>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Display"/>
      <family val="2"/>
      <scheme val="major"/>
    </font>
    <font>
      <b/>
      <sz val="11"/>
      <color theme="0"/>
      <name val="Aptos Narrow"/>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7"/>
        <bgColor indexed="64"/>
      </patternFill>
    </fill>
    <fill>
      <patternFill patternType="solid">
        <fgColor theme="2" tint="-9.9978637043366805E-2"/>
        <bgColor indexed="64"/>
      </patternFill>
    </fill>
    <fill>
      <patternFill patternType="solid">
        <fgColor rgb="FF6F2929"/>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7">
    <xf numFmtId="0" fontId="0" fillId="0" borderId="0" xfId="0"/>
    <xf numFmtId="0" fontId="18" fillId="33" borderId="10" xfId="0" applyFont="1" applyFill="1" applyBorder="1" applyAlignment="1">
      <alignment horizontal="center" vertical="center"/>
    </xf>
    <xf numFmtId="0" fontId="18" fillId="33" borderId="0" xfId="0" applyFont="1" applyFill="1" applyAlignment="1">
      <alignment horizontal="center" vertical="center"/>
    </xf>
    <xf numFmtId="2" fontId="18" fillId="33" borderId="10" xfId="0" applyNumberFormat="1" applyFont="1" applyFill="1" applyBorder="1" applyAlignment="1">
      <alignment horizontal="center" vertical="center"/>
    </xf>
    <xf numFmtId="2" fontId="0" fillId="0" borderId="0" xfId="0" applyNumberFormat="1"/>
    <xf numFmtId="49" fontId="18" fillId="33" borderId="10" xfId="0" applyNumberFormat="1" applyFont="1" applyFill="1" applyBorder="1" applyAlignment="1">
      <alignment horizontal="center" vertical="center"/>
    </xf>
    <xf numFmtId="49" fontId="0" fillId="0" borderId="0" xfId="0" applyNumberFormat="1"/>
    <xf numFmtId="14" fontId="18" fillId="33" borderId="10" xfId="0" applyNumberFormat="1" applyFont="1" applyFill="1" applyBorder="1" applyAlignment="1">
      <alignment horizontal="center" vertical="center"/>
    </xf>
    <xf numFmtId="14" fontId="0" fillId="0" borderId="0" xfId="0" applyNumberFormat="1"/>
    <xf numFmtId="0" fontId="0" fillId="0" borderId="10" xfId="0" applyBorder="1" applyAlignment="1">
      <alignment horizontal="center"/>
    </xf>
    <xf numFmtId="2" fontId="0" fillId="0" borderId="10" xfId="0" applyNumberFormat="1" applyBorder="1" applyAlignment="1">
      <alignment horizontal="center"/>
    </xf>
    <xf numFmtId="2" fontId="0" fillId="34" borderId="10" xfId="0" applyNumberFormat="1" applyFill="1" applyBorder="1" applyAlignment="1">
      <alignment horizontal="center"/>
    </xf>
    <xf numFmtId="0" fontId="0" fillId="34" borderId="10" xfId="0" applyFill="1" applyBorder="1" applyAlignment="1">
      <alignment horizontal="center"/>
    </xf>
    <xf numFmtId="14" fontId="0" fillId="0" borderId="10" xfId="0" applyNumberFormat="1" applyBorder="1" applyAlignment="1">
      <alignment horizontal="center"/>
    </xf>
    <xf numFmtId="49" fontId="0" fillId="0" borderId="10" xfId="0" applyNumberFormat="1" applyBorder="1" applyAlignment="1">
      <alignment horizontal="center"/>
    </xf>
    <xf numFmtId="0" fontId="19" fillId="35" borderId="0" xfId="0" applyFont="1" applyFill="1" applyAlignment="1">
      <alignment horizontal="center"/>
    </xf>
    <xf numFmtId="0" fontId="19" fillId="35" borderId="0" xfId="0" applyFont="1" applyFill="1" applyAlignment="1">
      <alignment horizontal="center" vertical="center"/>
    </xf>
    <xf numFmtId="0" fontId="13" fillId="35" borderId="11" xfId="0" applyFont="1" applyFill="1" applyBorder="1" applyAlignment="1">
      <alignment horizontal="center"/>
    </xf>
    <xf numFmtId="0" fontId="0" fillId="0" borderId="0" xfId="0" applyAlignment="1">
      <alignment horizontal="left" vertical="center"/>
    </xf>
    <xf numFmtId="0" fontId="17" fillId="35" borderId="10" xfId="0" applyFont="1" applyFill="1" applyBorder="1" applyAlignment="1">
      <alignment horizontal="left" vertical="center"/>
    </xf>
    <xf numFmtId="0" fontId="0" fillId="36" borderId="10" xfId="0" applyFill="1" applyBorder="1" applyAlignment="1">
      <alignment horizontal="left" vertical="center"/>
    </xf>
    <xf numFmtId="0" fontId="17" fillId="35" borderId="10" xfId="0" applyFont="1" applyFill="1" applyBorder="1" applyAlignment="1">
      <alignment horizontal="right" vertical="center"/>
    </xf>
    <xf numFmtId="0" fontId="0" fillId="36" borderId="10" xfId="0" applyFill="1" applyBorder="1" applyAlignment="1">
      <alignment horizontal="right" vertical="center"/>
    </xf>
    <xf numFmtId="0" fontId="0" fillId="0" borderId="0" xfId="0" applyAlignment="1">
      <alignment horizontal="right" vertical="center"/>
    </xf>
    <xf numFmtId="2" fontId="18" fillId="33" borderId="10" xfId="42" applyNumberFormat="1" applyFont="1" applyFill="1" applyBorder="1" applyAlignment="1">
      <alignment horizontal="center" vertical="center"/>
    </xf>
    <xf numFmtId="2" fontId="0" fillId="0" borderId="10" xfId="42" applyNumberFormat="1" applyFont="1" applyBorder="1" applyAlignment="1">
      <alignment horizontal="center"/>
    </xf>
    <xf numFmtId="2"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3">
    <dxf>
      <font>
        <color rgb="FF006100"/>
      </font>
      <fill>
        <patternFill>
          <bgColor rgb="FFC6EFCE"/>
        </patternFill>
      </fill>
    </dxf>
    <dxf>
      <font>
        <color rgb="FF9C6500"/>
      </font>
      <fill>
        <patternFill>
          <bgColor rgb="FFFFEB9C"/>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DB6B73"/>
        </patternFill>
      </fill>
    </dxf>
    <dxf>
      <fill>
        <patternFill>
          <bgColor rgb="FFFFE697"/>
        </patternFill>
      </fill>
    </dxf>
    <dxf>
      <alignment vertical="center" readingOrder="0"/>
    </dxf>
    <dxf>
      <alignment vertical="center" readingOrder="0"/>
    </dxf>
    <dxf>
      <alignment vertical="center" readingOrder="0"/>
    </dxf>
    <dxf>
      <alignment horizontal="right" readingOrder="0"/>
    </dxf>
    <dxf>
      <alignment horizontal="right" readingOrder="0"/>
    </dxf>
    <dxf>
      <alignment horizontal="right"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ont>
        <color theme="0"/>
      </font>
    </dxf>
    <dxf>
      <fill>
        <patternFill patternType="solid">
          <bgColor rgb="FF6F2929"/>
        </patternFill>
      </fill>
    </dxf>
    <dxf>
      <font>
        <color theme="0"/>
      </font>
    </dxf>
    <dxf>
      <fill>
        <patternFill patternType="solid">
          <bgColor rgb="FF6F2929"/>
        </patternFill>
      </fill>
    </dxf>
    <dxf>
      <font>
        <color theme="0"/>
      </font>
    </dxf>
    <dxf>
      <font>
        <color theme="0"/>
      </font>
    </dxf>
    <dxf>
      <fill>
        <patternFill patternType="solid">
          <bgColor rgb="FF6F2929"/>
        </patternFill>
      </fill>
    </dxf>
    <dxf>
      <fill>
        <patternFill patternType="solid">
          <bgColor rgb="FF6F2929"/>
        </patternFill>
      </fill>
    </dxf>
    <dxf>
      <font>
        <color theme="0"/>
      </font>
    </dxf>
    <dxf>
      <fill>
        <patternFill patternType="solid">
          <bgColor rgb="FF6F2929"/>
        </patternFill>
      </fill>
    </dxf>
    <dxf>
      <alignment vertical="center" readingOrder="0"/>
    </dxf>
    <dxf>
      <alignment vertical="center" readingOrder="0"/>
    </dxf>
    <dxf>
      <alignment vertical="center" readingOrder="0"/>
    </dxf>
    <dxf>
      <alignment horizontal="right" readingOrder="0"/>
    </dxf>
    <dxf>
      <alignment horizontal="right" readingOrder="0"/>
    </dxf>
    <dxf>
      <alignment horizontal="right"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ont>
        <color theme="0"/>
      </font>
    </dxf>
    <dxf>
      <fill>
        <patternFill patternType="solid">
          <bgColor rgb="FF6F2929"/>
        </patternFill>
      </fill>
    </dxf>
    <dxf>
      <font>
        <color theme="0"/>
      </font>
    </dxf>
    <dxf>
      <fill>
        <patternFill patternType="solid">
          <bgColor rgb="FF6F2929"/>
        </patternFill>
      </fill>
    </dxf>
    <dxf>
      <font>
        <color theme="0"/>
      </font>
    </dxf>
    <dxf>
      <fill>
        <patternFill patternType="solid">
          <bgColor rgb="FF6F2929"/>
        </patternFill>
      </fill>
    </dxf>
    <dxf>
      <font>
        <color theme="0"/>
      </font>
    </dxf>
    <dxf>
      <fill>
        <patternFill patternType="solid">
          <bgColor rgb="FF6F2929"/>
        </patternFill>
      </fill>
    </dxf>
    <dxf>
      <alignment vertical="center" readingOrder="0"/>
    </dxf>
    <dxf>
      <alignment vertical="center" readingOrder="0"/>
    </dxf>
    <dxf>
      <alignment vertical="center" readingOrder="0"/>
    </dxf>
    <dxf>
      <alignment horizontal="right" readingOrder="0"/>
    </dxf>
    <dxf>
      <alignment horizontal="right" readingOrder="0"/>
    </dxf>
    <dxf>
      <alignment horizontal="right"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ont>
        <color theme="0"/>
      </font>
    </dxf>
    <dxf>
      <font>
        <color theme="0"/>
      </font>
    </dxf>
    <dxf>
      <font>
        <color theme="0"/>
      </font>
    </dxf>
    <dxf>
      <font>
        <color theme="0"/>
      </font>
    </dxf>
    <dxf>
      <font>
        <color theme="0"/>
      </font>
    </dxf>
    <dxf>
      <fill>
        <patternFill patternType="solid">
          <bgColor rgb="FF6F2929"/>
        </patternFill>
      </fill>
    </dxf>
    <dxf>
      <fill>
        <patternFill patternType="solid">
          <bgColor rgb="FF6F2929"/>
        </patternFill>
      </fill>
    </dxf>
    <dxf>
      <fill>
        <patternFill patternType="solid">
          <bgColor rgb="FF6F2929"/>
        </patternFill>
      </fill>
    </dxf>
    <dxf>
      <fill>
        <patternFill patternType="solid">
          <bgColor rgb="FF6F2929"/>
        </patternFill>
      </fill>
    </dxf>
    <dxf>
      <fill>
        <patternFill patternType="solid">
          <bgColor rgb="FF6F2929"/>
        </patternFill>
      </fill>
    </dxf>
    <dxf>
      <alignment vertical="center" readingOrder="0"/>
    </dxf>
    <dxf>
      <alignment vertical="center" readingOrder="0"/>
    </dxf>
    <dxf>
      <alignment vertical="center" readingOrder="0"/>
    </dxf>
    <dxf>
      <alignment horizontal="right" readingOrder="0"/>
    </dxf>
    <dxf>
      <alignment horizontal="right" readingOrder="0"/>
    </dxf>
    <dxf>
      <alignment horizontal="right"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ont>
        <color theme="0"/>
      </font>
    </dxf>
    <dxf>
      <fill>
        <patternFill patternType="solid">
          <bgColor rgb="FF6F2929"/>
        </patternFill>
      </fill>
    </dxf>
    <dxf>
      <font>
        <color theme="0"/>
      </font>
    </dxf>
    <dxf>
      <fill>
        <patternFill patternType="solid">
          <bgColor rgb="FF6F2929"/>
        </patternFill>
      </fill>
    </dxf>
    <dxf>
      <font>
        <color theme="0"/>
      </font>
    </dxf>
    <dxf>
      <font>
        <color theme="0"/>
      </font>
    </dxf>
    <dxf>
      <fill>
        <patternFill patternType="solid">
          <bgColor rgb="FF6F2929"/>
        </patternFill>
      </fill>
    </dxf>
    <dxf>
      <fill>
        <patternFill patternType="solid">
          <bgColor rgb="FF6F2929"/>
        </patternFill>
      </fill>
    </dxf>
    <dxf>
      <font>
        <color theme="0"/>
      </font>
    </dxf>
    <dxf>
      <fill>
        <patternFill patternType="solid">
          <bgColor rgb="FF6F2929"/>
        </patternFill>
      </fill>
    </dxf>
    <dxf>
      <alignment vertical="center" readingOrder="0"/>
    </dxf>
    <dxf>
      <alignment vertical="center" readingOrder="0"/>
    </dxf>
    <dxf>
      <alignment vertical="center" readingOrder="0"/>
    </dxf>
    <dxf>
      <alignment horizontal="right" readingOrder="0"/>
    </dxf>
    <dxf>
      <alignment horizontal="right" readingOrder="0"/>
    </dxf>
    <dxf>
      <alignment horizontal="right"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fill>
        <patternFill patternType="solid">
          <bgColor theme="5" tint="0.59999389629810485"/>
        </patternFill>
      </fill>
    </dxf>
    <dxf>
      <fill>
        <patternFill patternType="solid">
          <bgColor theme="5" tint="0.59999389629810485"/>
        </patternFill>
      </fill>
    </dxf>
    <dxf>
      <fill>
        <patternFill>
          <bgColor theme="5" tint="0.59999389629810485"/>
        </patternFill>
      </fill>
    </dxf>
    <dxf>
      <fill>
        <patternFill>
          <bgColor theme="5" tint="0.59999389629810485"/>
        </patternFill>
      </fill>
    </dxf>
    <dxf>
      <fill>
        <patternFill patternType="solid">
          <bgColor theme="5" tint="0.59999389629810485"/>
        </patternFill>
      </fill>
    </dxf>
    <dxf>
      <font>
        <color theme="0"/>
      </font>
    </dxf>
    <dxf>
      <fill>
        <patternFill patternType="solid">
          <bgColor rgb="FF6F2929"/>
        </patternFill>
      </fill>
    </dxf>
    <dxf>
      <font>
        <color theme="0"/>
      </font>
    </dxf>
    <dxf>
      <fill>
        <patternFill patternType="solid">
          <bgColor rgb="FF6F2929"/>
        </patternFill>
      </fill>
    </dxf>
    <dxf>
      <font>
        <color theme="0"/>
      </font>
    </dxf>
    <dxf>
      <font>
        <color theme="0"/>
      </font>
    </dxf>
    <dxf>
      <fill>
        <patternFill patternType="solid">
          <bgColor rgb="FF6F2929"/>
        </patternFill>
      </fill>
    </dxf>
    <dxf>
      <fill>
        <patternFill patternType="solid">
          <bgColor rgb="FF6F2929"/>
        </patternFill>
      </fill>
    </dxf>
    <dxf>
      <font>
        <color theme="0"/>
      </font>
    </dxf>
    <dxf>
      <fill>
        <patternFill patternType="solid">
          <bgColor rgb="FF6F2929"/>
        </patternFill>
      </fill>
    </dxf>
    <dxf>
      <font>
        <b/>
        <sz val="11"/>
        <color theme="1"/>
      </font>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xr9:uid="{00000000-0011-0000-FFFF-FFFF00000000}">
      <tableStyleElement type="wholeTable" dxfId="232"/>
      <tableStyleElement type="headerRow" dxfId="231"/>
    </tableStyle>
  </tableStyles>
  <colors>
    <mruColors>
      <color rgb="FF6F2929"/>
      <color rgb="FFFCAB18"/>
      <color rgb="FFFFE697"/>
      <color rgb="FFEE5871"/>
      <color rgb="FFDB6B73"/>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9.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6.xml"/><Relationship Id="rId17" Type="http://schemas.openxmlformats.org/officeDocument/2006/relationships/pivotTable" Target="pivotTables/pivotTable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pivotTable" Target="pivotTables/pivotTable1.xml"/><Relationship Id="rId23" Type="http://schemas.openxmlformats.org/officeDocument/2006/relationships/sharedStrings" Target="sharedStrings.xml"/><Relationship Id="rId28" Type="http://schemas.openxmlformats.org/officeDocument/2006/relationships/customXml" Target="../customXml/item3.xml"/><Relationship Id="rId10" Type="http://schemas.microsoft.com/office/2007/relationships/slicerCache" Target="slicerCaches/slicerCache2.xml"/><Relationship Id="rId19"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[maharashtra-districts (Recovered).xlsx]Dashboard!PivotTable1</c:name>
    <c:fmtId val="0"/>
  </c:pivotSource>
  <c:chart>
    <c:title>
      <c:tx>
        <c:rich>
          <a:bodyPr rot="0" spcFirstLastPara="1" vertOverflow="ellipsis" vert="horz" wrap="square" anchor="ctr" anchorCtr="1"/>
          <a:lstStyle/>
          <a:p>
            <a:pPr>
              <a:defRPr sz="1400" b="1" i="0" u="none" strike="noStrike" kern="1200" spc="0" baseline="0">
                <a:solidFill>
                  <a:srgbClr val="6F2929"/>
                </a:solidFill>
                <a:latin typeface="+mn-lt"/>
                <a:ea typeface="+mn-ea"/>
                <a:cs typeface="+mn-cs"/>
              </a:defRPr>
            </a:pPr>
            <a:r>
              <a:rPr lang="en-US" b="1">
                <a:solidFill>
                  <a:srgbClr val="6F2929"/>
                </a:solidFill>
              </a:rPr>
              <a:t>Total Population</a:t>
            </a:r>
            <a:r>
              <a:rPr lang="en-US" b="1" baseline="0">
                <a:solidFill>
                  <a:srgbClr val="6F2929"/>
                </a:solidFill>
              </a:rPr>
              <a:t> per District</a:t>
            </a:r>
            <a:endParaRPr lang="en-US" b="1">
              <a:solidFill>
                <a:srgbClr val="6F2929"/>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F2929"/>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08579188677368E-2"/>
          <c:y val="0.1393974732750243"/>
          <c:w val="0.88715935330077411"/>
          <c:h val="0.41412547921305753"/>
        </c:manualLayout>
      </c:layout>
      <c:barChart>
        <c:barDir val="col"/>
        <c:grouping val="clustered"/>
        <c:varyColors val="0"/>
        <c:ser>
          <c:idx val="0"/>
          <c:order val="0"/>
          <c:tx>
            <c:strRef>
              <c:f>Dashboard!$B$9</c:f>
              <c:strCache>
                <c:ptCount val="1"/>
                <c:pt idx="0">
                  <c:v>Total</c:v>
                </c:pt>
              </c:strCache>
            </c:strRef>
          </c:tx>
          <c:spPr>
            <a:solidFill>
              <a:schemeClr val="accent2"/>
            </a:solidFill>
            <a:ln>
              <a:noFill/>
            </a:ln>
            <a:effectLst/>
            <a:scene3d>
              <a:camera prst="orthographicFront"/>
              <a:lightRig rig="threePt" dir="t"/>
            </a:scene3d>
            <a:sp3d>
              <a:bevelT/>
            </a:sp3d>
          </c:spPr>
          <c:invertIfNegative val="0"/>
          <c:cat>
            <c:strRef>
              <c:f>Dashboard!$A$10:$A$46</c:f>
              <c:strCache>
                <c:ptCount val="36"/>
                <c:pt idx="0">
                  <c:v>Pune</c:v>
                </c:pt>
                <c:pt idx="1">
                  <c:v>Nashik</c:v>
                </c:pt>
                <c:pt idx="2">
                  <c:v>Nagpur</c:v>
                </c:pt>
                <c:pt idx="3">
                  <c:v>Thane</c:v>
                </c:pt>
                <c:pt idx="4">
                  <c:v>Ahilyanagar</c:v>
                </c:pt>
                <c:pt idx="5">
                  <c:v>Akola</c:v>
                </c:pt>
                <c:pt idx="6">
                  <c:v>Amravati</c:v>
                </c:pt>
                <c:pt idx="7">
                  <c:v>Beed</c:v>
                </c:pt>
                <c:pt idx="8">
                  <c:v>Bhandara</c:v>
                </c:pt>
                <c:pt idx="9">
                  <c:v>Buldhana</c:v>
                </c:pt>
                <c:pt idx="10">
                  <c:v>Chandrapur</c:v>
                </c:pt>
                <c:pt idx="11">
                  <c:v>Chhatrapati Sambhaji Nagar</c:v>
                </c:pt>
                <c:pt idx="12">
                  <c:v>Dharashiv</c:v>
                </c:pt>
                <c:pt idx="13">
                  <c:v>Dhule</c:v>
                </c:pt>
                <c:pt idx="14">
                  <c:v>Gadchiroli</c:v>
                </c:pt>
                <c:pt idx="15">
                  <c:v>Gondia</c:v>
                </c:pt>
                <c:pt idx="16">
                  <c:v>Hingoli</c:v>
                </c:pt>
                <c:pt idx="17">
                  <c:v>Jalgaon</c:v>
                </c:pt>
                <c:pt idx="18">
                  <c:v>Jalna</c:v>
                </c:pt>
                <c:pt idx="19">
                  <c:v>Kolhapur</c:v>
                </c:pt>
                <c:pt idx="20">
                  <c:v>Latur</c:v>
                </c:pt>
                <c:pt idx="21">
                  <c:v>Mumbai City</c:v>
                </c:pt>
                <c:pt idx="22">
                  <c:v>Mumbai Suburban</c:v>
                </c:pt>
                <c:pt idx="23">
                  <c:v>Nanded</c:v>
                </c:pt>
                <c:pt idx="24">
                  <c:v>Nandurbar</c:v>
                </c:pt>
                <c:pt idx="25">
                  <c:v>Palghar</c:v>
                </c:pt>
                <c:pt idx="26">
                  <c:v>Parbhani</c:v>
                </c:pt>
                <c:pt idx="27">
                  <c:v>Raigad</c:v>
                </c:pt>
                <c:pt idx="28">
                  <c:v>Ratnagiri</c:v>
                </c:pt>
                <c:pt idx="29">
                  <c:v>Sangli</c:v>
                </c:pt>
                <c:pt idx="30">
                  <c:v>Satara</c:v>
                </c:pt>
                <c:pt idx="31">
                  <c:v>Sindhudurg</c:v>
                </c:pt>
                <c:pt idx="32">
                  <c:v>Solapur</c:v>
                </c:pt>
                <c:pt idx="33">
                  <c:v>Wardha</c:v>
                </c:pt>
                <c:pt idx="34">
                  <c:v>Washim</c:v>
                </c:pt>
                <c:pt idx="35">
                  <c:v>Yavatmal</c:v>
                </c:pt>
              </c:strCache>
            </c:strRef>
          </c:cat>
          <c:val>
            <c:numRef>
              <c:f>Dashboard!$B$10:$B$46</c:f>
              <c:numCache>
                <c:formatCode>General</c:formatCode>
                <c:ptCount val="36"/>
                <c:pt idx="0">
                  <c:v>9.4294080000000005</c:v>
                </c:pt>
                <c:pt idx="1">
                  <c:v>6.1071869999999997</c:v>
                </c:pt>
                <c:pt idx="2">
                  <c:v>4.6535700000000002</c:v>
                </c:pt>
                <c:pt idx="3">
                  <c:v>8.1313770000000005</c:v>
                </c:pt>
                <c:pt idx="4">
                  <c:v>4.5431590000000002</c:v>
                </c:pt>
                <c:pt idx="5">
                  <c:v>1.813906</c:v>
                </c:pt>
                <c:pt idx="6">
                  <c:v>2.8884449999999999</c:v>
                </c:pt>
                <c:pt idx="7">
                  <c:v>2.5850490000000002</c:v>
                </c:pt>
                <c:pt idx="8">
                  <c:v>1.200334</c:v>
                </c:pt>
                <c:pt idx="9">
                  <c:v>2.5862579999999999</c:v>
                </c:pt>
                <c:pt idx="10">
                  <c:v>2.204307</c:v>
                </c:pt>
                <c:pt idx="11">
                  <c:v>3.701282</c:v>
                </c:pt>
                <c:pt idx="12">
                  <c:v>1.6575759999999999</c:v>
                </c:pt>
                <c:pt idx="13">
                  <c:v>2.050862</c:v>
                </c:pt>
                <c:pt idx="14">
                  <c:v>1.0729420000000001</c:v>
                </c:pt>
                <c:pt idx="15">
                  <c:v>1.3225070000000001</c:v>
                </c:pt>
                <c:pt idx="16">
                  <c:v>1.1773450000000001</c:v>
                </c:pt>
                <c:pt idx="17">
                  <c:v>4.2299170000000004</c:v>
                </c:pt>
                <c:pt idx="18">
                  <c:v>1.9590460000000001</c:v>
                </c:pt>
                <c:pt idx="19">
                  <c:v>3.876001</c:v>
                </c:pt>
                <c:pt idx="20">
                  <c:v>2.454196</c:v>
                </c:pt>
                <c:pt idx="21">
                  <c:v>2.9694720000000001</c:v>
                </c:pt>
                <c:pt idx="22">
                  <c:v>9.3569619999999993</c:v>
                </c:pt>
                <c:pt idx="23">
                  <c:v>3.3612920000000002</c:v>
                </c:pt>
                <c:pt idx="24">
                  <c:v>1.6482950000000001</c:v>
                </c:pt>
                <c:pt idx="25">
                  <c:v>2.990116</c:v>
                </c:pt>
                <c:pt idx="26">
                  <c:v>1.8360860000000001</c:v>
                </c:pt>
                <c:pt idx="27">
                  <c:v>2.6341999999999999</c:v>
                </c:pt>
                <c:pt idx="28">
                  <c:v>1.6150690000000001</c:v>
                </c:pt>
                <c:pt idx="29">
                  <c:v>2.8221430000000001</c:v>
                </c:pt>
                <c:pt idx="30">
                  <c:v>3.0037410000000002</c:v>
                </c:pt>
                <c:pt idx="31">
                  <c:v>0.84965100000000005</c:v>
                </c:pt>
                <c:pt idx="32">
                  <c:v>4.3177560000000001</c:v>
                </c:pt>
                <c:pt idx="33">
                  <c:v>1.3007740000000001</c:v>
                </c:pt>
                <c:pt idx="34">
                  <c:v>1.19716</c:v>
                </c:pt>
                <c:pt idx="35">
                  <c:v>2.772348</c:v>
                </c:pt>
              </c:numCache>
            </c:numRef>
          </c:val>
          <c:extLst>
            <c:ext xmlns:c16="http://schemas.microsoft.com/office/drawing/2014/chart" uri="{C3380CC4-5D6E-409C-BE32-E72D297353CC}">
              <c16:uniqueId val="{00000000-BDC2-4F4B-A367-2D3751CA02AD}"/>
            </c:ext>
          </c:extLst>
        </c:ser>
        <c:dLbls>
          <c:showLegendKey val="0"/>
          <c:showVal val="0"/>
          <c:showCatName val="0"/>
          <c:showSerName val="0"/>
          <c:showPercent val="0"/>
          <c:showBubbleSize val="0"/>
        </c:dLbls>
        <c:gapWidth val="219"/>
        <c:overlap val="-27"/>
        <c:axId val="664565512"/>
        <c:axId val="664566824"/>
      </c:barChart>
      <c:catAx>
        <c:axId val="66456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F2929"/>
                </a:solidFill>
                <a:latin typeface="+mn-lt"/>
                <a:ea typeface="+mn-ea"/>
                <a:cs typeface="+mn-cs"/>
              </a:defRPr>
            </a:pPr>
            <a:endParaRPr lang="en-US"/>
          </a:p>
        </c:txPr>
        <c:crossAx val="664566824"/>
        <c:crosses val="autoZero"/>
        <c:auto val="1"/>
        <c:lblAlgn val="ctr"/>
        <c:lblOffset val="100"/>
        <c:noMultiLvlLbl val="0"/>
      </c:catAx>
      <c:valAx>
        <c:axId val="664566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65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a:outerShdw blurRad="50800" dist="38100" dir="5400000" algn="t" rotWithShape="0">
        <a:prstClr val="black">
          <a:alpha val="40000"/>
        </a:prst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rgbClr val="6F2929"/>
                </a:solidFill>
                <a:latin typeface="+mn-lt"/>
                <a:ea typeface="+mn-ea"/>
                <a:cs typeface="+mn-cs"/>
              </a:defRPr>
            </a:pPr>
            <a:r>
              <a:rPr lang="en-US" sz="1600" b="1" baseline="0">
                <a:solidFill>
                  <a:srgbClr val="6F2929"/>
                </a:solidFill>
              </a:rPr>
              <a:t> Talukas per District</a:t>
            </a:r>
            <a:endParaRPr lang="en-US" sz="1600" b="1">
              <a:solidFill>
                <a:srgbClr val="6F2929"/>
              </a:solidFill>
            </a:endParaRPr>
          </a:p>
        </c:rich>
      </c:tx>
      <c:layout>
        <c:manualLayout>
          <c:xMode val="edge"/>
          <c:yMode val="edge"/>
          <c:x val="0.32772852438031236"/>
          <c:y val="3.2604381899071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6F2929"/>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a:scene3d>
              <a:camera prst="orthographicFront"/>
              <a:lightRig rig="threePt" dir="t"/>
            </a:scene3d>
            <a:sp3d>
              <a:bevelT/>
            </a:sp3d>
          </c:spPr>
          <c:invertIfNegative val="0"/>
          <c:cat>
            <c:strLit>
              <c:ptCount val="36"/>
              <c:pt idx="0">
                <c:v>Pune</c:v>
              </c:pt>
              <c:pt idx="1">
                <c:v>Nashik</c:v>
              </c:pt>
              <c:pt idx="2">
                <c:v>Nagpur</c:v>
              </c:pt>
              <c:pt idx="3">
                <c:v>Thane</c:v>
              </c:pt>
              <c:pt idx="4">
                <c:v>Ahilyanagar</c:v>
              </c:pt>
              <c:pt idx="5">
                <c:v>Akola</c:v>
              </c:pt>
              <c:pt idx="6">
                <c:v>Amravati</c:v>
              </c:pt>
              <c:pt idx="7">
                <c:v>Beed</c:v>
              </c:pt>
              <c:pt idx="8">
                <c:v>Bhandara</c:v>
              </c:pt>
              <c:pt idx="9">
                <c:v>Buldhana</c:v>
              </c:pt>
              <c:pt idx="10">
                <c:v>Chandrapur</c:v>
              </c:pt>
              <c:pt idx="11">
                <c:v>Chhatrapati Sambhaji Nagar</c:v>
              </c:pt>
              <c:pt idx="12">
                <c:v>Dharashiv</c:v>
              </c:pt>
              <c:pt idx="13">
                <c:v>Dhule</c:v>
              </c:pt>
              <c:pt idx="14">
                <c:v>Gadchiroli</c:v>
              </c:pt>
              <c:pt idx="15">
                <c:v>Gondia</c:v>
              </c:pt>
              <c:pt idx="16">
                <c:v>Hingoli</c:v>
              </c:pt>
              <c:pt idx="17">
                <c:v>Jalgaon</c:v>
              </c:pt>
              <c:pt idx="18">
                <c:v>Jalna</c:v>
              </c:pt>
              <c:pt idx="19">
                <c:v>Kolhapur</c:v>
              </c:pt>
              <c:pt idx="20">
                <c:v>Latur</c:v>
              </c:pt>
              <c:pt idx="21">
                <c:v>Mumbai City</c:v>
              </c:pt>
              <c:pt idx="22">
                <c:v>Mumbai Suburban</c:v>
              </c:pt>
              <c:pt idx="23">
                <c:v>Nanded</c:v>
              </c:pt>
              <c:pt idx="24">
                <c:v>Nandurbar</c:v>
              </c:pt>
              <c:pt idx="25">
                <c:v>Palghar</c:v>
              </c:pt>
              <c:pt idx="26">
                <c:v>Parbhani</c:v>
              </c:pt>
              <c:pt idx="27">
                <c:v>Raigad</c:v>
              </c:pt>
              <c:pt idx="28">
                <c:v>Ratnagiri</c:v>
              </c:pt>
              <c:pt idx="29">
                <c:v>Sangli</c:v>
              </c:pt>
              <c:pt idx="30">
                <c:v>Satara</c:v>
              </c:pt>
              <c:pt idx="31">
                <c:v>Sindhudurg</c:v>
              </c:pt>
              <c:pt idx="32">
                <c:v>Solapur</c:v>
              </c:pt>
              <c:pt idx="33">
                <c:v>Wardha</c:v>
              </c:pt>
              <c:pt idx="34">
                <c:v>Washim</c:v>
              </c:pt>
              <c:pt idx="35">
                <c:v>Yavatmal</c:v>
              </c:pt>
            </c:strLit>
          </c:cat>
          <c:val>
            <c:numLit>
              <c:formatCode>General</c:formatCode>
              <c:ptCount val="36"/>
              <c:pt idx="0">
                <c:v>14</c:v>
              </c:pt>
              <c:pt idx="1">
                <c:v>15</c:v>
              </c:pt>
              <c:pt idx="2">
                <c:v>14</c:v>
              </c:pt>
              <c:pt idx="3">
                <c:v>7</c:v>
              </c:pt>
              <c:pt idx="4">
                <c:v>14</c:v>
              </c:pt>
              <c:pt idx="5">
                <c:v>7</c:v>
              </c:pt>
              <c:pt idx="6">
                <c:v>14</c:v>
              </c:pt>
              <c:pt idx="7">
                <c:v>11</c:v>
              </c:pt>
              <c:pt idx="8">
                <c:v>7</c:v>
              </c:pt>
              <c:pt idx="9">
                <c:v>13</c:v>
              </c:pt>
              <c:pt idx="10">
                <c:v>15</c:v>
              </c:pt>
              <c:pt idx="11">
                <c:v>9</c:v>
              </c:pt>
              <c:pt idx="12">
                <c:v>8</c:v>
              </c:pt>
              <c:pt idx="13">
                <c:v>4</c:v>
              </c:pt>
              <c:pt idx="14">
                <c:v>12</c:v>
              </c:pt>
              <c:pt idx="15">
                <c:v>8</c:v>
              </c:pt>
              <c:pt idx="16">
                <c:v>5</c:v>
              </c:pt>
              <c:pt idx="17">
                <c:v>15</c:v>
              </c:pt>
              <c:pt idx="18">
                <c:v>8</c:v>
              </c:pt>
              <c:pt idx="19">
                <c:v>12</c:v>
              </c:pt>
              <c:pt idx="20">
                <c:v>10</c:v>
              </c:pt>
              <c:pt idx="21">
                <c:v>0</c:v>
              </c:pt>
              <c:pt idx="22">
                <c:v>3</c:v>
              </c:pt>
              <c:pt idx="23">
                <c:v>16</c:v>
              </c:pt>
              <c:pt idx="24">
                <c:v>6</c:v>
              </c:pt>
              <c:pt idx="25">
                <c:v>8</c:v>
              </c:pt>
              <c:pt idx="26">
                <c:v>9</c:v>
              </c:pt>
              <c:pt idx="27">
                <c:v>15</c:v>
              </c:pt>
              <c:pt idx="28">
                <c:v>9</c:v>
              </c:pt>
              <c:pt idx="29">
                <c:v>10</c:v>
              </c:pt>
              <c:pt idx="30">
                <c:v>11</c:v>
              </c:pt>
              <c:pt idx="31">
                <c:v>8</c:v>
              </c:pt>
              <c:pt idx="32">
                <c:v>11</c:v>
              </c:pt>
              <c:pt idx="33">
                <c:v>8</c:v>
              </c:pt>
              <c:pt idx="34">
                <c:v>6</c:v>
              </c:pt>
              <c:pt idx="35">
                <c:v>16</c:v>
              </c:pt>
            </c:numLit>
          </c:val>
          <c:extLst>
            <c:ext xmlns:c16="http://schemas.microsoft.com/office/drawing/2014/chart" uri="{C3380CC4-5D6E-409C-BE32-E72D297353CC}">
              <c16:uniqueId val="{00000000-5F12-4FEB-BE7B-BD5EC41B9493}"/>
            </c:ext>
          </c:extLst>
        </c:ser>
        <c:dLbls>
          <c:showLegendKey val="0"/>
          <c:showVal val="0"/>
          <c:showCatName val="0"/>
          <c:showSerName val="0"/>
          <c:showPercent val="0"/>
          <c:showBubbleSize val="0"/>
        </c:dLbls>
        <c:gapWidth val="219"/>
        <c:axId val="622017704"/>
        <c:axId val="622018032"/>
      </c:barChart>
      <c:catAx>
        <c:axId val="62201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6F2929"/>
                </a:solidFill>
                <a:latin typeface="+mn-lt"/>
                <a:ea typeface="+mn-ea"/>
                <a:cs typeface="+mn-cs"/>
              </a:defRPr>
            </a:pPr>
            <a:endParaRPr lang="en-US"/>
          </a:p>
        </c:txPr>
        <c:crossAx val="622018032"/>
        <c:crosses val="autoZero"/>
        <c:auto val="1"/>
        <c:lblAlgn val="ctr"/>
        <c:lblOffset val="100"/>
        <c:noMultiLvlLbl val="0"/>
      </c:catAx>
      <c:valAx>
        <c:axId val="62201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2929"/>
                </a:solidFill>
                <a:latin typeface="+mn-lt"/>
                <a:ea typeface="+mn-ea"/>
                <a:cs typeface="+mn-cs"/>
              </a:defRPr>
            </a:pPr>
            <a:endParaRPr lang="en-US"/>
          </a:p>
        </c:txPr>
        <c:crossAx val="622017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[maharashtra-districts (Recovered).xlsx]Dashboard!PivotTable3</c:name>
    <c:fmtId val="0"/>
  </c:pivotSource>
  <c:chart>
    <c:title>
      <c:tx>
        <c:rich>
          <a:bodyPr rot="0" spcFirstLastPara="1" vertOverflow="ellipsis" vert="horz" wrap="square" anchor="ctr" anchorCtr="1"/>
          <a:lstStyle/>
          <a:p>
            <a:pPr>
              <a:defRPr sz="1400" b="0" i="0" u="none" strike="noStrike" kern="1200" spc="0" baseline="0">
                <a:solidFill>
                  <a:srgbClr val="6F2929"/>
                </a:solidFill>
                <a:latin typeface="+mn-lt"/>
                <a:ea typeface="+mn-ea"/>
                <a:cs typeface="+mn-cs"/>
              </a:defRPr>
            </a:pPr>
            <a:r>
              <a:rPr lang="en-IN" b="1">
                <a:solidFill>
                  <a:srgbClr val="6F2929"/>
                </a:solidFill>
              </a:rPr>
              <a:t>Sex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2929"/>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92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
        <c:idx val="10"/>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
        <c:idx val="11"/>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
        <c:idx val="12"/>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
        <c:idx val="13"/>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
        <c:idx val="14"/>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
        <c:idx val="15"/>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92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
        <c:idx val="17"/>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
        <c:idx val="18"/>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
        <c:idx val="19"/>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
        <c:idx val="20"/>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
        <c:idx val="21"/>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pivotFmt>
    </c:pivotFmts>
    <c:plotArea>
      <c:layout>
        <c:manualLayout>
          <c:layoutTarget val="inner"/>
          <c:xMode val="edge"/>
          <c:yMode val="edge"/>
          <c:x val="5.5307443365695791E-2"/>
          <c:y val="4.3382662273598778E-2"/>
          <c:w val="0.43136928638637151"/>
          <c:h val="0.89180246086260495"/>
        </c:manualLayout>
      </c:layout>
      <c:pieChart>
        <c:varyColors val="1"/>
        <c:ser>
          <c:idx val="0"/>
          <c:order val="0"/>
          <c:tx>
            <c:strRef>
              <c:f>Dashboard!$B$48</c:f>
              <c:strCache>
                <c:ptCount val="1"/>
                <c:pt idx="0">
                  <c:v>Total</c:v>
                </c:pt>
              </c:strCache>
            </c:strRef>
          </c:tx>
          <c:spPr>
            <a:effectLst>
              <a:outerShdw blurRad="50800" dist="38100" algn="l" rotWithShape="0">
                <a:prstClr val="black">
                  <a:alpha val="40000"/>
                </a:prstClr>
              </a:outerShdw>
            </a:effectLst>
            <a:scene3d>
              <a:camera prst="orthographicFront"/>
              <a:lightRig rig="threePt" dir="t"/>
            </a:scene3d>
            <a:sp3d>
              <a:bevelT/>
            </a:sp3d>
          </c:spPr>
          <c:dPt>
            <c:idx val="0"/>
            <c:bubble3D val="0"/>
            <c:spPr>
              <a:solidFill>
                <a:schemeClr val="accent2"/>
              </a:solidFill>
              <a:ln>
                <a:noFill/>
              </a:ln>
              <a:effectLst>
                <a:outerShdw blurRad="50800" dist="38100" algn="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D870-44AA-BECC-3651D494493B}"/>
              </c:ext>
            </c:extLst>
          </c:dPt>
          <c:dPt>
            <c:idx val="1"/>
            <c:bubble3D val="0"/>
            <c:spPr>
              <a:solidFill>
                <a:schemeClr val="accent4"/>
              </a:solidFill>
              <a:ln>
                <a:noFill/>
              </a:ln>
              <a:effectLst>
                <a:outerShdw blurRad="50800" dist="38100" algn="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D870-44AA-BECC-3651D494493B}"/>
              </c:ext>
            </c:extLst>
          </c:dPt>
          <c:dPt>
            <c:idx val="2"/>
            <c:bubble3D val="0"/>
            <c:spPr>
              <a:solidFill>
                <a:schemeClr val="accent6"/>
              </a:solidFill>
              <a:ln>
                <a:noFill/>
              </a:ln>
              <a:effectLst>
                <a:outerShdw blurRad="50800" dist="38100" algn="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5-D870-44AA-BECC-3651D494493B}"/>
              </c:ext>
            </c:extLst>
          </c:dPt>
          <c:dPt>
            <c:idx val="3"/>
            <c:bubble3D val="0"/>
            <c:spPr>
              <a:solidFill>
                <a:schemeClr val="accent2">
                  <a:lumMod val="60000"/>
                </a:schemeClr>
              </a:solidFill>
              <a:ln>
                <a:noFill/>
              </a:ln>
              <a:effectLst>
                <a:outerShdw blurRad="50800" dist="38100" algn="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7-D870-44AA-BECC-3651D494493B}"/>
              </c:ext>
            </c:extLst>
          </c:dPt>
          <c:dPt>
            <c:idx val="4"/>
            <c:bubble3D val="0"/>
            <c:spPr>
              <a:solidFill>
                <a:schemeClr val="accent4">
                  <a:lumMod val="60000"/>
                </a:schemeClr>
              </a:solidFill>
              <a:ln>
                <a:noFill/>
              </a:ln>
              <a:effectLst>
                <a:outerShdw blurRad="50800" dist="38100" algn="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9-D870-44AA-BECC-3651D494493B}"/>
              </c:ext>
            </c:extLst>
          </c:dPt>
          <c:dPt>
            <c:idx val="5"/>
            <c:bubble3D val="0"/>
            <c:spPr>
              <a:solidFill>
                <a:schemeClr val="accent6">
                  <a:lumMod val="60000"/>
                </a:schemeClr>
              </a:solidFill>
              <a:ln>
                <a:noFill/>
              </a:ln>
              <a:effectLst>
                <a:outerShdw blurRad="50800" dist="38100" algn="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B-D870-44AA-BECC-3651D49449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929"/>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Dashboard!$A$49:$A$55</c:f>
              <c:strCache>
                <c:ptCount val="6"/>
                <c:pt idx="0">
                  <c:v>Amravati Division</c:v>
                </c:pt>
                <c:pt idx="1">
                  <c:v>Chhatrapati Sambhaji Nagar Division</c:v>
                </c:pt>
                <c:pt idx="2">
                  <c:v>Konkan Division</c:v>
                </c:pt>
                <c:pt idx="3">
                  <c:v>Nagpur Division</c:v>
                </c:pt>
                <c:pt idx="4">
                  <c:v>Nashik Division</c:v>
                </c:pt>
                <c:pt idx="5">
                  <c:v>Pune Division</c:v>
                </c:pt>
              </c:strCache>
            </c:strRef>
          </c:cat>
          <c:val>
            <c:numRef>
              <c:f>Dashboard!$B$49:$B$55</c:f>
              <c:numCache>
                <c:formatCode>General</c:formatCode>
                <c:ptCount val="6"/>
                <c:pt idx="0">
                  <c:v>4713</c:v>
                </c:pt>
                <c:pt idx="1">
                  <c:v>7460</c:v>
                </c:pt>
                <c:pt idx="2">
                  <c:v>6627</c:v>
                </c:pt>
                <c:pt idx="3">
                  <c:v>5818</c:v>
                </c:pt>
                <c:pt idx="4">
                  <c:v>4722</c:v>
                </c:pt>
                <c:pt idx="5">
                  <c:v>4764</c:v>
                </c:pt>
              </c:numCache>
            </c:numRef>
          </c:val>
          <c:extLst>
            <c:ext xmlns:c16="http://schemas.microsoft.com/office/drawing/2014/chart" uri="{C3380CC4-5D6E-409C-BE32-E72D297353CC}">
              <c16:uniqueId val="{00000000-5A43-4357-8638-DD5E0476F5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6F2929"/>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[maharashtra-districts (Recovered).xlsx]Dashboard!PivotTable2</c:name>
    <c:fmtId val="4"/>
  </c:pivotSource>
  <c:chart>
    <c:title>
      <c:tx>
        <c:rich>
          <a:bodyPr rot="0" spcFirstLastPara="1" vertOverflow="ellipsis" vert="horz" wrap="square" anchor="ctr" anchorCtr="1"/>
          <a:lstStyle/>
          <a:p>
            <a:pPr>
              <a:defRPr sz="1600" b="1" i="0" u="none" strike="noStrike" kern="1200" baseline="0">
                <a:solidFill>
                  <a:srgbClr val="6F2929"/>
                </a:solidFill>
                <a:latin typeface="+mn-lt"/>
                <a:ea typeface="+mn-ea"/>
                <a:cs typeface="+mn-cs"/>
              </a:defRPr>
            </a:pPr>
            <a:r>
              <a:rPr lang="en-IN">
                <a:solidFill>
                  <a:srgbClr val="6F2929"/>
                </a:solidFill>
              </a:rPr>
              <a:t>Literacy Rate by Division</a:t>
            </a:r>
            <a:endParaRPr lang="en-US">
              <a:solidFill>
                <a:srgbClr val="6F2929"/>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6F2929"/>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prst="slope"/>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92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1694444444444444"/>
          <c:w val="0.58888888888888891"/>
          <c:h val="0.7830555555555555"/>
        </c:manualLayout>
      </c:layout>
      <c:pie3DChart>
        <c:varyColors val="1"/>
        <c:ser>
          <c:idx val="0"/>
          <c:order val="0"/>
          <c:tx>
            <c:strRef>
              <c:f>Dashboard!$B$57</c:f>
              <c:strCache>
                <c:ptCount val="1"/>
                <c:pt idx="0">
                  <c:v>Total</c:v>
                </c:pt>
              </c:strCache>
            </c:strRef>
          </c:tx>
          <c:spPr>
            <a:effectLst>
              <a:outerShdw blurRad="50800" dist="38100" dir="16200000" rotWithShape="0">
                <a:prstClr val="black">
                  <a:alpha val="40000"/>
                </a:prstClr>
              </a:outerShdw>
            </a:effectLst>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7FEA-4436-BE47-3C0904AD85B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7FEA-4436-BE47-3C0904AD85BE}"/>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5-7FEA-4436-BE47-3C0904AD85BE}"/>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7-7FEA-4436-BE47-3C0904AD85BE}"/>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9-7FEA-4436-BE47-3C0904AD85BE}"/>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0800" dist="38100" dir="16200000"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B-7FEA-4436-BE47-3C0904AD85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929"/>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Dashboard!$A$58:$A$64</c:f>
              <c:strCache>
                <c:ptCount val="6"/>
                <c:pt idx="0">
                  <c:v>Amravati Division</c:v>
                </c:pt>
                <c:pt idx="1">
                  <c:v>Chhatrapati Sambhaji Nagar Division</c:v>
                </c:pt>
                <c:pt idx="2">
                  <c:v>Konkan Division</c:v>
                </c:pt>
                <c:pt idx="3">
                  <c:v>Nagpur Division</c:v>
                </c:pt>
                <c:pt idx="4">
                  <c:v>Nashik Division</c:v>
                </c:pt>
                <c:pt idx="5">
                  <c:v>Pune Division</c:v>
                </c:pt>
              </c:strCache>
            </c:strRef>
          </c:cat>
          <c:val>
            <c:numRef>
              <c:f>Dashboard!$B$58:$B$64</c:f>
              <c:numCache>
                <c:formatCode>General</c:formatCode>
                <c:ptCount val="6"/>
                <c:pt idx="0">
                  <c:v>84.97999999999999</c:v>
                </c:pt>
                <c:pt idx="1">
                  <c:v>76.275000000000006</c:v>
                </c:pt>
                <c:pt idx="2">
                  <c:v>84.539999999999992</c:v>
                </c:pt>
                <c:pt idx="3">
                  <c:v>83.076666666666668</c:v>
                </c:pt>
                <c:pt idx="4">
                  <c:v>75.347999999999999</c:v>
                </c:pt>
                <c:pt idx="5">
                  <c:v>81.805999999999997</c:v>
                </c:pt>
              </c:numCache>
            </c:numRef>
          </c:val>
          <c:extLst>
            <c:ext xmlns:c16="http://schemas.microsoft.com/office/drawing/2014/chart" uri="{C3380CC4-5D6E-409C-BE32-E72D297353CC}">
              <c16:uniqueId val="{00000000-0E0F-4076-A4FC-67AB2E578F5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rgbClr val="6F2929"/>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[maharashtra-districts (Recovered).xlsx]Dashboard!PivotTable5</c:name>
    <c:fmtId val="0"/>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a:sp3d/>
        </c:spPr>
        <c:marker>
          <c:symbol val="none"/>
        </c:marker>
      </c:pivotFmt>
      <c:pivotFmt>
        <c:idx val="7"/>
        <c:spPr>
          <a:solidFill>
            <a:schemeClr val="accent2"/>
          </a:solidFill>
          <a:ln>
            <a:noFill/>
          </a:ln>
          <a:effectLst/>
          <a:sp3d/>
        </c:spPr>
        <c:marker>
          <c:symbol val="none"/>
        </c:marker>
      </c:pivotFmt>
      <c:pivotFmt>
        <c:idx val="8"/>
        <c:spPr>
          <a:solidFill>
            <a:schemeClr val="accent2"/>
          </a:solidFill>
          <a:ln>
            <a:noFill/>
          </a:ln>
          <a:effectLst/>
          <a:sp3d/>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a:outerShdw blurRad="50800" dist="38100" dir="10800000" algn="r"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929"/>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50800" dist="38100" dir="10800000" algn="r" rotWithShape="0">
              <a:prstClr val="black">
                <a:alpha val="40000"/>
              </a:prstClr>
            </a:outerShdw>
          </a:effectLst>
          <a:scene3d>
            <a:camera prst="orthographicFront"/>
            <a:lightRig rig="threePt" dir="t"/>
          </a:scene3d>
          <a:sp3d>
            <a:bevelT/>
          </a:sp3d>
        </c:spPr>
      </c:pivotFmt>
      <c:pivotFmt>
        <c:idx val="12"/>
        <c:spPr>
          <a:solidFill>
            <a:schemeClr val="accent2"/>
          </a:solidFill>
          <a:ln>
            <a:noFill/>
          </a:ln>
          <a:effectLst>
            <a:outerShdw blurRad="50800" dist="38100" dir="10800000" algn="r" rotWithShape="0">
              <a:prstClr val="black">
                <a:alpha val="40000"/>
              </a:prstClr>
            </a:outerShdw>
          </a:effectLst>
          <a:scene3d>
            <a:camera prst="orthographicFront"/>
            <a:lightRig rig="threePt" dir="t"/>
          </a:scene3d>
          <a:sp3d>
            <a:bevelT/>
          </a:sp3d>
        </c:spPr>
      </c:pivotFmt>
      <c:pivotFmt>
        <c:idx val="13"/>
        <c:spPr>
          <a:solidFill>
            <a:schemeClr val="accent2"/>
          </a:solidFill>
          <a:ln>
            <a:noFill/>
          </a:ln>
          <a:effectLst>
            <a:outerShdw blurRad="50800" dist="38100" dir="10800000" algn="r" rotWithShape="0">
              <a:prstClr val="black">
                <a:alpha val="40000"/>
              </a:prstClr>
            </a:outerShdw>
          </a:effectLst>
          <a:scene3d>
            <a:camera prst="orthographicFront"/>
            <a:lightRig rig="threePt" dir="t"/>
          </a:scene3d>
          <a:sp3d>
            <a:bevelT/>
          </a:sp3d>
        </c:spPr>
      </c:pivotFmt>
      <c:pivotFmt>
        <c:idx val="14"/>
        <c:spPr>
          <a:solidFill>
            <a:schemeClr val="accent2"/>
          </a:solidFill>
          <a:ln>
            <a:noFill/>
          </a:ln>
          <a:effectLst>
            <a:outerShdw blurRad="50800" dist="38100" dir="10800000" algn="r" rotWithShape="0">
              <a:prstClr val="black">
                <a:alpha val="40000"/>
              </a:prstClr>
            </a:outerShdw>
          </a:effectLst>
          <a:scene3d>
            <a:camera prst="orthographicFront"/>
            <a:lightRig rig="threePt" dir="t"/>
          </a:scene3d>
          <a:sp3d>
            <a:bevelT/>
          </a:sp3d>
        </c:spPr>
      </c:pivotFmt>
      <c:pivotFmt>
        <c:idx val="15"/>
        <c:spPr>
          <a:solidFill>
            <a:schemeClr val="accent2"/>
          </a:solidFill>
          <a:ln>
            <a:noFill/>
          </a:ln>
          <a:effectLst>
            <a:outerShdw blurRad="50800" dist="38100" dir="10800000" algn="r" rotWithShape="0">
              <a:prstClr val="black">
                <a:alpha val="40000"/>
              </a:prstClr>
            </a:outerShdw>
          </a:effectLst>
          <a:scene3d>
            <a:camera prst="orthographicFront"/>
            <a:lightRig rig="threePt" dir="t"/>
          </a:scene3d>
          <a:sp3d>
            <a:bevelT/>
          </a:sp3d>
        </c:spPr>
      </c:pivotFmt>
      <c:pivotFmt>
        <c:idx val="16"/>
        <c:spPr>
          <a:solidFill>
            <a:schemeClr val="accent2"/>
          </a:solidFill>
          <a:ln>
            <a:noFill/>
          </a:ln>
          <a:effectLst>
            <a:outerShdw blurRad="50800" dist="38100" dir="10800000" algn="r" rotWithShape="0">
              <a:prstClr val="black">
                <a:alpha val="40000"/>
              </a:prstClr>
            </a:outerShdw>
          </a:effectLst>
          <a:scene3d>
            <a:camera prst="orthographicFront"/>
            <a:lightRig rig="threePt" dir="t"/>
          </a:scene3d>
          <a:sp3d>
            <a:bevelT/>
          </a:sp3d>
        </c:spPr>
      </c:pivotFmt>
    </c:pivotFmts>
    <c:plotArea>
      <c:layout/>
      <c:pieChart>
        <c:varyColors val="1"/>
        <c:ser>
          <c:idx val="0"/>
          <c:order val="0"/>
          <c:tx>
            <c:strRef>
              <c:f>Dashboard!$B$66</c:f>
              <c:strCache>
                <c:ptCount val="1"/>
                <c:pt idx="0">
                  <c:v>Total</c:v>
                </c:pt>
              </c:strCache>
            </c:strRef>
          </c:tx>
          <c:spPr>
            <a:effectLst>
              <a:outerShdw blurRad="50800" dist="38100" dir="10800000" algn="r" rotWithShape="0">
                <a:prstClr val="black">
                  <a:alpha val="40000"/>
                </a:prstClr>
              </a:outerShdw>
            </a:effectLst>
            <a:scene3d>
              <a:camera prst="orthographicFront"/>
              <a:lightRig rig="threePt" dir="t"/>
            </a:scene3d>
            <a:sp3d>
              <a:bevelT/>
            </a:sp3d>
          </c:spPr>
          <c:dPt>
            <c:idx val="0"/>
            <c:bubble3D val="0"/>
            <c:spPr>
              <a:solidFill>
                <a:schemeClr val="accent2"/>
              </a:solidFill>
              <a:ln>
                <a:noFill/>
              </a:ln>
              <a:effectLst>
                <a:outerShdw blurRad="50800" dist="38100" dir="10800000" algn="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DA45-46F8-947B-5D151A2B7A6C}"/>
              </c:ext>
            </c:extLst>
          </c:dPt>
          <c:dPt>
            <c:idx val="1"/>
            <c:bubble3D val="0"/>
            <c:spPr>
              <a:solidFill>
                <a:schemeClr val="accent4"/>
              </a:solidFill>
              <a:ln>
                <a:noFill/>
              </a:ln>
              <a:effectLst>
                <a:outerShdw blurRad="50800" dist="38100" dir="10800000" algn="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DA45-46F8-947B-5D151A2B7A6C}"/>
              </c:ext>
            </c:extLst>
          </c:dPt>
          <c:dPt>
            <c:idx val="2"/>
            <c:bubble3D val="0"/>
            <c:spPr>
              <a:solidFill>
                <a:schemeClr val="accent6"/>
              </a:solidFill>
              <a:ln>
                <a:noFill/>
              </a:ln>
              <a:effectLst>
                <a:outerShdw blurRad="50800" dist="38100" dir="10800000" algn="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5-DA45-46F8-947B-5D151A2B7A6C}"/>
              </c:ext>
            </c:extLst>
          </c:dPt>
          <c:dPt>
            <c:idx val="3"/>
            <c:bubble3D val="0"/>
            <c:spPr>
              <a:solidFill>
                <a:schemeClr val="accent2">
                  <a:lumMod val="60000"/>
                </a:schemeClr>
              </a:solidFill>
              <a:ln>
                <a:noFill/>
              </a:ln>
              <a:effectLst>
                <a:outerShdw blurRad="50800" dist="38100" dir="10800000" algn="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7-DA45-46F8-947B-5D151A2B7A6C}"/>
              </c:ext>
            </c:extLst>
          </c:dPt>
          <c:dPt>
            <c:idx val="4"/>
            <c:bubble3D val="0"/>
            <c:spPr>
              <a:solidFill>
                <a:schemeClr val="accent4">
                  <a:lumMod val="60000"/>
                </a:schemeClr>
              </a:solidFill>
              <a:ln>
                <a:noFill/>
              </a:ln>
              <a:effectLst>
                <a:outerShdw blurRad="50800" dist="38100" dir="10800000" algn="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9-DA45-46F8-947B-5D151A2B7A6C}"/>
              </c:ext>
            </c:extLst>
          </c:dPt>
          <c:dPt>
            <c:idx val="5"/>
            <c:bubble3D val="0"/>
            <c:spPr>
              <a:solidFill>
                <a:schemeClr val="accent6">
                  <a:lumMod val="60000"/>
                </a:schemeClr>
              </a:solidFill>
              <a:ln>
                <a:noFill/>
              </a:ln>
              <a:effectLst>
                <a:outerShdw blurRad="50800" dist="38100" dir="10800000" algn="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B-DA45-46F8-947B-5D151A2B7A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929"/>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Dashboard!$A$67:$A$73</c:f>
              <c:strCache>
                <c:ptCount val="6"/>
                <c:pt idx="0">
                  <c:v>Amravati Division</c:v>
                </c:pt>
                <c:pt idx="1">
                  <c:v>Chhatrapati Sambhaji Nagar Division</c:v>
                </c:pt>
                <c:pt idx="2">
                  <c:v>Konkan Division</c:v>
                </c:pt>
                <c:pt idx="3">
                  <c:v>Nagpur Division</c:v>
                </c:pt>
                <c:pt idx="4">
                  <c:v>Nashik Division</c:v>
                </c:pt>
                <c:pt idx="5">
                  <c:v>Pune Division</c:v>
                </c:pt>
              </c:strCache>
            </c:strRef>
          </c:cat>
          <c:val>
            <c:numRef>
              <c:f>Dashboard!$B$67:$B$73</c:f>
              <c:numCache>
                <c:formatCode>General</c:formatCode>
                <c:ptCount val="6"/>
                <c:pt idx="0">
                  <c:v>5</c:v>
                </c:pt>
                <c:pt idx="1">
                  <c:v>8</c:v>
                </c:pt>
                <c:pt idx="2">
                  <c:v>7</c:v>
                </c:pt>
                <c:pt idx="3">
                  <c:v>6</c:v>
                </c:pt>
                <c:pt idx="4">
                  <c:v>5</c:v>
                </c:pt>
                <c:pt idx="5">
                  <c:v>5</c:v>
                </c:pt>
              </c:numCache>
            </c:numRef>
          </c:val>
          <c:extLst>
            <c:ext xmlns:c16="http://schemas.microsoft.com/office/drawing/2014/chart" uri="{C3380CC4-5D6E-409C-BE32-E72D297353CC}">
              <c16:uniqueId val="{00000000-F365-4915-88C5-38C9BA82D16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F2929"/>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[maharashtra-districts (Recovered).xlsx]Dashboard!PivotTable7</c:name>
    <c:fmtId val="0"/>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Dashboard!$B$75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lightRig rig="threePt" dir="t"/>
            </a:scene3d>
            <a:sp3d>
              <a:bevelT w="152400" h="50800" prst="softRound"/>
            </a:sp3d>
          </c:spPr>
          <c:cat>
            <c:strRef>
              <c:f>Dashboard!$A$76:$A$112</c:f>
              <c:strCache>
                <c:ptCount val="36"/>
                <c:pt idx="0">
                  <c:v>Ahilyanagar</c:v>
                </c:pt>
                <c:pt idx="1">
                  <c:v>Akola</c:v>
                </c:pt>
                <c:pt idx="2">
                  <c:v>Amravati</c:v>
                </c:pt>
                <c:pt idx="3">
                  <c:v>Beed</c:v>
                </c:pt>
                <c:pt idx="4">
                  <c:v>Bhandara</c:v>
                </c:pt>
                <c:pt idx="5">
                  <c:v>Buldhana</c:v>
                </c:pt>
                <c:pt idx="6">
                  <c:v>Chandrapur</c:v>
                </c:pt>
                <c:pt idx="7">
                  <c:v>Chhatrapati Sambhaji Nagar</c:v>
                </c:pt>
                <c:pt idx="8">
                  <c:v>Dharashiv</c:v>
                </c:pt>
                <c:pt idx="9">
                  <c:v>Dhule</c:v>
                </c:pt>
                <c:pt idx="10">
                  <c:v>Gadchiroli</c:v>
                </c:pt>
                <c:pt idx="11">
                  <c:v>Gondia</c:v>
                </c:pt>
                <c:pt idx="12">
                  <c:v>Hingoli</c:v>
                </c:pt>
                <c:pt idx="13">
                  <c:v>Jalgaon</c:v>
                </c:pt>
                <c:pt idx="14">
                  <c:v>Jalna</c:v>
                </c:pt>
                <c:pt idx="15">
                  <c:v>Kolhapur</c:v>
                </c:pt>
                <c:pt idx="16">
                  <c:v>Latur</c:v>
                </c:pt>
                <c:pt idx="17">
                  <c:v>Mumbai City</c:v>
                </c:pt>
                <c:pt idx="18">
                  <c:v>Mumbai Suburban</c:v>
                </c:pt>
                <c:pt idx="19">
                  <c:v>Nagpur</c:v>
                </c:pt>
                <c:pt idx="20">
                  <c:v>Nanded</c:v>
                </c:pt>
                <c:pt idx="21">
                  <c:v>Nandurbar</c:v>
                </c:pt>
                <c:pt idx="22">
                  <c:v>Nashik</c:v>
                </c:pt>
                <c:pt idx="23">
                  <c:v>Palghar</c:v>
                </c:pt>
                <c:pt idx="24">
                  <c:v>Parbhani</c:v>
                </c:pt>
                <c:pt idx="25">
                  <c:v>Pune</c:v>
                </c:pt>
                <c:pt idx="26">
                  <c:v>Raigad</c:v>
                </c:pt>
                <c:pt idx="27">
                  <c:v>Ratnagiri</c:v>
                </c:pt>
                <c:pt idx="28">
                  <c:v>Sangli</c:v>
                </c:pt>
                <c:pt idx="29">
                  <c:v>Satara</c:v>
                </c:pt>
                <c:pt idx="30">
                  <c:v>Sindhudurg</c:v>
                </c:pt>
                <c:pt idx="31">
                  <c:v>Solapur</c:v>
                </c:pt>
                <c:pt idx="32">
                  <c:v>Thane</c:v>
                </c:pt>
                <c:pt idx="33">
                  <c:v>Wardha</c:v>
                </c:pt>
                <c:pt idx="34">
                  <c:v>Washim</c:v>
                </c:pt>
                <c:pt idx="35">
                  <c:v>Yavatmal</c:v>
                </c:pt>
              </c:strCache>
            </c:strRef>
          </c:cat>
          <c:val>
            <c:numRef>
              <c:f>Dashboard!$B$76:$B$112</c:f>
              <c:numCache>
                <c:formatCode>General</c:formatCode>
                <c:ptCount val="36"/>
                <c:pt idx="0">
                  <c:v>79.05</c:v>
                </c:pt>
                <c:pt idx="1">
                  <c:v>88.05</c:v>
                </c:pt>
                <c:pt idx="2">
                  <c:v>87.38</c:v>
                </c:pt>
                <c:pt idx="3">
                  <c:v>76.989999999999995</c:v>
                </c:pt>
                <c:pt idx="4">
                  <c:v>83.76</c:v>
                </c:pt>
                <c:pt idx="5">
                  <c:v>83.4</c:v>
                </c:pt>
                <c:pt idx="6">
                  <c:v>80.010000000000005</c:v>
                </c:pt>
                <c:pt idx="7">
                  <c:v>79.02</c:v>
                </c:pt>
                <c:pt idx="8">
                  <c:v>78.44</c:v>
                </c:pt>
                <c:pt idx="9">
                  <c:v>72.8</c:v>
                </c:pt>
                <c:pt idx="10">
                  <c:v>74.36</c:v>
                </c:pt>
                <c:pt idx="11">
                  <c:v>84.95</c:v>
                </c:pt>
                <c:pt idx="12">
                  <c:v>78.17</c:v>
                </c:pt>
                <c:pt idx="13">
                  <c:v>78.2</c:v>
                </c:pt>
                <c:pt idx="14">
                  <c:v>71.53</c:v>
                </c:pt>
                <c:pt idx="15">
                  <c:v>81.510000000000005</c:v>
                </c:pt>
                <c:pt idx="16">
                  <c:v>77.260000000000005</c:v>
                </c:pt>
                <c:pt idx="17">
                  <c:v>89.21</c:v>
                </c:pt>
                <c:pt idx="18">
                  <c:v>89.91</c:v>
                </c:pt>
                <c:pt idx="19">
                  <c:v>88.39</c:v>
                </c:pt>
                <c:pt idx="20">
                  <c:v>75.45</c:v>
                </c:pt>
                <c:pt idx="21">
                  <c:v>64.38</c:v>
                </c:pt>
                <c:pt idx="22">
                  <c:v>82.31</c:v>
                </c:pt>
                <c:pt idx="23">
                  <c:v>77</c:v>
                </c:pt>
                <c:pt idx="24">
                  <c:v>73.34</c:v>
                </c:pt>
                <c:pt idx="25">
                  <c:v>86.15</c:v>
                </c:pt>
                <c:pt idx="26">
                  <c:v>83.14</c:v>
                </c:pt>
                <c:pt idx="27">
                  <c:v>82.43</c:v>
                </c:pt>
                <c:pt idx="28">
                  <c:v>81.48</c:v>
                </c:pt>
                <c:pt idx="29">
                  <c:v>82.87</c:v>
                </c:pt>
                <c:pt idx="30">
                  <c:v>85.56</c:v>
                </c:pt>
                <c:pt idx="31">
                  <c:v>77.02</c:v>
                </c:pt>
                <c:pt idx="32">
                  <c:v>84.53</c:v>
                </c:pt>
                <c:pt idx="33">
                  <c:v>86.99</c:v>
                </c:pt>
                <c:pt idx="34">
                  <c:v>83.25</c:v>
                </c:pt>
                <c:pt idx="35">
                  <c:v>82.82</c:v>
                </c:pt>
              </c:numCache>
            </c:numRef>
          </c:val>
          <c:extLst>
            <c:ext xmlns:c16="http://schemas.microsoft.com/office/drawing/2014/chart" uri="{C3380CC4-5D6E-409C-BE32-E72D297353CC}">
              <c16:uniqueId val="{00000001-D366-4A23-9E6B-597FF3FCD860}"/>
            </c:ext>
          </c:extLst>
        </c:ser>
        <c:dLbls>
          <c:showLegendKey val="0"/>
          <c:showVal val="0"/>
          <c:showCatName val="0"/>
          <c:showSerName val="0"/>
          <c:showPercent val="0"/>
          <c:showBubbleSize val="0"/>
        </c:dLbls>
        <c:axId val="996469304"/>
        <c:axId val="996469960"/>
      </c:areaChart>
      <c:catAx>
        <c:axId val="99646930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F2929"/>
                </a:solidFill>
                <a:latin typeface="+mn-lt"/>
                <a:ea typeface="+mn-ea"/>
                <a:cs typeface="+mn-cs"/>
              </a:defRPr>
            </a:pPr>
            <a:endParaRPr lang="en-US"/>
          </a:p>
        </c:txPr>
        <c:crossAx val="996469960"/>
        <c:crosses val="autoZero"/>
        <c:auto val="1"/>
        <c:lblAlgn val="ctr"/>
        <c:lblOffset val="100"/>
        <c:noMultiLvlLbl val="0"/>
      </c:catAx>
      <c:valAx>
        <c:axId val="9964699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F2929"/>
                </a:solidFill>
                <a:latin typeface="+mn-lt"/>
                <a:ea typeface="+mn-ea"/>
                <a:cs typeface="+mn-cs"/>
              </a:defRPr>
            </a:pPr>
            <a:endParaRPr lang="en-US"/>
          </a:p>
        </c:txPr>
        <c:crossAx val="996469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rgbClr val="6F2929"/>
                </a:solidFill>
                <a:latin typeface="+mn-lt"/>
                <a:ea typeface="+mn-ea"/>
                <a:cs typeface="+mn-cs"/>
              </a:defRPr>
            </a:pPr>
            <a:r>
              <a:rPr lang="en-US" b="1">
                <a:solidFill>
                  <a:srgbClr val="6F2929"/>
                </a:solidFill>
              </a:rPr>
              <a:t>District</a:t>
            </a:r>
            <a:r>
              <a:rPr lang="en-US" b="1" baseline="0">
                <a:solidFill>
                  <a:srgbClr val="6F2929"/>
                </a:solidFill>
              </a:rPr>
              <a:t> Formation</a:t>
            </a:r>
            <a:endParaRPr lang="en-US" b="1">
              <a:solidFill>
                <a:srgbClr val="6F292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292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a:innerShdw blurRad="63500" dist="50800" dir="18900000">
              <a:prstClr val="black">
                <a:alpha val="50000"/>
              </a:prstClr>
            </a:inn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a:innerShdw blurRad="63500" dist="50800" dir="18900000">
                <a:prstClr val="black">
                  <a:alpha val="50000"/>
                </a:prstClr>
              </a:innerShdw>
            </a:effectLst>
            <a:scene3d>
              <a:camera prst="orthographicFront"/>
              <a:lightRig rig="threePt" dir="t"/>
            </a:scene3d>
            <a:sp3d>
              <a:bevelT/>
            </a:sp3d>
          </c:spPr>
          <c:invertIfNegative val="0"/>
          <c:cat>
            <c:strLit>
              <c:ptCount val="1"/>
              <c:pt idx="0">
                <c:v>1952</c:v>
              </c:pt>
            </c:strLit>
          </c:cat>
          <c:val>
            <c:numLit>
              <c:formatCode>General</c:formatCode>
              <c:ptCount val="1"/>
              <c:pt idx="0">
                <c:v>1</c:v>
              </c:pt>
            </c:numLit>
          </c:val>
          <c:extLst>
            <c:ext xmlns:c16="http://schemas.microsoft.com/office/drawing/2014/chart" uri="{C3380CC4-5D6E-409C-BE32-E72D297353CC}">
              <c16:uniqueId val="{00000028-1BEC-482C-BC6C-643B29E6EB01}"/>
            </c:ext>
          </c:extLst>
        </c:ser>
        <c:dLbls>
          <c:showLegendKey val="0"/>
          <c:showVal val="0"/>
          <c:showCatName val="0"/>
          <c:showSerName val="0"/>
          <c:showPercent val="0"/>
          <c:showBubbleSize val="0"/>
        </c:dLbls>
        <c:gapWidth val="219"/>
        <c:axId val="777283056"/>
        <c:axId val="777275184"/>
      </c:barChart>
      <c:catAx>
        <c:axId val="7772830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F2929"/>
                </a:solidFill>
                <a:latin typeface="+mn-lt"/>
                <a:ea typeface="+mn-ea"/>
                <a:cs typeface="+mn-cs"/>
              </a:defRPr>
            </a:pPr>
            <a:endParaRPr lang="en-US"/>
          </a:p>
        </c:txPr>
        <c:crossAx val="777275184"/>
        <c:crosses val="autoZero"/>
        <c:auto val="1"/>
        <c:lblAlgn val="ctr"/>
        <c:lblOffset val="100"/>
        <c:noMultiLvlLbl val="0"/>
        <c:extLst>
          <c:ext xmlns:c15="http://schemas.microsoft.com/office/drawing/2012/chart" uri="{F40574EE-89B7-4290-83BB-5DA773EAF853}">
            <c15:numFmt c:formatCode="General" c:sourceLinked="1"/>
          </c:ext>
        </c:extLst>
      </c:catAx>
      <c:valAx>
        <c:axId val="77727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F2929"/>
                </a:solidFill>
                <a:latin typeface="+mn-lt"/>
                <a:ea typeface="+mn-ea"/>
                <a:cs typeface="+mn-cs"/>
              </a:defRPr>
            </a:pPr>
            <a:endParaRPr lang="en-US"/>
          </a:p>
        </c:txPr>
        <c:crossAx val="77728305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[maharashtra-districts (Recovered).xlsx]PivotChartTable2</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a:bevelT w="152400" h="50800" prst="softRound"/>
          </a:sp3d>
        </c:spPr>
        <c:marker>
          <c:symbol val="none"/>
        </c:marker>
      </c:pivotFmt>
      <c:pivotFmt>
        <c:idx val="3"/>
        <c:spPr>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a:bevelT w="152400" h="50800" prst="softRound"/>
            </a:sp3d>
          </c:spPr>
          <c:cat>
            <c:strLit>
              <c:ptCount val="36"/>
              <c:pt idx="0">
                <c:v>Ahilyanagar</c:v>
              </c:pt>
              <c:pt idx="1">
                <c:v>Akola</c:v>
              </c:pt>
              <c:pt idx="2">
                <c:v>Amravati</c:v>
              </c:pt>
              <c:pt idx="3">
                <c:v>Beed</c:v>
              </c:pt>
              <c:pt idx="4">
                <c:v>Bhandara</c:v>
              </c:pt>
              <c:pt idx="5">
                <c:v>Buldhana</c:v>
              </c:pt>
              <c:pt idx="6">
                <c:v>Chandrapur</c:v>
              </c:pt>
              <c:pt idx="7">
                <c:v>Chhatrapati Sambhaji Nagar</c:v>
              </c:pt>
              <c:pt idx="8">
                <c:v>Dharashiv</c:v>
              </c:pt>
              <c:pt idx="9">
                <c:v>Dhule</c:v>
              </c:pt>
              <c:pt idx="10">
                <c:v>Gadchiroli</c:v>
              </c:pt>
              <c:pt idx="11">
                <c:v>Gondia</c:v>
              </c:pt>
              <c:pt idx="12">
                <c:v>Hingoli</c:v>
              </c:pt>
              <c:pt idx="13">
                <c:v>Jalgaon</c:v>
              </c:pt>
              <c:pt idx="14">
                <c:v>Jalna</c:v>
              </c:pt>
              <c:pt idx="15">
                <c:v>Kolhapur</c:v>
              </c:pt>
              <c:pt idx="16">
                <c:v>Latur</c:v>
              </c:pt>
              <c:pt idx="17">
                <c:v>Mumbai City</c:v>
              </c:pt>
              <c:pt idx="18">
                <c:v>Mumbai Suburban</c:v>
              </c:pt>
              <c:pt idx="19">
                <c:v>Nagpur</c:v>
              </c:pt>
              <c:pt idx="20">
                <c:v>Nanded</c:v>
              </c:pt>
              <c:pt idx="21">
                <c:v>Nandurbar</c:v>
              </c:pt>
              <c:pt idx="22">
                <c:v>Nashik</c:v>
              </c:pt>
              <c:pt idx="23">
                <c:v>Palghar</c:v>
              </c:pt>
              <c:pt idx="24">
                <c:v>Parbhani</c:v>
              </c:pt>
              <c:pt idx="25">
                <c:v>Pune</c:v>
              </c:pt>
              <c:pt idx="26">
                <c:v>Raigad</c:v>
              </c:pt>
              <c:pt idx="27">
                <c:v>Ratnagiri</c:v>
              </c:pt>
              <c:pt idx="28">
                <c:v>Sangli</c:v>
              </c:pt>
              <c:pt idx="29">
                <c:v>Satara</c:v>
              </c:pt>
              <c:pt idx="30">
                <c:v>Sindhudurg</c:v>
              </c:pt>
              <c:pt idx="31">
                <c:v>Solapur</c:v>
              </c:pt>
              <c:pt idx="32">
                <c:v>Thane</c:v>
              </c:pt>
              <c:pt idx="33">
                <c:v>Wardha</c:v>
              </c:pt>
              <c:pt idx="34">
                <c:v>Washim</c:v>
              </c:pt>
              <c:pt idx="35">
                <c:v>Yavatmal</c:v>
              </c:pt>
            </c:strLit>
          </c:cat>
          <c:val>
            <c:numLit>
              <c:formatCode>General</c:formatCode>
              <c:ptCount val="36"/>
              <c:pt idx="0">
                <c:v>17048</c:v>
              </c:pt>
              <c:pt idx="1">
                <c:v>5676</c:v>
              </c:pt>
              <c:pt idx="2">
                <c:v>12210</c:v>
              </c:pt>
              <c:pt idx="3">
                <c:v>10693</c:v>
              </c:pt>
              <c:pt idx="4">
                <c:v>4087</c:v>
              </c:pt>
              <c:pt idx="5">
                <c:v>9681</c:v>
              </c:pt>
              <c:pt idx="6">
                <c:v>11443</c:v>
              </c:pt>
              <c:pt idx="7">
                <c:v>10107</c:v>
              </c:pt>
              <c:pt idx="8">
                <c:v>7569</c:v>
              </c:pt>
              <c:pt idx="9">
                <c:v>7195</c:v>
              </c:pt>
              <c:pt idx="10">
                <c:v>14412</c:v>
              </c:pt>
              <c:pt idx="11">
                <c:v>5431</c:v>
              </c:pt>
              <c:pt idx="12">
                <c:v>4526</c:v>
              </c:pt>
              <c:pt idx="13">
                <c:v>11765</c:v>
              </c:pt>
              <c:pt idx="14">
                <c:v>7718</c:v>
              </c:pt>
              <c:pt idx="15">
                <c:v>7685</c:v>
              </c:pt>
              <c:pt idx="16">
                <c:v>7157</c:v>
              </c:pt>
              <c:pt idx="17">
                <c:v>157</c:v>
              </c:pt>
              <c:pt idx="18">
                <c:v>446</c:v>
              </c:pt>
              <c:pt idx="19">
                <c:v>9892</c:v>
              </c:pt>
              <c:pt idx="20">
                <c:v>10528</c:v>
              </c:pt>
              <c:pt idx="21">
                <c:v>5955</c:v>
              </c:pt>
              <c:pt idx="22">
                <c:v>15530</c:v>
              </c:pt>
              <c:pt idx="23">
                <c:v>5344</c:v>
              </c:pt>
              <c:pt idx="24">
                <c:v>6517</c:v>
              </c:pt>
              <c:pt idx="25">
                <c:v>15643</c:v>
              </c:pt>
              <c:pt idx="26">
                <c:v>7152</c:v>
              </c:pt>
              <c:pt idx="27">
                <c:v>8208</c:v>
              </c:pt>
              <c:pt idx="28">
                <c:v>8572</c:v>
              </c:pt>
              <c:pt idx="29">
                <c:v>10480</c:v>
              </c:pt>
              <c:pt idx="30">
                <c:v>5207</c:v>
              </c:pt>
              <c:pt idx="31">
                <c:v>14895</c:v>
              </c:pt>
              <c:pt idx="32">
                <c:v>4214</c:v>
              </c:pt>
              <c:pt idx="33">
                <c:v>6309</c:v>
              </c:pt>
              <c:pt idx="34">
                <c:v>5150</c:v>
              </c:pt>
              <c:pt idx="35">
                <c:v>13582</c:v>
              </c:pt>
            </c:numLit>
          </c:val>
          <c:extLst>
            <c:ext xmlns:c16="http://schemas.microsoft.com/office/drawing/2014/chart" uri="{C3380CC4-5D6E-409C-BE32-E72D297353CC}">
              <c16:uniqueId val="{00000000-5808-4FCD-8EFE-1E336EFAD36F}"/>
            </c:ext>
          </c:extLst>
        </c:ser>
        <c:dLbls>
          <c:showLegendKey val="0"/>
          <c:showVal val="0"/>
          <c:showCatName val="0"/>
          <c:showSerName val="0"/>
          <c:showPercent val="0"/>
          <c:showBubbleSize val="0"/>
        </c:dLbls>
        <c:axId val="518558200"/>
        <c:axId val="518559184"/>
      </c:areaChart>
      <c:catAx>
        <c:axId val="5185582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2929"/>
                </a:solidFill>
                <a:latin typeface="+mn-lt"/>
                <a:ea typeface="+mn-ea"/>
                <a:cs typeface="+mn-cs"/>
              </a:defRPr>
            </a:pPr>
            <a:endParaRPr lang="en-US"/>
          </a:p>
        </c:txPr>
        <c:crossAx val="518559184"/>
        <c:crosses val="autoZero"/>
        <c:auto val="1"/>
        <c:lblAlgn val="ctr"/>
        <c:lblOffset val="100"/>
        <c:noMultiLvlLbl val="0"/>
        <c:extLst>
          <c:ext xmlns:c15="http://schemas.microsoft.com/office/drawing/2012/chart" uri="{F40574EE-89B7-4290-83BB-5DA773EAF853}">
            <c15:numFmt c:formatCode="General" c:sourceLinked="1"/>
          </c:ext>
        </c:extLst>
      </c:catAx>
      <c:valAx>
        <c:axId val="51855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2929"/>
                </a:solidFill>
                <a:latin typeface="+mn-lt"/>
                <a:ea typeface="+mn-ea"/>
                <a:cs typeface="+mn-cs"/>
              </a:defRPr>
            </a:pPr>
            <a:endParaRPr lang="en-US"/>
          </a:p>
        </c:txPr>
        <c:crossAx val="518558200"/>
        <c:crosses val="autoZero"/>
        <c:crossBetween val="midCat"/>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[maharashtra-districts (Recovered).xlsx]PivotChartTable3</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a:scene3d>
            <a:camera prst="orthographicFront"/>
            <a:lightRig rig="threePt" dir="t"/>
          </a:scene3d>
          <a:sp3d>
            <a:bevelT/>
          </a:sp3d>
        </c:spPr>
        <c:marker>
          <c:symbol val="none"/>
        </c:marker>
      </c:pivotFmt>
      <c:pivotFmt>
        <c:idx val="79"/>
        <c:spPr>
          <a:solidFill>
            <a:schemeClr val="accent1"/>
          </a:solidFill>
          <a:ln>
            <a:noFill/>
          </a:ln>
          <a:effectLst/>
          <a:scene3d>
            <a:camera prst="orthographicFront"/>
            <a:lightRig rig="threePt" dir="t"/>
          </a:scene3d>
          <a:sp3d>
            <a:bevelT/>
          </a:sp3d>
        </c:spPr>
        <c:marker>
          <c:symbol val="none"/>
        </c:marker>
      </c:pivotFmt>
      <c:pivotFmt>
        <c:idx val="80"/>
        <c:spPr>
          <a:solidFill>
            <a:schemeClr val="accent2">
              <a:lumMod val="75000"/>
            </a:scheme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Urban Population(abs)</c:v>
          </c:tx>
          <c:spPr>
            <a:solidFill>
              <a:schemeClr val="accent2">
                <a:lumMod val="75000"/>
              </a:schemeClr>
            </a:solidFill>
            <a:ln>
              <a:noFill/>
            </a:ln>
            <a:effectLst/>
            <a:scene3d>
              <a:camera prst="orthographicFront"/>
              <a:lightRig rig="threePt" dir="t"/>
            </a:scene3d>
            <a:sp3d>
              <a:bevelT/>
            </a:sp3d>
          </c:spPr>
          <c:invertIfNegative val="0"/>
          <c:cat>
            <c:strLit>
              <c:ptCount val="6"/>
              <c:pt idx="0">
                <c:v>Amravati Division</c:v>
              </c:pt>
              <c:pt idx="1">
                <c:v>Chhatrapati Sambhaji Nagar Division</c:v>
              </c:pt>
              <c:pt idx="2">
                <c:v>Konkan Division</c:v>
              </c:pt>
              <c:pt idx="3">
                <c:v>Nagpur Division</c:v>
              </c:pt>
              <c:pt idx="4">
                <c:v>Nashik Division</c:v>
              </c:pt>
              <c:pt idx="5">
                <c:v>Pune Division</c:v>
              </c:pt>
            </c:strLit>
          </c:cat>
          <c:val>
            <c:numLit>
              <c:formatCode>General</c:formatCode>
              <c:ptCount val="6"/>
              <c:pt idx="0">
                <c:v>3194081.5789999999</c:v>
              </c:pt>
              <c:pt idx="1">
                <c:v>5098393.2570000002</c:v>
              </c:pt>
              <c:pt idx="2">
                <c:v>21111870.479000002</c:v>
              </c:pt>
              <c:pt idx="3">
                <c:v>4955293.3710000003</c:v>
              </c:pt>
              <c:pt idx="4">
                <c:v>5854727.642</c:v>
              </c:pt>
              <c:pt idx="5">
                <c:v>9709902.8449999988</c:v>
              </c:pt>
            </c:numLit>
          </c:val>
          <c:extLst>
            <c:ext xmlns:c16="http://schemas.microsoft.com/office/drawing/2014/chart" uri="{C3380CC4-5D6E-409C-BE32-E72D297353CC}">
              <c16:uniqueId val="{00000000-7FC3-4ABA-972E-2787D72D9251}"/>
            </c:ext>
          </c:extLst>
        </c:ser>
        <c:ser>
          <c:idx val="1"/>
          <c:order val="1"/>
          <c:tx>
            <c:v>Sum of Population (Census 2011)</c:v>
          </c:tx>
          <c:spPr>
            <a:solidFill>
              <a:schemeClr val="accent3"/>
            </a:solidFill>
            <a:ln>
              <a:noFill/>
            </a:ln>
            <a:effectLst/>
            <a:scene3d>
              <a:camera prst="orthographicFront"/>
              <a:lightRig rig="threePt" dir="t"/>
            </a:scene3d>
            <a:sp3d>
              <a:bevelT/>
            </a:sp3d>
          </c:spPr>
          <c:invertIfNegative val="0"/>
          <c:cat>
            <c:strLit>
              <c:ptCount val="6"/>
              <c:pt idx="0">
                <c:v>Amravati Division</c:v>
              </c:pt>
              <c:pt idx="1">
                <c:v>Chhatrapati Sambhaji Nagar Division</c:v>
              </c:pt>
              <c:pt idx="2">
                <c:v>Konkan Division</c:v>
              </c:pt>
              <c:pt idx="3">
                <c:v>Nagpur Division</c:v>
              </c:pt>
              <c:pt idx="4">
                <c:v>Nashik Division</c:v>
              </c:pt>
              <c:pt idx="5">
                <c:v>Pune Division</c:v>
              </c:pt>
            </c:strLit>
          </c:cat>
          <c:val>
            <c:numLit>
              <c:formatCode>General</c:formatCode>
              <c:ptCount val="6"/>
              <c:pt idx="0">
                <c:v>11258117</c:v>
              </c:pt>
              <c:pt idx="1">
                <c:v>18731872</c:v>
              </c:pt>
              <c:pt idx="2">
                <c:v>28546847</c:v>
              </c:pt>
              <c:pt idx="3">
                <c:v>11754434</c:v>
              </c:pt>
              <c:pt idx="4">
                <c:v>18579420</c:v>
              </c:pt>
              <c:pt idx="5">
                <c:v>23449049</c:v>
              </c:pt>
            </c:numLit>
          </c:val>
          <c:extLst>
            <c:ext xmlns:c16="http://schemas.microsoft.com/office/drawing/2014/chart" uri="{C3380CC4-5D6E-409C-BE32-E72D297353CC}">
              <c16:uniqueId val="{00000001-7FC3-4ABA-972E-2787D72D9251}"/>
            </c:ext>
          </c:extLst>
        </c:ser>
        <c:dLbls>
          <c:showLegendKey val="0"/>
          <c:showVal val="0"/>
          <c:showCatName val="0"/>
          <c:showSerName val="0"/>
          <c:showPercent val="0"/>
          <c:showBubbleSize val="0"/>
        </c:dLbls>
        <c:gapWidth val="219"/>
        <c:overlap val="100"/>
        <c:axId val="1003724256"/>
        <c:axId val="1003721304"/>
      </c:barChart>
      <c:catAx>
        <c:axId val="10037242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F2929"/>
                </a:solidFill>
                <a:latin typeface="+mn-lt"/>
                <a:ea typeface="+mn-ea"/>
                <a:cs typeface="+mn-cs"/>
              </a:defRPr>
            </a:pPr>
            <a:endParaRPr lang="en-US"/>
          </a:p>
        </c:txPr>
        <c:crossAx val="1003721304"/>
        <c:crosses val="autoZero"/>
        <c:auto val="1"/>
        <c:lblAlgn val="ctr"/>
        <c:lblOffset val="100"/>
        <c:noMultiLvlLbl val="0"/>
        <c:extLst>
          <c:ext xmlns:c15="http://schemas.microsoft.com/office/drawing/2012/chart" uri="{F40574EE-89B7-4290-83BB-5DA773EAF853}">
            <c15:numFmt c:formatCode="General" c:sourceLinked="1"/>
          </c:ext>
        </c:extLst>
      </c:catAx>
      <c:valAx>
        <c:axId val="1003721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F2929"/>
                </a:solidFill>
                <a:latin typeface="+mn-lt"/>
                <a:ea typeface="+mn-ea"/>
                <a:cs typeface="+mn-cs"/>
              </a:defRPr>
            </a:pPr>
            <a:endParaRPr lang="en-US"/>
          </a:p>
        </c:txPr>
        <c:crossAx val="100372425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solidFill>
            <a:schemeClr val="bg1"/>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[maharashtra-districts (Recovered).xlsx]PivotChartTable4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07/relationships/hdphoto" Target="../media/hdphoto1.wdp"/><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5</xdr:col>
      <xdr:colOff>213360</xdr:colOff>
      <xdr:row>1</xdr:row>
      <xdr:rowOff>171072</xdr:rowOff>
    </xdr:from>
    <xdr:ext cx="6842760" cy="359508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261360" y="353952"/>
          <a:ext cx="6842760" cy="3595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4000" b="1">
              <a:solidFill>
                <a:schemeClr val="accent2">
                  <a:lumMod val="50000"/>
                </a:schemeClr>
              </a:solidFill>
            </a:rPr>
            <a:t>📝 Problem</a:t>
          </a:r>
          <a:r>
            <a:rPr lang="en-IN" sz="4000" b="1" baseline="0">
              <a:solidFill>
                <a:schemeClr val="accent2">
                  <a:lumMod val="50000"/>
                </a:schemeClr>
              </a:solidFill>
            </a:rPr>
            <a:t> </a:t>
          </a:r>
          <a:r>
            <a:rPr lang="en-IN" sz="4000" b="1">
              <a:solidFill>
                <a:schemeClr val="accent2">
                  <a:lumMod val="50000"/>
                </a:schemeClr>
              </a:solidFill>
            </a:rPr>
            <a:t>Statement</a:t>
          </a:r>
        </a:p>
        <a:p>
          <a:r>
            <a:rPr lang="en-IN" sz="1050">
              <a:latin typeface="Arial" panose="020B0604020202020204" pitchFamily="34" charset="0"/>
              <a:cs typeface="Arial" panose="020B0604020202020204" pitchFamily="34" charset="0"/>
            </a:rPr>
            <a:t>The state of Maharashtra, one of India’s largest and most diverse states, consists of multiple districts with vast </a:t>
          </a:r>
        </a:p>
        <a:p>
          <a:r>
            <a:rPr lang="en-IN" sz="1050">
              <a:latin typeface="Arial" panose="020B0604020202020204" pitchFamily="34" charset="0"/>
              <a:cs typeface="Arial" panose="020B0604020202020204" pitchFamily="34" charset="0"/>
            </a:rPr>
            <a:t>differences in population, literacy, urbanization, economic activities, and development indicators. While government agencies and researchers collect district-level data, the information is often scattered across reports, making it difficult for policymakers, educators, planners, and citizens to:</a:t>
          </a:r>
        </a:p>
        <a:p>
          <a:endParaRPr lang="en-IN" sz="1050">
            <a:latin typeface="Arial" panose="020B0604020202020204" pitchFamily="34" charset="0"/>
            <a:cs typeface="Arial" panose="020B0604020202020204" pitchFamily="34" charset="0"/>
          </a:endParaRPr>
        </a:p>
        <a:p>
          <a:r>
            <a:rPr lang="en-IN" sz="1050">
              <a:latin typeface="Arial" panose="020B0604020202020204" pitchFamily="34" charset="0"/>
              <a:cs typeface="Arial" panose="020B0604020202020204" pitchFamily="34" charset="0"/>
            </a:rPr>
            <a:t>Compare districts based on </a:t>
          </a:r>
          <a:r>
            <a:rPr lang="en-IN" sz="1050" b="1">
              <a:latin typeface="Arial" panose="020B0604020202020204" pitchFamily="34" charset="0"/>
              <a:cs typeface="Arial" panose="020B0604020202020204" pitchFamily="34" charset="0"/>
            </a:rPr>
            <a:t>demographics (population, density, sex ratio, literacy rate)</a:t>
          </a:r>
          <a:r>
            <a:rPr lang="en-IN" sz="1050">
              <a:latin typeface="Arial" panose="020B0604020202020204" pitchFamily="34" charset="0"/>
              <a:cs typeface="Arial" panose="020B0604020202020204" pitchFamily="34" charset="0"/>
            </a:rPr>
            <a:t>.</a:t>
          </a:r>
        </a:p>
        <a:p>
          <a:r>
            <a:rPr lang="en-IN" sz="1050">
              <a:latin typeface="Arial" panose="020B0604020202020204" pitchFamily="34" charset="0"/>
              <a:cs typeface="Arial" panose="020B0604020202020204" pitchFamily="34" charset="0"/>
            </a:rPr>
            <a:t>Analyze the relationship between </a:t>
          </a:r>
          <a:r>
            <a:rPr lang="en-IN" sz="1050" b="1">
              <a:latin typeface="Arial" panose="020B0604020202020204" pitchFamily="34" charset="0"/>
              <a:cs typeface="Arial" panose="020B0604020202020204" pitchFamily="34" charset="0"/>
            </a:rPr>
            <a:t>urbanization and literacy levels</a:t>
          </a:r>
          <a:r>
            <a:rPr lang="en-IN" sz="1050">
              <a:latin typeface="Arial" panose="020B0604020202020204" pitchFamily="34" charset="0"/>
              <a:cs typeface="Arial" panose="020B0604020202020204" pitchFamily="34" charset="0"/>
            </a:rPr>
            <a:t>.</a:t>
          </a:r>
        </a:p>
        <a:p>
          <a:r>
            <a:rPr lang="en-IN" sz="1050">
              <a:latin typeface="Arial" panose="020B0604020202020204" pitchFamily="34" charset="0"/>
              <a:cs typeface="Arial" panose="020B0604020202020204" pitchFamily="34" charset="0"/>
            </a:rPr>
            <a:t>Identify districts with </a:t>
          </a:r>
          <a:r>
            <a:rPr lang="en-IN" sz="1050" b="1">
              <a:latin typeface="Arial" panose="020B0604020202020204" pitchFamily="34" charset="0"/>
              <a:cs typeface="Arial" panose="020B0604020202020204" pitchFamily="34" charset="0"/>
            </a:rPr>
            <a:t>imbalanced growth patterns</a:t>
          </a:r>
          <a:r>
            <a:rPr lang="en-IN" sz="1050">
              <a:latin typeface="Arial" panose="020B0604020202020204" pitchFamily="34" charset="0"/>
              <a:cs typeface="Arial" panose="020B0604020202020204" pitchFamily="34" charset="0"/>
            </a:rPr>
            <a:t> (e.g., high population but low literacy, or high urbanization but poor sex ratio).</a:t>
          </a:r>
        </a:p>
        <a:p>
          <a:endParaRPr lang="en-IN" sz="1050">
            <a:latin typeface="Arial" panose="020B0604020202020204" pitchFamily="34" charset="0"/>
            <a:cs typeface="Arial" panose="020B0604020202020204" pitchFamily="34" charset="0"/>
          </a:endParaRPr>
        </a:p>
        <a:p>
          <a:r>
            <a:rPr lang="en-IN" sz="1050">
              <a:latin typeface="Arial" panose="020B0604020202020204" pitchFamily="34" charset="0"/>
              <a:cs typeface="Arial" panose="020B0604020202020204" pitchFamily="34" charset="0"/>
            </a:rPr>
            <a:t>Understand </a:t>
          </a:r>
          <a:r>
            <a:rPr lang="en-IN" sz="1050" b="1">
              <a:latin typeface="Arial" panose="020B0604020202020204" pitchFamily="34" charset="0"/>
              <a:cs typeface="Arial" panose="020B0604020202020204" pitchFamily="34" charset="0"/>
            </a:rPr>
            <a:t>economic strengths and tourism potential</a:t>
          </a:r>
          <a:r>
            <a:rPr lang="en-IN" sz="1050">
              <a:latin typeface="Arial" panose="020B0604020202020204" pitchFamily="34" charset="0"/>
              <a:cs typeface="Arial" panose="020B0604020202020204" pitchFamily="34" charset="0"/>
            </a:rPr>
            <a:t> at the district level.</a:t>
          </a:r>
        </a:p>
        <a:p>
          <a:r>
            <a:rPr lang="en-IN" sz="1050">
              <a:latin typeface="Arial" panose="020B0604020202020204" pitchFamily="34" charset="0"/>
              <a:cs typeface="Arial" panose="020B0604020202020204" pitchFamily="34" charset="0"/>
            </a:rPr>
            <a:t>The lack of a consolidated, interactive platform limits </a:t>
          </a:r>
          <a:r>
            <a:rPr lang="en-IN" sz="1050" b="1">
              <a:latin typeface="Arial" panose="020B0604020202020204" pitchFamily="34" charset="0"/>
              <a:cs typeface="Arial" panose="020B0604020202020204" pitchFamily="34" charset="0"/>
            </a:rPr>
            <a:t>data-driven decision-making</a:t>
          </a:r>
          <a:r>
            <a:rPr lang="en-IN" sz="1050">
              <a:latin typeface="Arial" panose="020B0604020202020204" pitchFamily="34" charset="0"/>
              <a:cs typeface="Arial" panose="020B0604020202020204" pitchFamily="34" charset="0"/>
            </a:rPr>
            <a:t> for regional development, education policies, urban planning, and resource allocation.</a:t>
          </a:r>
        </a:p>
        <a:p>
          <a:endParaRPr lang="en-IN" sz="1050">
            <a:latin typeface="Arial" panose="020B0604020202020204" pitchFamily="34" charset="0"/>
            <a:cs typeface="Arial" panose="020B0604020202020204" pitchFamily="34" charset="0"/>
          </a:endParaRPr>
        </a:p>
        <a:p>
          <a:r>
            <a:rPr lang="en-IN" sz="1050">
              <a:latin typeface="Arial" panose="020B0604020202020204" pitchFamily="34" charset="0"/>
              <a:cs typeface="Arial" panose="020B0604020202020204" pitchFamily="34" charset="0"/>
            </a:rPr>
            <a:t>To address this challenge, this project aims to design an </a:t>
          </a:r>
          <a:r>
            <a:rPr lang="en-IN" sz="1050" b="1">
              <a:latin typeface="Arial" panose="020B0604020202020204" pitchFamily="34" charset="0"/>
              <a:cs typeface="Arial" panose="020B0604020202020204" pitchFamily="34" charset="0"/>
            </a:rPr>
            <a:t>interactive dashboard</a:t>
          </a:r>
          <a:r>
            <a:rPr lang="en-IN" sz="1050">
              <a:latin typeface="Arial" panose="020B0604020202020204" pitchFamily="34" charset="0"/>
              <a:cs typeface="Arial" panose="020B0604020202020204" pitchFamily="34" charset="0"/>
            </a:rPr>
            <a:t> using Maharashtra’s district-level data. The dashboard will integrate </a:t>
          </a:r>
          <a:r>
            <a:rPr lang="en-IN" sz="1050" b="1">
              <a:latin typeface="Arial" panose="020B0604020202020204" pitchFamily="34" charset="0"/>
              <a:cs typeface="Arial" panose="020B0604020202020204" pitchFamily="34" charset="0"/>
            </a:rPr>
            <a:t>KPIs, visual analytics, and comparisons</a:t>
          </a:r>
          <a:r>
            <a:rPr lang="en-IN" sz="1050">
              <a:latin typeface="Arial" panose="020B0604020202020204" pitchFamily="34" charset="0"/>
              <a:cs typeface="Arial" panose="020B0604020202020204" pitchFamily="34" charset="0"/>
            </a:rPr>
            <a:t> to provide insights into population distribution, literacy trends, urbanization, and economic/tourism hotspots.</a:t>
          </a:r>
        </a:p>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1038227</xdr:colOff>
      <xdr:row>19</xdr:row>
      <xdr:rowOff>123825</xdr:rowOff>
    </xdr:from>
    <xdr:to>
      <xdr:col>9</xdr:col>
      <xdr:colOff>457201</xdr:colOff>
      <xdr:row>38</xdr:row>
      <xdr:rowOff>133350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198120</xdr:colOff>
      <xdr:row>0</xdr:row>
      <xdr:rowOff>0</xdr:rowOff>
    </xdr:from>
    <xdr:to>
      <xdr:col>1</xdr:col>
      <xdr:colOff>253365</xdr:colOff>
      <xdr:row>7</xdr:row>
      <xdr:rowOff>91440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98120" y="0"/>
          <a:ext cx="1897380" cy="1318260"/>
        </a:xfrm>
        <a:prstGeom prst="rect">
          <a:avLst/>
        </a:prstGeom>
        <a:effectLst>
          <a:outerShdw blurRad="50800" dist="38100" dir="18900000" algn="bl" rotWithShape="0">
            <a:prstClr val="black">
              <a:alpha val="40000"/>
            </a:prstClr>
          </a:outerShdw>
        </a:effectLst>
      </xdr:spPr>
    </xdr:pic>
    <xdr:clientData/>
  </xdr:twoCellAnchor>
  <xdr:twoCellAnchor>
    <xdr:from>
      <xdr:col>1</xdr:col>
      <xdr:colOff>657225</xdr:colOff>
      <xdr:row>0</xdr:row>
      <xdr:rowOff>114300</xdr:rowOff>
    </xdr:from>
    <xdr:to>
      <xdr:col>12</xdr:col>
      <xdr:colOff>266699</xdr:colOff>
      <xdr:row>5</xdr:row>
      <xdr:rowOff>83820</xdr:rowOff>
    </xdr:to>
    <xdr:sp macro="" textlink="">
      <xdr:nvSpPr>
        <xdr:cNvPr id="5" name="Pentagon 4">
          <a:extLst>
            <a:ext uri="{FF2B5EF4-FFF2-40B4-BE49-F238E27FC236}">
              <a16:creationId xmlns:a16="http://schemas.microsoft.com/office/drawing/2014/main" id="{00000000-0008-0000-0200-000005000000}"/>
            </a:ext>
          </a:extLst>
        </xdr:cNvPr>
        <xdr:cNvSpPr/>
      </xdr:nvSpPr>
      <xdr:spPr>
        <a:xfrm>
          <a:off x="2495550" y="114300"/>
          <a:ext cx="18802349" cy="826770"/>
        </a:xfrm>
        <a:prstGeom prst="homePlate">
          <a:avLst/>
        </a:prstGeom>
        <a:solidFill>
          <a:srgbClr val="6F2929"/>
        </a:solidFill>
        <a:ln>
          <a:solidFill>
            <a:srgbClr val="6F2929"/>
          </a:solidFill>
        </a:ln>
        <a:effectLst>
          <a:innerShdw blurRad="114300">
            <a:prstClr val="black"/>
          </a:innerShdw>
          <a:reflection blurRad="6350" stA="52000" endA="300" endPos="35000" dir="5400000" sy="-100000" algn="bl" rotWithShape="0"/>
          <a:softEdge rad="31750"/>
        </a:effectLst>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u="none">
              <a:solidFill>
                <a:schemeClr val="bg1"/>
              </a:solidFill>
              <a:latin typeface="+mj-lt"/>
            </a:rPr>
            <a:t>State Profile: Maharashtra</a:t>
          </a:r>
        </a:p>
      </xdr:txBody>
    </xdr:sp>
    <xdr:clientData/>
  </xdr:twoCellAnchor>
  <xdr:oneCellAnchor>
    <xdr:from>
      <xdr:col>8</xdr:col>
      <xdr:colOff>350520</xdr:colOff>
      <xdr:row>12</xdr:row>
      <xdr:rowOff>7620</xdr:rowOff>
    </xdr:from>
    <xdr:ext cx="1292662" cy="324769"/>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8061960" y="2110740"/>
          <a:ext cx="1292662" cy="3247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bg1"/>
              </a:solidFill>
            </a:rPr>
            <a:t>(Million)</a:t>
          </a:r>
        </a:p>
      </xdr:txBody>
    </xdr:sp>
    <xdr:clientData/>
  </xdr:oneCellAnchor>
  <xdr:twoCellAnchor>
    <xdr:from>
      <xdr:col>2</xdr:col>
      <xdr:colOff>1122045</xdr:colOff>
      <xdr:row>11</xdr:row>
      <xdr:rowOff>9525</xdr:rowOff>
    </xdr:from>
    <xdr:to>
      <xdr:col>4</xdr:col>
      <xdr:colOff>664845</xdr:colOff>
      <xdr:row>15</xdr:row>
      <xdr:rowOff>104775</xdr:rowOff>
    </xdr:to>
    <xdr:sp macro="" textlink="$B$125">
      <xdr:nvSpPr>
        <xdr:cNvPr id="13" name="Rounded Rectangle 12">
          <a:extLst>
            <a:ext uri="{FF2B5EF4-FFF2-40B4-BE49-F238E27FC236}">
              <a16:creationId xmlns:a16="http://schemas.microsoft.com/office/drawing/2014/main" id="{00000000-0008-0000-0200-00000D000000}"/>
            </a:ext>
          </a:extLst>
        </xdr:cNvPr>
        <xdr:cNvSpPr/>
      </xdr:nvSpPr>
      <xdr:spPr>
        <a:xfrm>
          <a:off x="4865370" y="1895475"/>
          <a:ext cx="3724275" cy="781050"/>
        </a:xfrm>
        <a:prstGeom prst="roundRect">
          <a:avLst/>
        </a:prstGeom>
        <a:solidFill>
          <a:srgbClr val="6F2929"/>
        </a:solidFill>
        <a:ln>
          <a:solidFill>
            <a:srgbClr val="6F2929"/>
          </a:solidFill>
        </a:ln>
        <a:effectLst>
          <a:outerShdw blurRad="63500" sx="102000" sy="102000" algn="ctr" rotWithShape="0">
            <a:prstClr val="black">
              <a:alpha val="40000"/>
            </a:prstClr>
          </a:outerShdw>
          <a:softEdge rad="12700"/>
        </a:effectLst>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87D41A2-E9E7-45AB-91A1-C9A10B8EBBFE}" type="TxLink">
            <a:rPr lang="en-US" sz="2400" b="1" i="0" u="none" strike="noStrike">
              <a:solidFill>
                <a:srgbClr val="FFFFFF"/>
              </a:solidFill>
              <a:latin typeface="Aptos Narrow"/>
            </a:rPr>
            <a:pPr algn="ctr"/>
            <a:t>112.319739</a:t>
          </a:fld>
          <a:endParaRPr lang="en-IN" sz="4000" b="1">
            <a:solidFill>
              <a:schemeClr val="bg1"/>
            </a:solidFill>
          </a:endParaRPr>
        </a:p>
      </xdr:txBody>
    </xdr:sp>
    <xdr:clientData/>
  </xdr:twoCellAnchor>
  <xdr:oneCellAnchor>
    <xdr:from>
      <xdr:col>2</xdr:col>
      <xdr:colOff>2314575</xdr:colOff>
      <xdr:row>13</xdr:row>
      <xdr:rowOff>112395</xdr:rowOff>
    </xdr:from>
    <xdr:ext cx="1292662" cy="324769"/>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6057900" y="2341245"/>
          <a:ext cx="1292662" cy="3247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bg1"/>
              </a:solidFill>
            </a:rPr>
            <a:t>(Million)</a:t>
          </a:r>
        </a:p>
      </xdr:txBody>
    </xdr:sp>
    <xdr:clientData/>
  </xdr:oneCellAnchor>
  <xdr:twoCellAnchor>
    <xdr:from>
      <xdr:col>2</xdr:col>
      <xdr:colOff>704850</xdr:colOff>
      <xdr:row>82</xdr:row>
      <xdr:rowOff>137159</xdr:rowOff>
    </xdr:from>
    <xdr:to>
      <xdr:col>9</xdr:col>
      <xdr:colOff>666750</xdr:colOff>
      <xdr:row>102</xdr:row>
      <xdr:rowOff>85724</xdr:rowOff>
    </xdr:to>
    <xdr:graphicFrame macro="">
      <xdr:nvGraphicFramePr>
        <xdr:cNvPr id="15" name="Chart 14">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828675</xdr:colOff>
      <xdr:row>42</xdr:row>
      <xdr:rowOff>34290</xdr:rowOff>
    </xdr:from>
    <xdr:to>
      <xdr:col>5</xdr:col>
      <xdr:colOff>276225</xdr:colOff>
      <xdr:row>57</xdr:row>
      <xdr:rowOff>148590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1075880</xdr:colOff>
      <xdr:row>21</xdr:row>
      <xdr:rowOff>70424</xdr:rowOff>
    </xdr:from>
    <xdr:to>
      <xdr:col>14</xdr:col>
      <xdr:colOff>27305</xdr:colOff>
      <xdr:row>61</xdr:row>
      <xdr:rowOff>124424</xdr:rowOff>
    </xdr:to>
    <mc:AlternateContent xmlns:mc="http://schemas.openxmlformats.org/markup-compatibility/2006" xmlns:a14="http://schemas.microsoft.com/office/drawing/2010/main">
      <mc:Choice Requires="a14">
        <xdr:graphicFrame macro="">
          <xdr:nvGraphicFramePr>
            <xdr:cNvPr id="19" name="District Name">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microsoft.com/office/drawing/2010/slicer">
              <sle:slicer xmlns:sle="http://schemas.microsoft.com/office/drawing/2010/slicer" name="District Name"/>
            </a:graphicData>
          </a:graphic>
        </xdr:graphicFrame>
      </mc:Choice>
      <mc:Fallback xmlns="">
        <xdr:sp macro="" textlink="">
          <xdr:nvSpPr>
            <xdr:cNvPr id="0" name=""/>
            <xdr:cNvSpPr>
              <a:spLocks noTextEdit="1"/>
            </xdr:cNvSpPr>
          </xdr:nvSpPr>
          <xdr:spPr>
            <a:xfrm>
              <a:off x="17316005" y="3670874"/>
              <a:ext cx="5076000" cy="69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219075</xdr:colOff>
      <xdr:row>41</xdr:row>
      <xdr:rowOff>109538</xdr:rowOff>
    </xdr:from>
    <xdr:to>
      <xdr:col>9</xdr:col>
      <xdr:colOff>847726</xdr:colOff>
      <xdr:row>57</xdr:row>
      <xdr:rowOff>109538</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1049655</xdr:colOff>
      <xdr:row>63</xdr:row>
      <xdr:rowOff>125729</xdr:rowOff>
    </xdr:from>
    <xdr:to>
      <xdr:col>14</xdr:col>
      <xdr:colOff>73080</xdr:colOff>
      <xdr:row>78</xdr:row>
      <xdr:rowOff>190679</xdr:rowOff>
    </xdr:to>
    <mc:AlternateContent xmlns:mc="http://schemas.openxmlformats.org/markup-compatibility/2006" xmlns:a14="http://schemas.microsoft.com/office/drawing/2010/main">
      <mc:Choice Requires="a14">
        <xdr:graphicFrame macro="">
          <xdr:nvGraphicFramePr>
            <xdr:cNvPr id="7" name="Administrative Division">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Administrative Division"/>
            </a:graphicData>
          </a:graphic>
        </xdr:graphicFrame>
      </mc:Choice>
      <mc:Fallback xmlns="">
        <xdr:sp macro="" textlink="">
          <xdr:nvSpPr>
            <xdr:cNvPr id="0" name=""/>
            <xdr:cNvSpPr>
              <a:spLocks noTextEdit="1"/>
            </xdr:cNvSpPr>
          </xdr:nvSpPr>
          <xdr:spPr>
            <a:xfrm>
              <a:off x="17289780" y="10927079"/>
              <a:ext cx="5148000" cy="31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438150</xdr:colOff>
      <xdr:row>105</xdr:row>
      <xdr:rowOff>14288</xdr:rowOff>
    </xdr:from>
    <xdr:to>
      <xdr:col>4</xdr:col>
      <xdr:colOff>923925</xdr:colOff>
      <xdr:row>121</xdr:row>
      <xdr:rowOff>14288</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628650</xdr:colOff>
      <xdr:row>60</xdr:row>
      <xdr:rowOff>57150</xdr:rowOff>
    </xdr:from>
    <xdr:to>
      <xdr:col>5</xdr:col>
      <xdr:colOff>1114425</xdr:colOff>
      <xdr:row>79</xdr:row>
      <xdr:rowOff>123825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352425</xdr:colOff>
      <xdr:row>58</xdr:row>
      <xdr:rowOff>76199</xdr:rowOff>
    </xdr:from>
    <xdr:to>
      <xdr:col>9</xdr:col>
      <xdr:colOff>514350</xdr:colOff>
      <xdr:row>79</xdr:row>
      <xdr:rowOff>9524</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1059180</xdr:colOff>
      <xdr:row>84</xdr:row>
      <xdr:rowOff>34289</xdr:rowOff>
    </xdr:from>
    <xdr:to>
      <xdr:col>14</xdr:col>
      <xdr:colOff>118605</xdr:colOff>
      <xdr:row>111</xdr:row>
      <xdr:rowOff>172439</xdr:rowOff>
    </xdr:to>
    <mc:AlternateContent xmlns:mc="http://schemas.openxmlformats.org/markup-compatibility/2006" xmlns:a14="http://schemas.microsoft.com/office/drawing/2010/main">
      <mc:Choice Requires="a14">
        <xdr:graphicFrame macro="">
          <xdr:nvGraphicFramePr>
            <xdr:cNvPr id="21" name="Year">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7299305" y="14436089"/>
              <a:ext cx="5184000" cy="57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1228725</xdr:colOff>
      <xdr:row>104</xdr:row>
      <xdr:rowOff>114300</xdr:rowOff>
    </xdr:from>
    <xdr:to>
      <xdr:col>9</xdr:col>
      <xdr:colOff>866775</xdr:colOff>
      <xdr:row>123</xdr:row>
      <xdr:rowOff>76200</xdr:rowOff>
    </xdr:to>
    <xdr:graphicFrame macro="">
      <xdr:nvGraphicFramePr>
        <xdr:cNvPr id="23" name="Chart 22">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114301</xdr:colOff>
      <xdr:row>10</xdr:row>
      <xdr:rowOff>152400</xdr:rowOff>
    </xdr:from>
    <xdr:to>
      <xdr:col>9</xdr:col>
      <xdr:colOff>533401</xdr:colOff>
      <xdr:row>18</xdr:row>
      <xdr:rowOff>76200</xdr:rowOff>
    </xdr:to>
    <xdr:sp macro="" textlink="$B$126">
      <xdr:nvSpPr>
        <xdr:cNvPr id="24" name="Flowchart: Off-page Connector 23">
          <a:extLst>
            <a:ext uri="{FF2B5EF4-FFF2-40B4-BE49-F238E27FC236}">
              <a16:creationId xmlns:a16="http://schemas.microsoft.com/office/drawing/2014/main" id="{00000000-0008-0000-0200-000018000000}"/>
            </a:ext>
          </a:extLst>
        </xdr:cNvPr>
        <xdr:cNvSpPr/>
      </xdr:nvSpPr>
      <xdr:spPr>
        <a:xfrm>
          <a:off x="14735176" y="1866900"/>
          <a:ext cx="2038350" cy="1295400"/>
        </a:xfrm>
        <a:prstGeom prst="flowChartOffpageConnector">
          <a:avLst/>
        </a:prstGeom>
        <a:solidFill>
          <a:srgbClr val="6F2929"/>
        </a:solidFill>
        <a:ln>
          <a:solidFill>
            <a:srgbClr val="6F2929"/>
          </a:solidFill>
        </a:ln>
        <a:effectLst>
          <a:outerShdw blurRad="50800" dist="38100" dir="8100000" algn="tr" rotWithShape="0">
            <a:prstClr val="black">
              <a:alpha val="40000"/>
            </a:prstClr>
          </a:outerShdw>
        </a:effectLst>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7EC5C9C2-FEB4-4D43-B772-30CC043CBBE9}" type="TxLink">
            <a:rPr lang="en-US" sz="2800" b="1" i="0" u="none" strike="noStrike">
              <a:solidFill>
                <a:srgbClr val="FFFFFF"/>
              </a:solidFill>
              <a:latin typeface="Aptos Narrow"/>
            </a:rPr>
            <a:pPr algn="ctr"/>
            <a:t>80.86416667</a:t>
          </a:fld>
          <a:endParaRPr lang="en-US" sz="6000" b="1">
            <a:solidFill>
              <a:schemeClr val="bg1"/>
            </a:solidFill>
          </a:endParaRPr>
        </a:p>
      </xdr:txBody>
    </xdr:sp>
    <xdr:clientData/>
  </xdr:twoCellAnchor>
  <xdr:oneCellAnchor>
    <xdr:from>
      <xdr:col>8</xdr:col>
      <xdr:colOff>190500</xdr:colOff>
      <xdr:row>7</xdr:row>
      <xdr:rowOff>19262</xdr:rowOff>
    </xdr:from>
    <xdr:ext cx="1826077" cy="671081"/>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4811375" y="1219412"/>
          <a:ext cx="1826077" cy="6710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IN" sz="1600" b="1">
              <a:solidFill>
                <a:srgbClr val="6F2929"/>
              </a:solidFill>
              <a:latin typeface="Arial Black" panose="020B0A04020102020204" pitchFamily="34" charset="0"/>
            </a:rPr>
            <a:t>Total</a:t>
          </a:r>
          <a:r>
            <a:rPr lang="en-IN" sz="1600" b="1" baseline="0">
              <a:solidFill>
                <a:srgbClr val="6F2929"/>
              </a:solidFill>
              <a:latin typeface="Arial Black" panose="020B0A04020102020204" pitchFamily="34" charset="0"/>
            </a:rPr>
            <a:t> Average </a:t>
          </a:r>
        </a:p>
        <a:p>
          <a:pPr algn="ctr"/>
          <a:r>
            <a:rPr lang="en-IN" sz="1600" b="1" baseline="0">
              <a:solidFill>
                <a:srgbClr val="6F2929"/>
              </a:solidFill>
              <a:latin typeface="Arial Black" panose="020B0A04020102020204" pitchFamily="34" charset="0"/>
            </a:rPr>
            <a:t>Literacy</a:t>
          </a:r>
          <a:endParaRPr lang="en-IN" sz="1600" b="1">
            <a:solidFill>
              <a:srgbClr val="6F2929"/>
            </a:solidFill>
            <a:latin typeface="Arial Black" panose="020B0A04020102020204" pitchFamily="34" charset="0"/>
          </a:endParaRPr>
        </a:p>
      </xdr:txBody>
    </xdr:sp>
    <xdr:clientData/>
  </xdr:oneCellAnchor>
  <xdr:oneCellAnchor>
    <xdr:from>
      <xdr:col>2</xdr:col>
      <xdr:colOff>1847850</xdr:colOff>
      <xdr:row>7</xdr:row>
      <xdr:rowOff>161925</xdr:rowOff>
    </xdr:from>
    <xdr:ext cx="2561470" cy="453970"/>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5591175" y="1362075"/>
          <a:ext cx="2561470" cy="453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rgbClr val="6F2929"/>
              </a:solidFill>
              <a:latin typeface="Arial Black" panose="020B0A04020102020204" pitchFamily="34" charset="0"/>
            </a:rPr>
            <a:t>Total</a:t>
          </a:r>
          <a:r>
            <a:rPr lang="en-IN" sz="2000" b="1">
              <a:solidFill>
                <a:srgbClr val="6F2929"/>
              </a:solidFill>
            </a:rPr>
            <a:t> </a:t>
          </a:r>
          <a:r>
            <a:rPr lang="en-IN" sz="2000" b="1">
              <a:solidFill>
                <a:srgbClr val="6F2929"/>
              </a:solidFill>
              <a:latin typeface="Arial Black" panose="020B0A04020102020204" pitchFamily="34" charset="0"/>
            </a:rPr>
            <a:t>Population</a:t>
          </a:r>
        </a:p>
      </xdr:txBody>
    </xdr:sp>
    <xdr:clientData/>
  </xdr:oneCellAnchor>
  <xdr:twoCellAnchor>
    <xdr:from>
      <xdr:col>5</xdr:col>
      <xdr:colOff>133350</xdr:colOff>
      <xdr:row>11</xdr:row>
      <xdr:rowOff>9525</xdr:rowOff>
    </xdr:from>
    <xdr:to>
      <xdr:col>7</xdr:col>
      <xdr:colOff>923925</xdr:colOff>
      <xdr:row>15</xdr:row>
      <xdr:rowOff>161925</xdr:rowOff>
    </xdr:to>
    <xdr:sp macro="" textlink="$B$127">
      <xdr:nvSpPr>
        <xdr:cNvPr id="28" name="Chevron 27">
          <a:extLst>
            <a:ext uri="{FF2B5EF4-FFF2-40B4-BE49-F238E27FC236}">
              <a16:creationId xmlns:a16="http://schemas.microsoft.com/office/drawing/2014/main" id="{00000000-0008-0000-0200-00001C000000}"/>
            </a:ext>
          </a:extLst>
        </xdr:cNvPr>
        <xdr:cNvSpPr/>
      </xdr:nvSpPr>
      <xdr:spPr>
        <a:xfrm>
          <a:off x="10077450" y="1895475"/>
          <a:ext cx="3086100" cy="838200"/>
        </a:xfrm>
        <a:prstGeom prst="chevron">
          <a:avLst/>
        </a:prstGeom>
        <a:solidFill>
          <a:srgbClr val="6F2929"/>
        </a:solidFill>
        <a:ln>
          <a:solidFill>
            <a:srgbClr val="6F2929"/>
          </a:solidFill>
        </a:ln>
        <a:effectLst>
          <a:outerShdw blurRad="50800" dist="38100" dir="5400000" algn="t" rotWithShape="0">
            <a:prstClr val="black">
              <a:alpha val="40000"/>
            </a:prstClr>
          </a:outerShdw>
        </a:effectLst>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80FD4AE-F67C-4E47-9A39-2335CEEDFA8A}" type="TxLink">
            <a:rPr lang="en-US" sz="2800" b="1" i="0" u="none" strike="noStrike">
              <a:solidFill>
                <a:srgbClr val="FFFFFF"/>
              </a:solidFill>
              <a:latin typeface="Aptos Narrow"/>
            </a:rPr>
            <a:pPr algn="ctr"/>
            <a:t>34104</a:t>
          </a:fld>
          <a:endParaRPr lang="en-IN" sz="2800" b="1">
            <a:solidFill>
              <a:schemeClr val="bg1"/>
            </a:solidFill>
          </a:endParaRPr>
        </a:p>
      </xdr:txBody>
    </xdr:sp>
    <xdr:clientData/>
  </xdr:twoCellAnchor>
  <xdr:oneCellAnchor>
    <xdr:from>
      <xdr:col>5</xdr:col>
      <xdr:colOff>762000</xdr:colOff>
      <xdr:row>8</xdr:row>
      <xdr:rowOff>28575</xdr:rowOff>
    </xdr:from>
    <xdr:ext cx="2333786" cy="453970"/>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10706100" y="1400175"/>
          <a:ext cx="2333786" cy="453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a:solidFill>
                <a:srgbClr val="6F2929"/>
              </a:solidFill>
              <a:latin typeface="Arial Black" panose="020B0A04020102020204" pitchFamily="34" charset="0"/>
            </a:rPr>
            <a:t>Sex Ratio</a:t>
          </a:r>
        </a:p>
      </xdr:txBody>
    </xdr:sp>
    <xdr:clientData/>
  </xdr:oneCellAnchor>
  <xdr:oneCellAnchor>
    <xdr:from>
      <xdr:col>8</xdr:col>
      <xdr:colOff>819150</xdr:colOff>
      <xdr:row>16</xdr:row>
      <xdr:rowOff>66675</xdr:rowOff>
    </xdr:from>
    <xdr:ext cx="646331" cy="382862"/>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15440025" y="2809875"/>
          <a:ext cx="646331" cy="382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bg1"/>
              </a:solidFill>
            </a:rPr>
            <a:t>(%)</a:t>
          </a:r>
        </a:p>
      </xdr:txBody>
    </xdr:sp>
    <xdr:clientData/>
  </xdr:oneCellAnchor>
  <xdr:twoCellAnchor>
    <xdr:from>
      <xdr:col>2</xdr:col>
      <xdr:colOff>1142999</xdr:colOff>
      <xdr:row>123</xdr:row>
      <xdr:rowOff>109538</xdr:rowOff>
    </xdr:from>
    <xdr:to>
      <xdr:col>9</xdr:col>
      <xdr:colOff>942975</xdr:colOff>
      <xdr:row>147</xdr:row>
      <xdr:rowOff>114300</xdr:rowOff>
    </xdr:to>
    <xdr:graphicFrame macro="">
      <xdr:nvGraphicFramePr>
        <xdr:cNvPr id="31" name="Chart 30">
          <a:extLst>
            <a:ext uri="{FF2B5EF4-FFF2-40B4-BE49-F238E27FC236}">
              <a16:creationId xmlns:a16="http://schemas.microsoft.com/office/drawing/2014/main" id="{00000000-0008-0000-02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1009649</xdr:colOff>
      <xdr:row>10</xdr:row>
      <xdr:rowOff>9525</xdr:rowOff>
    </xdr:from>
    <xdr:to>
      <xdr:col>14</xdr:col>
      <xdr:colOff>114300</xdr:colOff>
      <xdr:row>18</xdr:row>
      <xdr:rowOff>38100</xdr:rowOff>
    </xdr:to>
    <mc:AlternateContent xmlns:mc="http://schemas.openxmlformats.org/markup-compatibility/2006" xmlns:tsle="http://schemas.microsoft.com/office/drawing/2012/timeslicer">
      <mc:Choice Requires="tsle">
        <xdr:graphicFrame macro="">
          <xdr:nvGraphicFramePr>
            <xdr:cNvPr id="34" name="Formation Date">
              <a:extLst>
                <a:ext uri="{FF2B5EF4-FFF2-40B4-BE49-F238E27FC236}">
                  <a16:creationId xmlns:a16="http://schemas.microsoft.com/office/drawing/2014/main" id="{00000000-0008-0000-0200-000022000000}"/>
                </a:ext>
              </a:extLst>
            </xdr:cNvPr>
            <xdr:cNvGraphicFramePr/>
          </xdr:nvGraphicFramePr>
          <xdr:xfrm>
            <a:off x="0" y="0"/>
            <a:ext cx="0" cy="0"/>
          </xdr:xfrm>
          <a:graphic>
            <a:graphicData uri="http://schemas.microsoft.com/office/drawing/2012/timeslicer">
              <tsle:timeslicer name="Formation Date"/>
            </a:graphicData>
          </a:graphic>
        </xdr:graphicFrame>
      </mc:Choice>
      <mc:Fallback xmlns="">
        <xdr:sp macro="" textlink="">
          <xdr:nvSpPr>
            <xdr:cNvPr id="0" name=""/>
            <xdr:cNvSpPr>
              <a:spLocks noTextEdit="1"/>
            </xdr:cNvSpPr>
          </xdr:nvSpPr>
          <xdr:spPr>
            <a:xfrm>
              <a:off x="17249774" y="1724025"/>
              <a:ext cx="5229226" cy="170497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Chaudhari" refreshedDate="45910.09305729167" createdVersion="6" refreshedVersion="6" minRefreshableVersion="3" recordCount="36" xr:uid="{00000000-000A-0000-FFFF-FFFF00000000}">
  <cacheSource type="worksheet">
    <worksheetSource ref="A1:X37" sheet="maharashtra-districts"/>
  </cacheSource>
  <cacheFields count="23">
    <cacheField name="District Name" numFmtId="0">
      <sharedItems count="36">
        <s v="Ahilyanagar"/>
        <s v="Akola"/>
        <s v="Amravati"/>
        <s v="Beed"/>
        <s v="Bhandara"/>
        <s v="Buldhana"/>
        <s v="Chandrapur"/>
        <s v="Chhatrapati Sambhaji Nagar"/>
        <s v="Dharashiv"/>
        <s v="Dhule"/>
        <s v="Gadchiroli"/>
        <s v="Gondia"/>
        <s v="Hingoli"/>
        <s v="Jalgaon"/>
        <s v="Jalna"/>
        <s v="Kolhapur"/>
        <s v="Latur"/>
        <s v="Mumbai City"/>
        <s v="Mumbai Suburban"/>
        <s v="Nagpur"/>
        <s v="Nanded"/>
        <s v="Nandurbar"/>
        <s v="Nashik"/>
        <s v="Palghar"/>
        <s v="Parbhani"/>
        <s v="Pune"/>
        <s v="Raigad"/>
        <s v="Ratnagiri"/>
        <s v="Sangli"/>
        <s v="Satara"/>
        <s v="Sindhudurg"/>
        <s v="Solapur"/>
        <s v="Thane"/>
        <s v="Wardha"/>
        <s v="Washim"/>
        <s v="Yavatmal"/>
      </sharedItems>
    </cacheField>
    <cacheField name="District Code" numFmtId="0">
      <sharedItems/>
    </cacheField>
    <cacheField name="Administrative Division" numFmtId="0">
      <sharedItems count="6">
        <s v="Nashik Division"/>
        <s v="Amravati Division"/>
        <s v="Chhatrapati Sambhaji Nagar Division"/>
        <s v="Nagpur Division"/>
        <s v="Pune Division"/>
        <s v="Konkan Division"/>
      </sharedItems>
    </cacheField>
    <cacheField name="Headquarters" numFmtId="0">
      <sharedItems/>
    </cacheField>
    <cacheField name="Number of Talukas" numFmtId="2">
      <sharedItems containsSemiMixedTypes="0" containsString="0" containsNumber="1" containsInteger="1" minValue="0" maxValue="16"/>
    </cacheField>
    <cacheField name="Area (in sq. km)" numFmtId="2">
      <sharedItems containsSemiMixedTypes="0" containsString="0" containsNumber="1" containsInteger="1" minValue="157" maxValue="17048"/>
    </cacheField>
    <cacheField name="Area per Taluka" numFmtId="2">
      <sharedItems containsSemiMixedTypes="0" containsString="0" containsNumber="1" minValue="0" maxValue="1798.75"/>
    </cacheField>
    <cacheField name="Population (Census 2011)" numFmtId="2">
      <sharedItems containsSemiMixedTypes="0" containsString="0" containsNumber="1" containsInteger="1" minValue="849651" maxValue="9429408"/>
    </cacheField>
    <cacheField name="Population (Million)" numFmtId="2">
      <sharedItems containsSemiMixedTypes="0" containsString="0" containsNumber="1" minValue="0.84965100000000005" maxValue="9.4294080000000005"/>
    </cacheField>
    <cacheField name="Population per Taluka" numFmtId="2">
      <sharedItems containsSemiMixedTypes="0" containsString="0" containsNumber="1" minValue="0" maxValue="3.1189873333333331"/>
    </cacheField>
    <cacheField name="Population Density (per sq. km)" numFmtId="2">
      <sharedItems containsSemiMixedTypes="0" containsString="0" containsNumber="1" containsInteger="1" minValue="74" maxValue="20980"/>
    </cacheField>
    <cacheField name="Sex Ratio" numFmtId="2">
      <sharedItems containsSemiMixedTypes="0" containsString="0" containsNumber="1" containsInteger="1" minValue="832" maxValue="1122"/>
    </cacheField>
    <cacheField name="Literacy Rate (%)" numFmtId="2">
      <sharedItems containsSemiMixedTypes="0" containsString="0" containsNumber="1" minValue="64.38" maxValue="89.91"/>
    </cacheField>
    <cacheField name="Literacy Band" numFmtId="0">
      <sharedItems/>
    </cacheField>
    <cacheField name="Urban Population (%)" numFmtId="2">
      <sharedItems containsSemiMixedTypes="0" containsString="0" containsNumber="1" minValue="11" maxValue="100"/>
    </cacheField>
    <cacheField name="Urban Population(abs)" numFmtId="2">
      <sharedItems containsSemiMixedTypes="0" containsString="0" containsNumber="1" minValue="107056.026" maxValue="9356962"/>
    </cacheField>
    <cacheField name="Formation Date" numFmtId="14">
      <sharedItems containsSemiMixedTypes="0" containsNonDate="0" containsDate="1" containsString="0" minDate="1960-05-01T00:00:00" maxDate="2014-08-02T00:00:00"/>
    </cacheField>
    <cacheField name="Year" numFmtId="0">
      <sharedItems containsSemiMixedTypes="0" containsString="0" containsNumber="1" containsInteger="1" minValue="1937" maxValue="2007"/>
    </cacheField>
    <cacheField name="Geographical Coordinates (Latitude and Longitude)" numFmtId="0">
      <sharedItems/>
    </cacheField>
    <cacheField name="Major River(s)" numFmtId="49">
      <sharedItems/>
    </cacheField>
    <cacheField name="Major Crop(s)" numFmtId="49">
      <sharedItems/>
    </cacheField>
    <cacheField name="Key Industries/Economy" numFmtId="49">
      <sharedItems/>
    </cacheField>
    <cacheField name="Tourist Attractions" numFmtId="4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11.170078124997" backgroundQuery="1" createdVersion="6" refreshedVersion="6" minRefreshableVersion="3" recordCount="0" supportSubquery="1" supportAdvancedDrill="1" xr:uid="{00000000-000A-0000-FFFF-FFFF01000000}">
  <cacheSource type="external" connectionId="1"/>
  <cacheFields count="3">
    <cacheField name="[Range].[District Name].[District Name]" caption="District Name" numFmtId="0" level="1">
      <sharedItems count="36">
        <s v="Ahilyanagar"/>
        <s v="Akola"/>
        <s v="Amravati"/>
        <s v="Beed"/>
        <s v="Bhandara"/>
        <s v="Buldhana"/>
        <s v="Chandrapur"/>
        <s v="Chhatrapati Sambhaji Nagar"/>
        <s v="Dharashiv"/>
        <s v="Dhule"/>
        <s v="Gadchiroli"/>
        <s v="Gondia"/>
        <s v="Hingoli"/>
        <s v="Jalgaon"/>
        <s v="Jalna"/>
        <s v="Kolhapur"/>
        <s v="Latur"/>
        <s v="Mumbai City"/>
        <s v="Mumbai Suburban"/>
        <s v="Nagpur"/>
        <s v="Nanded"/>
        <s v="Nandurbar"/>
        <s v="Nashik"/>
        <s v="Palghar"/>
        <s v="Parbhani"/>
        <s v="Pune"/>
        <s v="Raigad"/>
        <s v="Ratnagiri"/>
        <s v="Sangli"/>
        <s v="Satara"/>
        <s v="Sindhudurg"/>
        <s v="Solapur"/>
        <s v="Thane"/>
        <s v="Wardha"/>
        <s v="Washim"/>
        <s v="Yavatmal"/>
      </sharedItems>
    </cacheField>
    <cacheField name="[Measures].[Average of Literacy Rate (%)]" caption="Average of Literacy Rate (%)" numFmtId="0" hierarchy="27" level="32767"/>
    <cacheField name="[Range].[Administrative Division].[Administrative Division]" caption="Administrative Division" numFmtId="0" hierarchy="2" level="1">
      <sharedItems containsSemiMixedTypes="0" containsNonDate="0" containsString="0"/>
    </cacheField>
  </cacheFields>
  <cacheHierarchies count="32">
    <cacheHierarchy uniqueName="[Range].[District Name]" caption="District Name" attribute="1" defaultMemberUniqueName="[Range].[District Name].[All]" allUniqueName="[Range].[District Name].[All]" dimensionUniqueName="[Range]" displayFolder="" count="2" memberValueDatatype="130" unbalanced="0">
      <fieldsUsage count="2">
        <fieldUsage x="-1"/>
        <fieldUsage x="0"/>
      </fieldsUsage>
    </cacheHierarchy>
    <cacheHierarchy uniqueName="[Range].[District Code]" caption="District Code" attribute="1" defaultMemberUniqueName="[Range].[District Code].[All]" allUniqueName="[Range].[District Code].[All]" dimensionUniqueName="[Range]" displayFolder="" count="0" memberValueDatatype="130" unbalanced="0"/>
    <cacheHierarchy uniqueName="[Range].[Administrative Division]" caption="Administrative Division" attribute="1" defaultMemberUniqueName="[Range].[Administrative Division].[All]" allUniqueName="[Range].[Administrative Division].[All]" dimensionUniqueName="[Range]" displayFolder="" count="2" memberValueDatatype="130" unbalanced="0">
      <fieldsUsage count="2">
        <fieldUsage x="-1"/>
        <fieldUsage x="2"/>
      </fieldsUsage>
    </cacheHierarchy>
    <cacheHierarchy uniqueName="[Range].[Headquarters]" caption="Headquarters" attribute="1" defaultMemberUniqueName="[Range].[Headquarters].[All]" allUniqueName="[Range].[Headquarters].[All]" dimensionUniqueName="[Range]" displayFolder="" count="0" memberValueDatatype="130" unbalanced="0"/>
    <cacheHierarchy uniqueName="[Range].[Number of Talukas]" caption="Number of Talukas" attribute="1" defaultMemberUniqueName="[Range].[Number of Talukas].[All]" allUniqueName="[Range].[Number of Talukas].[All]" dimensionUniqueName="[Range]" displayFolder="" count="0" memberValueDatatype="20" unbalanced="0"/>
    <cacheHierarchy uniqueName="[Range].[Area (in sq. km)]" caption="Area (in sq. km)" attribute="1" defaultMemberUniqueName="[Range].[Area (in sq. km)].[All]" allUniqueName="[Range].[Area (in sq. km)].[All]" dimensionUniqueName="[Range]" displayFolder="" count="0" memberValueDatatype="20" unbalanced="0"/>
    <cacheHierarchy uniqueName="[Range].[Area per Taluka]" caption="Area per Taluka" attribute="1" defaultMemberUniqueName="[Range].[Area per Taluka].[All]" allUniqueName="[Range].[Area per Taluka].[All]" dimensionUniqueName="[Range]" displayFolder="" count="0" memberValueDatatype="5" unbalanced="0"/>
    <cacheHierarchy uniqueName="[Range].[Population (Census 2011)]" caption="Population (Census 2011)" attribute="1" defaultMemberUniqueName="[Range].[Population (Census 2011)].[All]" allUniqueName="[Range].[Population (Census 2011)].[All]" dimensionUniqueName="[Range]" displayFolder="" count="0" memberValueDatatype="20" unbalanced="0"/>
    <cacheHierarchy uniqueName="[Range].[Population (Million)]" caption="Population (Million)" attribute="1" defaultMemberUniqueName="[Range].[Population (Million)].[All]" allUniqueName="[Range].[Population (Million)].[All]" dimensionUniqueName="[Range]" displayFolder="" count="0" memberValueDatatype="5" unbalanced="0"/>
    <cacheHierarchy uniqueName="[Range].[Population per Taluka]" caption="Population per Taluka" attribute="1" defaultMemberUniqueName="[Range].[Population per Taluka].[All]" allUniqueName="[Range].[Population per Taluka].[All]" dimensionUniqueName="[Range]" displayFolder="" count="0" memberValueDatatype="5" unbalanced="0"/>
    <cacheHierarchy uniqueName="[Range].[Population Density (per sq. km)]" caption="Population Density (per sq. km)" attribute="1" defaultMemberUniqueName="[Range].[Population Density (per sq. km)].[All]" allUniqueName="[Range].[Population Density (per sq. km)].[All]" dimensionUniqueName="[Range]" displayFolder="" count="0" memberValueDatatype="20" unbalanced="0"/>
    <cacheHierarchy uniqueName="[Range].[Sex Ratio]" caption="Sex Ratio" attribute="1" defaultMemberUniqueName="[Range].[Sex Ratio].[All]" allUniqueName="[Range].[Sex Ratio].[All]" dimensionUniqueName="[Range]" displayFolder="" count="0" memberValueDatatype="20" unbalanced="0"/>
    <cacheHierarchy uniqueName="[Range].[Literacy Rate (%)]" caption="Literacy Rate (%)" attribute="1" defaultMemberUniqueName="[Range].[Literacy Rate (%)].[All]" allUniqueName="[Range].[Literacy Rate (%)].[All]" dimensionUniqueName="[Range]" displayFolder="" count="0" memberValueDatatype="5" unbalanced="0"/>
    <cacheHierarchy uniqueName="[Range].[Literacy Band]" caption="Literacy Band" attribute="1" defaultMemberUniqueName="[Range].[Literacy Band].[All]" allUniqueName="[Range].[Literacy Band].[All]" dimensionUniqueName="[Range]" displayFolder="" count="0" memberValueDatatype="130" unbalanced="0"/>
    <cacheHierarchy uniqueName="[Range].[Urban Population (%)]" caption="Urban Population (%)" attribute="1" defaultMemberUniqueName="[Range].[Urban Population (%)].[All]" allUniqueName="[Range].[Urban Population (%)].[All]" dimensionUniqueName="[Range]" displayFolder="" count="0" memberValueDatatype="5" unbalanced="0"/>
    <cacheHierarchy uniqueName="[Range].[Urban Population(abs)]" caption="Urban Population(abs)" attribute="1" defaultMemberUniqueName="[Range].[Urban Population(abs)].[All]" allUniqueName="[Range].[Urban Population(abs)].[All]" dimensionUniqueName="[Range]" displayFolder="" count="0" memberValueDatatype="5" unbalanced="0"/>
    <cacheHierarchy uniqueName="[Range].[Formation Date]" caption="Formation Date" attribute="1" time="1" defaultMemberUniqueName="[Range].[Formation Date].[All]" allUniqueName="[Range].[Formation 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Geographical Coordinates (Latitude and Longitude)]" caption="Geographical Coordinates (Latitude and Longitude)" attribute="1" defaultMemberUniqueName="[Range].[Geographical Coordinates (Latitude and Longitude)].[All]" allUniqueName="[Range].[Geographical Coordinates (Latitude and Longitude)].[All]" dimensionUniqueName="[Range]" displayFolder="" count="0" memberValueDatatype="130" unbalanced="0"/>
    <cacheHierarchy uniqueName="[Range].[Major River(s)]" caption="Major River(s)" attribute="1" defaultMemberUniqueName="[Range].[Major River(s)].[All]" allUniqueName="[Range].[Major River(s)].[All]" dimensionUniqueName="[Range]" displayFolder="" count="0" memberValueDatatype="130" unbalanced="0"/>
    <cacheHierarchy uniqueName="[Range].[Major Crop(s)]" caption="Major Crop(s)" attribute="1" defaultMemberUniqueName="[Range].[Major Crop(s)].[All]" allUniqueName="[Range].[Major Crop(s)].[All]" dimensionUniqueName="[Range]" displayFolder="" count="0" memberValueDatatype="130" unbalanced="0"/>
    <cacheHierarchy uniqueName="[Range].[Key Industries/Economy]" caption="Key Industries/Economy" attribute="1" defaultMemberUniqueName="[Range].[Key Industries/Economy].[All]" allUniqueName="[Range].[Key Industries/Economy].[All]" dimensionUniqueName="[Range]" displayFolder="" count="0" memberValueDatatype="130" unbalanced="0"/>
    <cacheHierarchy uniqueName="[Range].[Tourist Attractions]" caption="Tourist Attractions" attribute="1" defaultMemberUniqueName="[Range].[Tourist Attractions].[All]" allUniqueName="[Range].[Tourist Attrac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Literacy Rate (%)]" caption="Sum of Literacy Rate (%)" measure="1" displayFolder="" measureGroup="Range" count="0" hidden="1">
      <extLst>
        <ext xmlns:x15="http://schemas.microsoft.com/office/spreadsheetml/2010/11/main" uri="{B97F6D7D-B522-45F9-BDA1-12C45D357490}">
          <x15:cacheHierarchy aggregatedColumn="12"/>
        </ext>
      </extLst>
    </cacheHierarchy>
    <cacheHierarchy uniqueName="[Measures].[Count of District Name]" caption="Count of District Name" measure="1" displayFolder="" measureGroup="Range" count="0" hidden="1">
      <extLst>
        <ext xmlns:x15="http://schemas.microsoft.com/office/spreadsheetml/2010/11/main" uri="{B97F6D7D-B522-45F9-BDA1-12C45D357490}">
          <x15:cacheHierarchy aggregatedColumn="0"/>
        </ext>
      </extLst>
    </cacheHierarchy>
    <cacheHierarchy uniqueName="[Measures].[Average of Literacy Rate (%)]" caption="Average of Literacy Rate (%)"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opulation (Census 2011)]" caption="Sum of Population (Census 2011)" measure="1" displayFolder="" measureGroup="Range" count="0" hidden="1">
      <extLst>
        <ext xmlns:x15="http://schemas.microsoft.com/office/spreadsheetml/2010/11/main" uri="{B97F6D7D-B522-45F9-BDA1-12C45D357490}">
          <x15:cacheHierarchy aggregatedColumn="7"/>
        </ext>
      </extLst>
    </cacheHierarchy>
    <cacheHierarchy uniqueName="[Measures].[Count of District Code]" caption="Count of District Code" measure="1" displayFolder="" measureGroup="Range" count="0" hidden="1">
      <extLst>
        <ext xmlns:x15="http://schemas.microsoft.com/office/spreadsheetml/2010/11/main" uri="{B97F6D7D-B522-45F9-BDA1-12C45D357490}">
          <x15:cacheHierarchy aggregatedColumn="1"/>
        </ext>
      </extLst>
    </cacheHierarchy>
    <cacheHierarchy uniqueName="[Measures].[Sum of Area (in sq. km)]" caption="Sum of Area (in sq. km)" measure="1" displayFolder="" measureGroup="Range" count="0" hidden="1">
      <extLst>
        <ext xmlns:x15="http://schemas.microsoft.com/office/spreadsheetml/2010/11/main" uri="{B97F6D7D-B522-45F9-BDA1-12C45D357490}">
          <x15:cacheHierarchy aggregatedColumn="5"/>
        </ext>
      </extLst>
    </cacheHierarchy>
    <cacheHierarchy uniqueName="[Measures].[Sum of Urban Population(abs)]" caption="Sum of Urban Population(abs)"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11.170081597222" backgroundQuery="1" createdVersion="6" refreshedVersion="6" minRefreshableVersion="3" recordCount="0" supportSubquery="1" supportAdvancedDrill="1" xr:uid="{00000000-000A-0000-FFFF-FFFF02000000}">
  <cacheSource type="external" connectionId="1"/>
  <cacheFields count="2">
    <cacheField name="[Range].[Administrative Division].[Administrative Division]" caption="Administrative Division" numFmtId="0" hierarchy="2" level="1">
      <sharedItems count="6">
        <s v="Amravati Division"/>
        <s v="Chhatrapati Sambhaji Nagar Division"/>
        <s v="Konkan Division"/>
        <s v="Nagpur Division"/>
        <s v="Nashik Division"/>
        <s v="Pune Division"/>
      </sharedItems>
    </cacheField>
    <cacheField name="[Measures].[Count of District Name]" caption="Count of District Name" numFmtId="0" hierarchy="26" level="32767"/>
  </cacheFields>
  <cacheHierarchies count="32">
    <cacheHierarchy uniqueName="[Range].[District Name]" caption="District Name" attribute="1" defaultMemberUniqueName="[Range].[District Name].[All]" allUniqueName="[Range].[District Name].[All]" dimensionUniqueName="[Range]" displayFolder="" count="0" memberValueDatatype="130" unbalanced="0"/>
    <cacheHierarchy uniqueName="[Range].[District Code]" caption="District Code" attribute="1" defaultMemberUniqueName="[Range].[District Code].[All]" allUniqueName="[Range].[District Code].[All]" dimensionUniqueName="[Range]" displayFolder="" count="0" memberValueDatatype="130" unbalanced="0"/>
    <cacheHierarchy uniqueName="[Range].[Administrative Division]" caption="Administrative Division" attribute="1" defaultMemberUniqueName="[Range].[Administrative Division].[All]" allUniqueName="[Range].[Administrative Division].[All]" dimensionUniqueName="[Range]" displayFolder="" count="2" memberValueDatatype="130" unbalanced="0">
      <fieldsUsage count="2">
        <fieldUsage x="-1"/>
        <fieldUsage x="0"/>
      </fieldsUsage>
    </cacheHierarchy>
    <cacheHierarchy uniqueName="[Range].[Headquarters]" caption="Headquarters" attribute="1" defaultMemberUniqueName="[Range].[Headquarters].[All]" allUniqueName="[Range].[Headquarters].[All]" dimensionUniqueName="[Range]" displayFolder="" count="0" memberValueDatatype="130" unbalanced="0"/>
    <cacheHierarchy uniqueName="[Range].[Number of Talukas]" caption="Number of Talukas" attribute="1" defaultMemberUniqueName="[Range].[Number of Talukas].[All]" allUniqueName="[Range].[Number of Talukas].[All]" dimensionUniqueName="[Range]" displayFolder="" count="0" memberValueDatatype="20" unbalanced="0"/>
    <cacheHierarchy uniqueName="[Range].[Area (in sq. km)]" caption="Area (in sq. km)" attribute="1" defaultMemberUniqueName="[Range].[Area (in sq. km)].[All]" allUniqueName="[Range].[Area (in sq. km)].[All]" dimensionUniqueName="[Range]" displayFolder="" count="0" memberValueDatatype="20" unbalanced="0"/>
    <cacheHierarchy uniqueName="[Range].[Area per Taluka]" caption="Area per Taluka" attribute="1" defaultMemberUniqueName="[Range].[Area per Taluka].[All]" allUniqueName="[Range].[Area per Taluka].[All]" dimensionUniqueName="[Range]" displayFolder="" count="0" memberValueDatatype="5" unbalanced="0"/>
    <cacheHierarchy uniqueName="[Range].[Population (Census 2011)]" caption="Population (Census 2011)" attribute="1" defaultMemberUniqueName="[Range].[Population (Census 2011)].[All]" allUniqueName="[Range].[Population (Census 2011)].[All]" dimensionUniqueName="[Range]" displayFolder="" count="0" memberValueDatatype="20" unbalanced="0"/>
    <cacheHierarchy uniqueName="[Range].[Population (Million)]" caption="Population (Million)" attribute="1" defaultMemberUniqueName="[Range].[Population (Million)].[All]" allUniqueName="[Range].[Population (Million)].[All]" dimensionUniqueName="[Range]" displayFolder="" count="0" memberValueDatatype="5" unbalanced="0"/>
    <cacheHierarchy uniqueName="[Range].[Population per Taluka]" caption="Population per Taluka" attribute="1" defaultMemberUniqueName="[Range].[Population per Taluka].[All]" allUniqueName="[Range].[Population per Taluka].[All]" dimensionUniqueName="[Range]" displayFolder="" count="0" memberValueDatatype="5" unbalanced="0"/>
    <cacheHierarchy uniqueName="[Range].[Population Density (per sq. km)]" caption="Population Density (per sq. km)" attribute="1" defaultMemberUniqueName="[Range].[Population Density (per sq. km)].[All]" allUniqueName="[Range].[Population Density (per sq. km)].[All]" dimensionUniqueName="[Range]" displayFolder="" count="0" memberValueDatatype="20" unbalanced="0"/>
    <cacheHierarchy uniqueName="[Range].[Sex Ratio]" caption="Sex Ratio" attribute="1" defaultMemberUniqueName="[Range].[Sex Ratio].[All]" allUniqueName="[Range].[Sex Ratio].[All]" dimensionUniqueName="[Range]" displayFolder="" count="0" memberValueDatatype="20" unbalanced="0"/>
    <cacheHierarchy uniqueName="[Range].[Literacy Rate (%)]" caption="Literacy Rate (%)" attribute="1" defaultMemberUniqueName="[Range].[Literacy Rate (%)].[All]" allUniqueName="[Range].[Literacy Rate (%)].[All]" dimensionUniqueName="[Range]" displayFolder="" count="0" memberValueDatatype="5" unbalanced="0"/>
    <cacheHierarchy uniqueName="[Range].[Literacy Band]" caption="Literacy Band" attribute="1" defaultMemberUniqueName="[Range].[Literacy Band].[All]" allUniqueName="[Range].[Literacy Band].[All]" dimensionUniqueName="[Range]" displayFolder="" count="0" memberValueDatatype="130" unbalanced="0"/>
    <cacheHierarchy uniqueName="[Range].[Urban Population (%)]" caption="Urban Population (%)" attribute="1" defaultMemberUniqueName="[Range].[Urban Population (%)].[All]" allUniqueName="[Range].[Urban Population (%)].[All]" dimensionUniqueName="[Range]" displayFolder="" count="0" memberValueDatatype="5" unbalanced="0"/>
    <cacheHierarchy uniqueName="[Range].[Urban Population(abs)]" caption="Urban Population(abs)" attribute="1" defaultMemberUniqueName="[Range].[Urban Population(abs)].[All]" allUniqueName="[Range].[Urban Population(abs)].[All]" dimensionUniqueName="[Range]" displayFolder="" count="0" memberValueDatatype="5" unbalanced="0"/>
    <cacheHierarchy uniqueName="[Range].[Formation Date]" caption="Formation Date" attribute="1" time="1" defaultMemberUniqueName="[Range].[Formation Date].[All]" allUniqueName="[Range].[Formation 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Geographical Coordinates (Latitude and Longitude)]" caption="Geographical Coordinates (Latitude and Longitude)" attribute="1" defaultMemberUniqueName="[Range].[Geographical Coordinates (Latitude and Longitude)].[All]" allUniqueName="[Range].[Geographical Coordinates (Latitude and Longitude)].[All]" dimensionUniqueName="[Range]" displayFolder="" count="0" memberValueDatatype="130" unbalanced="0"/>
    <cacheHierarchy uniqueName="[Range].[Major River(s)]" caption="Major River(s)" attribute="1" defaultMemberUniqueName="[Range].[Major River(s)].[All]" allUniqueName="[Range].[Major River(s)].[All]" dimensionUniqueName="[Range]" displayFolder="" count="0" memberValueDatatype="130" unbalanced="0"/>
    <cacheHierarchy uniqueName="[Range].[Major Crop(s)]" caption="Major Crop(s)" attribute="1" defaultMemberUniqueName="[Range].[Major Crop(s)].[All]" allUniqueName="[Range].[Major Crop(s)].[All]" dimensionUniqueName="[Range]" displayFolder="" count="0" memberValueDatatype="130" unbalanced="0"/>
    <cacheHierarchy uniqueName="[Range].[Key Industries/Economy]" caption="Key Industries/Economy" attribute="1" defaultMemberUniqueName="[Range].[Key Industries/Economy].[All]" allUniqueName="[Range].[Key Industries/Economy].[All]" dimensionUniqueName="[Range]" displayFolder="" count="0" memberValueDatatype="130" unbalanced="0"/>
    <cacheHierarchy uniqueName="[Range].[Tourist Attractions]" caption="Tourist Attractions" attribute="1" defaultMemberUniqueName="[Range].[Tourist Attractions].[All]" allUniqueName="[Range].[Tourist Attrac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Literacy Rate (%)]" caption="Sum of Literacy Rate (%)" measure="1" displayFolder="" measureGroup="Range" count="0" hidden="1">
      <extLst>
        <ext xmlns:x15="http://schemas.microsoft.com/office/spreadsheetml/2010/11/main" uri="{B97F6D7D-B522-45F9-BDA1-12C45D357490}">
          <x15:cacheHierarchy aggregatedColumn="12"/>
        </ext>
      </extLst>
    </cacheHierarchy>
    <cacheHierarchy uniqueName="[Measures].[Count of District Name]" caption="Count of District Nam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Literacy Rate (%)]" caption="Average of Literacy Rate (%)" measure="1" displayFolder="" measureGroup="Range" count="0" hidden="1">
      <extLst>
        <ext xmlns:x15="http://schemas.microsoft.com/office/spreadsheetml/2010/11/main" uri="{B97F6D7D-B522-45F9-BDA1-12C45D357490}">
          <x15:cacheHierarchy aggregatedColumn="12"/>
        </ext>
      </extLst>
    </cacheHierarchy>
    <cacheHierarchy uniqueName="[Measures].[Sum of Population (Census 2011)]" caption="Sum of Population (Census 2011)" measure="1" displayFolder="" measureGroup="Range" count="0" hidden="1">
      <extLst>
        <ext xmlns:x15="http://schemas.microsoft.com/office/spreadsheetml/2010/11/main" uri="{B97F6D7D-B522-45F9-BDA1-12C45D357490}">
          <x15:cacheHierarchy aggregatedColumn="7"/>
        </ext>
      </extLst>
    </cacheHierarchy>
    <cacheHierarchy uniqueName="[Measures].[Count of District Code]" caption="Count of District Code" measure="1" displayFolder="" measureGroup="Range" count="0" hidden="1">
      <extLst>
        <ext xmlns:x15="http://schemas.microsoft.com/office/spreadsheetml/2010/11/main" uri="{B97F6D7D-B522-45F9-BDA1-12C45D357490}">
          <x15:cacheHierarchy aggregatedColumn="1"/>
        </ext>
      </extLst>
    </cacheHierarchy>
    <cacheHierarchy uniqueName="[Measures].[Sum of Area (in sq. km)]" caption="Sum of Area (in sq. km)" measure="1" displayFolder="" measureGroup="Range" count="0" hidden="1">
      <extLst>
        <ext xmlns:x15="http://schemas.microsoft.com/office/spreadsheetml/2010/11/main" uri="{B97F6D7D-B522-45F9-BDA1-12C45D357490}">
          <x15:cacheHierarchy aggregatedColumn="5"/>
        </ext>
      </extLst>
    </cacheHierarchy>
    <cacheHierarchy uniqueName="[Measures].[Sum of Urban Population(abs)]" caption="Sum of Urban Population(abs)"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11.170079050928" backgroundQuery="1" createdVersion="6" refreshedVersion="6" minRefreshableVersion="3" recordCount="0" supportSubquery="1" supportAdvancedDrill="1" xr:uid="{00000000-000A-0000-FFFF-FFFF03000000}">
  <cacheSource type="external" connectionId="1"/>
  <cacheFields count="2">
    <cacheField name="[Range].[Administrative Division].[Administrative Division]" caption="Administrative Division" numFmtId="0" hierarchy="2" level="1">
      <sharedItems count="6">
        <s v="Amravati Division"/>
        <s v="Chhatrapati Sambhaji Nagar Division"/>
        <s v="Konkan Division"/>
        <s v="Nagpur Division"/>
        <s v="Nashik Division"/>
        <s v="Pune Division"/>
      </sharedItems>
    </cacheField>
    <cacheField name="[Measures].[Average of Literacy Rate (%)]" caption="Average of Literacy Rate (%)" numFmtId="0" hierarchy="27" level="32767"/>
  </cacheFields>
  <cacheHierarchies count="32">
    <cacheHierarchy uniqueName="[Range].[District Name]" caption="District Name" attribute="1" defaultMemberUniqueName="[Range].[District Name].[All]" allUniqueName="[Range].[District Name].[All]" dimensionUniqueName="[Range]" displayFolder="" count="0" memberValueDatatype="130" unbalanced="0"/>
    <cacheHierarchy uniqueName="[Range].[District Code]" caption="District Code" attribute="1" defaultMemberUniqueName="[Range].[District Code].[All]" allUniqueName="[Range].[District Code].[All]" dimensionUniqueName="[Range]" displayFolder="" count="0" memberValueDatatype="130" unbalanced="0"/>
    <cacheHierarchy uniqueName="[Range].[Administrative Division]" caption="Administrative Division" attribute="1" defaultMemberUniqueName="[Range].[Administrative Division].[All]" allUniqueName="[Range].[Administrative Division].[All]" dimensionUniqueName="[Range]" displayFolder="" count="2" memberValueDatatype="130" unbalanced="0">
      <fieldsUsage count="2">
        <fieldUsage x="-1"/>
        <fieldUsage x="0"/>
      </fieldsUsage>
    </cacheHierarchy>
    <cacheHierarchy uniqueName="[Range].[Headquarters]" caption="Headquarters" attribute="1" defaultMemberUniqueName="[Range].[Headquarters].[All]" allUniqueName="[Range].[Headquarters].[All]" dimensionUniqueName="[Range]" displayFolder="" count="0" memberValueDatatype="130" unbalanced="0"/>
    <cacheHierarchy uniqueName="[Range].[Number of Talukas]" caption="Number of Talukas" attribute="1" defaultMemberUniqueName="[Range].[Number of Talukas].[All]" allUniqueName="[Range].[Number of Talukas].[All]" dimensionUniqueName="[Range]" displayFolder="" count="0" memberValueDatatype="20" unbalanced="0"/>
    <cacheHierarchy uniqueName="[Range].[Area (in sq. km)]" caption="Area (in sq. km)" attribute="1" defaultMemberUniqueName="[Range].[Area (in sq. km)].[All]" allUniqueName="[Range].[Area (in sq. km)].[All]" dimensionUniqueName="[Range]" displayFolder="" count="0" memberValueDatatype="20" unbalanced="0"/>
    <cacheHierarchy uniqueName="[Range].[Area per Taluka]" caption="Area per Taluka" attribute="1" defaultMemberUniqueName="[Range].[Area per Taluka].[All]" allUniqueName="[Range].[Area per Taluka].[All]" dimensionUniqueName="[Range]" displayFolder="" count="0" memberValueDatatype="5" unbalanced="0"/>
    <cacheHierarchy uniqueName="[Range].[Population (Census 2011)]" caption="Population (Census 2011)" attribute="1" defaultMemberUniqueName="[Range].[Population (Census 2011)].[All]" allUniqueName="[Range].[Population (Census 2011)].[All]" dimensionUniqueName="[Range]" displayFolder="" count="0" memberValueDatatype="20" unbalanced="0"/>
    <cacheHierarchy uniqueName="[Range].[Population (Million)]" caption="Population (Million)" attribute="1" defaultMemberUniqueName="[Range].[Population (Million)].[All]" allUniqueName="[Range].[Population (Million)].[All]" dimensionUniqueName="[Range]" displayFolder="" count="0" memberValueDatatype="5" unbalanced="0"/>
    <cacheHierarchy uniqueName="[Range].[Population per Taluka]" caption="Population per Taluka" attribute="1" defaultMemberUniqueName="[Range].[Population per Taluka].[All]" allUniqueName="[Range].[Population per Taluka].[All]" dimensionUniqueName="[Range]" displayFolder="" count="0" memberValueDatatype="5" unbalanced="0"/>
    <cacheHierarchy uniqueName="[Range].[Population Density (per sq. km)]" caption="Population Density (per sq. km)" attribute="1" defaultMemberUniqueName="[Range].[Population Density (per sq. km)].[All]" allUniqueName="[Range].[Population Density (per sq. km)].[All]" dimensionUniqueName="[Range]" displayFolder="" count="0" memberValueDatatype="20" unbalanced="0"/>
    <cacheHierarchy uniqueName="[Range].[Sex Ratio]" caption="Sex Ratio" attribute="1" defaultMemberUniqueName="[Range].[Sex Ratio].[All]" allUniqueName="[Range].[Sex Ratio].[All]" dimensionUniqueName="[Range]" displayFolder="" count="0" memberValueDatatype="20" unbalanced="0"/>
    <cacheHierarchy uniqueName="[Range].[Literacy Rate (%)]" caption="Literacy Rate (%)" attribute="1" defaultMemberUniqueName="[Range].[Literacy Rate (%)].[All]" allUniqueName="[Range].[Literacy Rate (%)].[All]" dimensionUniqueName="[Range]" displayFolder="" count="0" memberValueDatatype="5" unbalanced="0"/>
    <cacheHierarchy uniqueName="[Range].[Literacy Band]" caption="Literacy Band" attribute="1" defaultMemberUniqueName="[Range].[Literacy Band].[All]" allUniqueName="[Range].[Literacy Band].[All]" dimensionUniqueName="[Range]" displayFolder="" count="0" memberValueDatatype="130" unbalanced="0"/>
    <cacheHierarchy uniqueName="[Range].[Urban Population (%)]" caption="Urban Population (%)" attribute="1" defaultMemberUniqueName="[Range].[Urban Population (%)].[All]" allUniqueName="[Range].[Urban Population (%)].[All]" dimensionUniqueName="[Range]" displayFolder="" count="0" memberValueDatatype="5" unbalanced="0"/>
    <cacheHierarchy uniqueName="[Range].[Urban Population(abs)]" caption="Urban Population(abs)" attribute="1" defaultMemberUniqueName="[Range].[Urban Population(abs)].[All]" allUniqueName="[Range].[Urban Population(abs)].[All]" dimensionUniqueName="[Range]" displayFolder="" count="0" memberValueDatatype="5" unbalanced="0"/>
    <cacheHierarchy uniqueName="[Range].[Formation Date]" caption="Formation Date" attribute="1" time="1" defaultMemberUniqueName="[Range].[Formation Date].[All]" allUniqueName="[Range].[Formation 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Geographical Coordinates (Latitude and Longitude)]" caption="Geographical Coordinates (Latitude and Longitude)" attribute="1" defaultMemberUniqueName="[Range].[Geographical Coordinates (Latitude and Longitude)].[All]" allUniqueName="[Range].[Geographical Coordinates (Latitude and Longitude)].[All]" dimensionUniqueName="[Range]" displayFolder="" count="0" memberValueDatatype="130" unbalanced="0"/>
    <cacheHierarchy uniqueName="[Range].[Major River(s)]" caption="Major River(s)" attribute="1" defaultMemberUniqueName="[Range].[Major River(s)].[All]" allUniqueName="[Range].[Major River(s)].[All]" dimensionUniqueName="[Range]" displayFolder="" count="0" memberValueDatatype="130" unbalanced="0"/>
    <cacheHierarchy uniqueName="[Range].[Major Crop(s)]" caption="Major Crop(s)" attribute="1" defaultMemberUniqueName="[Range].[Major Crop(s)].[All]" allUniqueName="[Range].[Major Crop(s)].[All]" dimensionUniqueName="[Range]" displayFolder="" count="0" memberValueDatatype="130" unbalanced="0"/>
    <cacheHierarchy uniqueName="[Range].[Key Industries/Economy]" caption="Key Industries/Economy" attribute="1" defaultMemberUniqueName="[Range].[Key Industries/Economy].[All]" allUniqueName="[Range].[Key Industries/Economy].[All]" dimensionUniqueName="[Range]" displayFolder="" count="0" memberValueDatatype="130" unbalanced="0"/>
    <cacheHierarchy uniqueName="[Range].[Tourist Attractions]" caption="Tourist Attractions" attribute="1" defaultMemberUniqueName="[Range].[Tourist Attractions].[All]" allUniqueName="[Range].[Tourist Attrac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Literacy Rate (%)]" caption="Sum of Literacy Rate (%)" measure="1" displayFolder="" measureGroup="Range" count="0" hidden="1">
      <extLst>
        <ext xmlns:x15="http://schemas.microsoft.com/office/spreadsheetml/2010/11/main" uri="{B97F6D7D-B522-45F9-BDA1-12C45D357490}">
          <x15:cacheHierarchy aggregatedColumn="12"/>
        </ext>
      </extLst>
    </cacheHierarchy>
    <cacheHierarchy uniqueName="[Measures].[Count of District Name]" caption="Count of District Name" measure="1" displayFolder="" measureGroup="Range" count="0" hidden="1">
      <extLst>
        <ext xmlns:x15="http://schemas.microsoft.com/office/spreadsheetml/2010/11/main" uri="{B97F6D7D-B522-45F9-BDA1-12C45D357490}">
          <x15:cacheHierarchy aggregatedColumn="0"/>
        </ext>
      </extLst>
    </cacheHierarchy>
    <cacheHierarchy uniqueName="[Measures].[Average of Literacy Rate (%)]" caption="Average of Literacy Rate (%)"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opulation (Census 2011)]" caption="Sum of Population (Census 2011)" measure="1" displayFolder="" measureGroup="Range" count="0" hidden="1">
      <extLst>
        <ext xmlns:x15="http://schemas.microsoft.com/office/spreadsheetml/2010/11/main" uri="{B97F6D7D-B522-45F9-BDA1-12C45D357490}">
          <x15:cacheHierarchy aggregatedColumn="7"/>
        </ext>
      </extLst>
    </cacheHierarchy>
    <cacheHierarchy uniqueName="[Measures].[Count of District Code]" caption="Count of District Code" measure="1" displayFolder="" measureGroup="Range" count="0" hidden="1">
      <extLst>
        <ext xmlns:x15="http://schemas.microsoft.com/office/spreadsheetml/2010/11/main" uri="{B97F6D7D-B522-45F9-BDA1-12C45D357490}">
          <x15:cacheHierarchy aggregatedColumn="1"/>
        </ext>
      </extLst>
    </cacheHierarchy>
    <cacheHierarchy uniqueName="[Measures].[Sum of Area (in sq. km)]" caption="Sum of Area (in sq. km)" measure="1" displayFolder="" measureGroup="Range" count="0" hidden="1">
      <extLst>
        <ext xmlns:x15="http://schemas.microsoft.com/office/spreadsheetml/2010/11/main" uri="{B97F6D7D-B522-45F9-BDA1-12C45D357490}">
          <x15:cacheHierarchy aggregatedColumn="5"/>
        </ext>
      </extLst>
    </cacheHierarchy>
    <cacheHierarchy uniqueName="[Measures].[Sum of Urban Population(abs)]" caption="Sum of Urban Population(abs)"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11.123168402781" backgroundQuery="1" createdVersion="3" refreshedVersion="6" minRefreshableVersion="3" recordCount="0" supportSubquery="1" supportAdvancedDrill="1" xr:uid="{00000000-000A-0000-FFFF-FFFF04000000}">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Range].[District Name]" caption="District Name" attribute="1" defaultMemberUniqueName="[Range].[District Name].[All]" allUniqueName="[Range].[District Name].[All]" dimensionUniqueName="[Range]" displayFolder="" count="0" memberValueDatatype="130" unbalanced="0"/>
    <cacheHierarchy uniqueName="[Range].[District Code]" caption="District Code" attribute="1" defaultMemberUniqueName="[Range].[District Code].[All]" allUniqueName="[Range].[District Code].[All]" dimensionUniqueName="[Range]" displayFolder="" count="0" memberValueDatatype="130" unbalanced="0"/>
    <cacheHierarchy uniqueName="[Range].[Administrative Division]" caption="Administrative Division" attribute="1" defaultMemberUniqueName="[Range].[Administrative Division].[All]" allUniqueName="[Range].[Administrative Division].[All]" dimensionUniqueName="[Range]" displayFolder="" count="2" memberValueDatatype="130" unbalanced="0"/>
    <cacheHierarchy uniqueName="[Range].[Headquarters]" caption="Headquarters" attribute="1" defaultMemberUniqueName="[Range].[Headquarters].[All]" allUniqueName="[Range].[Headquarters].[All]" dimensionUniqueName="[Range]" displayFolder="" count="0" memberValueDatatype="130" unbalanced="0"/>
    <cacheHierarchy uniqueName="[Range].[Number of Talukas]" caption="Number of Talukas" attribute="1" defaultMemberUniqueName="[Range].[Number of Talukas].[All]" allUniqueName="[Range].[Number of Talukas].[All]" dimensionUniqueName="[Range]" displayFolder="" count="0" memberValueDatatype="20" unbalanced="0"/>
    <cacheHierarchy uniqueName="[Range].[Area (in sq. km)]" caption="Area (in sq. km)" attribute="1" defaultMemberUniqueName="[Range].[Area (in sq. km)].[All]" allUniqueName="[Range].[Area (in sq. km)].[All]" dimensionUniqueName="[Range]" displayFolder="" count="0" memberValueDatatype="20" unbalanced="0"/>
    <cacheHierarchy uniqueName="[Range].[Area per Taluka]" caption="Area per Taluka" attribute="1" defaultMemberUniqueName="[Range].[Area per Taluka].[All]" allUniqueName="[Range].[Area per Taluka].[All]" dimensionUniqueName="[Range]" displayFolder="" count="0" memberValueDatatype="5" unbalanced="0"/>
    <cacheHierarchy uniqueName="[Range].[Population (Census 2011)]" caption="Population (Census 2011)" attribute="1" defaultMemberUniqueName="[Range].[Population (Census 2011)].[All]" allUniqueName="[Range].[Population (Census 2011)].[All]" dimensionUniqueName="[Range]" displayFolder="" count="0" memberValueDatatype="20" unbalanced="0"/>
    <cacheHierarchy uniqueName="[Range].[Population (Million)]" caption="Population (Million)" attribute="1" defaultMemberUniqueName="[Range].[Population (Million)].[All]" allUniqueName="[Range].[Population (Million)].[All]" dimensionUniqueName="[Range]" displayFolder="" count="0" memberValueDatatype="5" unbalanced="0"/>
    <cacheHierarchy uniqueName="[Range].[Population per Taluka]" caption="Population per Taluka" attribute="1" defaultMemberUniqueName="[Range].[Population per Taluka].[All]" allUniqueName="[Range].[Population per Taluka].[All]" dimensionUniqueName="[Range]" displayFolder="" count="0" memberValueDatatype="5" unbalanced="0"/>
    <cacheHierarchy uniqueName="[Range].[Population Density (per sq. km)]" caption="Population Density (per sq. km)" attribute="1" defaultMemberUniqueName="[Range].[Population Density (per sq. km)].[All]" allUniqueName="[Range].[Population Density (per sq. km)].[All]" dimensionUniqueName="[Range]" displayFolder="" count="0" memberValueDatatype="20" unbalanced="0"/>
    <cacheHierarchy uniqueName="[Range].[Sex Ratio]" caption="Sex Ratio" attribute="1" defaultMemberUniqueName="[Range].[Sex Ratio].[All]" allUniqueName="[Range].[Sex Ratio].[All]" dimensionUniqueName="[Range]" displayFolder="" count="0" memberValueDatatype="20" unbalanced="0"/>
    <cacheHierarchy uniqueName="[Range].[Literacy Rate (%)]" caption="Literacy Rate (%)" attribute="1" defaultMemberUniqueName="[Range].[Literacy Rate (%)].[All]" allUniqueName="[Range].[Literacy Rate (%)].[All]" dimensionUniqueName="[Range]" displayFolder="" count="0" memberValueDatatype="5" unbalanced="0"/>
    <cacheHierarchy uniqueName="[Range].[Literacy Band]" caption="Literacy Band" attribute="1" defaultMemberUniqueName="[Range].[Literacy Band].[All]" allUniqueName="[Range].[Literacy Band].[All]" dimensionUniqueName="[Range]" displayFolder="" count="0" memberValueDatatype="130" unbalanced="0"/>
    <cacheHierarchy uniqueName="[Range].[Urban Population (%)]" caption="Urban Population (%)" attribute="1" defaultMemberUniqueName="[Range].[Urban Population (%)].[All]" allUniqueName="[Range].[Urban Population (%)].[All]" dimensionUniqueName="[Range]" displayFolder="" count="0" memberValueDatatype="5" unbalanced="0"/>
    <cacheHierarchy uniqueName="[Range].[Urban Population(abs)]" caption="Urban Population(abs)" attribute="1" defaultMemberUniqueName="[Range].[Urban Population(abs)].[All]" allUniqueName="[Range].[Urban Population(abs)].[All]" dimensionUniqueName="[Range]" displayFolder="" count="0" memberValueDatatype="5" unbalanced="0"/>
    <cacheHierarchy uniqueName="[Range].[Formation Date]" caption="Formation Date" attribute="1" time="1" defaultMemberUniqueName="[Range].[Formation Date].[All]" allUniqueName="[Range].[Formation Date].[All]" dimensionUniqueName="[Range]" displayFolder="" count="0" memberValueDatatype="7" unbalanced="0"/>
    <cacheHierarchy uniqueName="[Range].[Year]" caption="Year" attribute="1" defaultMemberUniqueName="[Range].[Year].[All]" allUniqueName="[Range].[Year].[All]" dimensionUniqueName="[Range]" displayFolder="" count="2" memberValueDatatype="20" unbalanced="0"/>
    <cacheHierarchy uniqueName="[Range].[Geographical Coordinates (Latitude and Longitude)]" caption="Geographical Coordinates (Latitude and Longitude)" attribute="1" defaultMemberUniqueName="[Range].[Geographical Coordinates (Latitude and Longitude)].[All]" allUniqueName="[Range].[Geographical Coordinates (Latitude and Longitude)].[All]" dimensionUniqueName="[Range]" displayFolder="" count="0" memberValueDatatype="130" unbalanced="0"/>
    <cacheHierarchy uniqueName="[Range].[Major River(s)]" caption="Major River(s)" attribute="1" defaultMemberUniqueName="[Range].[Major River(s)].[All]" allUniqueName="[Range].[Major River(s)].[All]" dimensionUniqueName="[Range]" displayFolder="" count="0" memberValueDatatype="130" unbalanced="0"/>
    <cacheHierarchy uniqueName="[Range].[Major Crop(s)]" caption="Major Crop(s)" attribute="1" defaultMemberUniqueName="[Range].[Major Crop(s)].[All]" allUniqueName="[Range].[Major Crop(s)].[All]" dimensionUniqueName="[Range]" displayFolder="" count="0" memberValueDatatype="130" unbalanced="0"/>
    <cacheHierarchy uniqueName="[Range].[Key Industries/Economy]" caption="Key Industries/Economy" attribute="1" defaultMemberUniqueName="[Range].[Key Industries/Economy].[All]" allUniqueName="[Range].[Key Industries/Economy].[All]" dimensionUniqueName="[Range]" displayFolder="" count="0" memberValueDatatype="130" unbalanced="0"/>
    <cacheHierarchy uniqueName="[Range].[Tourist Attractions]" caption="Tourist Attractions" attribute="1" defaultMemberUniqueName="[Range].[Tourist Attractions].[All]" allUniqueName="[Range].[Tourist Attrac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Literacy Rate (%)]" caption="Sum of Literacy Rate (%)" measure="1" displayFolder="" measureGroup="Rang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11.17230578704" backgroundQuery="1" createdVersion="6" refreshedVersion="6" minRefreshableVersion="3" recordCount="0" supportSubquery="1" supportAdvancedDrill="1" xr:uid="{00000000-000A-0000-FFFF-FFFF05000000}">
  <cacheSource type="external" connectionId="1">
    <extLst>
      <ext xmlns:x14="http://schemas.microsoft.com/office/spreadsheetml/2009/9/main" uri="{F057638F-6D5F-4e77-A914-E7F072B9BCA8}">
        <x14:sourceConnection name="ThisWorkbookDataModel"/>
      </ext>
    </extLst>
  </cacheSource>
  <cacheFields count="3">
    <cacheField name="[Range].[District Name].[District Name]" caption="District Name" numFmtId="0" level="1">
      <sharedItems count="36">
        <s v="Ahilyanagar"/>
        <s v="Akola"/>
        <s v="Amravati"/>
        <s v="Beed"/>
        <s v="Bhandara"/>
        <s v="Buldhana"/>
        <s v="Chandrapur"/>
        <s v="Chhatrapati Sambhaji Nagar"/>
        <s v="Dharashiv"/>
        <s v="Dhule"/>
        <s v="Gadchiroli"/>
        <s v="Gondia"/>
        <s v="Hingoli"/>
        <s v="Jalgaon"/>
        <s v="Jalna"/>
        <s v="Kolhapur"/>
        <s v="Latur"/>
        <s v="Mumbai City"/>
        <s v="Mumbai Suburban"/>
        <s v="Nagpur"/>
        <s v="Nanded"/>
        <s v="Nandurbar"/>
        <s v="Nashik"/>
        <s v="Palghar"/>
        <s v="Parbhani"/>
        <s v="Pune"/>
        <s v="Raigad"/>
        <s v="Ratnagiri"/>
        <s v="Sangli"/>
        <s v="Satara"/>
        <s v="Sindhudurg"/>
        <s v="Solapur"/>
        <s v="Thane"/>
        <s v="Wardha"/>
        <s v="Washim"/>
        <s v="Yavatmal"/>
      </sharedItems>
    </cacheField>
    <cacheField name="[Measures].[Sum of Area (in sq. km)]" caption="Sum of Area (in sq. km)" numFmtId="0" hierarchy="30" level="32767"/>
    <cacheField name="[Range].[Administrative Division].[Administrative Division]" caption="Administrative Division" numFmtId="0" hierarchy="2" level="1">
      <sharedItems containsSemiMixedTypes="0" containsNonDate="0" containsString="0"/>
    </cacheField>
  </cacheFields>
  <cacheHierarchies count="32">
    <cacheHierarchy uniqueName="[Range].[District Name]" caption="District Name" attribute="1" defaultMemberUniqueName="[Range].[District Name].[All]" allUniqueName="[Range].[District Name].[All]" dimensionUniqueName="[Range]" displayFolder="" count="2" memberValueDatatype="130" unbalanced="0">
      <fieldsUsage count="2">
        <fieldUsage x="-1"/>
        <fieldUsage x="0"/>
      </fieldsUsage>
    </cacheHierarchy>
    <cacheHierarchy uniqueName="[Range].[District Code]" caption="District Code" attribute="1" defaultMemberUniqueName="[Range].[District Code].[All]" allUniqueName="[Range].[District Code].[All]" dimensionUniqueName="[Range]" displayFolder="" count="0" memberValueDatatype="130" unbalanced="0"/>
    <cacheHierarchy uniqueName="[Range].[Administrative Division]" caption="Administrative Division" attribute="1" defaultMemberUniqueName="[Range].[Administrative Division].[All]" allUniqueName="[Range].[Administrative Division].[All]" dimensionUniqueName="[Range]" displayFolder="" count="2" memberValueDatatype="130" unbalanced="0">
      <fieldsUsage count="2">
        <fieldUsage x="-1"/>
        <fieldUsage x="2"/>
      </fieldsUsage>
    </cacheHierarchy>
    <cacheHierarchy uniqueName="[Range].[Headquarters]" caption="Headquarters" attribute="1" defaultMemberUniqueName="[Range].[Headquarters].[All]" allUniqueName="[Range].[Headquarters].[All]" dimensionUniqueName="[Range]" displayFolder="" count="0" memberValueDatatype="130" unbalanced="0"/>
    <cacheHierarchy uniqueName="[Range].[Number of Talukas]" caption="Number of Talukas" attribute="1" defaultMemberUniqueName="[Range].[Number of Talukas].[All]" allUniqueName="[Range].[Number of Talukas].[All]" dimensionUniqueName="[Range]" displayFolder="" count="0" memberValueDatatype="20" unbalanced="0"/>
    <cacheHierarchy uniqueName="[Range].[Area (in sq. km)]" caption="Area (in sq. km)" attribute="1" defaultMemberUniqueName="[Range].[Area (in sq. km)].[All]" allUniqueName="[Range].[Area (in sq. km)].[All]" dimensionUniqueName="[Range]" displayFolder="" count="0" memberValueDatatype="20" unbalanced="0"/>
    <cacheHierarchy uniqueName="[Range].[Area per Taluka]" caption="Area per Taluka" attribute="1" defaultMemberUniqueName="[Range].[Area per Taluka].[All]" allUniqueName="[Range].[Area per Taluka].[All]" dimensionUniqueName="[Range]" displayFolder="" count="0" memberValueDatatype="5" unbalanced="0"/>
    <cacheHierarchy uniqueName="[Range].[Population (Census 2011)]" caption="Population (Census 2011)" attribute="1" defaultMemberUniqueName="[Range].[Population (Census 2011)].[All]" allUniqueName="[Range].[Population (Census 2011)].[All]" dimensionUniqueName="[Range]" displayFolder="" count="0" memberValueDatatype="20" unbalanced="0"/>
    <cacheHierarchy uniqueName="[Range].[Population (Million)]" caption="Population (Million)" attribute="1" defaultMemberUniqueName="[Range].[Population (Million)].[All]" allUniqueName="[Range].[Population (Million)].[All]" dimensionUniqueName="[Range]" displayFolder="" count="0" memberValueDatatype="5" unbalanced="0"/>
    <cacheHierarchy uniqueName="[Range].[Population per Taluka]" caption="Population per Taluka" attribute="1" defaultMemberUniqueName="[Range].[Population per Taluka].[All]" allUniqueName="[Range].[Population per Taluka].[All]" dimensionUniqueName="[Range]" displayFolder="" count="0" memberValueDatatype="5" unbalanced="0"/>
    <cacheHierarchy uniqueName="[Range].[Population Density (per sq. km)]" caption="Population Density (per sq. km)" attribute="1" defaultMemberUniqueName="[Range].[Population Density (per sq. km)].[All]" allUniqueName="[Range].[Population Density (per sq. km)].[All]" dimensionUniqueName="[Range]" displayFolder="" count="0" memberValueDatatype="20" unbalanced="0"/>
    <cacheHierarchy uniqueName="[Range].[Sex Ratio]" caption="Sex Ratio" attribute="1" defaultMemberUniqueName="[Range].[Sex Ratio].[All]" allUniqueName="[Range].[Sex Ratio].[All]" dimensionUniqueName="[Range]" displayFolder="" count="0" memberValueDatatype="20" unbalanced="0"/>
    <cacheHierarchy uniqueName="[Range].[Literacy Rate (%)]" caption="Literacy Rate (%)" attribute="1" defaultMemberUniqueName="[Range].[Literacy Rate (%)].[All]" allUniqueName="[Range].[Literacy Rate (%)].[All]" dimensionUniqueName="[Range]" displayFolder="" count="0" memberValueDatatype="5" unbalanced="0"/>
    <cacheHierarchy uniqueName="[Range].[Literacy Band]" caption="Literacy Band" attribute="1" defaultMemberUniqueName="[Range].[Literacy Band].[All]" allUniqueName="[Range].[Literacy Band].[All]" dimensionUniqueName="[Range]" displayFolder="" count="0" memberValueDatatype="130" unbalanced="0"/>
    <cacheHierarchy uniqueName="[Range].[Urban Population (%)]" caption="Urban Population (%)" attribute="1" defaultMemberUniqueName="[Range].[Urban Population (%)].[All]" allUniqueName="[Range].[Urban Population (%)].[All]" dimensionUniqueName="[Range]" displayFolder="" count="0" memberValueDatatype="5" unbalanced="0"/>
    <cacheHierarchy uniqueName="[Range].[Urban Population(abs)]" caption="Urban Population(abs)" attribute="1" defaultMemberUniqueName="[Range].[Urban Population(abs)].[All]" allUniqueName="[Range].[Urban Population(abs)].[All]" dimensionUniqueName="[Range]" displayFolder="" count="0" memberValueDatatype="5" unbalanced="0"/>
    <cacheHierarchy uniqueName="[Range].[Formation Date]" caption="Formation Date" attribute="1" time="1" defaultMemberUniqueName="[Range].[Formation Date].[All]" allUniqueName="[Range].[Formation 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Geographical Coordinates (Latitude and Longitude)]" caption="Geographical Coordinates (Latitude and Longitude)" attribute="1" defaultMemberUniqueName="[Range].[Geographical Coordinates (Latitude and Longitude)].[All]" allUniqueName="[Range].[Geographical Coordinates (Latitude and Longitude)].[All]" dimensionUniqueName="[Range]" displayFolder="" count="0" memberValueDatatype="130" unbalanced="0"/>
    <cacheHierarchy uniqueName="[Range].[Major River(s)]" caption="Major River(s)" attribute="1" defaultMemberUniqueName="[Range].[Major River(s)].[All]" allUniqueName="[Range].[Major River(s)].[All]" dimensionUniqueName="[Range]" displayFolder="" count="0" memberValueDatatype="130" unbalanced="0"/>
    <cacheHierarchy uniqueName="[Range].[Major Crop(s)]" caption="Major Crop(s)" attribute="1" defaultMemberUniqueName="[Range].[Major Crop(s)].[All]" allUniqueName="[Range].[Major Crop(s)].[All]" dimensionUniqueName="[Range]" displayFolder="" count="0" memberValueDatatype="130" unbalanced="0"/>
    <cacheHierarchy uniqueName="[Range].[Key Industries/Economy]" caption="Key Industries/Economy" attribute="1" defaultMemberUniqueName="[Range].[Key Industries/Economy].[All]" allUniqueName="[Range].[Key Industries/Economy].[All]" dimensionUniqueName="[Range]" displayFolder="" count="0" memberValueDatatype="130" unbalanced="0"/>
    <cacheHierarchy uniqueName="[Range].[Tourist Attractions]" caption="Tourist Attractions" attribute="1" defaultMemberUniqueName="[Range].[Tourist Attractions].[All]" allUniqueName="[Range].[Tourist Attrac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Literacy Rate (%)]" caption="Sum of Literacy Rate (%)" measure="1" displayFolder="" measureGroup="Range" count="0" hidden="1">
      <extLst>
        <ext xmlns:x15="http://schemas.microsoft.com/office/spreadsheetml/2010/11/main" uri="{B97F6D7D-B522-45F9-BDA1-12C45D357490}">
          <x15:cacheHierarchy aggregatedColumn="12"/>
        </ext>
      </extLst>
    </cacheHierarchy>
    <cacheHierarchy uniqueName="[Measures].[Count of District Name]" caption="Count of District Name" measure="1" displayFolder="" measureGroup="Range" count="0" hidden="1">
      <extLst>
        <ext xmlns:x15="http://schemas.microsoft.com/office/spreadsheetml/2010/11/main" uri="{B97F6D7D-B522-45F9-BDA1-12C45D357490}">
          <x15:cacheHierarchy aggregatedColumn="0"/>
        </ext>
      </extLst>
    </cacheHierarchy>
    <cacheHierarchy uniqueName="[Measures].[Average of Literacy Rate (%)]" caption="Average of Literacy Rate (%)" measure="1" displayFolder="" measureGroup="Range" count="0" hidden="1">
      <extLst>
        <ext xmlns:x15="http://schemas.microsoft.com/office/spreadsheetml/2010/11/main" uri="{B97F6D7D-B522-45F9-BDA1-12C45D357490}">
          <x15:cacheHierarchy aggregatedColumn="12"/>
        </ext>
      </extLst>
    </cacheHierarchy>
    <cacheHierarchy uniqueName="[Measures].[Sum of Population (Census 2011)]" caption="Sum of Population (Census 2011)" measure="1" displayFolder="" measureGroup="Range" count="0" hidden="1">
      <extLst>
        <ext xmlns:x15="http://schemas.microsoft.com/office/spreadsheetml/2010/11/main" uri="{B97F6D7D-B522-45F9-BDA1-12C45D357490}">
          <x15:cacheHierarchy aggregatedColumn="7"/>
        </ext>
      </extLst>
    </cacheHierarchy>
    <cacheHierarchy uniqueName="[Measures].[Count of District Code]" caption="Count of District Code" measure="1" displayFolder="" measureGroup="Range" count="0" hidden="1">
      <extLst>
        <ext xmlns:x15="http://schemas.microsoft.com/office/spreadsheetml/2010/11/main" uri="{B97F6D7D-B522-45F9-BDA1-12C45D357490}">
          <x15:cacheHierarchy aggregatedColumn="1"/>
        </ext>
      </extLst>
    </cacheHierarchy>
    <cacheHierarchy uniqueName="[Measures].[Sum of Area (in sq. km)]" caption="Sum of Area (in sq. km)"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Urban Population(abs)]" caption="Sum of Urban Population(abs)"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11.198075694447" backgroundQuery="1" createdVersion="6" refreshedVersion="6" minRefreshableVersion="3" recordCount="0" supportSubquery="1" supportAdvancedDrill="1" xr:uid="{00000000-000A-0000-FFFF-FFFF06000000}">
  <cacheSource type="external" connectionId="1">
    <extLst>
      <ext xmlns:x14="http://schemas.microsoft.com/office/spreadsheetml/2009/9/main" uri="{F057638F-6D5F-4e77-A914-E7F072B9BCA8}">
        <x14:sourceConnection name="ThisWorkbookDataModel"/>
      </ext>
    </extLst>
  </cacheSource>
  <cacheFields count="4">
    <cacheField name="[Measures].[Sum of Urban Population(abs)]" caption="Sum of Urban Population(abs)" numFmtId="0" hierarchy="31" level="32767"/>
    <cacheField name="[Measures].[Sum of Population (Census 2011)]" caption="Sum of Population (Census 2011)" numFmtId="0" hierarchy="28" level="32767"/>
    <cacheField name="[Range].[Administrative Division].[Administrative Division]" caption="Administrative Division" numFmtId="0" hierarchy="2" level="1">
      <sharedItems count="6">
        <s v="Amravati Division"/>
        <s v="Chhatrapati Sambhaji Nagar Division"/>
        <s v="Konkan Division"/>
        <s v="Nagpur Division"/>
        <s v="Nashik Division"/>
        <s v="Pune Division"/>
      </sharedItems>
    </cacheField>
    <cacheField name="[Range].[District Name].[District Name]" caption="District Name" numFmtId="0" level="1">
      <sharedItems containsSemiMixedTypes="0" containsNonDate="0" containsString="0"/>
    </cacheField>
  </cacheFields>
  <cacheHierarchies count="32">
    <cacheHierarchy uniqueName="[Range].[District Name]" caption="District Name" attribute="1" defaultMemberUniqueName="[Range].[District Name].[All]" allUniqueName="[Range].[District Name].[All]" dimensionUniqueName="[Range]" displayFolder="" count="2" memberValueDatatype="130" unbalanced="0">
      <fieldsUsage count="2">
        <fieldUsage x="-1"/>
        <fieldUsage x="3"/>
      </fieldsUsage>
    </cacheHierarchy>
    <cacheHierarchy uniqueName="[Range].[District Code]" caption="District Code" attribute="1" defaultMemberUniqueName="[Range].[District Code].[All]" allUniqueName="[Range].[District Code].[All]" dimensionUniqueName="[Range]" displayFolder="" count="0" memberValueDatatype="130" unbalanced="0"/>
    <cacheHierarchy uniqueName="[Range].[Administrative Division]" caption="Administrative Division" attribute="1" defaultMemberUniqueName="[Range].[Administrative Division].[All]" allUniqueName="[Range].[Administrative Division].[All]" dimensionUniqueName="[Range]" displayFolder="" count="2" memberValueDatatype="130" unbalanced="0">
      <fieldsUsage count="2">
        <fieldUsage x="-1"/>
        <fieldUsage x="2"/>
      </fieldsUsage>
    </cacheHierarchy>
    <cacheHierarchy uniqueName="[Range].[Headquarters]" caption="Headquarters" attribute="1" defaultMemberUniqueName="[Range].[Headquarters].[All]" allUniqueName="[Range].[Headquarters].[All]" dimensionUniqueName="[Range]" displayFolder="" count="0" memberValueDatatype="130" unbalanced="0"/>
    <cacheHierarchy uniqueName="[Range].[Number of Talukas]" caption="Number of Talukas" attribute="1" defaultMemberUniqueName="[Range].[Number of Talukas].[All]" allUniqueName="[Range].[Number of Talukas].[All]" dimensionUniqueName="[Range]" displayFolder="" count="0" memberValueDatatype="20" unbalanced="0"/>
    <cacheHierarchy uniqueName="[Range].[Area (in sq. km)]" caption="Area (in sq. km)" attribute="1" defaultMemberUniqueName="[Range].[Area (in sq. km)].[All]" allUniqueName="[Range].[Area (in sq. km)].[All]" dimensionUniqueName="[Range]" displayFolder="" count="0" memberValueDatatype="20" unbalanced="0"/>
    <cacheHierarchy uniqueName="[Range].[Area per Taluka]" caption="Area per Taluka" attribute="1" defaultMemberUniqueName="[Range].[Area per Taluka].[All]" allUniqueName="[Range].[Area per Taluka].[All]" dimensionUniqueName="[Range]" displayFolder="" count="0" memberValueDatatype="5" unbalanced="0"/>
    <cacheHierarchy uniqueName="[Range].[Population (Census 2011)]" caption="Population (Census 2011)" attribute="1" defaultMemberUniqueName="[Range].[Population (Census 2011)].[All]" allUniqueName="[Range].[Population (Census 2011)].[All]" dimensionUniqueName="[Range]" displayFolder="" count="2" memberValueDatatype="20" unbalanced="0"/>
    <cacheHierarchy uniqueName="[Range].[Population (Million)]" caption="Population (Million)" attribute="1" defaultMemberUniqueName="[Range].[Population (Million)].[All]" allUniqueName="[Range].[Population (Million)].[All]" dimensionUniqueName="[Range]" displayFolder="" count="0" memberValueDatatype="5" unbalanced="0"/>
    <cacheHierarchy uniqueName="[Range].[Population per Taluka]" caption="Population per Taluka" attribute="1" defaultMemberUniqueName="[Range].[Population per Taluka].[All]" allUniqueName="[Range].[Population per Taluka].[All]" dimensionUniqueName="[Range]" displayFolder="" count="0" memberValueDatatype="5" unbalanced="0"/>
    <cacheHierarchy uniqueName="[Range].[Population Density (per sq. km)]" caption="Population Density (per sq. km)" attribute="1" defaultMemberUniqueName="[Range].[Population Density (per sq. km)].[All]" allUniqueName="[Range].[Population Density (per sq. km)].[All]" dimensionUniqueName="[Range]" displayFolder="" count="0" memberValueDatatype="20" unbalanced="0"/>
    <cacheHierarchy uniqueName="[Range].[Sex Ratio]" caption="Sex Ratio" attribute="1" defaultMemberUniqueName="[Range].[Sex Ratio].[All]" allUniqueName="[Range].[Sex Ratio].[All]" dimensionUniqueName="[Range]" displayFolder="" count="0" memberValueDatatype="20" unbalanced="0"/>
    <cacheHierarchy uniqueName="[Range].[Literacy Rate (%)]" caption="Literacy Rate (%)" attribute="1" defaultMemberUniqueName="[Range].[Literacy Rate (%)].[All]" allUniqueName="[Range].[Literacy Rate (%)].[All]" dimensionUniqueName="[Range]" displayFolder="" count="0" memberValueDatatype="5" unbalanced="0"/>
    <cacheHierarchy uniqueName="[Range].[Literacy Band]" caption="Literacy Band" attribute="1" defaultMemberUniqueName="[Range].[Literacy Band].[All]" allUniqueName="[Range].[Literacy Band].[All]" dimensionUniqueName="[Range]" displayFolder="" count="0" memberValueDatatype="130" unbalanced="0"/>
    <cacheHierarchy uniqueName="[Range].[Urban Population (%)]" caption="Urban Population (%)" attribute="1" defaultMemberUniqueName="[Range].[Urban Population (%)].[All]" allUniqueName="[Range].[Urban Population (%)].[All]" dimensionUniqueName="[Range]" displayFolder="" count="0" memberValueDatatype="5" unbalanced="0"/>
    <cacheHierarchy uniqueName="[Range].[Urban Population(abs)]" caption="Urban Population(abs)" attribute="1" defaultMemberUniqueName="[Range].[Urban Population(abs)].[All]" allUniqueName="[Range].[Urban Population(abs)].[All]" dimensionUniqueName="[Range]" displayFolder="" count="2" memberValueDatatype="5" unbalanced="0"/>
    <cacheHierarchy uniqueName="[Range].[Formation Date]" caption="Formation Date" attribute="1" time="1" defaultMemberUniqueName="[Range].[Formation Date].[All]" allUniqueName="[Range].[Formation 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Geographical Coordinates (Latitude and Longitude)]" caption="Geographical Coordinates (Latitude and Longitude)" attribute="1" defaultMemberUniqueName="[Range].[Geographical Coordinates (Latitude and Longitude)].[All]" allUniqueName="[Range].[Geographical Coordinates (Latitude and Longitude)].[All]" dimensionUniqueName="[Range]" displayFolder="" count="0" memberValueDatatype="130" unbalanced="0"/>
    <cacheHierarchy uniqueName="[Range].[Major River(s)]" caption="Major River(s)" attribute="1" defaultMemberUniqueName="[Range].[Major River(s)].[All]" allUniqueName="[Range].[Major River(s)].[All]" dimensionUniqueName="[Range]" displayFolder="" count="0" memberValueDatatype="130" unbalanced="0"/>
    <cacheHierarchy uniqueName="[Range].[Major Crop(s)]" caption="Major Crop(s)" attribute="1" defaultMemberUniqueName="[Range].[Major Crop(s)].[All]" allUniqueName="[Range].[Major Crop(s)].[All]" dimensionUniqueName="[Range]" displayFolder="" count="0" memberValueDatatype="130" unbalanced="0"/>
    <cacheHierarchy uniqueName="[Range].[Key Industries/Economy]" caption="Key Industries/Economy" attribute="1" defaultMemberUniqueName="[Range].[Key Industries/Economy].[All]" allUniqueName="[Range].[Key Industries/Economy].[All]" dimensionUniqueName="[Range]" displayFolder="" count="0" memberValueDatatype="130" unbalanced="0"/>
    <cacheHierarchy uniqueName="[Range].[Tourist Attractions]" caption="Tourist Attractions" attribute="1" defaultMemberUniqueName="[Range].[Tourist Attractions].[All]" allUniqueName="[Range].[Tourist Attrac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Literacy Rate (%)]" caption="Sum of Literacy Rate (%)" measure="1" displayFolder="" measureGroup="Range" count="0" hidden="1">
      <extLst>
        <ext xmlns:x15="http://schemas.microsoft.com/office/spreadsheetml/2010/11/main" uri="{B97F6D7D-B522-45F9-BDA1-12C45D357490}">
          <x15:cacheHierarchy aggregatedColumn="12"/>
        </ext>
      </extLst>
    </cacheHierarchy>
    <cacheHierarchy uniqueName="[Measures].[Count of District Name]" caption="Count of District Name" measure="1" displayFolder="" measureGroup="Range" count="0" hidden="1">
      <extLst>
        <ext xmlns:x15="http://schemas.microsoft.com/office/spreadsheetml/2010/11/main" uri="{B97F6D7D-B522-45F9-BDA1-12C45D357490}">
          <x15:cacheHierarchy aggregatedColumn="0"/>
        </ext>
      </extLst>
    </cacheHierarchy>
    <cacheHierarchy uniqueName="[Measures].[Average of Literacy Rate (%)]" caption="Average of Literacy Rate (%)" measure="1" displayFolder="" measureGroup="Range" count="0" hidden="1">
      <extLst>
        <ext xmlns:x15="http://schemas.microsoft.com/office/spreadsheetml/2010/11/main" uri="{B97F6D7D-B522-45F9-BDA1-12C45D357490}">
          <x15:cacheHierarchy aggregatedColumn="12"/>
        </ext>
      </extLst>
    </cacheHierarchy>
    <cacheHierarchy uniqueName="[Measures].[Sum of Population (Census 2011)]" caption="Sum of Population (Census 2011)"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District Code]" caption="Count of District Code" measure="1" displayFolder="" measureGroup="Range" count="0" hidden="1">
      <extLst>
        <ext xmlns:x15="http://schemas.microsoft.com/office/spreadsheetml/2010/11/main" uri="{B97F6D7D-B522-45F9-BDA1-12C45D357490}">
          <x15:cacheHierarchy aggregatedColumn="1"/>
        </ext>
      </extLst>
    </cacheHierarchy>
    <cacheHierarchy uniqueName="[Measures].[Sum of Area (in sq. km)]" caption="Sum of Area (in sq. km)" measure="1" displayFolder="" measureGroup="Range" count="0" hidden="1">
      <extLst>
        <ext xmlns:x15="http://schemas.microsoft.com/office/spreadsheetml/2010/11/main" uri="{B97F6D7D-B522-45F9-BDA1-12C45D357490}">
          <x15:cacheHierarchy aggregatedColumn="5"/>
        </ext>
      </extLst>
    </cacheHierarchy>
    <cacheHierarchy uniqueName="[Measures].[Sum of Urban Population(abs)]" caption="Sum of Urban Population(abs)"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11.204610532404" backgroundQuery="1" createdVersion="6" refreshedVersion="6" minRefreshableVersion="3" recordCount="0" supportSubquery="1" supportAdvancedDrill="1" xr:uid="{00000000-000A-0000-FFFF-FFFF07000000}">
  <cacheSource type="external" connectionId="1">
    <extLst>
      <ext xmlns:x14="http://schemas.microsoft.com/office/spreadsheetml/2009/9/main" uri="{F057638F-6D5F-4e77-A914-E7F072B9BCA8}">
        <x14:sourceConnection name="ThisWorkbookDataModel"/>
      </ext>
    </extLst>
  </cacheSource>
  <cacheFields count="3">
    <cacheField name="[Range].[Year].[Year]" caption="Year" numFmtId="0" hierarchy="17" level="1">
      <sharedItems containsSemiMixedTypes="0" containsString="0" containsNumber="1" containsInteger="1" minValue="1952" maxValue="1952" count="1">
        <n v="1952"/>
      </sharedItems>
      <extLst>
        <ext xmlns:x15="http://schemas.microsoft.com/office/spreadsheetml/2010/11/main" uri="{4F2E5C28-24EA-4eb8-9CBF-B6C8F9C3D259}">
          <x15:cachedUniqueNames>
            <x15:cachedUniqueName index="0" name="[Range].[Year].&amp;[1952]"/>
          </x15:cachedUniqueNames>
        </ext>
      </extLst>
    </cacheField>
    <cacheField name="[Measures].[Count of District Code]" caption="Count of District Code" numFmtId="0" hierarchy="29" level="32767"/>
    <cacheField name="[Range].[Formation Date].[Formation Date]" caption="Formation Date" numFmtId="0" hierarchy="16" level="1">
      <sharedItems containsSemiMixedTypes="0" containsNonDate="0" containsString="0"/>
    </cacheField>
  </cacheFields>
  <cacheHierarchies count="32">
    <cacheHierarchy uniqueName="[Range].[District Name]" caption="District Name" attribute="1" defaultMemberUniqueName="[Range].[District Name].[All]" allUniqueName="[Range].[District Name].[All]" dimensionUniqueName="[Range]" displayFolder="" count="2" memberValueDatatype="130" unbalanced="0"/>
    <cacheHierarchy uniqueName="[Range].[District Code]" caption="District Code" attribute="1" defaultMemberUniqueName="[Range].[District Code].[All]" allUniqueName="[Range].[District Code].[All]" dimensionUniqueName="[Range]" displayFolder="" count="2" memberValueDatatype="130" unbalanced="0"/>
    <cacheHierarchy uniqueName="[Range].[Administrative Division]" caption="Administrative Division" attribute="1" defaultMemberUniqueName="[Range].[Administrative Division].[All]" allUniqueName="[Range].[Administrative Division].[All]" dimensionUniqueName="[Range]" displayFolder="" count="2" memberValueDatatype="130" unbalanced="0"/>
    <cacheHierarchy uniqueName="[Range].[Headquarters]" caption="Headquarters" attribute="1" defaultMemberUniqueName="[Range].[Headquarters].[All]" allUniqueName="[Range].[Headquarters].[All]" dimensionUniqueName="[Range]" displayFolder="" count="2" memberValueDatatype="130" unbalanced="0"/>
    <cacheHierarchy uniqueName="[Range].[Number of Talukas]" caption="Number of Talukas" attribute="1" defaultMemberUniqueName="[Range].[Number of Talukas].[All]" allUniqueName="[Range].[Number of Talukas].[All]" dimensionUniqueName="[Range]" displayFolder="" count="2" memberValueDatatype="20" unbalanced="0"/>
    <cacheHierarchy uniqueName="[Range].[Area (in sq. km)]" caption="Area (in sq. km)" attribute="1" defaultMemberUniqueName="[Range].[Area (in sq. km)].[All]" allUniqueName="[Range].[Area (in sq. km)].[All]" dimensionUniqueName="[Range]" displayFolder="" count="2" memberValueDatatype="20" unbalanced="0"/>
    <cacheHierarchy uniqueName="[Range].[Area per Taluka]" caption="Area per Taluka" attribute="1" defaultMemberUniqueName="[Range].[Area per Taluka].[All]" allUniqueName="[Range].[Area per Taluka].[All]" dimensionUniqueName="[Range]" displayFolder="" count="2" memberValueDatatype="5" unbalanced="0"/>
    <cacheHierarchy uniqueName="[Range].[Population (Census 2011)]" caption="Population (Census 2011)" attribute="1" defaultMemberUniqueName="[Range].[Population (Census 2011)].[All]" allUniqueName="[Range].[Population (Census 2011)].[All]" dimensionUniqueName="[Range]" displayFolder="" count="2" memberValueDatatype="20" unbalanced="0"/>
    <cacheHierarchy uniqueName="[Range].[Population (Million)]" caption="Population (Million)" attribute="1" defaultMemberUniqueName="[Range].[Population (Million)].[All]" allUniqueName="[Range].[Population (Million)].[All]" dimensionUniqueName="[Range]" displayFolder="" count="2" memberValueDatatype="5" unbalanced="0"/>
    <cacheHierarchy uniqueName="[Range].[Population per Taluka]" caption="Population per Taluka" attribute="1" defaultMemberUniqueName="[Range].[Population per Taluka].[All]" allUniqueName="[Range].[Population per Taluka].[All]" dimensionUniqueName="[Range]" displayFolder="" count="2" memberValueDatatype="5" unbalanced="0"/>
    <cacheHierarchy uniqueName="[Range].[Population Density (per sq. km)]" caption="Population Density (per sq. km)" attribute="1" defaultMemberUniqueName="[Range].[Population Density (per sq. km)].[All]" allUniqueName="[Range].[Population Density (per sq. km)].[All]" dimensionUniqueName="[Range]" displayFolder="" count="2" memberValueDatatype="20" unbalanced="0"/>
    <cacheHierarchy uniqueName="[Range].[Sex Ratio]" caption="Sex Ratio" attribute="1" defaultMemberUniqueName="[Range].[Sex Ratio].[All]" allUniqueName="[Range].[Sex Ratio].[All]" dimensionUniqueName="[Range]" displayFolder="" count="2" memberValueDatatype="20" unbalanced="0"/>
    <cacheHierarchy uniqueName="[Range].[Literacy Rate (%)]" caption="Literacy Rate (%)" attribute="1" defaultMemberUniqueName="[Range].[Literacy Rate (%)].[All]" allUniqueName="[Range].[Literacy Rate (%)].[All]" dimensionUniqueName="[Range]" displayFolder="" count="2" memberValueDatatype="5" unbalanced="0"/>
    <cacheHierarchy uniqueName="[Range].[Literacy Band]" caption="Literacy Band" attribute="1" defaultMemberUniqueName="[Range].[Literacy Band].[All]" allUniqueName="[Range].[Literacy Band].[All]" dimensionUniqueName="[Range]" displayFolder="" count="2" memberValueDatatype="130" unbalanced="0"/>
    <cacheHierarchy uniqueName="[Range].[Urban Population (%)]" caption="Urban Population (%)" attribute="1" defaultMemberUniqueName="[Range].[Urban Population (%)].[All]" allUniqueName="[Range].[Urban Population (%)].[All]" dimensionUniqueName="[Range]" displayFolder="" count="2" memberValueDatatype="5" unbalanced="0"/>
    <cacheHierarchy uniqueName="[Range].[Urban Population(abs)]" caption="Urban Population(abs)" attribute="1" defaultMemberUniqueName="[Range].[Urban Population(abs)].[All]" allUniqueName="[Range].[Urban Population(abs)].[All]" dimensionUniqueName="[Range]" displayFolder="" count="2" memberValueDatatype="5" unbalanced="0"/>
    <cacheHierarchy uniqueName="[Range].[Formation Date]" caption="Formation Date" attribute="1" time="1" defaultMemberUniqueName="[Range].[Formation Date].[All]" allUniqueName="[Range].[Formation Date].[All]" dimensionUniqueName="[Range]" displayFolder="" count="2" memberValueDatatype="7" unbalanced="0">
      <fieldsUsage count="2">
        <fieldUsage x="-1"/>
        <fieldUsage x="2"/>
      </fieldsUsage>
    </cacheHierarchy>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Geographical Coordinates (Latitude and Longitude)]" caption="Geographical Coordinates (Latitude and Longitude)" attribute="1" defaultMemberUniqueName="[Range].[Geographical Coordinates (Latitude and Longitude)].[All]" allUniqueName="[Range].[Geographical Coordinates (Latitude and Longitude)].[All]" dimensionUniqueName="[Range]" displayFolder="" count="2" memberValueDatatype="130" unbalanced="0"/>
    <cacheHierarchy uniqueName="[Range].[Major River(s)]" caption="Major River(s)" attribute="1" defaultMemberUniqueName="[Range].[Major River(s)].[All]" allUniqueName="[Range].[Major River(s)].[All]" dimensionUniqueName="[Range]" displayFolder="" count="2" memberValueDatatype="130" unbalanced="0"/>
    <cacheHierarchy uniqueName="[Range].[Major Crop(s)]" caption="Major Crop(s)" attribute="1" defaultMemberUniqueName="[Range].[Major Crop(s)].[All]" allUniqueName="[Range].[Major Crop(s)].[All]" dimensionUniqueName="[Range]" displayFolder="" count="2" memberValueDatatype="130" unbalanced="0"/>
    <cacheHierarchy uniqueName="[Range].[Key Industries/Economy]" caption="Key Industries/Economy" attribute="1" defaultMemberUniqueName="[Range].[Key Industries/Economy].[All]" allUniqueName="[Range].[Key Industries/Economy].[All]" dimensionUniqueName="[Range]" displayFolder="" count="2" memberValueDatatype="130" unbalanced="0"/>
    <cacheHierarchy uniqueName="[Range].[Tourist Attractions]" caption="Tourist Attractions" attribute="1" defaultMemberUniqueName="[Range].[Tourist Attractions].[All]" allUniqueName="[Range].[Tourist Attractions].[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Literacy Rate (%)]" caption="Sum of Literacy Rate (%)" measure="1" displayFolder="" measureGroup="Range" count="0" hidden="1">
      <extLst>
        <ext xmlns:x15="http://schemas.microsoft.com/office/spreadsheetml/2010/11/main" uri="{B97F6D7D-B522-45F9-BDA1-12C45D357490}">
          <x15:cacheHierarchy aggregatedColumn="12"/>
        </ext>
      </extLst>
    </cacheHierarchy>
    <cacheHierarchy uniqueName="[Measures].[Count of District Name]" caption="Count of District Name" measure="1" displayFolder="" measureGroup="Range" count="0" hidden="1">
      <extLst>
        <ext xmlns:x15="http://schemas.microsoft.com/office/spreadsheetml/2010/11/main" uri="{B97F6D7D-B522-45F9-BDA1-12C45D357490}">
          <x15:cacheHierarchy aggregatedColumn="0"/>
        </ext>
      </extLst>
    </cacheHierarchy>
    <cacheHierarchy uniqueName="[Measures].[Average of Literacy Rate (%)]" caption="Average of Literacy Rate (%)" measure="1" displayFolder="" measureGroup="Range" count="0" hidden="1">
      <extLst>
        <ext xmlns:x15="http://schemas.microsoft.com/office/spreadsheetml/2010/11/main" uri="{B97F6D7D-B522-45F9-BDA1-12C45D357490}">
          <x15:cacheHierarchy aggregatedColumn="12"/>
        </ext>
      </extLst>
    </cacheHierarchy>
    <cacheHierarchy uniqueName="[Measures].[Sum of Population (Census 2011)]" caption="Sum of Population (Census 2011)" measure="1" displayFolder="" measureGroup="Range" count="0" hidden="1">
      <extLst>
        <ext xmlns:x15="http://schemas.microsoft.com/office/spreadsheetml/2010/11/main" uri="{B97F6D7D-B522-45F9-BDA1-12C45D357490}">
          <x15:cacheHierarchy aggregatedColumn="7"/>
        </ext>
      </extLst>
    </cacheHierarchy>
    <cacheHierarchy uniqueName="[Measures].[Count of District Code]" caption="Count of District Cod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rea (in sq. km)]" caption="Sum of Area (in sq. km)" measure="1" displayFolder="" measureGroup="Range" count="0" hidden="1">
      <extLst>
        <ext xmlns:x15="http://schemas.microsoft.com/office/spreadsheetml/2010/11/main" uri="{B97F6D7D-B522-45F9-BDA1-12C45D357490}">
          <x15:cacheHierarchy aggregatedColumn="5"/>
        </ext>
      </extLst>
    </cacheHierarchy>
    <cacheHierarchy uniqueName="[Measures].[Sum of Urban Population(abs)]" caption="Sum of Urban Population(abs)"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11.203808680555" backgroundQuery="1" createdVersion="3" refreshedVersion="6" minRefreshableVersion="3" recordCount="0" supportSubquery="1" supportAdvancedDrill="1" xr:uid="{00000000-000A-0000-FFFF-FFFF08000000}">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Range].[District Name]" caption="District Name" attribute="1" defaultMemberUniqueName="[Range].[District Name].[All]" allUniqueName="[Range].[District Name].[All]" dimensionUniqueName="[Range]" displayFolder="" count="0" memberValueDatatype="130" unbalanced="0"/>
    <cacheHierarchy uniqueName="[Range].[District Code]" caption="District Code" attribute="1" defaultMemberUniqueName="[Range].[District Code].[All]" allUniqueName="[Range].[District Code].[All]" dimensionUniqueName="[Range]" displayFolder="" count="0" memberValueDatatype="130" unbalanced="0"/>
    <cacheHierarchy uniqueName="[Range].[Administrative Division]" caption="Administrative Division" attribute="1" defaultMemberUniqueName="[Range].[Administrative Division].[All]" allUniqueName="[Range].[Administrative Division].[All]" dimensionUniqueName="[Range]" displayFolder="" count="0" memberValueDatatype="130" unbalanced="0"/>
    <cacheHierarchy uniqueName="[Range].[Headquarters]" caption="Headquarters" attribute="1" defaultMemberUniqueName="[Range].[Headquarters].[All]" allUniqueName="[Range].[Headquarters].[All]" dimensionUniqueName="[Range]" displayFolder="" count="0" memberValueDatatype="130" unbalanced="0"/>
    <cacheHierarchy uniqueName="[Range].[Number of Talukas]" caption="Number of Talukas" attribute="1" defaultMemberUniqueName="[Range].[Number of Talukas].[All]" allUniqueName="[Range].[Number of Talukas].[All]" dimensionUniqueName="[Range]" displayFolder="" count="0" memberValueDatatype="20" unbalanced="0"/>
    <cacheHierarchy uniqueName="[Range].[Area (in sq. km)]" caption="Area (in sq. km)" attribute="1" defaultMemberUniqueName="[Range].[Area (in sq. km)].[All]" allUniqueName="[Range].[Area (in sq. km)].[All]" dimensionUniqueName="[Range]" displayFolder="" count="0" memberValueDatatype="20" unbalanced="0"/>
    <cacheHierarchy uniqueName="[Range].[Area per Taluka]" caption="Area per Taluka" attribute="1" defaultMemberUniqueName="[Range].[Area per Taluka].[All]" allUniqueName="[Range].[Area per Taluka].[All]" dimensionUniqueName="[Range]" displayFolder="" count="0" memberValueDatatype="5" unbalanced="0"/>
    <cacheHierarchy uniqueName="[Range].[Population (Census 2011)]" caption="Population (Census 2011)" attribute="1" defaultMemberUniqueName="[Range].[Population (Census 2011)].[All]" allUniqueName="[Range].[Population (Census 2011)].[All]" dimensionUniqueName="[Range]" displayFolder="" count="0" memberValueDatatype="20" unbalanced="0"/>
    <cacheHierarchy uniqueName="[Range].[Population (Million)]" caption="Population (Million)" attribute="1" defaultMemberUniqueName="[Range].[Population (Million)].[All]" allUniqueName="[Range].[Population (Million)].[All]" dimensionUniqueName="[Range]" displayFolder="" count="0" memberValueDatatype="5" unbalanced="0"/>
    <cacheHierarchy uniqueName="[Range].[Population per Taluka]" caption="Population per Taluka" attribute="1" defaultMemberUniqueName="[Range].[Population per Taluka].[All]" allUniqueName="[Range].[Population per Taluka].[All]" dimensionUniqueName="[Range]" displayFolder="" count="0" memberValueDatatype="5" unbalanced="0"/>
    <cacheHierarchy uniqueName="[Range].[Population Density (per sq. km)]" caption="Population Density (per sq. km)" attribute="1" defaultMemberUniqueName="[Range].[Population Density (per sq. km)].[All]" allUniqueName="[Range].[Population Density (per sq. km)].[All]" dimensionUniqueName="[Range]" displayFolder="" count="0" memberValueDatatype="20" unbalanced="0"/>
    <cacheHierarchy uniqueName="[Range].[Sex Ratio]" caption="Sex Ratio" attribute="1" defaultMemberUniqueName="[Range].[Sex Ratio].[All]" allUniqueName="[Range].[Sex Ratio].[All]" dimensionUniqueName="[Range]" displayFolder="" count="0" memberValueDatatype="20" unbalanced="0"/>
    <cacheHierarchy uniqueName="[Range].[Literacy Rate (%)]" caption="Literacy Rate (%)" attribute="1" defaultMemberUniqueName="[Range].[Literacy Rate (%)].[All]" allUniqueName="[Range].[Literacy Rate (%)].[All]" dimensionUniqueName="[Range]" displayFolder="" count="0" memberValueDatatype="5" unbalanced="0"/>
    <cacheHierarchy uniqueName="[Range].[Literacy Band]" caption="Literacy Band" attribute="1" defaultMemberUniqueName="[Range].[Literacy Band].[All]" allUniqueName="[Range].[Literacy Band].[All]" dimensionUniqueName="[Range]" displayFolder="" count="0" memberValueDatatype="130" unbalanced="0"/>
    <cacheHierarchy uniqueName="[Range].[Urban Population (%)]" caption="Urban Population (%)" attribute="1" defaultMemberUniqueName="[Range].[Urban Population (%)].[All]" allUniqueName="[Range].[Urban Population (%)].[All]" dimensionUniqueName="[Range]" displayFolder="" count="0" memberValueDatatype="5" unbalanced="0"/>
    <cacheHierarchy uniqueName="[Range].[Urban Population(abs)]" caption="Urban Population(abs)" attribute="1" defaultMemberUniqueName="[Range].[Urban Population(abs)].[All]" allUniqueName="[Range].[Urban Population(abs)].[All]" dimensionUniqueName="[Range]" displayFolder="" count="0" memberValueDatatype="5" unbalanced="0"/>
    <cacheHierarchy uniqueName="[Range].[Formation Date]" caption="Formation Date" attribute="1" time="1" defaultMemberUniqueName="[Range].[Formation Date].[All]" allUniqueName="[Range].[Formation Date].[All]" dimensionUniqueName="[Range]" displayFolder="" count="2" memberValueDatatype="7" unbalanced="0"/>
    <cacheHierarchy uniqueName="[Range].[Year]" caption="Year" attribute="1" defaultMemberUniqueName="[Range].[Year].[All]" allUniqueName="[Range].[Year].[All]" dimensionUniqueName="[Range]" displayFolder="" count="0" memberValueDatatype="20" unbalanced="0"/>
    <cacheHierarchy uniqueName="[Range].[Geographical Coordinates (Latitude and Longitude)]" caption="Geographical Coordinates (Latitude and Longitude)" attribute="1" defaultMemberUniqueName="[Range].[Geographical Coordinates (Latitude and Longitude)].[All]" allUniqueName="[Range].[Geographical Coordinates (Latitude and Longitude)].[All]" dimensionUniqueName="[Range]" displayFolder="" count="0" memberValueDatatype="130" unbalanced="0"/>
    <cacheHierarchy uniqueName="[Range].[Major River(s)]" caption="Major River(s)" attribute="1" defaultMemberUniqueName="[Range].[Major River(s)].[All]" allUniqueName="[Range].[Major River(s)].[All]" dimensionUniqueName="[Range]" displayFolder="" count="0" memberValueDatatype="130" unbalanced="0"/>
    <cacheHierarchy uniqueName="[Range].[Major Crop(s)]" caption="Major Crop(s)" attribute="1" defaultMemberUniqueName="[Range].[Major Crop(s)].[All]" allUniqueName="[Range].[Major Crop(s)].[All]" dimensionUniqueName="[Range]" displayFolder="" count="0" memberValueDatatype="130" unbalanced="0"/>
    <cacheHierarchy uniqueName="[Range].[Key Industries/Economy]" caption="Key Industries/Economy" attribute="1" defaultMemberUniqueName="[Range].[Key Industries/Economy].[All]" allUniqueName="[Range].[Key Industries/Economy].[All]" dimensionUniqueName="[Range]" displayFolder="" count="0" memberValueDatatype="130" unbalanced="0"/>
    <cacheHierarchy uniqueName="[Range].[Tourist Attractions]" caption="Tourist Attractions" attribute="1" defaultMemberUniqueName="[Range].[Tourist Attractions].[All]" allUniqueName="[Range].[Tourist Attrac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Literacy Rate (%)]" caption="Sum of Literacy Rate (%)" measure="1" displayFolder="" measureGroup="Range" count="0" hidden="1">
      <extLst>
        <ext xmlns:x15="http://schemas.microsoft.com/office/spreadsheetml/2010/11/main" uri="{B97F6D7D-B522-45F9-BDA1-12C45D357490}">
          <x15:cacheHierarchy aggregatedColumn="12"/>
        </ext>
      </extLst>
    </cacheHierarchy>
    <cacheHierarchy uniqueName="[Measures].[Count of District Name]" caption="Count of District Name" measure="1" displayFolder="" measureGroup="Range" count="0" hidden="1">
      <extLst>
        <ext xmlns:x15="http://schemas.microsoft.com/office/spreadsheetml/2010/11/main" uri="{B97F6D7D-B522-45F9-BDA1-12C45D357490}">
          <x15:cacheHierarchy aggregatedColumn="0"/>
        </ext>
      </extLst>
    </cacheHierarchy>
    <cacheHierarchy uniqueName="[Measures].[Average of Literacy Rate (%)]" caption="Average of Literacy Rate (%)" measure="1" displayFolder="" measureGroup="Range" count="0" hidden="1">
      <extLst>
        <ext xmlns:x15="http://schemas.microsoft.com/office/spreadsheetml/2010/11/main" uri="{B97F6D7D-B522-45F9-BDA1-12C45D357490}">
          <x15:cacheHierarchy aggregatedColumn="12"/>
        </ext>
      </extLst>
    </cacheHierarchy>
    <cacheHierarchy uniqueName="[Measures].[Sum of Population (Census 2011)]" caption="Sum of Population (Census 2011)" measure="1" displayFolder="" measureGroup="Range" count="0" hidden="1">
      <extLst>
        <ext xmlns:x15="http://schemas.microsoft.com/office/spreadsheetml/2010/11/main" uri="{B97F6D7D-B522-45F9-BDA1-12C45D357490}">
          <x15:cacheHierarchy aggregatedColumn="7"/>
        </ext>
      </extLst>
    </cacheHierarchy>
    <cacheHierarchy uniqueName="[Measures].[Count of District Code]" caption="Count of District Code" measure="1" displayFolder="" measureGroup="Range" count="0" hidden="1">
      <extLst>
        <ext xmlns:x15="http://schemas.microsoft.com/office/spreadsheetml/2010/11/main" uri="{B97F6D7D-B522-45F9-BDA1-12C45D357490}">
          <x15:cacheHierarchy aggregatedColumn="1"/>
        </ext>
      </extLst>
    </cacheHierarchy>
    <cacheHierarchy uniqueName="[Measures].[Sum of Area (in sq. km)]" caption="Sum of Area (in sq. km)" measure="1" displayFolder="" measureGroup="Range" count="0" hidden="1">
      <extLst>
        <ext xmlns:x15="http://schemas.microsoft.com/office/spreadsheetml/2010/11/main" uri="{B97F6D7D-B522-45F9-BDA1-12C45D357490}">
          <x15:cacheHierarchy aggregatedColumn="5"/>
        </ext>
      </extLst>
    </cacheHierarchy>
    <cacheHierarchy uniqueName="[Measures].[Sum of Urban Population(abs)]" caption="Sum of Urban Population(abs)" measure="1" displayFolder="" measureGroup="Range"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Records1.xml><?xml version="1.0" encoding="utf-8"?>
<pivotCacheRecords xmlns="http://schemas.openxmlformats.org/spreadsheetml/2006/main" xmlns:r="http://schemas.openxmlformats.org/officeDocument/2006/relationships" count="36">
  <r>
    <x v="0"/>
    <s v="AH"/>
    <x v="0"/>
    <s v="Ahilyanagar"/>
    <n v="14"/>
    <n v="17048"/>
    <n v="1217.7142857142858"/>
    <n v="4543159"/>
    <n v="4.5431590000000002"/>
    <n v="0.32451135714285717"/>
    <n v="266"/>
    <n v="939"/>
    <n v="79.05"/>
    <s v="75-84%"/>
    <n v="21.9"/>
    <n v="994951.821"/>
    <d v="1960-05-01T00:00:00"/>
    <n v="1960"/>
    <s v="19.09° N, 74.74° E"/>
    <s v="Pravara, Mula, Godavari"/>
    <s v="Sugarcane, Jowar, Bajra, Pulses"/>
    <s v="Sugar Factories, Agriculture, Dairy, Military Establishments"/>
    <s v="Shirdi Sai Baba Temple, Shani Shingnapur, Ahmednagar Fort, Bhandardara Dam"/>
  </r>
  <r>
    <x v="1"/>
    <s v="AK"/>
    <x v="1"/>
    <s v="Akola"/>
    <n v="7"/>
    <n v="5676"/>
    <n v="810.85714285714289"/>
    <n v="1813906"/>
    <n v="1.813906"/>
    <n v="0.25912942857142857"/>
    <n v="319"/>
    <n v="946"/>
    <n v="88.05"/>
    <s v="85%+"/>
    <n v="44"/>
    <n v="798118.64"/>
    <d v="1960-05-01T00:00:00"/>
    <n v="1937"/>
    <s v="20.70° N, 77.07° E"/>
    <s v="Purna, Katepurna, Uma"/>
    <s v="Cotton, Jowar, Soybean, Pulses"/>
    <s v="Cotton &amp; Textile Mills ('Cotton City'), Dal Mills, Oil Mills, Agriculture University"/>
    <s v="Narnala Fort, Akola Fort, Balapur Fort, Katepurna Sanctuary"/>
  </r>
  <r>
    <x v="2"/>
    <s v="AM"/>
    <x v="1"/>
    <s v="Amravati"/>
    <n v="14"/>
    <n v="12210"/>
    <n v="872.14285714285711"/>
    <n v="2888445"/>
    <n v="2.8884449999999999"/>
    <n v="0.20631749999999999"/>
    <n v="237"/>
    <n v="951"/>
    <n v="87.38"/>
    <s v="85%+"/>
    <n v="35.9"/>
    <n v="1036951.755"/>
    <d v="1960-05-01T00:00:00"/>
    <n v="1937"/>
    <s v="20.93° N, 77.75° E"/>
    <s v="Tapi, Purna, Wardha"/>
    <s v="Cotton, Soybean, Tur (Pigeon Pea), Oranges"/>
    <s v="Textile Mills, Cotton Ginning, Food Processing, Education"/>
    <s v="Melghat Tiger Reserve, Chikhaldara Hill Station, Ambadevi Temple"/>
  </r>
  <r>
    <x v="3"/>
    <s v="BE"/>
    <x v="2"/>
    <s v="Beed"/>
    <n v="11"/>
    <n v="10693"/>
    <n v="972.09090909090912"/>
    <n v="2585049"/>
    <n v="2.5850490000000002"/>
    <n v="0.23500445454545457"/>
    <n v="242"/>
    <n v="916"/>
    <n v="76.989999999999995"/>
    <s v="75-84%"/>
    <n v="19.899999999999999"/>
    <n v="514424.75099999993"/>
    <d v="1960-05-01T00:00:00"/>
    <n v="1937"/>
    <s v="18.99° N, 75.76° E"/>
    <s v="Godavari, Sina, Manjara"/>
    <s v="Cotton, Sugarcane, Jowar, Bajra"/>
    <s v="Agriculture, Sugar Mills, Animal Husbandry"/>
    <s v="Parli Vaijnath Jyotirlinga Temple, Kapildhar Waterfall, Khandoba Temple"/>
  </r>
  <r>
    <x v="4"/>
    <s v="BH"/>
    <x v="3"/>
    <s v="Bhandara"/>
    <n v="7"/>
    <n v="4087"/>
    <n v="583.85714285714289"/>
    <n v="1200334"/>
    <n v="1.200334"/>
    <n v="0.17147628571428572"/>
    <n v="294"/>
    <n v="982"/>
    <n v="83.76"/>
    <s v="75-84%"/>
    <n v="19.5"/>
    <n v="234065.13"/>
    <d v="1960-05-01T00:00:00"/>
    <n v="1937"/>
    <s v="21.17° N, 79.65° E"/>
    <s v="Wainganga, Bawanthadi"/>
    <s v="Rice, Jowar, Pulses"/>
    <s v="Ordnance Factory, Brassware Industry, Rice Mills, Mining"/>
    <s v="Koka Wildlife Sanctuary, Ambagad Fort, Rawanwadi Dam"/>
  </r>
  <r>
    <x v="5"/>
    <s v="BU"/>
    <x v="1"/>
    <s v="Buldhana"/>
    <n v="13"/>
    <n v="9681"/>
    <n v="744.69230769230774"/>
    <n v="2586258"/>
    <n v="2.5862579999999999"/>
    <n v="0.19894292307692307"/>
    <n v="267"/>
    <n v="934"/>
    <n v="83.4"/>
    <s v="75-84%"/>
    <n v="21.2"/>
    <n v="548286.696"/>
    <d v="1960-05-01T00:00:00"/>
    <n v="1937"/>
    <s v="20.53° N, 76.18° E"/>
    <s v="Purna, Penganga, Nalganga"/>
    <s v="Cotton, Jowar, Maize, Soybean"/>
    <s v="Agriculture, Cotton Ginning, Seed companies"/>
    <s v="Lonar Crater Lake (National Geo-heritage Monument), Shegaon (Gajanan Maharaj Temple)"/>
  </r>
  <r>
    <x v="6"/>
    <s v="CH"/>
    <x v="3"/>
    <s v="Chandrapur"/>
    <n v="15"/>
    <n v="11443"/>
    <n v="762.86666666666667"/>
    <n v="2204307"/>
    <n v="2.204307"/>
    <n v="0.1469538"/>
    <n v="193"/>
    <n v="961"/>
    <n v="80.010000000000005"/>
    <s v="75-84%"/>
    <n v="35.200000000000003"/>
    <n v="775916.06400000001"/>
    <d v="1960-05-01T00:00:00"/>
    <n v="1937"/>
    <s v="19.95° N, 79.29° E"/>
    <s v="Wardha, Wainganga, Penganga"/>
    <s v="Cotton, Rice, Soybean, Pulses"/>
    <s v="Coal Mining, Thermal Power Stations, Cement, Paper, Ferro-alloys"/>
    <s v="Tadoba-Andhari Tiger Reserve, Mahakali Mandir, Anandwan (Dr. Baba Amte's project)"/>
  </r>
  <r>
    <x v="7"/>
    <s v="CSN"/>
    <x v="2"/>
    <s v="Chhatrapati Sambhaji Nagar"/>
    <n v="9"/>
    <n v="10107"/>
    <n v="1123"/>
    <n v="3701282"/>
    <n v="3.701282"/>
    <n v="0.41125355555555554"/>
    <n v="366"/>
    <n v="923"/>
    <n v="79.02"/>
    <s v="75-84%"/>
    <n v="43.8"/>
    <n v="1621161.5159999998"/>
    <d v="1960-05-01T00:00:00"/>
    <n v="1937"/>
    <s v="19.87° N, 75.34° E"/>
    <s v="Godavari, Purna, Dudhna"/>
    <s v="Cotton, Maize, Jowar, Bajra"/>
    <s v="Automotive, Pharmaceuticals, Seed Production, Tourism, Himroo Shawls"/>
    <s v="Ajanta &amp; Ellora Caves, Bibi Ka Maqbara, Daulatabad Fort, Grishneshwar Jyotirlinga"/>
  </r>
  <r>
    <x v="8"/>
    <s v="DS"/>
    <x v="2"/>
    <s v="Dharashiv"/>
    <n v="8"/>
    <n v="7569"/>
    <n v="946.125"/>
    <n v="1657576"/>
    <n v="1.6575759999999999"/>
    <n v="0.20719699999999999"/>
    <n v="219"/>
    <n v="924"/>
    <n v="78.44"/>
    <s v="75-84%"/>
    <n v="17"/>
    <n v="281787.92"/>
    <d v="1960-05-01T00:00:00"/>
    <n v="1937"/>
    <s v="18.17° N, 76.04° E"/>
    <s v="Manjara, Terna, Bhogawati"/>
    <s v="Jowar, Soybean, Pulses, Sugarcane"/>
    <s v="Agriculture, Sugar Factories, Solapuri Chaddar weaving"/>
    <s v="Tulja Bhavani Temple (Tuljapur), Dharashiv Caves, Naldurg Fort"/>
  </r>
  <r>
    <x v="9"/>
    <s v="DH"/>
    <x v="0"/>
    <s v="Dhule"/>
    <n v="4"/>
    <n v="7195"/>
    <n v="1798.75"/>
    <n v="2050862"/>
    <n v="2.050862"/>
    <n v="0.51271549999999999"/>
    <n v="285"/>
    <n v="946"/>
    <n v="72.8"/>
    <s v="&lt;75%"/>
    <n v="31.6"/>
    <n v="648072.39199999999"/>
    <d v="1960-05-01T00:00:00"/>
    <n v="1937"/>
    <s v="20.90° N, 74.77° E"/>
    <s v="Tapi, Panjhra"/>
    <s v="Cotton, Jowar, Chilli, Groundnut"/>
    <s v="Textile Mills, Edible Oil Mills, Agriculture"/>
    <s v="Laling Fort, Ekvira Devi Temple, Toranmal Hill Station (nearby)"/>
  </r>
  <r>
    <x v="10"/>
    <s v="GA"/>
    <x v="3"/>
    <s v="Gadchiroli"/>
    <n v="12"/>
    <n v="14412"/>
    <n v="1201"/>
    <n v="1072942"/>
    <n v="1.0729420000000001"/>
    <n v="8.9411833333333343E-2"/>
    <n v="74"/>
    <n v="982"/>
    <n v="74.36"/>
    <s v="&lt;75%"/>
    <n v="11"/>
    <n v="118023.62"/>
    <d v="1982-08-26T00:00:00"/>
    <n v="1989"/>
    <s v="20.18° N, 80.00° E"/>
    <s v="Godavari, Wainganga, Pranhita, Indravati"/>
    <s v="Rice, Tendu Leaves, Bamboo, Mahua"/>
    <s v="Forest Produce Collection, Tendu Leaf Processing, Mining (Iron Ore)"/>
    <s v="Markanda Devasthan, Tribal Crafts, Vairagad Fort, Hemalkasa (Lok Biradari Prakalp)"/>
  </r>
  <r>
    <x v="11"/>
    <s v="GO"/>
    <x v="3"/>
    <s v="Gondia"/>
    <n v="8"/>
    <n v="5431"/>
    <n v="678.875"/>
    <n v="1322507"/>
    <n v="1.3225070000000001"/>
    <n v="0.16531337500000001"/>
    <n v="243"/>
    <n v="996"/>
    <n v="84.95"/>
    <s v="75-84%"/>
    <n v="17.100000000000001"/>
    <n v="226148.69700000004"/>
    <d v="1999-05-01T00:00:00"/>
    <n v="1981"/>
    <s v="21.46° N, 80.20° E"/>
    <s v="Wainganga, Bagh"/>
    <s v="Rice, Pulses, Linseed"/>
    <s v="Rice Mills ('Rice City'), Beedi Industry, Forestry, Fishing"/>
    <s v="Navegaon National Park, Nagzira Wildlife Sanctuary, Itiadoh Dam"/>
  </r>
  <r>
    <x v="12"/>
    <s v="HI"/>
    <x v="2"/>
    <s v="Hingoli"/>
    <n v="5"/>
    <n v="4526"/>
    <n v="905.2"/>
    <n v="1177345"/>
    <n v="1.1773450000000001"/>
    <n v="0.23546900000000001"/>
    <n v="260"/>
    <n v="942"/>
    <n v="78.17"/>
    <s v="75-84%"/>
    <n v="15.2"/>
    <n v="178956.44"/>
    <d v="1999-05-01T00:00:00"/>
    <n v="1981"/>
    <s v="19.71° N, 77.14° E"/>
    <s v="Penganga, Kayadhu"/>
    <s v="Cotton, Jowar, Turmeric, Soybean"/>
    <s v="Agriculture, Turmeric Trading, Ginning Mills"/>
    <s v="Aundha Nagnath Jyotirlinga Temple, Mallinath Digambar Jain Temple"/>
  </r>
  <r>
    <x v="13"/>
    <s v="JG"/>
    <x v="0"/>
    <s v="Jalgaon"/>
    <n v="15"/>
    <n v="11765"/>
    <n v="784.33333333333337"/>
    <n v="4229917"/>
    <n v="4.2299170000000004"/>
    <n v="0.28199446666666667"/>
    <n v="360"/>
    <n v="925"/>
    <n v="78.2"/>
    <s v="75-84%"/>
    <n v="31.7"/>
    <n v="1340883.689"/>
    <d v="1960-05-01T00:00:00"/>
    <n v="1937"/>
    <s v="21.00° N, 75.56° E"/>
    <s v="Tapi, Girna, Waghur"/>
    <s v="Banana, Cotton, Jowar, Pulses"/>
    <s v="Banana Farming, Gold Market, PVC Pipes, Drip Irrigation Mfg."/>
    <s v="Ajanta Caves (nearby), Swinging Towers of Farkande, Padmalaya Ganesh Temple"/>
  </r>
  <r>
    <x v="14"/>
    <s v="JN"/>
    <x v="2"/>
    <s v="Jalna"/>
    <n v="8"/>
    <n v="7718"/>
    <n v="964.75"/>
    <n v="1959046"/>
    <n v="1.9590460000000001"/>
    <n v="0.24488075000000001"/>
    <n v="254"/>
    <n v="937"/>
    <n v="71.53"/>
    <s v="&lt;75%"/>
    <n v="19.3"/>
    <n v="378095.87800000003"/>
    <d v="1981-05-01T00:00:00"/>
    <n v="2007"/>
    <s v="19.83° N, 75.88° E"/>
    <s v="Godavari, Purna, Dudhna"/>
    <s v="Sweet Orange (Mosambi), Cotton, Jowar"/>
    <s v="Seed Industry (Mahyco), Steel Re-rolling Mills, Agriculture"/>
    <s v="Jalna Fort, Moti Talab, Jamb Samarth (Birthplace of Sant Ramdas)"/>
  </r>
  <r>
    <x v="15"/>
    <s v="KO"/>
    <x v="4"/>
    <s v="Kolhapur"/>
    <n v="12"/>
    <n v="7685"/>
    <n v="640.41666666666663"/>
    <n v="3876001"/>
    <n v="3.876001"/>
    <n v="0.32300008333333335"/>
    <n v="504"/>
    <n v="957"/>
    <n v="81.510000000000005"/>
    <s v="75-84%"/>
    <n v="31.7"/>
    <n v="1228692.317"/>
    <d v="1960-05-01T00:00:00"/>
    <n v="1937"/>
    <s v="16.70° N, 74.24° E"/>
    <s v="Panchganga, Krishna, Dudhganga"/>
    <s v="Sugarcane, Rice, Soybean, Jaggery"/>
    <s v="Sugar Mills, Foundries, Textiles, Kolhapuri Chappal, Film Industry"/>
    <s v="Mahalakshmi Temple, Panhala Fort, Jyotiba Temple, Rankala Lake"/>
  </r>
  <r>
    <x v="16"/>
    <s v="LA"/>
    <x v="2"/>
    <s v="Latur"/>
    <n v="10"/>
    <n v="7157"/>
    <n v="715.7"/>
    <n v="2454196"/>
    <n v="2.454196"/>
    <n v="0.24541960000000002"/>
    <n v="343"/>
    <n v="928"/>
    <n v="77.260000000000005"/>
    <s v="75-84%"/>
    <n v="25.5"/>
    <n v="625819.98"/>
    <d v="1982-08-16T00:00:00"/>
    <n v="1979"/>
    <s v="18.40° N, 76.58° E"/>
    <s v="Manjara, Terna"/>
    <s v="Soybean, Pulses (Tur), Grapes, Jowar"/>
    <s v="Soybean Processing, Pulses Trading, Education ('Latur Pattern')"/>
    <s v="Kharosa Caves, Udgir Fort, Ashtavinayak Temple at Latur"/>
  </r>
  <r>
    <x v="17"/>
    <s v="MC"/>
    <x v="5"/>
    <s v="Mumbai"/>
    <n v="0"/>
    <n v="157"/>
    <n v="0"/>
    <n v="2969472"/>
    <n v="2.9694720000000001"/>
    <n v="0"/>
    <n v="18914"/>
    <n v="832"/>
    <n v="89.21"/>
    <s v="85%+"/>
    <n v="100"/>
    <n v="2969472"/>
    <d v="1960-05-01T00:00:00"/>
    <n v="1937"/>
    <s v="18.96° N, 72.82° E"/>
    <s v="Mithi"/>
    <s v="None"/>
    <s v="Finance, Commerce, Entertainment (Bollywood), Ports, Services"/>
    <s v="Gateway of India, Marine Drive, Siddhivinayak Temple, Elephanta Caves"/>
  </r>
  <r>
    <x v="18"/>
    <s v="MS"/>
    <x v="5"/>
    <s v="Bandra (East)"/>
    <n v="3"/>
    <n v="446"/>
    <n v="148.66666666666666"/>
    <n v="9356962"/>
    <n v="9.3569619999999993"/>
    <n v="3.1189873333333331"/>
    <n v="20980"/>
    <n v="860"/>
    <n v="89.91"/>
    <s v="85%+"/>
    <n v="100"/>
    <n v="9356962"/>
    <d v="1990-10-01T00:00:00"/>
    <n v="1947"/>
    <s v="19.07° N, 72.87° E"/>
    <s v="Mithi, Oshiwara, Dahisar"/>
    <s v="None"/>
    <s v="IT, Services, Residential Hubs, Small Scale Industries"/>
    <s v="Juhu Beach, Film City, Sanjay Gandhi National Park, Bandra-Worli Sea Link"/>
  </r>
  <r>
    <x v="19"/>
    <s v="NG"/>
    <x v="3"/>
    <s v="Nagpur"/>
    <n v="14"/>
    <n v="9892"/>
    <n v="706.57142857142856"/>
    <n v="4653570"/>
    <n v="4.6535700000000002"/>
    <n v="0.33239785714285713"/>
    <n v="470"/>
    <n v="951"/>
    <n v="88.39"/>
    <s v="85%+"/>
    <n v="68.3"/>
    <n v="3178388.31"/>
    <d v="1960-05-01T00:00:00"/>
    <n v="1937"/>
    <s v="21.14° N, 79.08° E"/>
    <s v="Kanhan, Pench, Wardha"/>
    <s v="Oranges, Cotton, Soybean, Rice"/>
    <s v="Mining (Coal), Power Generation, Logistics Hub, IT, Food Processing"/>
    <s v="Deekshabhoomi, Futala Lake, Ramtek Fort Temple, Pench Tiger Reserve"/>
  </r>
  <r>
    <x v="20"/>
    <s v="ND"/>
    <x v="2"/>
    <s v="Nanded"/>
    <n v="16"/>
    <n v="10528"/>
    <n v="658"/>
    <n v="3361292"/>
    <n v="3.3612920000000002"/>
    <n v="0.21008075000000001"/>
    <n v="319"/>
    <n v="943"/>
    <n v="75.45"/>
    <s v="75-84%"/>
    <n v="27.2"/>
    <n v="914271.42399999988"/>
    <d v="1960-05-01T00:00:00"/>
    <n v="1937"/>
    <s v="19.15° N, 77.32° E"/>
    <s v="Godavari, Penganga, Manjara"/>
    <s v="Cotton, Soybean, Jowar, Banana"/>
    <s v="Agriculture, Sugar Mills, Religious Tourism, Education"/>
    <s v="Hazur Sahib Sachkhand Gurudwara, Mahur Renuka Devi Temple, Kandhar Fort"/>
  </r>
  <r>
    <x v="21"/>
    <s v="NB"/>
    <x v="0"/>
    <s v="Nandurbar"/>
    <n v="6"/>
    <n v="5955"/>
    <n v="992.5"/>
    <n v="1648295"/>
    <n v="1.6482950000000001"/>
    <n v="0.27471583333333333"/>
    <n v="277"/>
    <n v="978"/>
    <n v="64.38"/>
    <s v="&lt;75%"/>
    <n v="16.7"/>
    <n v="275265.26500000001"/>
    <d v="1998-07-01T00:00:00"/>
    <n v="1977"/>
    <s v="21.36° N, 74.24° E"/>
    <s v="Narmada, Tapi"/>
    <s v="Jowar, Cotton, Chilli, Maize"/>
    <s v="Agriculture, Forestry, Small Scale Industries"/>
    <s v="Toranmal Hill Station, Astamba Dongar, Prakasha (Dakshin Kashi)"/>
  </r>
  <r>
    <x v="22"/>
    <s v="NS"/>
    <x v="0"/>
    <s v="Nashik"/>
    <n v="15"/>
    <n v="15530"/>
    <n v="1035.3333333333333"/>
    <n v="6107187"/>
    <n v="6.1071869999999997"/>
    <n v="0.4071458"/>
    <n v="393"/>
    <n v="934"/>
    <n v="82.31"/>
    <s v="75-84%"/>
    <n v="42.5"/>
    <n v="2595554.4750000001"/>
    <d v="1960-05-01T00:00:00"/>
    <n v="1937"/>
    <s v="20.00° N, 73.78° E"/>
    <s v="Godavari, Girna, Darna"/>
    <s v="Grapes, Onions, Pomegranate, Sugarcane"/>
    <s v="Wine Industry, Agriculture, HAL (Aerospace), Religious Tourism"/>
    <s v="Trimbakeshwar Shiva Temple, Panchavati, Sula Vineyards, Pandavleni Caves"/>
  </r>
  <r>
    <x v="23"/>
    <s v="PL"/>
    <x v="5"/>
    <s v="Palghar"/>
    <n v="8"/>
    <n v="5344"/>
    <n v="668"/>
    <n v="2990116"/>
    <n v="2.990116"/>
    <n v="0.3737645"/>
    <n v="560"/>
    <n v="932"/>
    <n v="77"/>
    <s v="75-84%"/>
    <n v="50.1"/>
    <n v="1498048.1159999999"/>
    <d v="2014-08-01T00:00:00"/>
    <n v="1952"/>
    <s v="19.69° N, 72.77° E"/>
    <s v="Vaitarna, Surya, Pinjal"/>
    <s v="Rice, Chickoo, Coconut"/>
    <s v="Fishing, Agriculture, Industrial Estates (Boisar), Warli Painting"/>
    <s v="Dahanu-Bordi Beach, Kelwa Dam, Jivdani Temple (Virar), Warli Art Villages"/>
  </r>
  <r>
    <x v="24"/>
    <s v="PA"/>
    <x v="2"/>
    <s v="Parbhani"/>
    <n v="9"/>
    <n v="6517"/>
    <n v="724.11111111111109"/>
    <n v="1836086"/>
    <n v="1.8360860000000001"/>
    <n v="0.20400955555555556"/>
    <n v="282"/>
    <n v="947"/>
    <n v="73.34"/>
    <s v="&lt;75%"/>
    <n v="31.8"/>
    <n v="583875.348"/>
    <d v="1960-05-01T00:00:00"/>
    <n v="1937"/>
    <s v="19.26° N, 76.77° E"/>
    <s v="Godavari, Dudhna, Purna"/>
    <s v="Jowar, Cotton, Soybean"/>
    <s v="Agriculture, Agricultural University, Ginning &amp; Pressing Factories"/>
    <s v="Shri Sai Janmasthan Temple (Pathri), Hazarat Turabul Haq Shah Dargah"/>
  </r>
  <r>
    <x v="25"/>
    <s v="PU"/>
    <x v="4"/>
    <s v="Pune"/>
    <n v="14"/>
    <n v="15643"/>
    <n v="1117.3571428571429"/>
    <n v="9429408"/>
    <n v="9.4294080000000005"/>
    <n v="0.67352914285714294"/>
    <n v="603"/>
    <n v="915"/>
    <n v="86.15"/>
    <s v="85%+"/>
    <n v="60.5"/>
    <n v="5704791.8399999999"/>
    <d v="1960-05-01T00:00:00"/>
    <n v="1937"/>
    <s v="18.52° N, 73.85° E"/>
    <s v="Bhima, Mula, Mutha, Indrayani"/>
    <s v="Sugarcane, Jowar, Bajra, Grapes, Onions"/>
    <s v="IT &amp; ITeS, Automotive, Manufacturing, Education, Floriculture"/>
    <s v="Shaniwar Wada, Aga Khan Palace, Sinhagad Fort, Lonavala-Khandala"/>
  </r>
  <r>
    <x v="26"/>
    <s v="RG"/>
    <x v="5"/>
    <s v="Alibag"/>
    <n v="15"/>
    <n v="7152"/>
    <n v="476.8"/>
    <n v="2634200"/>
    <n v="2.6341999999999999"/>
    <n v="0.17561333333333332"/>
    <n v="368"/>
    <n v="959"/>
    <n v="83.14"/>
    <s v="75-84%"/>
    <n v="24.9"/>
    <n v="655915.79999999993"/>
    <d v="1960-05-01T00:00:00"/>
    <n v="1937"/>
    <s v="18.65° N, 73.07° E"/>
    <s v="Patalganga, Amba, Savitri"/>
    <s v="Rice, Mango, Cashew Nut, Coconut"/>
    <s v="Chemicals, Petrochemicals, Steel, Tourism, Ports (JNPT)"/>
    <s v="Raigad Fort, Murud-Janjira Fort, Alibag Beach, Karnala Bird Sanctuary"/>
  </r>
  <r>
    <x v="27"/>
    <s v="RT"/>
    <x v="5"/>
    <s v="Ratnagiri"/>
    <n v="9"/>
    <n v="8208"/>
    <n v="912"/>
    <n v="1615069"/>
    <n v="1.6150690000000001"/>
    <n v="0.17945211111111112"/>
    <n v="197"/>
    <n v="1122"/>
    <n v="82.43"/>
    <s v="75-84%"/>
    <n v="16.3"/>
    <n v="263256.24700000003"/>
    <d v="1960-05-01T00:00:00"/>
    <n v="1937"/>
    <s v="16.99° N, 73.30° E"/>
    <s v="Shastri, Vashishti, Kajali"/>
    <s v="Alphonso Mango, Rice, Cashew Nut, Coconut"/>
    <s v="Horticulture, Fishing, Food Processing, Tourism"/>
    <s v="Ganpatipule Temple, Jaigad Fort, Ratnadurg Fort, Guhagar Beach"/>
  </r>
  <r>
    <x v="28"/>
    <s v="SN"/>
    <x v="4"/>
    <s v="Sangli"/>
    <n v="10"/>
    <n v="8572"/>
    <n v="857.2"/>
    <n v="2822143"/>
    <n v="2.8221430000000001"/>
    <n v="0.28221430000000003"/>
    <n v="329"/>
    <n v="966"/>
    <n v="81.48"/>
    <s v="75-84%"/>
    <n v="25.5"/>
    <n v="719646.46499999997"/>
    <d v="1960-05-01T00:00:00"/>
    <n v="1937"/>
    <s v="16.85° N, 74.58° E"/>
    <s v="Krishna, Warana"/>
    <s v="Sugarcane, Grapes, Turmeric, Jowar"/>
    <s v="Sugar Production, Turmeric Processing, Textiles, Wine Industry"/>
    <s v="Sagareshwar Wildlife Sanctuary, Chandoli National Park, Sangli Fort"/>
  </r>
  <r>
    <x v="29"/>
    <s v="ST"/>
    <x v="4"/>
    <s v="Satara"/>
    <n v="11"/>
    <n v="10480"/>
    <n v="952.72727272727275"/>
    <n v="3003741"/>
    <n v="3.0037410000000002"/>
    <n v="0.27306736363636364"/>
    <n v="287"/>
    <n v="988"/>
    <n v="82.87"/>
    <s v="75-84%"/>
    <n v="21.9"/>
    <n v="657819.27899999998"/>
    <d v="1960-05-01T00:00:00"/>
    <n v="1937"/>
    <s v="17.68° N, 74.01° E"/>
    <s v="Krishna, Koyna, Venna"/>
    <s v="Sugarcane, Jowar, Soybean, Turmeric"/>
    <s v="Agriculture, Wind Power, Sugar Factories, Tourism"/>
    <s v="Kaas Plateau, Mahabaleshwar, Panchgani, Thoseghar Waterfall"/>
  </r>
  <r>
    <x v="30"/>
    <s v="SI"/>
    <x v="5"/>
    <s v="Oros"/>
    <n v="8"/>
    <n v="5207"/>
    <n v="650.875"/>
    <n v="849651"/>
    <n v="0.84965100000000005"/>
    <n v="0.10620637500000001"/>
    <n v="163"/>
    <n v="1036"/>
    <n v="85.56"/>
    <s v="85%+"/>
    <n v="12.6"/>
    <n v="107056.026"/>
    <d v="1981-05-01T00:00:00"/>
    <n v="2007"/>
    <s v="16.35° N, 73.56° E"/>
    <s v="Karli, Terekhol, Gad"/>
    <s v="Alphonso Mango, Cashew Nut, Coconut, Kokum, Rice"/>
    <s v="Tourism, Fishing, Horticulture, Food Processing"/>
    <s v="Sindhudurg Fort, Tarkarli Beach, Amboli Ghat, Malvan Marine Sanctuary"/>
  </r>
  <r>
    <x v="31"/>
    <s v="SO"/>
    <x v="4"/>
    <s v="Solapur"/>
    <n v="11"/>
    <n v="14895"/>
    <n v="1354.090909090909"/>
    <n v="4317756"/>
    <n v="4.3177560000000001"/>
    <n v="0.39252327272727272"/>
    <n v="290"/>
    <n v="938"/>
    <n v="77.02"/>
    <s v="75-84%"/>
    <n v="32.4"/>
    <n v="1398952.9440000001"/>
    <d v="1960-05-01T00:00:00"/>
    <n v="1937"/>
    <s v="17.68° N, 75.90° E"/>
    <s v="Bhima, Sina, Man"/>
    <s v="Jowar, Sugarcane, Pomegranate, Pulses"/>
    <s v="Textiles (Chaddars), Sugar Factories, Beedi Industry, Agriculture"/>
    <s v="Siddheshwar Temple, Akkalkot Swami Samarth Maharaj Temple, Pandharpur Vithoba Temple"/>
  </r>
  <r>
    <x v="32"/>
    <s v="TH"/>
    <x v="5"/>
    <s v="Thane"/>
    <n v="7"/>
    <n v="4214"/>
    <n v="602"/>
    <n v="8131377"/>
    <n v="8.1313770000000005"/>
    <n v="1.1616252857142857"/>
    <n v="1930"/>
    <n v="886"/>
    <n v="84.53"/>
    <s v="75-84%"/>
    <n v="77"/>
    <n v="6261160.29"/>
    <d v="1960-05-01T00:00:00"/>
    <n v="1937"/>
    <s v="19.21° N, 72.97° E"/>
    <s v="Ulhas, Vaitarna"/>
    <s v="Rice, Vegetables, Fruits"/>
    <s v="Manufacturing, Chemicals, Pharmaceuticals, Engineering"/>
    <s v="Upvan Lake, Kelwa Beach, Titwala Ganesh Mandir, Thane Creek Flamingo Sanctuary"/>
  </r>
  <r>
    <x v="33"/>
    <s v="WR"/>
    <x v="3"/>
    <s v="Wardha"/>
    <n v="8"/>
    <n v="6309"/>
    <n v="788.625"/>
    <n v="1300774"/>
    <n v="1.3007740000000001"/>
    <n v="0.16259675000000001"/>
    <n v="206"/>
    <n v="946"/>
    <n v="86.99"/>
    <s v="85%+"/>
    <n v="32.5"/>
    <n v="422751.55"/>
    <d v="1960-05-01T00:00:00"/>
    <n v="1937"/>
    <s v="20.74° N, 78.60° E"/>
    <s v="Wardha, Vena, Bakli"/>
    <s v="Cotton, Soybean, Pulses (Tur)"/>
    <s v="Cotton Ginning &amp; Pressing, Textiles, Ordnance Factory, Soya Processing"/>
    <s v="Sevagram Ashram (Gandhiji's Ashram), Paunar Ashram (Vinoba Bhave), Bor Tiger Reserve"/>
  </r>
  <r>
    <x v="34"/>
    <s v="WS"/>
    <x v="1"/>
    <s v="Washim"/>
    <n v="6"/>
    <n v="5150"/>
    <n v="858.33333333333337"/>
    <n v="1197160"/>
    <n v="1.19716"/>
    <n v="0.19952666666666666"/>
    <n v="232"/>
    <n v="930"/>
    <n v="83.25"/>
    <s v="75-84%"/>
    <n v="17.7"/>
    <n v="211897.32"/>
    <d v="1998-07-01T00:00:00"/>
    <n v="1977"/>
    <s v="20.10° N, 77.15° E"/>
    <s v="Penganga"/>
    <s v="Soybean, Cotton, Tur, Jowar"/>
    <s v="Agriculture, Soybean Processing, Dal Mills"/>
    <s v="Shri Balaji Mandir (Washim), Padmatirtha, Antariksha Parshwanath Jain Temple"/>
  </r>
  <r>
    <x v="35"/>
    <s v="YTL"/>
    <x v="1"/>
    <s v="Yavatmal"/>
    <n v="16"/>
    <n v="13582"/>
    <n v="848.875"/>
    <n v="2772348"/>
    <n v="2.772348"/>
    <n v="0.17327175"/>
    <n v="204"/>
    <n v="952"/>
    <n v="82.82"/>
    <s v="75-84%"/>
    <n v="21.6"/>
    <n v="598827.16800000006"/>
    <d v="1960-05-01T00:00:00"/>
    <n v="1937"/>
    <s v="20.38° N, 78.13° E"/>
    <s v="Penganga, Wardha"/>
    <s v="Cotton, Soybean, Pulses"/>
    <s v="Cotton Ginning &amp; Pressing, Cement Pipes, Coal Mines (Wani)"/>
    <s v="Painganga Wildlife Sanctuary, Tipeshwar Wildlife Sanctuary, Kalamb (Shri Chintamani Gan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ChartTable2" cacheId="7"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
  <location ref="A1:B3" firstHeaderRow="1" firstDataRow="1" firstDataCol="1"/>
  <pivotFields count="3">
    <pivotField axis="axisRow" allDrilled="1" showAll="0" dataSourceSort="1" defaultAttributeDrillState="1">
      <items count="2">
        <item x="0"/>
        <item t="default"/>
      </items>
    </pivotField>
    <pivotField dataField="1" showAll="0"/>
    <pivotField allDrilled="1" showAll="0" dataSourceSort="1" defaultAttributeDrillState="1">
      <items count="1">
        <item t="default"/>
      </items>
    </pivotField>
  </pivotFields>
  <rowFields count="1">
    <field x="0"/>
  </rowFields>
  <rowItems count="2">
    <i>
      <x/>
    </i>
    <i t="grand">
      <x/>
    </i>
  </rowItems>
  <colItems count="1">
    <i/>
  </colItems>
  <dataFields count="1">
    <dataField name="Count of District Code"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filters count="1">
    <filter fld="2" type="dateBetween" evalOrder="-1" id="18" name="[Range].[Formation Date]">
      <autoFilter ref="A1">
        <filterColumn colId="0">
          <customFilters and="1">
            <customFilter operator="greaterThanOrEqual" val="41730"/>
            <customFilter operator="lessThanOrEqual" val="41882"/>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
        <x15:pivotRow count="1">
          <x15:c>
            <x15:v>1</x15:v>
          </x15:c>
        </x15:pivotRow>
        <x15:pivotRow count="1">
          <x15:c>
            <x15:v>1</x15:v>
          </x15:c>
        </x15:pivotRow>
      </x15:pivotTableData>
    </ext>
    <ext xmlns:x15="http://schemas.microsoft.com/office/spreadsheetml/2010/11/main" uri="{E67621CE-5B39-4880-91FE-76760E9C1902}">
      <x15:pivotTableUISettings sourceDataName="WorksheetConnection_maharashtra-districts!$A$1:$W$37">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Char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40" firstHeaderRow="1" firstDataRow="1" firstDataCol="1" rowPageCount="1" colPageCount="1"/>
  <pivotFields count="3">
    <pivotField axis="axisRow"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howAll="0"/>
    <pivotField axis="axisPage" allDrilled="1" showAll="0" dataSourceSort="1" defaultAttributeDrillState="1">
      <items count="1">
        <item t="default"/>
      </items>
    </pivotField>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2" hier="2" name="[Range].[Administrative Division].[All]" cap="All"/>
  </pageFields>
  <dataFields count="1">
    <dataField name="Sum of Area (in sq. km)"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7" columnCount="1" cacheId="4">
        <x15:pivotRow count="1">
          <x15:c>
            <x15:v>17048</x15:v>
          </x15:c>
        </x15:pivotRow>
        <x15:pivotRow count="1">
          <x15:c>
            <x15:v>5676</x15:v>
          </x15:c>
        </x15:pivotRow>
        <x15:pivotRow count="1">
          <x15:c>
            <x15:v>12210</x15:v>
          </x15:c>
        </x15:pivotRow>
        <x15:pivotRow count="1">
          <x15:c>
            <x15:v>10693</x15:v>
          </x15:c>
        </x15:pivotRow>
        <x15:pivotRow count="1">
          <x15:c>
            <x15:v>4087</x15:v>
          </x15:c>
        </x15:pivotRow>
        <x15:pivotRow count="1">
          <x15:c>
            <x15:v>9681</x15:v>
          </x15:c>
        </x15:pivotRow>
        <x15:pivotRow count="1">
          <x15:c>
            <x15:v>11443</x15:v>
          </x15:c>
        </x15:pivotRow>
        <x15:pivotRow count="1">
          <x15:c>
            <x15:v>10107</x15:v>
          </x15:c>
        </x15:pivotRow>
        <x15:pivotRow count="1">
          <x15:c>
            <x15:v>7569</x15:v>
          </x15:c>
        </x15:pivotRow>
        <x15:pivotRow count="1">
          <x15:c>
            <x15:v>7195</x15:v>
          </x15:c>
        </x15:pivotRow>
        <x15:pivotRow count="1">
          <x15:c>
            <x15:v>14412</x15:v>
          </x15:c>
        </x15:pivotRow>
        <x15:pivotRow count="1">
          <x15:c>
            <x15:v>5431</x15:v>
          </x15:c>
        </x15:pivotRow>
        <x15:pivotRow count="1">
          <x15:c>
            <x15:v>4526</x15:v>
          </x15:c>
        </x15:pivotRow>
        <x15:pivotRow count="1">
          <x15:c>
            <x15:v>11765</x15:v>
          </x15:c>
        </x15:pivotRow>
        <x15:pivotRow count="1">
          <x15:c>
            <x15:v>7718</x15:v>
          </x15:c>
        </x15:pivotRow>
        <x15:pivotRow count="1">
          <x15:c>
            <x15:v>7685</x15:v>
          </x15:c>
        </x15:pivotRow>
        <x15:pivotRow count="1">
          <x15:c>
            <x15:v>7157</x15:v>
          </x15:c>
        </x15:pivotRow>
        <x15:pivotRow count="1">
          <x15:c>
            <x15:v>157</x15:v>
          </x15:c>
        </x15:pivotRow>
        <x15:pivotRow count="1">
          <x15:c>
            <x15:v>446</x15:v>
          </x15:c>
        </x15:pivotRow>
        <x15:pivotRow count="1">
          <x15:c>
            <x15:v>9892</x15:v>
          </x15:c>
        </x15:pivotRow>
        <x15:pivotRow count="1">
          <x15:c>
            <x15:v>10528</x15:v>
          </x15:c>
        </x15:pivotRow>
        <x15:pivotRow count="1">
          <x15:c>
            <x15:v>5955</x15:v>
          </x15:c>
        </x15:pivotRow>
        <x15:pivotRow count="1">
          <x15:c>
            <x15:v>15530</x15:v>
          </x15:c>
        </x15:pivotRow>
        <x15:pivotRow count="1">
          <x15:c>
            <x15:v>5344</x15:v>
          </x15:c>
        </x15:pivotRow>
        <x15:pivotRow count="1">
          <x15:c>
            <x15:v>6517</x15:v>
          </x15:c>
        </x15:pivotRow>
        <x15:pivotRow count="1">
          <x15:c>
            <x15:v>15643</x15:v>
          </x15:c>
        </x15:pivotRow>
        <x15:pivotRow count="1">
          <x15:c>
            <x15:v>7152</x15:v>
          </x15:c>
        </x15:pivotRow>
        <x15:pivotRow count="1">
          <x15:c>
            <x15:v>8208</x15:v>
          </x15:c>
        </x15:pivotRow>
        <x15:pivotRow count="1">
          <x15:c>
            <x15:v>8572</x15:v>
          </x15:c>
        </x15:pivotRow>
        <x15:pivotRow count="1">
          <x15:c>
            <x15:v>10480</x15:v>
          </x15:c>
        </x15:pivotRow>
        <x15:pivotRow count="1">
          <x15:c>
            <x15:v>5207</x15:v>
          </x15:c>
        </x15:pivotRow>
        <x15:pivotRow count="1">
          <x15:c>
            <x15:v>14895</x15:v>
          </x15:c>
        </x15:pivotRow>
        <x15:pivotRow count="1">
          <x15:c>
            <x15:v>4214</x15:v>
          </x15:c>
        </x15:pivotRow>
        <x15:pivotRow count="1">
          <x15:c>
            <x15:v>6309</x15:v>
          </x15:c>
        </x15:pivotRow>
        <x15:pivotRow count="1">
          <x15:c>
            <x15:v>5150</x15:v>
          </x15:c>
        </x15:pivotRow>
        <x15:pivotRow count="1">
          <x15:c>
            <x15:v>13582</x15:v>
          </x15:c>
        </x15:pivotRow>
        <x15:pivotRow count="1">
          <x15:c>
            <x15:v>308184</x15:v>
          </x15:c>
        </x15:pivotRow>
      </x15:pivotTableData>
    </ext>
    <ext xmlns:x15="http://schemas.microsoft.com/office/spreadsheetml/2010/11/main" uri="{E67621CE-5B39-4880-91FE-76760E9C1902}">
      <x15:pivotTableUISettings sourceDataName="WorksheetConnection_maharashtra-districts!$A$1:$W$37">
        <x15:activeTabTopLevelEntity name="[Ran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Char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C10" firstHeaderRow="0" firstDataRow="1" firstDataCol="1" rowPageCount="1" colPageCount="1"/>
  <pivotFields count="4">
    <pivotField dataField="1" showAll="0"/>
    <pivotField dataField="1" showAll="0"/>
    <pivotField axis="axisRow" allDrilled="1" showAll="0" dataSourceSort="1" defaultAttributeDrillState="1">
      <items count="7">
        <item x="0"/>
        <item x="1"/>
        <item x="2"/>
        <item x="3"/>
        <item x="4"/>
        <item x="5"/>
        <item t="default"/>
      </items>
    </pivotField>
    <pivotField axis="axisPage" allDrilled="1" showAll="0" dataSourceSort="1" defaultAttributeDrillState="1">
      <items count="1">
        <item t="default"/>
      </items>
    </pivotField>
  </pivotFields>
  <rowFields count="1">
    <field x="2"/>
  </rowFields>
  <rowItems count="7">
    <i>
      <x/>
    </i>
    <i>
      <x v="1"/>
    </i>
    <i>
      <x v="2"/>
    </i>
    <i>
      <x v="3"/>
    </i>
    <i>
      <x v="4"/>
    </i>
    <i>
      <x v="5"/>
    </i>
    <i t="grand">
      <x/>
    </i>
  </rowItems>
  <colFields count="1">
    <field x="-2"/>
  </colFields>
  <colItems count="2">
    <i>
      <x/>
    </i>
    <i i="1">
      <x v="1"/>
    </i>
  </colItems>
  <pageFields count="1">
    <pageField fld="3" hier="0" name="[Range].[District Name].[All]" cap="All"/>
  </pageFields>
  <dataFields count="2">
    <dataField name="Sum of Urban Population(abs)" fld="0" baseField="0" baseItem="0"/>
    <dataField name="Sum of Population (Census 2011)" fld="1" baseField="0" baseItem="0"/>
  </dataFields>
  <chartFormats count="2">
    <chartFormat chart="0" format="80" series="1">
      <pivotArea type="data" outline="0" fieldPosition="0">
        <references count="1">
          <reference field="4294967294" count="1" selected="0">
            <x v="0"/>
          </reference>
        </references>
      </pivotArea>
    </chartFormat>
    <chartFormat chart="0" format="81"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2" cacheId="5">
        <x15:pivotRow count="2">
          <x15:c>
            <x15:v>3194081.5789999999</x15:v>
          </x15:c>
          <x15:c>
            <x15:v>11258117</x15:v>
          </x15:c>
        </x15:pivotRow>
        <x15:pivotRow count="2">
          <x15:c>
            <x15:v>5098393.2570000002</x15:v>
          </x15:c>
          <x15:c>
            <x15:v>18731872</x15:v>
          </x15:c>
        </x15:pivotRow>
        <x15:pivotRow count="2">
          <x15:c>
            <x15:v>21111870.479000002</x15:v>
          </x15:c>
          <x15:c>
            <x15:v>28546847</x15:v>
          </x15:c>
        </x15:pivotRow>
        <x15:pivotRow count="2">
          <x15:c>
            <x15:v>4955293.3710000003</x15:v>
          </x15:c>
          <x15:c>
            <x15:v>11754434</x15:v>
          </x15:c>
        </x15:pivotRow>
        <x15:pivotRow count="2">
          <x15:c>
            <x15:v>5854727.642</x15:v>
          </x15:c>
          <x15:c>
            <x15:v>18579420</x15:v>
          </x15:c>
        </x15:pivotRow>
        <x15:pivotRow count="2">
          <x15:c>
            <x15:v>9709902.8449999988</x15:v>
          </x15:c>
          <x15:c>
            <x15:v>23449049</x15:v>
          </x15:c>
        </x15:pivotRow>
        <x15:pivotRow count="2">
          <x15:c>
            <x15:v>49924269.173</x15:v>
          </x15:c>
          <x15:c>
            <x15:v>112319739</x15:v>
          </x15:c>
        </x15:pivotRow>
      </x15:pivotTableData>
    </ext>
    <ext xmlns:x15="http://schemas.microsoft.com/office/spreadsheetml/2010/11/main" uri="{E67621CE-5B39-4880-91FE-76760E9C1902}">
      <x15:pivotTableUISettings sourceDataName="WorksheetConnection_maharashtra-districts!$A$1:$W$37">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A000000}" name="PivotTable2" cacheId="3" applyNumberFormats="0" applyBorderFormats="0" applyFontFormats="0" applyPatternFormats="0" applyAlignmentFormats="0" applyWidthHeightFormats="1" dataCaption="Values" tag="75c305ad-0899-438e-9eeb-026c744a654a" updatedVersion="6" minRefreshableVersion="3" useAutoFormatting="1" subtotalHiddenItems="1" itemPrintTitles="1" createdVersion="6" indent="0" outline="1" outlineData="1" multipleFieldFilters="0" chartFormat="9" rowHeaderCaption="Divisions">
  <location ref="A57:B64" firstHeaderRow="1" firstDataRow="1" firstDataCol="1"/>
  <pivotFields count="2">
    <pivotField axis="axisRow" allDrilled="1" showAll="0" dataSourceSort="1" defaultAttributeDrillState="1">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Average of Literacy Rate (%)" fld="1" subtotal="average" baseField="0" baseItem="0"/>
  </dataFields>
  <formats count="37">
    <format dxfId="44">
      <pivotArea field="0" type="button" dataOnly="0" labelOnly="1" outline="0" axis="axisRow" fieldPosition="0"/>
    </format>
    <format dxfId="43">
      <pivotArea field="0" type="button" dataOnly="0" labelOnly="1" outline="0" axis="axisRow" fieldPosition="0"/>
    </format>
    <format dxfId="42">
      <pivotArea dataOnly="0" labelOnly="1" outline="0" axis="axisValues" fieldPosition="0"/>
    </format>
    <format dxfId="41">
      <pivotArea dataOnly="0" labelOnly="1" outline="0" axis="axisValues" fieldPosition="0"/>
    </format>
    <format dxfId="40">
      <pivotArea dataOnly="0" labelOnly="1" outline="0" axis="axisValues" fieldPosition="0"/>
    </format>
    <format dxfId="39">
      <pivotArea dataOnly="0" labelOnly="1" outline="0" axis="axisValues" fieldPosition="0"/>
    </format>
    <format dxfId="38">
      <pivotArea dataOnly="0" labelOnly="1" grandRow="1" outline="0" fieldPosition="0"/>
    </format>
    <format dxfId="37">
      <pivotArea dataOnly="0" labelOnly="1" grandRow="1" outline="0" fieldPosition="0"/>
    </format>
    <format dxfId="36">
      <pivotArea grandRow="1" outline="0" collapsedLevelsAreSubtotals="1" fieldPosition="0"/>
    </format>
    <format dxfId="35">
      <pivotArea grandRow="1" outline="0" collapsedLevelsAreSubtotals="1" fieldPosition="0"/>
    </format>
    <format dxfId="34">
      <pivotArea collapsedLevelsAreSubtotals="1" fieldPosition="0">
        <references count="1">
          <reference field="0" count="0"/>
        </references>
      </pivotArea>
    </format>
    <format dxfId="33">
      <pivotArea dataOnly="0" labelOnly="1" fieldPosition="0">
        <references count="1">
          <reference field="0" count="0"/>
        </references>
      </pivotArea>
    </format>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outline="0" axis="axisValues"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axis="axisValues"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grandRow="1" outline="0"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outline="0" collapsedLevelsAreSubtotals="1" fieldPosition="0"/>
    </format>
    <format dxfId="12">
      <pivotArea dataOnly="0" labelOnly="1" outline="0" axis="axisValues" fieldPosition="0"/>
    </format>
    <format dxfId="11">
      <pivotArea dataOnly="0" labelOnly="1" outline="0" axis="axisValues" fieldPosition="0"/>
    </format>
    <format dxfId="10">
      <pivotArea outline="0" collapsedLevelsAreSubtotals="1" fieldPosition="0"/>
    </format>
    <format dxfId="9">
      <pivotArea dataOnly="0" labelOnly="1" outline="0" axis="axisValues" fieldPosition="0"/>
    </format>
    <format dxfId="8">
      <pivotArea dataOnly="0" labelOnly="1" outline="0" axis="axisValues" fieldPosition="0"/>
    </format>
  </formats>
  <chartFormats count="7">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harashtra-districts!$A$1:$W$37">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Districts">
  <location ref="A9:B46" firstHeaderRow="1" firstDataRow="1" firstDataCol="1"/>
  <pivotFields count="23">
    <pivotField axis="axisRow" showAll="0">
      <items count="37">
        <item x="25"/>
        <item x="22"/>
        <item x="19"/>
        <item x="32"/>
        <item x="0"/>
        <item x="1"/>
        <item x="2"/>
        <item x="3"/>
        <item x="4"/>
        <item x="5"/>
        <item x="6"/>
        <item x="7"/>
        <item x="8"/>
        <item x="9"/>
        <item x="10"/>
        <item x="11"/>
        <item x="12"/>
        <item x="13"/>
        <item x="14"/>
        <item x="15"/>
        <item x="16"/>
        <item x="17"/>
        <item x="18"/>
        <item x="20"/>
        <item x="21"/>
        <item x="23"/>
        <item x="24"/>
        <item x="26"/>
        <item x="27"/>
        <item x="28"/>
        <item x="29"/>
        <item x="30"/>
        <item x="31"/>
        <item x="33"/>
        <item x="34"/>
        <item x="35"/>
        <item t="default"/>
      </items>
    </pivotField>
    <pivotField showAll="0"/>
    <pivotField showAll="0"/>
    <pivotField showAll="0"/>
    <pivotField numFmtId="2" showAll="0"/>
    <pivotField numFmtId="2" showAll="0"/>
    <pivotField numFmtId="2" showAll="0"/>
    <pivotField numFmtId="2" showAll="0"/>
    <pivotField dataField="1" numFmtId="2" showAll="0"/>
    <pivotField numFmtId="2" showAll="0"/>
    <pivotField numFmtId="2" showAll="0"/>
    <pivotField numFmtId="2" showAll="0"/>
    <pivotField numFmtId="2" showAll="0"/>
    <pivotField showAll="0"/>
    <pivotField numFmtId="2" showAll="0"/>
    <pivotField numFmtId="2" showAll="0"/>
    <pivotField numFmtId="14" showAll="0"/>
    <pivotField showAll="0"/>
    <pivotField showAll="0"/>
    <pivotField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Population (Million)" fld="8" baseField="0" baseItem="0"/>
  </dataFields>
  <formats count="35">
    <format dxfId="79">
      <pivotArea field="0" type="button" dataOnly="0" labelOnly="1" outline="0" axis="axisRow" fieldPosition="0"/>
    </format>
    <format dxfId="78">
      <pivotArea field="0" type="button" dataOnly="0" labelOnly="1" outline="0" axis="axisRow" fieldPosition="0"/>
    </format>
    <format dxfId="77">
      <pivotArea dataOnly="0" outline="0" axis="axisValues" fieldPosition="0"/>
    </format>
    <format dxfId="76">
      <pivotArea dataOnly="0" outline="0" axis="axisValues" fieldPosition="0"/>
    </format>
    <format dxfId="75">
      <pivotArea grandRow="1" outline="0" collapsedLevelsAreSubtotals="1" fieldPosition="0"/>
    </format>
    <format dxfId="74">
      <pivotArea grandRow="1" outline="0" collapsedLevelsAreSubtotals="1" fieldPosition="0"/>
    </format>
    <format dxfId="73">
      <pivotArea dataOnly="0" labelOnly="1" grandRow="1" outline="0" fieldPosition="0"/>
    </format>
    <format dxfId="72">
      <pivotArea dataOnly="0" labelOnly="1" grandRow="1" outline="0" fieldPosition="0"/>
    </format>
    <format dxfId="71">
      <pivotArea collapsedLevelsAreSubtotals="1" fieldPosition="0">
        <references count="1">
          <reference field="0" count="0"/>
        </references>
      </pivotArea>
    </format>
    <format dxfId="70">
      <pivotArea dataOnly="0" labelOnly="1" fieldPosition="0">
        <references count="1">
          <reference field="0" count="0"/>
        </references>
      </pivotArea>
    </format>
    <format dxfId="69">
      <pivotArea type="all" dataOnly="0" outline="0" fieldPosition="0"/>
    </format>
    <format dxfId="68">
      <pivotArea outline="0" collapsedLevelsAreSubtotals="1" fieldPosition="0"/>
    </format>
    <format dxfId="67">
      <pivotArea field="0" type="button" dataOnly="0" labelOnly="1" outline="0" axis="axisRow" fieldPosition="0"/>
    </format>
    <format dxfId="66">
      <pivotArea dataOnly="0" labelOnly="1" outline="0" axis="axisValues" fieldPosition="0"/>
    </format>
    <format dxfId="65">
      <pivotArea dataOnly="0" labelOnly="1" fieldPosition="0">
        <references count="1">
          <reference field="0" count="0"/>
        </references>
      </pivotArea>
    </format>
    <format dxfId="64">
      <pivotArea dataOnly="0" labelOnly="1" grandRow="1" outline="0" fieldPosition="0"/>
    </format>
    <format dxfId="63">
      <pivotArea dataOnly="0" labelOnly="1" outline="0" axis="axisValues" fieldPosition="0"/>
    </format>
    <format dxfId="62">
      <pivotArea field="0" type="button" dataOnly="0" labelOnly="1" outline="0" axis="axisRow" fieldPosition="0"/>
    </format>
    <format dxfId="61">
      <pivotArea dataOnly="0" labelOnly="1" fieldPosition="0">
        <references count="1">
          <reference field="0" count="0"/>
        </references>
      </pivotArea>
    </format>
    <format dxfId="60">
      <pivotArea dataOnly="0" labelOnly="1" grandRow="1" outline="0"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grandRow="1" outline="0" fieldPosition="0"/>
    </format>
    <format dxfId="56">
      <pivotArea field="0" type="button" dataOnly="0" labelOnly="1" outline="0" axis="axisRow" fieldPosition="0"/>
    </format>
    <format dxfId="55">
      <pivotArea dataOnly="0" labelOnly="1" fieldPosition="0">
        <references count="1">
          <reference field="0" count="0"/>
        </references>
      </pivotArea>
    </format>
    <format dxfId="54">
      <pivotArea dataOnly="0" labelOnly="1" grandRow="1" outline="0"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grandRow="1" outline="0" fieldPosition="0"/>
    </format>
    <format dxfId="50">
      <pivotArea outline="0" collapsedLevelsAreSubtotals="1" fieldPosition="0"/>
    </format>
    <format dxfId="49">
      <pivotArea dataOnly="0" labelOnly="1" outline="0" axis="axisValues" fieldPosition="0"/>
    </format>
    <format dxfId="48">
      <pivotArea dataOnly="0" labelOnly="1" outline="0" axis="axisValues" fieldPosition="0"/>
    </format>
    <format dxfId="47">
      <pivotArea outline="0" collapsedLevelsAreSubtotals="1" fieldPosition="0"/>
    </format>
    <format dxfId="46">
      <pivotArea dataOnly="0" labelOnly="1" outline="0" axis="axisValues" fieldPosition="0"/>
    </format>
    <format dxfId="45">
      <pivotArea dataOnly="0" labelOnly="1" outline="0" axis="axisValues" fieldPosition="0"/>
    </format>
  </format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ivisions">
  <location ref="A48:B55" firstHeaderRow="1" firstDataRow="1" firstDataCol="1"/>
  <pivotFields count="23">
    <pivotField showAll="0">
      <items count="37">
        <item x="25"/>
        <item x="22"/>
        <item x="19"/>
        <item x="32"/>
        <item x="0"/>
        <item x="1"/>
        <item x="2"/>
        <item x="3"/>
        <item x="4"/>
        <item x="5"/>
        <item x="6"/>
        <item x="7"/>
        <item x="8"/>
        <item x="9"/>
        <item x="10"/>
        <item x="11"/>
        <item x="12"/>
        <item x="13"/>
        <item x="14"/>
        <item x="15"/>
        <item x="16"/>
        <item x="17"/>
        <item x="18"/>
        <item x="20"/>
        <item x="21"/>
        <item x="23"/>
        <item x="24"/>
        <item x="26"/>
        <item x="27"/>
        <item x="28"/>
        <item x="29"/>
        <item x="30"/>
        <item x="31"/>
        <item x="33"/>
        <item x="34"/>
        <item x="35"/>
        <item t="default"/>
      </items>
    </pivotField>
    <pivotField showAll="0"/>
    <pivotField axis="axisRow" showAll="0">
      <items count="7">
        <item x="1"/>
        <item x="2"/>
        <item x="5"/>
        <item x="3"/>
        <item x="0"/>
        <item x="4"/>
        <item t="default"/>
      </items>
    </pivotField>
    <pivotField showAll="0"/>
    <pivotField numFmtId="2" showAll="0"/>
    <pivotField numFmtId="2" showAll="0"/>
    <pivotField numFmtId="2" showAll="0"/>
    <pivotField numFmtId="2" showAll="0"/>
    <pivotField numFmtId="2" showAll="0"/>
    <pivotField numFmtId="2" showAll="0"/>
    <pivotField numFmtId="2" showAll="0"/>
    <pivotField dataField="1" numFmtId="2" showAll="0"/>
    <pivotField numFmtId="2" showAll="0"/>
    <pivotField showAll="0"/>
    <pivotField numFmtId="2" showAll="0"/>
    <pivotField numFmtId="2" showAll="0"/>
    <pivotField numFmtId="14" showAll="0"/>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Sum of Sex Ratio" fld="11" baseField="0" baseItem="0"/>
  </dataFields>
  <formats count="37">
    <format dxfId="116">
      <pivotArea field="2" type="button" dataOnly="0" labelOnly="1" outline="0" axis="axisRow" fieldPosition="0"/>
    </format>
    <format dxfId="115">
      <pivotArea dataOnly="0" labelOnly="1" outline="0" axis="axisValues" fieldPosition="0"/>
    </format>
    <format dxfId="114">
      <pivotArea dataOnly="0" labelOnly="1" outline="0" axis="axisValues" fieldPosition="0"/>
    </format>
    <format dxfId="113">
      <pivotArea dataOnly="0" labelOnly="1" grandRow="1" outline="0" fieldPosition="0"/>
    </format>
    <format dxfId="112">
      <pivotArea grandRow="1" outline="0" collapsedLevelsAreSubtotals="1" fieldPosition="0"/>
    </format>
    <format dxfId="111">
      <pivotArea dataOnly="0" labelOnly="1" outline="0" axis="axisValues" fieldPosition="0"/>
    </format>
    <format dxfId="110">
      <pivotArea dataOnly="0" labelOnly="1" outline="0" axis="axisValues" fieldPosition="0"/>
    </format>
    <format dxfId="109">
      <pivotArea grandRow="1" outline="0" collapsedLevelsAreSubtotals="1" fieldPosition="0"/>
    </format>
    <format dxfId="108">
      <pivotArea field="2" type="button" dataOnly="0" labelOnly="1" outline="0" axis="axisRow" fieldPosition="0"/>
    </format>
    <format dxfId="107">
      <pivotArea dataOnly="0" labelOnly="1" grandRow="1" outline="0" fieldPosition="0"/>
    </format>
    <format dxfId="106">
      <pivotArea collapsedLevelsAreSubtotals="1" fieldPosition="0">
        <references count="1">
          <reference field="2" count="0"/>
        </references>
      </pivotArea>
    </format>
    <format dxfId="105">
      <pivotArea dataOnly="0" labelOnly="1" fieldPosition="0">
        <references count="1">
          <reference field="2" count="0"/>
        </references>
      </pivotArea>
    </format>
    <format dxfId="104">
      <pivotArea type="all" dataOnly="0" outline="0" fieldPosition="0"/>
    </format>
    <format dxfId="103">
      <pivotArea outline="0" collapsedLevelsAreSubtotals="1" fieldPosition="0"/>
    </format>
    <format dxfId="102">
      <pivotArea field="2" type="button" dataOnly="0" labelOnly="1" outline="0" axis="axisRow" fieldPosition="0"/>
    </format>
    <format dxfId="101">
      <pivotArea dataOnly="0" labelOnly="1" outline="0" axis="axisValues" fieldPosition="0"/>
    </format>
    <format dxfId="100">
      <pivotArea dataOnly="0" labelOnly="1" fieldPosition="0">
        <references count="1">
          <reference field="2" count="0"/>
        </references>
      </pivotArea>
    </format>
    <format dxfId="99">
      <pivotArea dataOnly="0" labelOnly="1" grandRow="1" outline="0" fieldPosition="0"/>
    </format>
    <format dxfId="98">
      <pivotArea dataOnly="0" labelOnly="1" outline="0" axis="axisValues" fieldPosition="0"/>
    </format>
    <format dxfId="97">
      <pivotArea field="2" type="button" dataOnly="0" labelOnly="1" outline="0" axis="axisRow" fieldPosition="0"/>
    </format>
    <format dxfId="96">
      <pivotArea dataOnly="0" labelOnly="1" fieldPosition="0">
        <references count="1">
          <reference field="2" count="0"/>
        </references>
      </pivotArea>
    </format>
    <format dxfId="95">
      <pivotArea dataOnly="0" labelOnly="1" grandRow="1" outline="0" fieldPosition="0"/>
    </format>
    <format dxfId="94">
      <pivotArea field="2" type="button" dataOnly="0" labelOnly="1" outline="0" axis="axisRow" fieldPosition="0"/>
    </format>
    <format dxfId="93">
      <pivotArea dataOnly="0" labelOnly="1" fieldPosition="0">
        <references count="1">
          <reference field="2" count="0"/>
        </references>
      </pivotArea>
    </format>
    <format dxfId="92">
      <pivotArea dataOnly="0" labelOnly="1" grandRow="1" outline="0" fieldPosition="0"/>
    </format>
    <format dxfId="91">
      <pivotArea field="2" type="button" dataOnly="0" labelOnly="1" outline="0" axis="axisRow" fieldPosition="0"/>
    </format>
    <format dxfId="90">
      <pivotArea dataOnly="0" labelOnly="1" fieldPosition="0">
        <references count="1">
          <reference field="2" count="0"/>
        </references>
      </pivotArea>
    </format>
    <format dxfId="89">
      <pivotArea dataOnly="0" labelOnly="1" grandRow="1" outline="0" fieldPosition="0"/>
    </format>
    <format dxfId="88">
      <pivotArea field="2" type="button" dataOnly="0" labelOnly="1" outline="0" axis="axisRow" fieldPosition="0"/>
    </format>
    <format dxfId="87">
      <pivotArea dataOnly="0" labelOnly="1" fieldPosition="0">
        <references count="1">
          <reference field="2" count="0"/>
        </references>
      </pivotArea>
    </format>
    <format dxfId="86">
      <pivotArea dataOnly="0" labelOnly="1" grandRow="1" outline="0" fieldPosition="0"/>
    </format>
    <format dxfId="85">
      <pivotArea outline="0" collapsedLevelsAreSubtotals="1" fieldPosition="0"/>
    </format>
    <format dxfId="84">
      <pivotArea dataOnly="0" labelOnly="1" outline="0" axis="axisValues" fieldPosition="0"/>
    </format>
    <format dxfId="83">
      <pivotArea dataOnly="0" labelOnly="1" outline="0" axis="axisValues" fieldPosition="0"/>
    </format>
    <format dxfId="82">
      <pivotArea outline="0" collapsedLevelsAreSubtotals="1" fieldPosition="0"/>
    </format>
    <format dxfId="81">
      <pivotArea dataOnly="0" labelOnly="1" outline="0" axis="axisValues" fieldPosition="0"/>
    </format>
    <format dxfId="80">
      <pivotArea dataOnly="0" labelOnly="1" outline="0" axis="axisValues" fieldPosition="0"/>
    </format>
  </formats>
  <chartFormats count="7">
    <chartFormat chart="0" format="15"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2" count="1" selected="0">
            <x v="0"/>
          </reference>
        </references>
      </pivotArea>
    </chartFormat>
    <chartFormat chart="0" format="17">
      <pivotArea type="data" outline="0" fieldPosition="0">
        <references count="2">
          <reference field="4294967294" count="1" selected="0">
            <x v="0"/>
          </reference>
          <reference field="2" count="1" selected="0">
            <x v="1"/>
          </reference>
        </references>
      </pivotArea>
    </chartFormat>
    <chartFormat chart="0" format="18">
      <pivotArea type="data" outline="0" fieldPosition="0">
        <references count="2">
          <reference field="4294967294" count="1" selected="0">
            <x v="0"/>
          </reference>
          <reference field="2" count="1" selected="0">
            <x v="2"/>
          </reference>
        </references>
      </pivotArea>
    </chartFormat>
    <chartFormat chart="0" format="19">
      <pivotArea type="data" outline="0" fieldPosition="0">
        <references count="2">
          <reference field="4294967294" count="1" selected="0">
            <x v="0"/>
          </reference>
          <reference field="2" count="1" selected="0">
            <x v="3"/>
          </reference>
        </references>
      </pivotArea>
    </chartFormat>
    <chartFormat chart="0" format="20">
      <pivotArea type="data" outline="0" fieldPosition="0">
        <references count="2">
          <reference field="4294967294" count="1" selected="0">
            <x v="0"/>
          </reference>
          <reference field="2" count="1" selected="0">
            <x v="4"/>
          </reference>
        </references>
      </pivotArea>
    </chartFormat>
    <chartFormat chart="0" format="2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7" cacheId="1" applyNumberFormats="0" applyBorderFormats="0" applyFontFormats="0" applyPatternFormats="0" applyAlignmentFormats="0" applyWidthHeightFormats="1" dataCaption="Values" tag="10dc332a-d95e-45e4-8d80-de267b6e0ed8" updatedVersion="6" minRefreshableVersion="3" useAutoFormatting="1" subtotalHiddenItems="1" itemPrintTitles="1" createdVersion="6" indent="0" outline="1" outlineData="1" multipleFieldFilters="0" chartFormat="6" rowHeaderCaption="Districts">
  <location ref="A75:B112" firstHeaderRow="1" firstDataRow="1" firstDataCol="1"/>
  <pivotFields count="3">
    <pivotField axis="axisRow"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howAll="0"/>
    <pivotField allDrilled="1" showAll="0" dataSourceSort="1"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Average of Literacy Rate (%)" fld="1" subtotal="average" baseField="0" baseItem="0"/>
  </dataFields>
  <formats count="58">
    <format dxfId="174">
      <pivotArea field="0" type="button" dataOnly="0" labelOnly="1" outline="0" axis="axisRow" fieldPosition="0"/>
    </format>
    <format dxfId="173">
      <pivotArea field="0" type="button" dataOnly="0" labelOnly="1" outline="0" axis="axisRow" fieldPosition="0"/>
    </format>
    <format dxfId="172">
      <pivotArea dataOnly="0" labelOnly="1" outline="0" axis="axisValues" fieldPosition="0"/>
    </format>
    <format dxfId="171">
      <pivotArea dataOnly="0" labelOnly="1" outline="0" axis="axisValues" fieldPosition="0"/>
    </format>
    <format dxfId="170">
      <pivotArea dataOnly="0" labelOnly="1" outline="0" axis="axisValues" fieldPosition="0"/>
    </format>
    <format dxfId="169">
      <pivotArea dataOnly="0" labelOnly="1" outline="0" axis="axisValues" fieldPosition="0"/>
    </format>
    <format dxfId="168">
      <pivotArea dataOnly="0" labelOnly="1" grandRow="1" outline="0" fieldPosition="0"/>
    </format>
    <format dxfId="167">
      <pivotArea grandRow="1" outline="0" collapsedLevelsAreSubtotals="1" fieldPosition="0"/>
    </format>
    <format dxfId="166">
      <pivotArea grandRow="1" outline="0" collapsedLevelsAreSubtotals="1" fieldPosition="0"/>
    </format>
    <format dxfId="165">
      <pivotArea dataOnly="0" labelOnly="1" grandRow="1" outline="0" fieldPosition="0"/>
    </format>
    <format dxfId="164">
      <pivotArea collapsedLevelsAreSubtotals="1" fieldPosition="0">
        <references count="1">
          <reference field="0" count="0"/>
        </references>
      </pivotArea>
    </format>
    <format dxfId="163">
      <pivotArea dataOnly="0" labelOnly="1" fieldPosition="0">
        <references count="1">
          <reference field="0" count="0"/>
        </references>
      </pivotArea>
    </format>
    <format dxfId="162">
      <pivotArea type="all" dataOnly="0" outline="0" fieldPosition="0"/>
    </format>
    <format dxfId="161">
      <pivotArea outline="0" collapsedLevelsAreSubtotals="1" fieldPosition="0"/>
    </format>
    <format dxfId="160">
      <pivotArea field="0" type="button" dataOnly="0" labelOnly="1" outline="0" axis="axisRow" fieldPosition="0"/>
    </format>
    <format dxfId="159">
      <pivotArea dataOnly="0" labelOnly="1" outline="0" axis="axisValues" fieldPosition="0"/>
    </format>
    <format dxfId="158">
      <pivotArea dataOnly="0" labelOnly="1" fieldPosition="0">
        <references count="1">
          <reference field="0" count="0"/>
        </references>
      </pivotArea>
    </format>
    <format dxfId="157">
      <pivotArea dataOnly="0" labelOnly="1" grandRow="1" outline="0"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field="0" type="button" dataOnly="0" labelOnly="1" outline="0" axis="axisRow" fieldPosition="0"/>
    </format>
    <format dxfId="152">
      <pivotArea dataOnly="0" labelOnly="1" outline="0" axis="axisValues" fieldPosition="0"/>
    </format>
    <format dxfId="151">
      <pivotArea dataOnly="0" labelOnly="1" fieldPosition="0">
        <references count="1">
          <reference field="0" count="0"/>
        </references>
      </pivotArea>
    </format>
    <format dxfId="150">
      <pivotArea dataOnly="0" labelOnly="1" grandRow="1" outline="0"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field="0" type="button" dataOnly="0" labelOnly="1" outline="0" axis="axisRow" fieldPosition="0"/>
    </format>
    <format dxfId="145">
      <pivotArea dataOnly="0" labelOnly="1" outline="0" axis="axisValues" fieldPosition="0"/>
    </format>
    <format dxfId="144">
      <pivotArea dataOnly="0" labelOnly="1" fieldPosition="0">
        <references count="1">
          <reference field="0" count="0"/>
        </references>
      </pivotArea>
    </format>
    <format dxfId="143">
      <pivotArea dataOnly="0" labelOnly="1" grandRow="1" outline="0" fieldPosition="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field="0" type="button" dataOnly="0" labelOnly="1" outline="0" axis="axisRow" fieldPosition="0"/>
    </format>
    <format dxfId="138">
      <pivotArea dataOnly="0" labelOnly="1" outline="0" axis="axisValues" fieldPosition="0"/>
    </format>
    <format dxfId="137">
      <pivotArea dataOnly="0" labelOnly="1" fieldPosition="0">
        <references count="1">
          <reference field="0" count="0"/>
        </references>
      </pivotArea>
    </format>
    <format dxfId="136">
      <pivotArea dataOnly="0" labelOnly="1" grandRow="1" outline="0" fieldPosition="0"/>
    </format>
    <format dxfId="135">
      <pivotArea dataOnly="0" labelOnly="1" outline="0" axis="axisValues" fieldPosition="0"/>
    </format>
    <format dxfId="134">
      <pivotArea field="0" type="button" dataOnly="0" labelOnly="1" outline="0" axis="axisRow" fieldPosition="0"/>
    </format>
    <format dxfId="133">
      <pivotArea dataOnly="0" labelOnly="1" fieldPosition="0">
        <references count="1">
          <reference field="0" count="0"/>
        </references>
      </pivotArea>
    </format>
    <format dxfId="132">
      <pivotArea dataOnly="0" labelOnly="1" grandRow="1" outline="0" fieldPosition="0"/>
    </format>
    <format dxfId="131">
      <pivotArea field="0" type="button" dataOnly="0" labelOnly="1" outline="0" axis="axisRow" fieldPosition="0"/>
    </format>
    <format dxfId="130">
      <pivotArea dataOnly="0" labelOnly="1" fieldPosition="0">
        <references count="1">
          <reference field="0" count="0"/>
        </references>
      </pivotArea>
    </format>
    <format dxfId="129">
      <pivotArea dataOnly="0" labelOnly="1" grandRow="1" outline="0" fieldPosition="0"/>
    </format>
    <format dxfId="128">
      <pivotArea field="0" type="button" dataOnly="0" labelOnly="1" outline="0" axis="axisRow" fieldPosition="0"/>
    </format>
    <format dxfId="127">
      <pivotArea dataOnly="0" labelOnly="1" fieldPosition="0">
        <references count="1">
          <reference field="0" count="0"/>
        </references>
      </pivotArea>
    </format>
    <format dxfId="126">
      <pivotArea dataOnly="0" labelOnly="1" grandRow="1" outline="0" fieldPosition="0"/>
    </format>
    <format dxfId="125">
      <pivotArea field="0" type="button" dataOnly="0" labelOnly="1" outline="0" axis="axisRow" fieldPosition="0"/>
    </format>
    <format dxfId="124">
      <pivotArea dataOnly="0" labelOnly="1" fieldPosition="0">
        <references count="1">
          <reference field="0" count="0"/>
        </references>
      </pivotArea>
    </format>
    <format dxfId="123">
      <pivotArea dataOnly="0" labelOnly="1" grandRow="1" outline="0" fieldPosition="0"/>
    </format>
    <format dxfId="122">
      <pivotArea outline="0" collapsedLevelsAreSubtotals="1" fieldPosition="0"/>
    </format>
    <format dxfId="121">
      <pivotArea dataOnly="0" labelOnly="1" outline="0" axis="axisValues" fieldPosition="0"/>
    </format>
    <format dxfId="120">
      <pivotArea dataOnly="0" labelOnly="1" outline="0" axis="axisValues" fieldPosition="0"/>
    </format>
    <format dxfId="119">
      <pivotArea outline="0" collapsedLevelsAreSubtotals="1" fieldPosition="0"/>
    </format>
    <format dxfId="118">
      <pivotArea dataOnly="0" labelOnly="1" outline="0" axis="axisValues" fieldPosition="0"/>
    </format>
    <format dxfId="117">
      <pivotArea dataOnly="0" labelOnly="1" outline="0" axis="axisValues" fieldPosition="0"/>
    </format>
  </formats>
  <chartFormats count="1">
    <chartFormat chart="0" format="3"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harashtra-districts!$A$1:$W$37">
        <x15:activeTabTopLevelEntity name="[Rang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5" cacheId="2" applyNumberFormats="0" applyBorderFormats="0" applyFontFormats="0" applyPatternFormats="0" applyAlignmentFormats="0" applyWidthHeightFormats="1" dataCaption="Values" tag="33e77abb-65d9-415d-81c6-b9dd037cf8a6" updatedVersion="6" minRefreshableVersion="3" useAutoFormatting="1" subtotalHiddenItems="1" itemPrintTitles="1" createdVersion="6" indent="0" outline="1" outlineData="1" multipleFieldFilters="0" chartFormat="4" rowHeaderCaption="Divisions">
  <location ref="A66:B73" firstHeaderRow="1" firstDataRow="1" firstDataCol="1"/>
  <pivotFields count="2">
    <pivotField axis="axisRow" allDrilled="1" showAll="0" dataSourceSort="1" defaultAttributeDrillState="1">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Count of District Name" fld="1" subtotal="count" baseField="0" baseItem="0"/>
  </dataFields>
  <formats count="56">
    <format dxfId="230">
      <pivotArea field="0" type="button" dataOnly="0" labelOnly="1" outline="0" axis="axisRow" fieldPosition="0"/>
    </format>
    <format dxfId="229">
      <pivotArea field="0" type="button" dataOnly="0" labelOnly="1" outline="0" axis="axisRow" fieldPosition="0"/>
    </format>
    <format dxfId="228">
      <pivotArea dataOnly="0" labelOnly="1" outline="0" axis="axisValues" fieldPosition="0"/>
    </format>
    <format dxfId="227">
      <pivotArea dataOnly="0" labelOnly="1" outline="0" axis="axisValues" fieldPosition="0"/>
    </format>
    <format dxfId="226">
      <pivotArea dataOnly="0" labelOnly="1" outline="0" axis="axisValues" fieldPosition="0"/>
    </format>
    <format dxfId="225">
      <pivotArea dataOnly="0" labelOnly="1" outline="0" axis="axisValues" fieldPosition="0"/>
    </format>
    <format dxfId="224">
      <pivotArea dataOnly="0" labelOnly="1" grandRow="1" outline="0" fieldPosition="0"/>
    </format>
    <format dxfId="223">
      <pivotArea dataOnly="0" labelOnly="1" grandRow="1" outline="0" fieldPosition="0"/>
    </format>
    <format dxfId="222">
      <pivotArea grandRow="1" outline="0" collapsedLevelsAreSubtotals="1" fieldPosition="0"/>
    </format>
    <format dxfId="221">
      <pivotArea grandRow="1" outline="0" collapsedLevelsAreSubtotals="1" fieldPosition="0"/>
    </format>
    <format dxfId="220">
      <pivotArea dataOnly="0" labelOnly="1" fieldPosition="0">
        <references count="1">
          <reference field="0" count="1">
            <x v="0"/>
          </reference>
        </references>
      </pivotArea>
    </format>
    <format dxfId="219">
      <pivotArea collapsedLevelsAreSubtotals="1" fieldPosition="0">
        <references count="1">
          <reference field="0" count="5">
            <x v="0"/>
            <x v="1"/>
            <x v="2"/>
            <x v="3"/>
            <x v="4"/>
          </reference>
        </references>
      </pivotArea>
    </format>
    <format dxfId="218">
      <pivotArea dataOnly="0" labelOnly="1" fieldPosition="0">
        <references count="1">
          <reference field="0" count="5">
            <x v="0"/>
            <x v="1"/>
            <x v="2"/>
            <x v="3"/>
            <x v="4"/>
          </reference>
        </references>
      </pivotArea>
    </format>
    <format dxfId="217">
      <pivotArea dataOnly="0" labelOnly="1" fieldPosition="0">
        <references count="1">
          <reference field="0" count="1">
            <x v="5"/>
          </reference>
        </references>
      </pivotArea>
    </format>
    <format dxfId="216">
      <pivotArea collapsedLevelsAreSubtotals="1" fieldPosition="0">
        <references count="1">
          <reference field="0" count="1">
            <x v="5"/>
          </reference>
        </references>
      </pivotArea>
    </format>
    <format dxfId="215">
      <pivotArea collapsedLevelsAreSubtotals="1" fieldPosition="0">
        <references count="1">
          <reference field="0" count="1">
            <x v="5"/>
          </reference>
        </references>
      </pivotArea>
    </format>
    <format dxfId="214">
      <pivotArea collapsedLevelsAreSubtotals="1" fieldPosition="0">
        <references count="1">
          <reference field="0" count="1">
            <x v="5"/>
          </reference>
        </references>
      </pivotArea>
    </format>
    <format dxfId="213">
      <pivotArea type="all" dataOnly="0" outline="0" fieldPosition="0"/>
    </format>
    <format dxfId="212">
      <pivotArea outline="0" collapsedLevelsAreSubtotals="1" fieldPosition="0"/>
    </format>
    <format dxfId="211">
      <pivotArea field="0" type="button" dataOnly="0" labelOnly="1" outline="0" axis="axisRow" fieldPosition="0"/>
    </format>
    <format dxfId="210">
      <pivotArea dataOnly="0" labelOnly="1" outline="0" axis="axisValues" fieldPosition="0"/>
    </format>
    <format dxfId="209">
      <pivotArea dataOnly="0" labelOnly="1" fieldPosition="0">
        <references count="1">
          <reference field="0" count="0"/>
        </references>
      </pivotArea>
    </format>
    <format dxfId="208">
      <pivotArea dataOnly="0" labelOnly="1" grandRow="1" outline="0" fieldPosition="0"/>
    </format>
    <format dxfId="207">
      <pivotArea dataOnly="0" labelOnly="1" outline="0" axis="axisValues" fieldPosition="0"/>
    </format>
    <format dxfId="206">
      <pivotArea type="all" dataOnly="0" outline="0" fieldPosition="0"/>
    </format>
    <format dxfId="205">
      <pivotArea outline="0" collapsedLevelsAreSubtotals="1" fieldPosition="0"/>
    </format>
    <format dxfId="204">
      <pivotArea field="0" type="button" dataOnly="0" labelOnly="1" outline="0" axis="axisRow" fieldPosition="0"/>
    </format>
    <format dxfId="203">
      <pivotArea dataOnly="0" labelOnly="1" outline="0" axis="axisValues" fieldPosition="0"/>
    </format>
    <format dxfId="202">
      <pivotArea dataOnly="0" labelOnly="1" fieldPosition="0">
        <references count="1">
          <reference field="0" count="0"/>
        </references>
      </pivotArea>
    </format>
    <format dxfId="201">
      <pivotArea dataOnly="0" labelOnly="1" grandRow="1" outline="0" fieldPosition="0"/>
    </format>
    <format dxfId="200">
      <pivotArea dataOnly="0" labelOnly="1" outline="0" axis="axisValues" fieldPosition="0"/>
    </format>
    <format dxfId="199">
      <pivotArea type="all" dataOnly="0" outline="0" fieldPosition="0"/>
    </format>
    <format dxfId="198">
      <pivotArea outline="0" collapsedLevelsAreSubtotals="1" fieldPosition="0"/>
    </format>
    <format dxfId="197">
      <pivotArea field="0" type="button" dataOnly="0" labelOnly="1" outline="0" axis="axisRow" fieldPosition="0"/>
    </format>
    <format dxfId="196">
      <pivotArea dataOnly="0" labelOnly="1" outline="0" axis="axisValues" fieldPosition="0"/>
    </format>
    <format dxfId="195">
      <pivotArea dataOnly="0" labelOnly="1" fieldPosition="0">
        <references count="1">
          <reference field="0" count="0"/>
        </references>
      </pivotArea>
    </format>
    <format dxfId="194">
      <pivotArea dataOnly="0" labelOnly="1" grandRow="1" outline="0" fieldPosition="0"/>
    </format>
    <format dxfId="193">
      <pivotArea dataOnly="0" labelOnly="1" outline="0" axis="axisValues" fieldPosition="0"/>
    </format>
    <format dxfId="192">
      <pivotArea field="0" type="button" dataOnly="0" labelOnly="1" outline="0" axis="axisRow" fieldPosition="0"/>
    </format>
    <format dxfId="191">
      <pivotArea dataOnly="0" labelOnly="1" fieldPosition="0">
        <references count="1">
          <reference field="0" count="0"/>
        </references>
      </pivotArea>
    </format>
    <format dxfId="190">
      <pivotArea dataOnly="0" labelOnly="1" grandRow="1" outline="0" fieldPosition="0"/>
    </format>
    <format dxfId="189">
      <pivotArea field="0" type="button" dataOnly="0" labelOnly="1" outline="0" axis="axisRow" fieldPosition="0"/>
    </format>
    <format dxfId="188">
      <pivotArea dataOnly="0" labelOnly="1" fieldPosition="0">
        <references count="1">
          <reference field="0" count="0"/>
        </references>
      </pivotArea>
    </format>
    <format dxfId="187">
      <pivotArea dataOnly="0" labelOnly="1" grandRow="1" outline="0" fieldPosition="0"/>
    </format>
    <format dxfId="186">
      <pivotArea field="0" type="button" dataOnly="0" labelOnly="1" outline="0" axis="axisRow" fieldPosition="0"/>
    </format>
    <format dxfId="185">
      <pivotArea dataOnly="0" labelOnly="1" fieldPosition="0">
        <references count="1">
          <reference field="0" count="0"/>
        </references>
      </pivotArea>
    </format>
    <format dxfId="184">
      <pivotArea dataOnly="0" labelOnly="1" grandRow="1" outline="0" fieldPosition="0"/>
    </format>
    <format dxfId="183">
      <pivotArea field="0" type="button" dataOnly="0" labelOnly="1" outline="0" axis="axisRow" fieldPosition="0"/>
    </format>
    <format dxfId="182">
      <pivotArea dataOnly="0" labelOnly="1" fieldPosition="0">
        <references count="1">
          <reference field="0" count="0"/>
        </references>
      </pivotArea>
    </format>
    <format dxfId="181">
      <pivotArea dataOnly="0" labelOnly="1" grandRow="1" outline="0" fieldPosition="0"/>
    </format>
    <format dxfId="180">
      <pivotArea outline="0" collapsedLevelsAreSubtotals="1" fieldPosition="0"/>
    </format>
    <format dxfId="179">
      <pivotArea dataOnly="0" labelOnly="1" outline="0" axis="axisValues" fieldPosition="0"/>
    </format>
    <format dxfId="178">
      <pivotArea dataOnly="0" labelOnly="1" outline="0" axis="axisValues" fieldPosition="0"/>
    </format>
    <format dxfId="177">
      <pivotArea outline="0" collapsedLevelsAreSubtotals="1" fieldPosition="0"/>
    </format>
    <format dxfId="176">
      <pivotArea dataOnly="0" labelOnly="1" outline="0" axis="axisValues" fieldPosition="0"/>
    </format>
    <format dxfId="175">
      <pivotArea dataOnly="0" labelOnly="1" outline="0" axis="axisValues" fieldPosition="0"/>
    </format>
  </formats>
  <chartFormats count="7">
    <chartFormat chart="0" format="1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0" count="1" selected="0">
            <x v="0"/>
          </reference>
        </references>
      </pivotArea>
    </chartFormat>
    <chartFormat chart="0" format="12">
      <pivotArea type="data" outline="0" fieldPosition="0">
        <references count="2">
          <reference field="4294967294" count="1" selected="0">
            <x v="0"/>
          </reference>
          <reference field="0" count="1" selected="0">
            <x v="1"/>
          </reference>
        </references>
      </pivotArea>
    </chartFormat>
    <chartFormat chart="0" format="13">
      <pivotArea type="data" outline="0" fieldPosition="0">
        <references count="2">
          <reference field="4294967294" count="1" selected="0">
            <x v="0"/>
          </reference>
          <reference field="0" count="1" selected="0">
            <x v="2"/>
          </reference>
        </references>
      </pivotArea>
    </chartFormat>
    <chartFormat chart="0" format="14">
      <pivotArea type="data" outline="0" fieldPosition="0">
        <references count="2">
          <reference field="4294967294" count="1" selected="0">
            <x v="0"/>
          </reference>
          <reference field="0" count="1" selected="0">
            <x v="3"/>
          </reference>
        </references>
      </pivotArea>
    </chartFormat>
    <chartFormat chart="0" format="15">
      <pivotArea type="data" outline="0" fieldPosition="0">
        <references count="2">
          <reference field="4294967294" count="1" selected="0">
            <x v="0"/>
          </reference>
          <reference field="0" count="1" selected="0">
            <x v="4"/>
          </reference>
        </references>
      </pivotArea>
    </chartFormat>
    <chartFormat chart="0" format="16">
      <pivotArea type="data" outline="0" fieldPosition="0">
        <references count="2">
          <reference field="4294967294" count="1" selected="0">
            <x v="0"/>
          </reference>
          <reference field="0" count="1" selected="0">
            <x v="5"/>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harashtra-districts!$A$1:$W$37">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_Name" xr10:uid="{00000000-0013-0000-FFFF-FFFF01000000}" sourceName="District Name">
  <pivotTables>
    <pivotTable tabId="3" name="PivotTable3"/>
    <pivotTable tabId="3" name="PivotTable1"/>
  </pivotTables>
  <data>
    <tabular pivotCacheId="1">
      <items count="36">
        <i x="25" s="1"/>
        <i x="22" s="1"/>
        <i x="19" s="1"/>
        <i x="32" s="1"/>
        <i x="0" s="1"/>
        <i x="1" s="1"/>
        <i x="2" s="1"/>
        <i x="3" s="1"/>
        <i x="4" s="1"/>
        <i x="5" s="1"/>
        <i x="6" s="1"/>
        <i x="7" s="1"/>
        <i x="8" s="1"/>
        <i x="9" s="1"/>
        <i x="10" s="1"/>
        <i x="11" s="1"/>
        <i x="12" s="1"/>
        <i x="13" s="1"/>
        <i x="14" s="1"/>
        <i x="15" s="1"/>
        <i x="16" s="1"/>
        <i x="17" s="1"/>
        <i x="18" s="1"/>
        <i x="20" s="1"/>
        <i x="21" s="1"/>
        <i x="23" s="1"/>
        <i x="24" s="1"/>
        <i x="26" s="1"/>
        <i x="27" s="1"/>
        <i x="28" s="1"/>
        <i x="29" s="1"/>
        <i x="30" s="1"/>
        <i x="31" s="1"/>
        <i x="33" s="1"/>
        <i x="34" s="1"/>
        <i x="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istrative_Division" xr10:uid="{00000000-0013-0000-FFFF-FFFF02000000}" sourceName="[Range].[Administrative Division]">
  <pivotTables>
    <pivotTable tabId="3" name="PivotTable2"/>
    <pivotTable tabId="3" name="PivotTable5"/>
    <pivotTable tabId="3" name="PivotTable7"/>
  </pivotTables>
  <data>
    <olap pivotCacheId="2">
      <levels count="2">
        <level uniqueName="[Range].[Administrative Division].[(All)]" sourceCaption="(All)" count="0"/>
        <level uniqueName="[Range].[Administrative Division].[Administrative Division]" sourceCaption="Administrative Division" count="6">
          <ranges>
            <range startItem="0">
              <i n="[Range].[Administrative Division].&amp;[Amravati Division]" c="Amravati Division"/>
              <i n="[Range].[Administrative Division].&amp;[Chhatrapati Sambhaji Nagar Division]" c="Chhatrapati Sambhaji Nagar Division"/>
              <i n="[Range].[Administrative Division].&amp;[Konkan Division]" c="Konkan Division"/>
              <i n="[Range].[Administrative Division].&amp;[Nagpur Division]" c="Nagpur Division"/>
              <i n="[Range].[Administrative Division].&amp;[Nashik Division]" c="Nashik Division"/>
              <i n="[Range].[Administrative Division].&amp;[Pune Division]" c="Pune Division"/>
            </range>
          </ranges>
        </level>
      </levels>
      <selections count="1">
        <selection n="[Range].[Administrative Division].[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3000000}" sourceName="[Range].[Year]">
  <pivotTables>
    <pivotTable tabId="3" name="PivotTable2"/>
    <pivotTable tabId="3" name="PivotTable5"/>
    <pivotTable tabId="3" name="PivotTable7"/>
  </pivotTables>
  <data>
    <olap pivotCacheId="2">
      <levels count="2">
        <level uniqueName="[Range].[Year].[(All)]" sourceCaption="(All)" count="0"/>
        <level uniqueName="[Range].[Year].[Year]" sourceCaption="Year" count="9">
          <ranges>
            <range startItem="0">
              <i n="[Range].[Year].&amp;[1937]" c="1937"/>
              <i n="[Range].[Year].&amp;[1947]" c="1947"/>
              <i n="[Range].[Year].&amp;[1952]" c="1952"/>
              <i n="[Range].[Year].&amp;[1960]" c="1960"/>
              <i n="[Range].[Year].&amp;[1977]" c="1977"/>
              <i n="[Range].[Year].&amp;[1979]" c="1979"/>
              <i n="[Range].[Year].&amp;[1981]" c="1981"/>
              <i n="[Range].[Year].&amp;[1989]" c="1989"/>
              <i n="[Range].[Year].&amp;[2007]" c="2007"/>
            </range>
          </ranges>
        </level>
      </levels>
      <selections count="1">
        <selection n="[Range].[Year].[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Name" xr10:uid="{00000000-0014-0000-FFFF-FFFF01000000}" cache="Slicer_District_Name" caption="District Name" columnCount="2" style="SlicerStyleLight2" rowHeight="360000"/>
  <slicer name="Administrative Division" xr10:uid="{00000000-0014-0000-FFFF-FFFF02000000}" cache="Slicer_Administrative_Division" caption="Administrative Division" level="1" style="SlicerStyleLight2" rowHeight="396000"/>
  <slicer name="Year" xr10:uid="{00000000-0014-0000-FFFF-FFFF03000000}" cache="Slicer_Year" caption="Year" level="1" style="SlicerStyleLight2" rowHeight="54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Formation_Date" xr10:uid="{00000000-0013-0000-FFFF-FFFF04000000}" sourceName="[Range].[Formation Date]">
  <pivotTables>
    <pivotTable tabId="4294967295" name="PivotChartTable2"/>
  </pivotTables>
  <state minimalRefreshVersion="6" lastRefreshVersion="6" pivotCacheId="8" filterType="dateBetween">
    <selection startDate="2014-04-01T00:00:00" endDate="2014-08-31T00:00:00"/>
    <bounds startDate="1960-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ormation Date" xr10:uid="{00000000-0014-0000-FFFF-FFFF04000000}" cache="Timeline_Formation_Date" caption="Formation Date" level="2" selectionLevel="2" scrollPosition="2014-03-04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2.bin"/><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workbookViewId="0">
      <selection activeCell="T19" sqref="T19"/>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7"/>
  <sheetViews>
    <sheetView topLeftCell="L1" workbookViewId="0">
      <selection activeCell="X44" sqref="X44"/>
    </sheetView>
  </sheetViews>
  <sheetFormatPr defaultRowHeight="14.4" x14ac:dyDescent="0.3"/>
  <cols>
    <col min="1" max="1" width="23.77734375" bestFit="1" customWidth="1"/>
    <col min="2" max="2" width="13.88671875" customWidth="1"/>
    <col min="3" max="3" width="33.88671875" customWidth="1"/>
    <col min="4" max="4" width="28.33203125" customWidth="1"/>
    <col min="5" max="5" width="19.21875" bestFit="1" customWidth="1"/>
    <col min="6" max="6" width="16" bestFit="1" customWidth="1"/>
    <col min="7" max="7" width="15.88671875" bestFit="1" customWidth="1"/>
    <col min="8" max="8" width="26.5546875" bestFit="1" customWidth="1"/>
    <col min="9" max="10" width="26.5546875" customWidth="1"/>
    <col min="11" max="11" width="31.88671875" bestFit="1" customWidth="1"/>
    <col min="12" max="12" width="14.88671875" customWidth="1"/>
    <col min="13" max="13" width="17.5546875" style="4" bestFit="1" customWidth="1"/>
    <col min="14" max="14" width="17.5546875" style="4" customWidth="1"/>
    <col min="15" max="15" width="17.5546875" customWidth="1"/>
    <col min="16" max="16" width="22" style="26" bestFit="1" customWidth="1"/>
    <col min="17" max="17" width="22.44140625" style="4" bestFit="1" customWidth="1"/>
    <col min="18" max="18" width="16" style="8" bestFit="1" customWidth="1"/>
    <col min="19" max="19" width="16" customWidth="1"/>
    <col min="20" max="20" width="50.77734375" bestFit="1" customWidth="1"/>
    <col min="21" max="21" width="34.109375" style="6" bestFit="1" customWidth="1"/>
    <col min="22" max="22" width="44" style="6" bestFit="1" customWidth="1"/>
    <col min="23" max="23" width="61.88671875" style="6" bestFit="1" customWidth="1"/>
    <col min="24" max="24" width="77.109375" style="6" bestFit="1" customWidth="1"/>
  </cols>
  <sheetData>
    <row r="1" spans="1:24" s="2" customFormat="1" ht="24.6" customHeight="1" x14ac:dyDescent="0.3">
      <c r="A1" s="1" t="s">
        <v>0</v>
      </c>
      <c r="B1" s="1" t="s">
        <v>1</v>
      </c>
      <c r="C1" s="1" t="s">
        <v>2</v>
      </c>
      <c r="D1" s="1" t="s">
        <v>3</v>
      </c>
      <c r="E1" s="3" t="s">
        <v>4</v>
      </c>
      <c r="F1" s="3" t="s">
        <v>5</v>
      </c>
      <c r="G1" s="3" t="s">
        <v>244</v>
      </c>
      <c r="H1" s="3" t="s">
        <v>6</v>
      </c>
      <c r="I1" s="3" t="s">
        <v>241</v>
      </c>
      <c r="J1" s="3" t="s">
        <v>243</v>
      </c>
      <c r="K1" s="3" t="s">
        <v>7</v>
      </c>
      <c r="L1" s="3" t="s">
        <v>8</v>
      </c>
      <c r="M1" s="3" t="s">
        <v>9</v>
      </c>
      <c r="N1" s="3" t="s">
        <v>291</v>
      </c>
      <c r="O1" s="1" t="s">
        <v>245</v>
      </c>
      <c r="P1" s="24" t="s">
        <v>10</v>
      </c>
      <c r="Q1" s="3" t="s">
        <v>242</v>
      </c>
      <c r="R1" s="7" t="s">
        <v>11</v>
      </c>
      <c r="S1" s="1" t="s">
        <v>246</v>
      </c>
      <c r="T1" s="1" t="s">
        <v>12</v>
      </c>
      <c r="U1" s="5" t="s">
        <v>13</v>
      </c>
      <c r="V1" s="5" t="s">
        <v>14</v>
      </c>
      <c r="W1" s="5" t="s">
        <v>15</v>
      </c>
      <c r="X1" s="5" t="s">
        <v>16</v>
      </c>
    </row>
    <row r="2" spans="1:24" x14ac:dyDescent="0.3">
      <c r="A2" s="9" t="s">
        <v>101</v>
      </c>
      <c r="B2" s="9" t="s">
        <v>102</v>
      </c>
      <c r="C2" s="9" t="s">
        <v>96</v>
      </c>
      <c r="D2" s="9" t="s">
        <v>101</v>
      </c>
      <c r="E2" s="10">
        <v>14</v>
      </c>
      <c r="F2" s="10">
        <v>17048</v>
      </c>
      <c r="G2" s="11">
        <f t="shared" ref="G2:G37" si="0">IF(E2=0,0,Total_area/E2)</f>
        <v>1217.7142857142858</v>
      </c>
      <c r="H2" s="10">
        <v>4543159</v>
      </c>
      <c r="I2" s="11">
        <f>H2/1000000</f>
        <v>4.5431590000000002</v>
      </c>
      <c r="J2" s="11">
        <f t="shared" ref="J2:J37" si="1">IF(E2=0, 0,Total_pop/E2)</f>
        <v>0.32451135714285717</v>
      </c>
      <c r="K2" s="10">
        <v>266</v>
      </c>
      <c r="L2" s="10">
        <v>939</v>
      </c>
      <c r="M2" s="10">
        <v>79.05</v>
      </c>
      <c r="N2" s="10">
        <f>H2*M2/100</f>
        <v>3591367.1894999999</v>
      </c>
      <c r="O2" s="12" t="str">
        <f>IF(M2&gt;=85,"85%+",IF(M2&gt;=75,"75-84%","&lt;75%"))</f>
        <v>75-84%</v>
      </c>
      <c r="P2" s="25">
        <v>21.9</v>
      </c>
      <c r="Q2" s="11">
        <f t="shared" ref="Q2:Q37" si="2">H2*P2/100</f>
        <v>994951.821</v>
      </c>
      <c r="R2" s="13">
        <v>22037</v>
      </c>
      <c r="S2" s="12">
        <f>YEAR(R2)</f>
        <v>1960</v>
      </c>
      <c r="T2" s="9" t="s">
        <v>247</v>
      </c>
      <c r="U2" s="14" t="s">
        <v>103</v>
      </c>
      <c r="V2" s="14" t="s">
        <v>104</v>
      </c>
      <c r="W2" s="14" t="s">
        <v>105</v>
      </c>
      <c r="X2" s="14" t="s">
        <v>106</v>
      </c>
    </row>
    <row r="3" spans="1:24" x14ac:dyDescent="0.3">
      <c r="A3" s="9" t="s">
        <v>217</v>
      </c>
      <c r="B3" s="9" t="s">
        <v>218</v>
      </c>
      <c r="C3" s="9" t="s">
        <v>212</v>
      </c>
      <c r="D3" s="9" t="s">
        <v>217</v>
      </c>
      <c r="E3" s="10">
        <v>7</v>
      </c>
      <c r="F3" s="10">
        <v>5676</v>
      </c>
      <c r="G3" s="11">
        <f t="shared" si="0"/>
        <v>810.85714285714289</v>
      </c>
      <c r="H3" s="10">
        <v>1813906</v>
      </c>
      <c r="I3" s="11">
        <f t="shared" ref="I3:I37" si="3">H3/1000000</f>
        <v>1.813906</v>
      </c>
      <c r="J3" s="11">
        <f t="shared" si="1"/>
        <v>0.25912942857142857</v>
      </c>
      <c r="K3" s="10">
        <v>319</v>
      </c>
      <c r="L3" s="10">
        <v>946</v>
      </c>
      <c r="M3" s="10">
        <v>88.05</v>
      </c>
      <c r="N3" s="10">
        <f t="shared" ref="N3:N37" si="4">H3*M3/100</f>
        <v>1597144.2329999998</v>
      </c>
      <c r="O3" s="12" t="str">
        <f t="shared" ref="O3:O37" si="5">IF(M3&gt;=85,"85%+",IF(M3&gt;=75,"75-84%","&lt;75%"))</f>
        <v>85%+</v>
      </c>
      <c r="P3" s="25">
        <v>44</v>
      </c>
      <c r="Q3" s="11">
        <f t="shared" si="2"/>
        <v>798118.64</v>
      </c>
      <c r="R3" s="13">
        <v>22037</v>
      </c>
      <c r="S3" s="12">
        <f t="shared" ref="S3:S37" si="6">IF(VALUE(RIGHT(R3,2))&gt;25,1900+VALUE(RIGHT(R3,2)),2000+VALUE(RIGHT(R3,2)))</f>
        <v>1937</v>
      </c>
      <c r="T3" s="9" t="s">
        <v>248</v>
      </c>
      <c r="U3" s="14" t="s">
        <v>219</v>
      </c>
      <c r="V3" s="14" t="s">
        <v>220</v>
      </c>
      <c r="W3" s="14" t="s">
        <v>221</v>
      </c>
      <c r="X3" s="14" t="s">
        <v>222</v>
      </c>
    </row>
    <row r="4" spans="1:24" x14ac:dyDescent="0.3">
      <c r="A4" s="9" t="s">
        <v>210</v>
      </c>
      <c r="B4" s="9" t="s">
        <v>211</v>
      </c>
      <c r="C4" s="9" t="s">
        <v>212</v>
      </c>
      <c r="D4" s="9" t="s">
        <v>210</v>
      </c>
      <c r="E4" s="10">
        <v>14</v>
      </c>
      <c r="F4" s="10">
        <v>12210</v>
      </c>
      <c r="G4" s="11">
        <f t="shared" si="0"/>
        <v>872.14285714285711</v>
      </c>
      <c r="H4" s="10">
        <v>2888445</v>
      </c>
      <c r="I4" s="11">
        <f t="shared" si="3"/>
        <v>2.8884449999999999</v>
      </c>
      <c r="J4" s="11">
        <f t="shared" si="1"/>
        <v>0.20631749999999999</v>
      </c>
      <c r="K4" s="10">
        <v>237</v>
      </c>
      <c r="L4" s="10">
        <v>951</v>
      </c>
      <c r="M4" s="10">
        <v>87.38</v>
      </c>
      <c r="N4" s="10">
        <f t="shared" si="4"/>
        <v>2523923.2409999999</v>
      </c>
      <c r="O4" s="12" t="str">
        <f t="shared" si="5"/>
        <v>85%+</v>
      </c>
      <c r="P4" s="25">
        <v>35.9</v>
      </c>
      <c r="Q4" s="11">
        <f t="shared" si="2"/>
        <v>1036951.755</v>
      </c>
      <c r="R4" s="13">
        <v>22037</v>
      </c>
      <c r="S4" s="12">
        <f t="shared" si="6"/>
        <v>1937</v>
      </c>
      <c r="T4" s="9" t="s">
        <v>249</v>
      </c>
      <c r="U4" s="14" t="s">
        <v>213</v>
      </c>
      <c r="V4" s="14" t="s">
        <v>214</v>
      </c>
      <c r="W4" s="14" t="s">
        <v>215</v>
      </c>
      <c r="X4" s="14" t="s">
        <v>216</v>
      </c>
    </row>
    <row r="5" spans="1:24" x14ac:dyDescent="0.3">
      <c r="A5" s="9" t="s">
        <v>137</v>
      </c>
      <c r="B5" s="9" t="s">
        <v>138</v>
      </c>
      <c r="C5" s="9" t="s">
        <v>127</v>
      </c>
      <c r="D5" s="9" t="s">
        <v>137</v>
      </c>
      <c r="E5" s="10">
        <v>11</v>
      </c>
      <c r="F5" s="10">
        <v>10693</v>
      </c>
      <c r="G5" s="11">
        <f t="shared" si="0"/>
        <v>972.09090909090912</v>
      </c>
      <c r="H5" s="10">
        <v>2585049</v>
      </c>
      <c r="I5" s="11">
        <f t="shared" si="3"/>
        <v>2.5850490000000002</v>
      </c>
      <c r="J5" s="11">
        <f t="shared" si="1"/>
        <v>0.23500445454545457</v>
      </c>
      <c r="K5" s="10">
        <v>242</v>
      </c>
      <c r="L5" s="10">
        <v>916</v>
      </c>
      <c r="M5" s="10">
        <v>76.989999999999995</v>
      </c>
      <c r="N5" s="10">
        <f t="shared" si="4"/>
        <v>1990229.2250999999</v>
      </c>
      <c r="O5" s="12" t="str">
        <f t="shared" si="5"/>
        <v>75-84%</v>
      </c>
      <c r="P5" s="25">
        <v>19.899999999999999</v>
      </c>
      <c r="Q5" s="11">
        <f t="shared" si="2"/>
        <v>514424.75099999993</v>
      </c>
      <c r="R5" s="13">
        <v>22037</v>
      </c>
      <c r="S5" s="12">
        <f t="shared" si="6"/>
        <v>1937</v>
      </c>
      <c r="T5" s="9" t="s">
        <v>250</v>
      </c>
      <c r="U5" s="14" t="s">
        <v>139</v>
      </c>
      <c r="V5" s="14" t="s">
        <v>140</v>
      </c>
      <c r="W5" s="14" t="s">
        <v>141</v>
      </c>
      <c r="X5" s="14" t="s">
        <v>142</v>
      </c>
    </row>
    <row r="6" spans="1:24" x14ac:dyDescent="0.3">
      <c r="A6" s="9" t="s">
        <v>186</v>
      </c>
      <c r="B6" s="9" t="s">
        <v>187</v>
      </c>
      <c r="C6" s="9" t="s">
        <v>175</v>
      </c>
      <c r="D6" s="9" t="s">
        <v>186</v>
      </c>
      <c r="E6" s="10">
        <v>7</v>
      </c>
      <c r="F6" s="10">
        <v>4087</v>
      </c>
      <c r="G6" s="11">
        <f t="shared" si="0"/>
        <v>583.85714285714289</v>
      </c>
      <c r="H6" s="10">
        <v>1200334</v>
      </c>
      <c r="I6" s="11">
        <f t="shared" si="3"/>
        <v>1.200334</v>
      </c>
      <c r="J6" s="11">
        <f t="shared" si="1"/>
        <v>0.17147628571428572</v>
      </c>
      <c r="K6" s="10">
        <v>294</v>
      </c>
      <c r="L6" s="10">
        <v>982</v>
      </c>
      <c r="M6" s="10">
        <v>83.76</v>
      </c>
      <c r="N6" s="10">
        <f t="shared" si="4"/>
        <v>1005399.7584</v>
      </c>
      <c r="O6" s="12" t="str">
        <f t="shared" si="5"/>
        <v>75-84%</v>
      </c>
      <c r="P6" s="25">
        <v>19.5</v>
      </c>
      <c r="Q6" s="11">
        <f t="shared" si="2"/>
        <v>234065.13</v>
      </c>
      <c r="R6" s="13">
        <v>22037</v>
      </c>
      <c r="S6" s="12">
        <f t="shared" si="6"/>
        <v>1937</v>
      </c>
      <c r="T6" s="9" t="s">
        <v>251</v>
      </c>
      <c r="U6" s="14" t="s">
        <v>188</v>
      </c>
      <c r="V6" s="14" t="s">
        <v>189</v>
      </c>
      <c r="W6" s="14" t="s">
        <v>190</v>
      </c>
      <c r="X6" s="14" t="s">
        <v>191</v>
      </c>
    </row>
    <row r="7" spans="1:24" x14ac:dyDescent="0.3">
      <c r="A7" s="9" t="s">
        <v>229</v>
      </c>
      <c r="B7" s="9" t="s">
        <v>230</v>
      </c>
      <c r="C7" s="9" t="s">
        <v>212</v>
      </c>
      <c r="D7" s="9" t="s">
        <v>229</v>
      </c>
      <c r="E7" s="10">
        <v>13</v>
      </c>
      <c r="F7" s="10">
        <v>9681</v>
      </c>
      <c r="G7" s="11">
        <f t="shared" si="0"/>
        <v>744.69230769230774</v>
      </c>
      <c r="H7" s="10">
        <v>2586258</v>
      </c>
      <c r="I7" s="11">
        <f t="shared" si="3"/>
        <v>2.5862579999999999</v>
      </c>
      <c r="J7" s="11">
        <f t="shared" si="1"/>
        <v>0.19894292307692307</v>
      </c>
      <c r="K7" s="10">
        <v>267</v>
      </c>
      <c r="L7" s="10">
        <v>934</v>
      </c>
      <c r="M7" s="10">
        <v>83.4</v>
      </c>
      <c r="N7" s="10">
        <f t="shared" si="4"/>
        <v>2156939.1720000003</v>
      </c>
      <c r="O7" s="12" t="str">
        <f t="shared" si="5"/>
        <v>75-84%</v>
      </c>
      <c r="P7" s="25">
        <v>21.2</v>
      </c>
      <c r="Q7" s="11">
        <f t="shared" si="2"/>
        <v>548286.696</v>
      </c>
      <c r="R7" s="13">
        <v>22037</v>
      </c>
      <c r="S7" s="12">
        <f t="shared" si="6"/>
        <v>1937</v>
      </c>
      <c r="T7" s="9" t="s">
        <v>252</v>
      </c>
      <c r="U7" s="14" t="s">
        <v>231</v>
      </c>
      <c r="V7" s="14" t="s">
        <v>232</v>
      </c>
      <c r="W7" s="14" t="s">
        <v>233</v>
      </c>
      <c r="X7" s="14" t="s">
        <v>234</v>
      </c>
    </row>
    <row r="8" spans="1:24" x14ac:dyDescent="0.3">
      <c r="A8" s="9" t="s">
        <v>198</v>
      </c>
      <c r="B8" s="9" t="s">
        <v>199</v>
      </c>
      <c r="C8" s="9" t="s">
        <v>175</v>
      </c>
      <c r="D8" s="9" t="s">
        <v>198</v>
      </c>
      <c r="E8" s="10">
        <v>15</v>
      </c>
      <c r="F8" s="10">
        <v>11443</v>
      </c>
      <c r="G8" s="11">
        <f t="shared" si="0"/>
        <v>762.86666666666667</v>
      </c>
      <c r="H8" s="10">
        <v>2204307</v>
      </c>
      <c r="I8" s="11">
        <f t="shared" si="3"/>
        <v>2.204307</v>
      </c>
      <c r="J8" s="11">
        <f t="shared" si="1"/>
        <v>0.1469538</v>
      </c>
      <c r="K8" s="10">
        <v>193</v>
      </c>
      <c r="L8" s="10">
        <v>961</v>
      </c>
      <c r="M8" s="10">
        <v>80.010000000000005</v>
      </c>
      <c r="N8" s="10">
        <f t="shared" si="4"/>
        <v>1763666.0307000002</v>
      </c>
      <c r="O8" s="12" t="str">
        <f t="shared" si="5"/>
        <v>75-84%</v>
      </c>
      <c r="P8" s="25">
        <v>35.200000000000003</v>
      </c>
      <c r="Q8" s="11">
        <f t="shared" si="2"/>
        <v>775916.06400000001</v>
      </c>
      <c r="R8" s="13">
        <v>22037</v>
      </c>
      <c r="S8" s="12">
        <f t="shared" si="6"/>
        <v>1937</v>
      </c>
      <c r="T8" s="9" t="s">
        <v>253</v>
      </c>
      <c r="U8" s="14" t="s">
        <v>200</v>
      </c>
      <c r="V8" s="14" t="s">
        <v>201</v>
      </c>
      <c r="W8" s="14" t="s">
        <v>202</v>
      </c>
      <c r="X8" s="14" t="s">
        <v>203</v>
      </c>
    </row>
    <row r="9" spans="1:24" x14ac:dyDescent="0.3">
      <c r="A9" s="9" t="s">
        <v>125</v>
      </c>
      <c r="B9" s="9" t="s">
        <v>126</v>
      </c>
      <c r="C9" s="9" t="s">
        <v>127</v>
      </c>
      <c r="D9" s="9" t="s">
        <v>125</v>
      </c>
      <c r="E9" s="10">
        <v>9</v>
      </c>
      <c r="F9" s="10">
        <v>10107</v>
      </c>
      <c r="G9" s="11">
        <f t="shared" si="0"/>
        <v>1123</v>
      </c>
      <c r="H9" s="10">
        <v>3701282</v>
      </c>
      <c r="I9" s="11">
        <f t="shared" si="3"/>
        <v>3.701282</v>
      </c>
      <c r="J9" s="11">
        <f t="shared" si="1"/>
        <v>0.41125355555555554</v>
      </c>
      <c r="K9" s="10">
        <v>366</v>
      </c>
      <c r="L9" s="10">
        <v>923</v>
      </c>
      <c r="M9" s="10">
        <v>79.02</v>
      </c>
      <c r="N9" s="10">
        <f t="shared" si="4"/>
        <v>2924753.0363999996</v>
      </c>
      <c r="O9" s="12" t="str">
        <f t="shared" si="5"/>
        <v>75-84%</v>
      </c>
      <c r="P9" s="25">
        <v>43.8</v>
      </c>
      <c r="Q9" s="11">
        <f t="shared" si="2"/>
        <v>1621161.5159999998</v>
      </c>
      <c r="R9" s="13">
        <v>22037</v>
      </c>
      <c r="S9" s="12">
        <f t="shared" si="6"/>
        <v>1937</v>
      </c>
      <c r="T9" s="9" t="s">
        <v>254</v>
      </c>
      <c r="U9" s="14" t="s">
        <v>128</v>
      </c>
      <c r="V9" s="14" t="s">
        <v>129</v>
      </c>
      <c r="W9" s="14" t="s">
        <v>130</v>
      </c>
      <c r="X9" s="14" t="s">
        <v>131</v>
      </c>
    </row>
    <row r="10" spans="1:24" x14ac:dyDescent="0.3">
      <c r="A10" s="9" t="s">
        <v>149</v>
      </c>
      <c r="B10" s="9" t="s">
        <v>150</v>
      </c>
      <c r="C10" s="9" t="s">
        <v>127</v>
      </c>
      <c r="D10" s="9" t="s">
        <v>149</v>
      </c>
      <c r="E10" s="10">
        <v>8</v>
      </c>
      <c r="F10" s="10">
        <v>7569</v>
      </c>
      <c r="G10" s="11">
        <f t="shared" si="0"/>
        <v>946.125</v>
      </c>
      <c r="H10" s="10">
        <v>1657576</v>
      </c>
      <c r="I10" s="11">
        <f t="shared" si="3"/>
        <v>1.6575759999999999</v>
      </c>
      <c r="J10" s="11">
        <f t="shared" si="1"/>
        <v>0.20719699999999999</v>
      </c>
      <c r="K10" s="10">
        <v>219</v>
      </c>
      <c r="L10" s="10">
        <v>924</v>
      </c>
      <c r="M10" s="10">
        <v>78.44</v>
      </c>
      <c r="N10" s="10">
        <f t="shared" si="4"/>
        <v>1300202.6144000001</v>
      </c>
      <c r="O10" s="12" t="str">
        <f t="shared" si="5"/>
        <v>75-84%</v>
      </c>
      <c r="P10" s="25">
        <v>17</v>
      </c>
      <c r="Q10" s="11">
        <f t="shared" si="2"/>
        <v>281787.92</v>
      </c>
      <c r="R10" s="13">
        <v>22037</v>
      </c>
      <c r="S10" s="12">
        <f t="shared" si="6"/>
        <v>1937</v>
      </c>
      <c r="T10" s="9" t="s">
        <v>255</v>
      </c>
      <c r="U10" s="14" t="s">
        <v>151</v>
      </c>
      <c r="V10" s="14" t="s">
        <v>152</v>
      </c>
      <c r="W10" s="14" t="s">
        <v>153</v>
      </c>
      <c r="X10" s="14" t="s">
        <v>154</v>
      </c>
    </row>
    <row r="11" spans="1:24" x14ac:dyDescent="0.3">
      <c r="A11" s="9" t="s">
        <v>107</v>
      </c>
      <c r="B11" s="9" t="s">
        <v>108</v>
      </c>
      <c r="C11" s="9" t="s">
        <v>96</v>
      </c>
      <c r="D11" s="9" t="s">
        <v>107</v>
      </c>
      <c r="E11" s="10">
        <v>4</v>
      </c>
      <c r="F11" s="10">
        <v>7195</v>
      </c>
      <c r="G11" s="11">
        <f t="shared" si="0"/>
        <v>1798.75</v>
      </c>
      <c r="H11" s="10">
        <v>2050862</v>
      </c>
      <c r="I11" s="11">
        <f t="shared" si="3"/>
        <v>2.050862</v>
      </c>
      <c r="J11" s="11">
        <f t="shared" si="1"/>
        <v>0.51271549999999999</v>
      </c>
      <c r="K11" s="10">
        <v>285</v>
      </c>
      <c r="L11" s="10">
        <v>946</v>
      </c>
      <c r="M11" s="10">
        <v>72.8</v>
      </c>
      <c r="N11" s="10">
        <f t="shared" si="4"/>
        <v>1493027.5359999998</v>
      </c>
      <c r="O11" s="12" t="str">
        <f t="shared" si="5"/>
        <v>&lt;75%</v>
      </c>
      <c r="P11" s="25">
        <v>31.6</v>
      </c>
      <c r="Q11" s="11">
        <f t="shared" si="2"/>
        <v>648072.39199999999</v>
      </c>
      <c r="R11" s="13">
        <v>22037</v>
      </c>
      <c r="S11" s="12">
        <f t="shared" si="6"/>
        <v>1937</v>
      </c>
      <c r="T11" s="9" t="s">
        <v>256</v>
      </c>
      <c r="U11" s="14" t="s">
        <v>109</v>
      </c>
      <c r="V11" s="14" t="s">
        <v>110</v>
      </c>
      <c r="W11" s="14" t="s">
        <v>111</v>
      </c>
      <c r="X11" s="14" t="s">
        <v>112</v>
      </c>
    </row>
    <row r="12" spans="1:24" x14ac:dyDescent="0.3">
      <c r="A12" s="9" t="s">
        <v>204</v>
      </c>
      <c r="B12" s="9" t="s">
        <v>205</v>
      </c>
      <c r="C12" s="9" t="s">
        <v>175</v>
      </c>
      <c r="D12" s="9" t="s">
        <v>204</v>
      </c>
      <c r="E12" s="10">
        <v>12</v>
      </c>
      <c r="F12" s="10">
        <v>14412</v>
      </c>
      <c r="G12" s="11">
        <f t="shared" si="0"/>
        <v>1201</v>
      </c>
      <c r="H12" s="10">
        <v>1072942</v>
      </c>
      <c r="I12" s="11">
        <f t="shared" si="3"/>
        <v>1.0729420000000001</v>
      </c>
      <c r="J12" s="11">
        <f t="shared" si="1"/>
        <v>8.9411833333333343E-2</v>
      </c>
      <c r="K12" s="10">
        <v>74</v>
      </c>
      <c r="L12" s="10">
        <v>982</v>
      </c>
      <c r="M12" s="10">
        <v>74.36</v>
      </c>
      <c r="N12" s="10">
        <f t="shared" si="4"/>
        <v>797839.6712000001</v>
      </c>
      <c r="O12" s="12" t="str">
        <f t="shared" si="5"/>
        <v>&lt;75%</v>
      </c>
      <c r="P12" s="25">
        <v>11</v>
      </c>
      <c r="Q12" s="11">
        <f t="shared" si="2"/>
        <v>118023.62</v>
      </c>
      <c r="R12" s="13">
        <v>30189</v>
      </c>
      <c r="S12" s="12">
        <f t="shared" si="6"/>
        <v>1989</v>
      </c>
      <c r="T12" s="9" t="s">
        <v>257</v>
      </c>
      <c r="U12" s="14" t="s">
        <v>206</v>
      </c>
      <c r="V12" s="14" t="s">
        <v>207</v>
      </c>
      <c r="W12" s="14" t="s">
        <v>208</v>
      </c>
      <c r="X12" s="14" t="s">
        <v>209</v>
      </c>
    </row>
    <row r="13" spans="1:24" x14ac:dyDescent="0.3">
      <c r="A13" s="9" t="s">
        <v>192</v>
      </c>
      <c r="B13" s="9" t="s">
        <v>193</v>
      </c>
      <c r="C13" s="9" t="s">
        <v>175</v>
      </c>
      <c r="D13" s="9" t="s">
        <v>192</v>
      </c>
      <c r="E13" s="10">
        <v>8</v>
      </c>
      <c r="F13" s="10">
        <v>5431</v>
      </c>
      <c r="G13" s="11">
        <f t="shared" si="0"/>
        <v>678.875</v>
      </c>
      <c r="H13" s="10">
        <v>1322507</v>
      </c>
      <c r="I13" s="11">
        <f t="shared" si="3"/>
        <v>1.3225070000000001</v>
      </c>
      <c r="J13" s="11">
        <f t="shared" si="1"/>
        <v>0.16531337500000001</v>
      </c>
      <c r="K13" s="10">
        <v>243</v>
      </c>
      <c r="L13" s="10">
        <v>996</v>
      </c>
      <c r="M13" s="10">
        <v>84.95</v>
      </c>
      <c r="N13" s="10">
        <f t="shared" si="4"/>
        <v>1123469.6965000001</v>
      </c>
      <c r="O13" s="12" t="str">
        <f t="shared" si="5"/>
        <v>75-84%</v>
      </c>
      <c r="P13" s="25">
        <v>17.100000000000001</v>
      </c>
      <c r="Q13" s="11">
        <f t="shared" si="2"/>
        <v>226148.69700000004</v>
      </c>
      <c r="R13" s="13">
        <v>36281</v>
      </c>
      <c r="S13" s="12">
        <f t="shared" si="6"/>
        <v>1981</v>
      </c>
      <c r="T13" s="9" t="s">
        <v>258</v>
      </c>
      <c r="U13" s="14" t="s">
        <v>194</v>
      </c>
      <c r="V13" s="14" t="s">
        <v>195</v>
      </c>
      <c r="W13" s="14" t="s">
        <v>196</v>
      </c>
      <c r="X13" s="14" t="s">
        <v>197</v>
      </c>
    </row>
    <row r="14" spans="1:24" x14ac:dyDescent="0.3">
      <c r="A14" s="9" t="s">
        <v>155</v>
      </c>
      <c r="B14" s="9" t="s">
        <v>156</v>
      </c>
      <c r="C14" s="9" t="s">
        <v>127</v>
      </c>
      <c r="D14" s="9" t="s">
        <v>155</v>
      </c>
      <c r="E14" s="10">
        <v>5</v>
      </c>
      <c r="F14" s="10">
        <v>4526</v>
      </c>
      <c r="G14" s="11">
        <f t="shared" si="0"/>
        <v>905.2</v>
      </c>
      <c r="H14" s="10">
        <v>1177345</v>
      </c>
      <c r="I14" s="11">
        <f t="shared" si="3"/>
        <v>1.1773450000000001</v>
      </c>
      <c r="J14" s="11">
        <f t="shared" si="1"/>
        <v>0.23546900000000001</v>
      </c>
      <c r="K14" s="10">
        <v>260</v>
      </c>
      <c r="L14" s="10">
        <v>942</v>
      </c>
      <c r="M14" s="10">
        <v>78.17</v>
      </c>
      <c r="N14" s="10">
        <f t="shared" si="4"/>
        <v>920330.58650000009</v>
      </c>
      <c r="O14" s="12" t="str">
        <f t="shared" si="5"/>
        <v>75-84%</v>
      </c>
      <c r="P14" s="25">
        <v>15.2</v>
      </c>
      <c r="Q14" s="11">
        <f t="shared" si="2"/>
        <v>178956.44</v>
      </c>
      <c r="R14" s="13">
        <v>36281</v>
      </c>
      <c r="S14" s="12">
        <f t="shared" si="6"/>
        <v>1981</v>
      </c>
      <c r="T14" s="9" t="s">
        <v>259</v>
      </c>
      <c r="U14" s="14" t="s">
        <v>157</v>
      </c>
      <c r="V14" s="14" t="s">
        <v>158</v>
      </c>
      <c r="W14" s="14" t="s">
        <v>159</v>
      </c>
      <c r="X14" s="14" t="s">
        <v>160</v>
      </c>
    </row>
    <row r="15" spans="1:24" x14ac:dyDescent="0.3">
      <c r="A15" s="9" t="s">
        <v>113</v>
      </c>
      <c r="B15" s="9" t="s">
        <v>114</v>
      </c>
      <c r="C15" s="9" t="s">
        <v>96</v>
      </c>
      <c r="D15" s="9" t="s">
        <v>113</v>
      </c>
      <c r="E15" s="10">
        <v>15</v>
      </c>
      <c r="F15" s="10">
        <v>11765</v>
      </c>
      <c r="G15" s="11">
        <f t="shared" si="0"/>
        <v>784.33333333333337</v>
      </c>
      <c r="H15" s="10">
        <v>4229917</v>
      </c>
      <c r="I15" s="11">
        <f t="shared" si="3"/>
        <v>4.2299170000000004</v>
      </c>
      <c r="J15" s="11">
        <f t="shared" si="1"/>
        <v>0.28199446666666667</v>
      </c>
      <c r="K15" s="10">
        <v>360</v>
      </c>
      <c r="L15" s="10">
        <v>925</v>
      </c>
      <c r="M15" s="10">
        <v>78.2</v>
      </c>
      <c r="N15" s="10">
        <f t="shared" si="4"/>
        <v>3307795.0940000005</v>
      </c>
      <c r="O15" s="12" t="str">
        <f t="shared" si="5"/>
        <v>75-84%</v>
      </c>
      <c r="P15" s="25">
        <v>31.7</v>
      </c>
      <c r="Q15" s="11">
        <f t="shared" si="2"/>
        <v>1340883.689</v>
      </c>
      <c r="R15" s="13">
        <v>22037</v>
      </c>
      <c r="S15" s="12">
        <f t="shared" si="6"/>
        <v>1937</v>
      </c>
      <c r="T15" s="9" t="s">
        <v>260</v>
      </c>
      <c r="U15" s="14" t="s">
        <v>115</v>
      </c>
      <c r="V15" s="14" t="s">
        <v>116</v>
      </c>
      <c r="W15" s="14" t="s">
        <v>117</v>
      </c>
      <c r="X15" s="14" t="s">
        <v>118</v>
      </c>
    </row>
    <row r="16" spans="1:24" x14ac:dyDescent="0.3">
      <c r="A16" s="9" t="s">
        <v>132</v>
      </c>
      <c r="B16" s="9" t="s">
        <v>133</v>
      </c>
      <c r="C16" s="9" t="s">
        <v>127</v>
      </c>
      <c r="D16" s="9" t="s">
        <v>132</v>
      </c>
      <c r="E16" s="10">
        <v>8</v>
      </c>
      <c r="F16" s="10">
        <v>7718</v>
      </c>
      <c r="G16" s="11">
        <f t="shared" si="0"/>
        <v>964.75</v>
      </c>
      <c r="H16" s="10">
        <v>1959046</v>
      </c>
      <c r="I16" s="11">
        <f t="shared" si="3"/>
        <v>1.9590460000000001</v>
      </c>
      <c r="J16" s="11">
        <f t="shared" si="1"/>
        <v>0.24488075000000001</v>
      </c>
      <c r="K16" s="10">
        <v>254</v>
      </c>
      <c r="L16" s="10">
        <v>937</v>
      </c>
      <c r="M16" s="10">
        <v>71.53</v>
      </c>
      <c r="N16" s="10">
        <f t="shared" si="4"/>
        <v>1401305.6037999999</v>
      </c>
      <c r="O16" s="12" t="str">
        <f t="shared" si="5"/>
        <v>&lt;75%</v>
      </c>
      <c r="P16" s="25">
        <v>19.3</v>
      </c>
      <c r="Q16" s="11">
        <f t="shared" si="2"/>
        <v>378095.87800000003</v>
      </c>
      <c r="R16" s="13">
        <v>29707</v>
      </c>
      <c r="S16" s="12">
        <f t="shared" si="6"/>
        <v>2007</v>
      </c>
      <c r="T16" s="9" t="s">
        <v>261</v>
      </c>
      <c r="U16" s="14" t="s">
        <v>128</v>
      </c>
      <c r="V16" s="14" t="s">
        <v>134</v>
      </c>
      <c r="W16" s="14" t="s">
        <v>135</v>
      </c>
      <c r="X16" s="14" t="s">
        <v>136</v>
      </c>
    </row>
    <row r="17" spans="1:24" x14ac:dyDescent="0.3">
      <c r="A17" s="9" t="s">
        <v>42</v>
      </c>
      <c r="B17" s="9" t="s">
        <v>43</v>
      </c>
      <c r="C17" s="9" t="s">
        <v>19</v>
      </c>
      <c r="D17" s="9" t="s">
        <v>42</v>
      </c>
      <c r="E17" s="10">
        <v>12</v>
      </c>
      <c r="F17" s="10">
        <v>7685</v>
      </c>
      <c r="G17" s="11">
        <f t="shared" si="0"/>
        <v>640.41666666666663</v>
      </c>
      <c r="H17" s="10">
        <v>3876001</v>
      </c>
      <c r="I17" s="11">
        <f t="shared" si="3"/>
        <v>3.876001</v>
      </c>
      <c r="J17" s="11">
        <f t="shared" si="1"/>
        <v>0.32300008333333335</v>
      </c>
      <c r="K17" s="10">
        <v>504</v>
      </c>
      <c r="L17" s="10">
        <v>957</v>
      </c>
      <c r="M17" s="10">
        <v>81.510000000000005</v>
      </c>
      <c r="N17" s="10">
        <f t="shared" si="4"/>
        <v>3159328.4150999999</v>
      </c>
      <c r="O17" s="12" t="str">
        <f t="shared" si="5"/>
        <v>75-84%</v>
      </c>
      <c r="P17" s="25">
        <v>31.7</v>
      </c>
      <c r="Q17" s="11">
        <f t="shared" si="2"/>
        <v>1228692.317</v>
      </c>
      <c r="R17" s="13">
        <v>22037</v>
      </c>
      <c r="S17" s="12">
        <f t="shared" si="6"/>
        <v>1937</v>
      </c>
      <c r="T17" s="9" t="s">
        <v>262</v>
      </c>
      <c r="U17" s="14" t="s">
        <v>44</v>
      </c>
      <c r="V17" s="14" t="s">
        <v>45</v>
      </c>
      <c r="W17" s="14" t="s">
        <v>46</v>
      </c>
      <c r="X17" s="14" t="s">
        <v>47</v>
      </c>
    </row>
    <row r="18" spans="1:24" x14ac:dyDescent="0.3">
      <c r="A18" s="9" t="s">
        <v>143</v>
      </c>
      <c r="B18" s="9" t="s">
        <v>144</v>
      </c>
      <c r="C18" s="9" t="s">
        <v>127</v>
      </c>
      <c r="D18" s="9" t="s">
        <v>143</v>
      </c>
      <c r="E18" s="10">
        <v>10</v>
      </c>
      <c r="F18" s="10">
        <v>7157</v>
      </c>
      <c r="G18" s="11">
        <f t="shared" si="0"/>
        <v>715.7</v>
      </c>
      <c r="H18" s="10">
        <v>2454196</v>
      </c>
      <c r="I18" s="11">
        <f t="shared" si="3"/>
        <v>2.454196</v>
      </c>
      <c r="J18" s="11">
        <f t="shared" si="1"/>
        <v>0.24541960000000002</v>
      </c>
      <c r="K18" s="10">
        <v>343</v>
      </c>
      <c r="L18" s="10">
        <v>928</v>
      </c>
      <c r="M18" s="10">
        <v>77.260000000000005</v>
      </c>
      <c r="N18" s="10">
        <f t="shared" si="4"/>
        <v>1896111.8296000001</v>
      </c>
      <c r="O18" s="12" t="str">
        <f t="shared" si="5"/>
        <v>75-84%</v>
      </c>
      <c r="P18" s="25">
        <v>25.5</v>
      </c>
      <c r="Q18" s="11">
        <f t="shared" si="2"/>
        <v>625819.98</v>
      </c>
      <c r="R18" s="13">
        <v>30179</v>
      </c>
      <c r="S18" s="12">
        <f t="shared" si="6"/>
        <v>1979</v>
      </c>
      <c r="T18" s="9" t="s">
        <v>263</v>
      </c>
      <c r="U18" s="14" t="s">
        <v>145</v>
      </c>
      <c r="V18" s="14" t="s">
        <v>146</v>
      </c>
      <c r="W18" s="14" t="s">
        <v>147</v>
      </c>
      <c r="X18" s="14" t="s">
        <v>148</v>
      </c>
    </row>
    <row r="19" spans="1:24" x14ac:dyDescent="0.3">
      <c r="A19" s="9" t="s">
        <v>48</v>
      </c>
      <c r="B19" s="9" t="s">
        <v>49</v>
      </c>
      <c r="C19" s="9" t="s">
        <v>50</v>
      </c>
      <c r="D19" s="9" t="s">
        <v>51</v>
      </c>
      <c r="E19" s="10">
        <v>0</v>
      </c>
      <c r="F19" s="10">
        <v>157</v>
      </c>
      <c r="G19" s="11">
        <f t="shared" si="0"/>
        <v>0</v>
      </c>
      <c r="H19" s="10">
        <v>2969472</v>
      </c>
      <c r="I19" s="11">
        <f t="shared" si="3"/>
        <v>2.9694720000000001</v>
      </c>
      <c r="J19" s="11">
        <f t="shared" si="1"/>
        <v>0</v>
      </c>
      <c r="K19" s="10">
        <v>18914</v>
      </c>
      <c r="L19" s="10">
        <v>832</v>
      </c>
      <c r="M19" s="10">
        <v>89.21</v>
      </c>
      <c r="N19" s="10">
        <f t="shared" si="4"/>
        <v>2649065.9711999996</v>
      </c>
      <c r="O19" s="12" t="str">
        <f t="shared" si="5"/>
        <v>85%+</v>
      </c>
      <c r="P19" s="25">
        <v>100</v>
      </c>
      <c r="Q19" s="11">
        <f t="shared" si="2"/>
        <v>2969472</v>
      </c>
      <c r="R19" s="13">
        <v>22037</v>
      </c>
      <c r="S19" s="12">
        <f t="shared" si="6"/>
        <v>1937</v>
      </c>
      <c r="T19" s="9" t="s">
        <v>264</v>
      </c>
      <c r="U19" s="14" t="s">
        <v>52</v>
      </c>
      <c r="V19" s="14" t="s">
        <v>53</v>
      </c>
      <c r="W19" s="14" t="s">
        <v>54</v>
      </c>
      <c r="X19" s="14" t="s">
        <v>55</v>
      </c>
    </row>
    <row r="20" spans="1:24" x14ac:dyDescent="0.3">
      <c r="A20" s="9" t="s">
        <v>56</v>
      </c>
      <c r="B20" s="9" t="s">
        <v>57</v>
      </c>
      <c r="C20" s="9" t="s">
        <v>50</v>
      </c>
      <c r="D20" s="9" t="s">
        <v>58</v>
      </c>
      <c r="E20" s="10">
        <v>3</v>
      </c>
      <c r="F20" s="10">
        <v>446</v>
      </c>
      <c r="G20" s="11">
        <f t="shared" si="0"/>
        <v>148.66666666666666</v>
      </c>
      <c r="H20" s="10">
        <v>9356962</v>
      </c>
      <c r="I20" s="11">
        <f t="shared" si="3"/>
        <v>9.3569619999999993</v>
      </c>
      <c r="J20" s="11">
        <f t="shared" si="1"/>
        <v>3.1189873333333331</v>
      </c>
      <c r="K20" s="10">
        <v>20980</v>
      </c>
      <c r="L20" s="10">
        <v>860</v>
      </c>
      <c r="M20" s="10">
        <v>89.91</v>
      </c>
      <c r="N20" s="10">
        <f t="shared" si="4"/>
        <v>8412844.5341999996</v>
      </c>
      <c r="O20" s="12" t="str">
        <f t="shared" si="5"/>
        <v>85%+</v>
      </c>
      <c r="P20" s="25">
        <v>100</v>
      </c>
      <c r="Q20" s="11">
        <f t="shared" si="2"/>
        <v>9356962</v>
      </c>
      <c r="R20" s="13">
        <v>33147</v>
      </c>
      <c r="S20" s="12">
        <f t="shared" si="6"/>
        <v>1947</v>
      </c>
      <c r="T20" s="9" t="s">
        <v>265</v>
      </c>
      <c r="U20" s="14" t="s">
        <v>59</v>
      </c>
      <c r="V20" s="14" t="s">
        <v>53</v>
      </c>
      <c r="W20" s="14" t="s">
        <v>60</v>
      </c>
      <c r="X20" s="14" t="s">
        <v>61</v>
      </c>
    </row>
    <row r="21" spans="1:24" x14ac:dyDescent="0.3">
      <c r="A21" s="9" t="s">
        <v>173</v>
      </c>
      <c r="B21" s="9" t="s">
        <v>174</v>
      </c>
      <c r="C21" s="9" t="s">
        <v>175</v>
      </c>
      <c r="D21" s="9" t="s">
        <v>173</v>
      </c>
      <c r="E21" s="10">
        <v>14</v>
      </c>
      <c r="F21" s="10">
        <v>9892</v>
      </c>
      <c r="G21" s="11">
        <f t="shared" si="0"/>
        <v>706.57142857142856</v>
      </c>
      <c r="H21" s="10">
        <v>4653570</v>
      </c>
      <c r="I21" s="11">
        <f t="shared" si="3"/>
        <v>4.6535700000000002</v>
      </c>
      <c r="J21" s="11">
        <f t="shared" si="1"/>
        <v>0.33239785714285713</v>
      </c>
      <c r="K21" s="10">
        <v>470</v>
      </c>
      <c r="L21" s="10">
        <v>951</v>
      </c>
      <c r="M21" s="10">
        <v>88.39</v>
      </c>
      <c r="N21" s="10">
        <f t="shared" si="4"/>
        <v>4113290.523</v>
      </c>
      <c r="O21" s="12" t="str">
        <f t="shared" si="5"/>
        <v>85%+</v>
      </c>
      <c r="P21" s="25">
        <v>68.3</v>
      </c>
      <c r="Q21" s="11">
        <f t="shared" si="2"/>
        <v>3178388.31</v>
      </c>
      <c r="R21" s="13">
        <v>22037</v>
      </c>
      <c r="S21" s="12">
        <f t="shared" si="6"/>
        <v>1937</v>
      </c>
      <c r="T21" s="9" t="s">
        <v>266</v>
      </c>
      <c r="U21" s="14" t="s">
        <v>176</v>
      </c>
      <c r="V21" s="14" t="s">
        <v>177</v>
      </c>
      <c r="W21" s="14" t="s">
        <v>178</v>
      </c>
      <c r="X21" s="14" t="s">
        <v>179</v>
      </c>
    </row>
    <row r="22" spans="1:24" x14ac:dyDescent="0.3">
      <c r="A22" s="9" t="s">
        <v>167</v>
      </c>
      <c r="B22" s="9" t="s">
        <v>168</v>
      </c>
      <c r="C22" s="9" t="s">
        <v>127</v>
      </c>
      <c r="D22" s="9" t="s">
        <v>167</v>
      </c>
      <c r="E22" s="10">
        <v>16</v>
      </c>
      <c r="F22" s="10">
        <v>10528</v>
      </c>
      <c r="G22" s="11">
        <f t="shared" si="0"/>
        <v>658</v>
      </c>
      <c r="H22" s="10">
        <v>3361292</v>
      </c>
      <c r="I22" s="11">
        <f t="shared" si="3"/>
        <v>3.3612920000000002</v>
      </c>
      <c r="J22" s="11">
        <f t="shared" si="1"/>
        <v>0.21008075000000001</v>
      </c>
      <c r="K22" s="10">
        <v>319</v>
      </c>
      <c r="L22" s="10">
        <v>943</v>
      </c>
      <c r="M22" s="10">
        <v>75.45</v>
      </c>
      <c r="N22" s="10">
        <f t="shared" si="4"/>
        <v>2536094.8140000002</v>
      </c>
      <c r="O22" s="12" t="str">
        <f t="shared" si="5"/>
        <v>75-84%</v>
      </c>
      <c r="P22" s="25">
        <v>27.2</v>
      </c>
      <c r="Q22" s="11">
        <f t="shared" si="2"/>
        <v>914271.42399999988</v>
      </c>
      <c r="R22" s="13">
        <v>22037</v>
      </c>
      <c r="S22" s="12">
        <f t="shared" si="6"/>
        <v>1937</v>
      </c>
      <c r="T22" s="9" t="s">
        <v>267</v>
      </c>
      <c r="U22" s="14" t="s">
        <v>169</v>
      </c>
      <c r="V22" s="14" t="s">
        <v>170</v>
      </c>
      <c r="W22" s="14" t="s">
        <v>171</v>
      </c>
      <c r="X22" s="14" t="s">
        <v>172</v>
      </c>
    </row>
    <row r="23" spans="1:24" x14ac:dyDescent="0.3">
      <c r="A23" s="9" t="s">
        <v>119</v>
      </c>
      <c r="B23" s="9" t="s">
        <v>120</v>
      </c>
      <c r="C23" s="9" t="s">
        <v>96</v>
      </c>
      <c r="D23" s="9" t="s">
        <v>119</v>
      </c>
      <c r="E23" s="10">
        <v>6</v>
      </c>
      <c r="F23" s="10">
        <v>5955</v>
      </c>
      <c r="G23" s="11">
        <f t="shared" si="0"/>
        <v>992.5</v>
      </c>
      <c r="H23" s="10">
        <v>1648295</v>
      </c>
      <c r="I23" s="11">
        <f t="shared" si="3"/>
        <v>1.6482950000000001</v>
      </c>
      <c r="J23" s="11">
        <f t="shared" si="1"/>
        <v>0.27471583333333333</v>
      </c>
      <c r="K23" s="10">
        <v>277</v>
      </c>
      <c r="L23" s="10">
        <v>978</v>
      </c>
      <c r="M23" s="10">
        <v>64.38</v>
      </c>
      <c r="N23" s="10">
        <f t="shared" si="4"/>
        <v>1061172.321</v>
      </c>
      <c r="O23" s="12" t="str">
        <f t="shared" si="5"/>
        <v>&lt;75%</v>
      </c>
      <c r="P23" s="25">
        <v>16.7</v>
      </c>
      <c r="Q23" s="11">
        <f t="shared" si="2"/>
        <v>275265.26500000001</v>
      </c>
      <c r="R23" s="13">
        <v>35977</v>
      </c>
      <c r="S23" s="12">
        <f t="shared" si="6"/>
        <v>1977</v>
      </c>
      <c r="T23" s="9" t="s">
        <v>268</v>
      </c>
      <c r="U23" s="14" t="s">
        <v>121</v>
      </c>
      <c r="V23" s="14" t="s">
        <v>122</v>
      </c>
      <c r="W23" s="14" t="s">
        <v>123</v>
      </c>
      <c r="X23" s="14" t="s">
        <v>124</v>
      </c>
    </row>
    <row r="24" spans="1:24" x14ac:dyDescent="0.3">
      <c r="A24" s="9" t="s">
        <v>94</v>
      </c>
      <c r="B24" s="9" t="s">
        <v>95</v>
      </c>
      <c r="C24" s="9" t="s">
        <v>96</v>
      </c>
      <c r="D24" s="9" t="s">
        <v>94</v>
      </c>
      <c r="E24" s="10">
        <v>15</v>
      </c>
      <c r="F24" s="10">
        <v>15530</v>
      </c>
      <c r="G24" s="11">
        <f t="shared" si="0"/>
        <v>1035.3333333333333</v>
      </c>
      <c r="H24" s="10">
        <v>6107187</v>
      </c>
      <c r="I24" s="11">
        <f t="shared" si="3"/>
        <v>6.1071869999999997</v>
      </c>
      <c r="J24" s="11">
        <f t="shared" si="1"/>
        <v>0.4071458</v>
      </c>
      <c r="K24" s="10">
        <v>393</v>
      </c>
      <c r="L24" s="10">
        <v>934</v>
      </c>
      <c r="M24" s="10">
        <v>82.31</v>
      </c>
      <c r="N24" s="10">
        <f t="shared" si="4"/>
        <v>5026825.6197000006</v>
      </c>
      <c r="O24" s="12" t="str">
        <f t="shared" si="5"/>
        <v>75-84%</v>
      </c>
      <c r="P24" s="25">
        <v>42.5</v>
      </c>
      <c r="Q24" s="11">
        <f t="shared" si="2"/>
        <v>2595554.4750000001</v>
      </c>
      <c r="R24" s="13">
        <v>22037</v>
      </c>
      <c r="S24" s="12">
        <f t="shared" si="6"/>
        <v>1937</v>
      </c>
      <c r="T24" s="9" t="s">
        <v>269</v>
      </c>
      <c r="U24" s="14" t="s">
        <v>97</v>
      </c>
      <c r="V24" s="14" t="s">
        <v>98</v>
      </c>
      <c r="W24" s="14" t="s">
        <v>99</v>
      </c>
      <c r="X24" s="14" t="s">
        <v>100</v>
      </c>
    </row>
    <row r="25" spans="1:24" x14ac:dyDescent="0.3">
      <c r="A25" s="9" t="s">
        <v>68</v>
      </c>
      <c r="B25" s="9" t="s">
        <v>69</v>
      </c>
      <c r="C25" s="9" t="s">
        <v>50</v>
      </c>
      <c r="D25" s="9" t="s">
        <v>68</v>
      </c>
      <c r="E25" s="10">
        <v>8</v>
      </c>
      <c r="F25" s="10">
        <v>5344</v>
      </c>
      <c r="G25" s="11">
        <f t="shared" si="0"/>
        <v>668</v>
      </c>
      <c r="H25" s="10">
        <v>2990116</v>
      </c>
      <c r="I25" s="11">
        <f t="shared" si="3"/>
        <v>2.990116</v>
      </c>
      <c r="J25" s="11">
        <f t="shared" si="1"/>
        <v>0.3737645</v>
      </c>
      <c r="K25" s="10">
        <v>560</v>
      </c>
      <c r="L25" s="10">
        <v>932</v>
      </c>
      <c r="M25" s="10">
        <v>77</v>
      </c>
      <c r="N25" s="10">
        <f t="shared" si="4"/>
        <v>2302389.3199999998</v>
      </c>
      <c r="O25" s="12" t="str">
        <f t="shared" si="5"/>
        <v>75-84%</v>
      </c>
      <c r="P25" s="25">
        <v>50.1</v>
      </c>
      <c r="Q25" s="11">
        <f t="shared" si="2"/>
        <v>1498048.1159999999</v>
      </c>
      <c r="R25" s="13">
        <v>41852</v>
      </c>
      <c r="S25" s="12">
        <f t="shared" si="6"/>
        <v>1952</v>
      </c>
      <c r="T25" s="9" t="s">
        <v>270</v>
      </c>
      <c r="U25" s="14" t="s">
        <v>70</v>
      </c>
      <c r="V25" s="14" t="s">
        <v>71</v>
      </c>
      <c r="W25" s="14" t="s">
        <v>72</v>
      </c>
      <c r="X25" s="14" t="s">
        <v>73</v>
      </c>
    </row>
    <row r="26" spans="1:24" x14ac:dyDescent="0.3">
      <c r="A26" s="9" t="s">
        <v>161</v>
      </c>
      <c r="B26" s="9" t="s">
        <v>162</v>
      </c>
      <c r="C26" s="9" t="s">
        <v>127</v>
      </c>
      <c r="D26" s="9" t="s">
        <v>161</v>
      </c>
      <c r="E26" s="10">
        <v>9</v>
      </c>
      <c r="F26" s="10">
        <v>6517</v>
      </c>
      <c r="G26" s="11">
        <f t="shared" si="0"/>
        <v>724.11111111111109</v>
      </c>
      <c r="H26" s="10">
        <v>1836086</v>
      </c>
      <c r="I26" s="11">
        <f t="shared" si="3"/>
        <v>1.8360860000000001</v>
      </c>
      <c r="J26" s="11">
        <f t="shared" si="1"/>
        <v>0.20400955555555556</v>
      </c>
      <c r="K26" s="10">
        <v>282</v>
      </c>
      <c r="L26" s="10">
        <v>947</v>
      </c>
      <c r="M26" s="10">
        <v>73.34</v>
      </c>
      <c r="N26" s="10">
        <f t="shared" si="4"/>
        <v>1346585.4724000001</v>
      </c>
      <c r="O26" s="12" t="str">
        <f t="shared" si="5"/>
        <v>&lt;75%</v>
      </c>
      <c r="P26" s="25">
        <v>31.8</v>
      </c>
      <c r="Q26" s="11">
        <f t="shared" si="2"/>
        <v>583875.348</v>
      </c>
      <c r="R26" s="13">
        <v>22037</v>
      </c>
      <c r="S26" s="12">
        <f t="shared" si="6"/>
        <v>1937</v>
      </c>
      <c r="T26" s="9" t="s">
        <v>271</v>
      </c>
      <c r="U26" s="14" t="s">
        <v>163</v>
      </c>
      <c r="V26" s="14" t="s">
        <v>164</v>
      </c>
      <c r="W26" s="14" t="s">
        <v>165</v>
      </c>
      <c r="X26" s="14" t="s">
        <v>166</v>
      </c>
    </row>
    <row r="27" spans="1:24" x14ac:dyDescent="0.3">
      <c r="A27" s="9" t="s">
        <v>17</v>
      </c>
      <c r="B27" s="9" t="s">
        <v>18</v>
      </c>
      <c r="C27" s="9" t="s">
        <v>19</v>
      </c>
      <c r="D27" s="9" t="s">
        <v>17</v>
      </c>
      <c r="E27" s="10">
        <v>14</v>
      </c>
      <c r="F27" s="10">
        <v>15643</v>
      </c>
      <c r="G27" s="11">
        <f t="shared" si="0"/>
        <v>1117.3571428571429</v>
      </c>
      <c r="H27" s="10">
        <v>9429408</v>
      </c>
      <c r="I27" s="11">
        <f t="shared" si="3"/>
        <v>9.4294080000000005</v>
      </c>
      <c r="J27" s="11">
        <f t="shared" si="1"/>
        <v>0.67352914285714294</v>
      </c>
      <c r="K27" s="10">
        <v>603</v>
      </c>
      <c r="L27" s="10">
        <v>915</v>
      </c>
      <c r="M27" s="10">
        <v>86.15</v>
      </c>
      <c r="N27" s="10">
        <f t="shared" si="4"/>
        <v>8123434.9920000006</v>
      </c>
      <c r="O27" s="12" t="str">
        <f t="shared" si="5"/>
        <v>85%+</v>
      </c>
      <c r="P27" s="25">
        <v>60.5</v>
      </c>
      <c r="Q27" s="11">
        <f t="shared" si="2"/>
        <v>5704791.8399999999</v>
      </c>
      <c r="R27" s="13">
        <v>22037</v>
      </c>
      <c r="S27" s="12">
        <f t="shared" si="6"/>
        <v>1937</v>
      </c>
      <c r="T27" s="9" t="s">
        <v>272</v>
      </c>
      <c r="U27" s="14" t="s">
        <v>20</v>
      </c>
      <c r="V27" s="14" t="s">
        <v>21</v>
      </c>
      <c r="W27" s="14" t="s">
        <v>22</v>
      </c>
      <c r="X27" s="14" t="s">
        <v>23</v>
      </c>
    </row>
    <row r="28" spans="1:24" x14ac:dyDescent="0.3">
      <c r="A28" s="9" t="s">
        <v>74</v>
      </c>
      <c r="B28" s="9" t="s">
        <v>75</v>
      </c>
      <c r="C28" s="9" t="s">
        <v>50</v>
      </c>
      <c r="D28" s="9" t="s">
        <v>76</v>
      </c>
      <c r="E28" s="10">
        <v>15</v>
      </c>
      <c r="F28" s="10">
        <v>7152</v>
      </c>
      <c r="G28" s="11">
        <f t="shared" si="0"/>
        <v>476.8</v>
      </c>
      <c r="H28" s="10">
        <v>2634200</v>
      </c>
      <c r="I28" s="11">
        <f t="shared" si="3"/>
        <v>2.6341999999999999</v>
      </c>
      <c r="J28" s="11">
        <f t="shared" si="1"/>
        <v>0.17561333333333332</v>
      </c>
      <c r="K28" s="10">
        <v>368</v>
      </c>
      <c r="L28" s="10">
        <v>959</v>
      </c>
      <c r="M28" s="10">
        <v>83.14</v>
      </c>
      <c r="N28" s="10">
        <f t="shared" si="4"/>
        <v>2190073.88</v>
      </c>
      <c r="O28" s="12" t="str">
        <f t="shared" si="5"/>
        <v>75-84%</v>
      </c>
      <c r="P28" s="25">
        <v>24.9</v>
      </c>
      <c r="Q28" s="11">
        <f t="shared" si="2"/>
        <v>655915.79999999993</v>
      </c>
      <c r="R28" s="13">
        <v>22037</v>
      </c>
      <c r="S28" s="12">
        <f t="shared" si="6"/>
        <v>1937</v>
      </c>
      <c r="T28" s="9" t="s">
        <v>273</v>
      </c>
      <c r="U28" s="14" t="s">
        <v>77</v>
      </c>
      <c r="V28" s="14" t="s">
        <v>78</v>
      </c>
      <c r="W28" s="14" t="s">
        <v>79</v>
      </c>
      <c r="X28" s="14" t="s">
        <v>80</v>
      </c>
    </row>
    <row r="29" spans="1:24" x14ac:dyDescent="0.3">
      <c r="A29" s="9" t="s">
        <v>81</v>
      </c>
      <c r="B29" s="9" t="s">
        <v>82</v>
      </c>
      <c r="C29" s="9" t="s">
        <v>50</v>
      </c>
      <c r="D29" s="9" t="s">
        <v>81</v>
      </c>
      <c r="E29" s="10">
        <v>9</v>
      </c>
      <c r="F29" s="10">
        <v>8208</v>
      </c>
      <c r="G29" s="11">
        <f t="shared" si="0"/>
        <v>912</v>
      </c>
      <c r="H29" s="10">
        <v>1615069</v>
      </c>
      <c r="I29" s="11">
        <f t="shared" si="3"/>
        <v>1.6150690000000001</v>
      </c>
      <c r="J29" s="11">
        <f t="shared" si="1"/>
        <v>0.17945211111111112</v>
      </c>
      <c r="K29" s="10">
        <v>197</v>
      </c>
      <c r="L29" s="10">
        <v>1122</v>
      </c>
      <c r="M29" s="10">
        <v>82.43</v>
      </c>
      <c r="N29" s="10">
        <f t="shared" si="4"/>
        <v>1331301.3767000001</v>
      </c>
      <c r="O29" s="12" t="str">
        <f t="shared" si="5"/>
        <v>75-84%</v>
      </c>
      <c r="P29" s="25">
        <v>16.3</v>
      </c>
      <c r="Q29" s="11">
        <f t="shared" si="2"/>
        <v>263256.24700000003</v>
      </c>
      <c r="R29" s="13">
        <v>22037</v>
      </c>
      <c r="S29" s="12">
        <f t="shared" si="6"/>
        <v>1937</v>
      </c>
      <c r="T29" s="9" t="s">
        <v>274</v>
      </c>
      <c r="U29" s="14" t="s">
        <v>83</v>
      </c>
      <c r="V29" s="14" t="s">
        <v>84</v>
      </c>
      <c r="W29" s="14" t="s">
        <v>85</v>
      </c>
      <c r="X29" s="14" t="s">
        <v>86</v>
      </c>
    </row>
    <row r="30" spans="1:24" x14ac:dyDescent="0.3">
      <c r="A30" s="9" t="s">
        <v>30</v>
      </c>
      <c r="B30" s="9" t="s">
        <v>31</v>
      </c>
      <c r="C30" s="9" t="s">
        <v>19</v>
      </c>
      <c r="D30" s="9" t="s">
        <v>30</v>
      </c>
      <c r="E30" s="10">
        <v>10</v>
      </c>
      <c r="F30" s="10">
        <v>8572</v>
      </c>
      <c r="G30" s="11">
        <f t="shared" si="0"/>
        <v>857.2</v>
      </c>
      <c r="H30" s="10">
        <v>2822143</v>
      </c>
      <c r="I30" s="11">
        <f t="shared" si="3"/>
        <v>2.8221430000000001</v>
      </c>
      <c r="J30" s="11">
        <f t="shared" si="1"/>
        <v>0.28221430000000003</v>
      </c>
      <c r="K30" s="10">
        <v>329</v>
      </c>
      <c r="L30" s="10">
        <v>966</v>
      </c>
      <c r="M30" s="10">
        <v>81.48</v>
      </c>
      <c r="N30" s="10">
        <f t="shared" si="4"/>
        <v>2299482.1164000002</v>
      </c>
      <c r="O30" s="12" t="str">
        <f t="shared" si="5"/>
        <v>75-84%</v>
      </c>
      <c r="P30" s="25">
        <v>25.5</v>
      </c>
      <c r="Q30" s="11">
        <f t="shared" si="2"/>
        <v>719646.46499999997</v>
      </c>
      <c r="R30" s="13">
        <v>22037</v>
      </c>
      <c r="S30" s="12">
        <f t="shared" si="6"/>
        <v>1937</v>
      </c>
      <c r="T30" s="9" t="s">
        <v>275</v>
      </c>
      <c r="U30" s="14" t="s">
        <v>32</v>
      </c>
      <c r="V30" s="14" t="s">
        <v>33</v>
      </c>
      <c r="W30" s="14" t="s">
        <v>34</v>
      </c>
      <c r="X30" s="14" t="s">
        <v>35</v>
      </c>
    </row>
    <row r="31" spans="1:24" x14ac:dyDescent="0.3">
      <c r="A31" s="9" t="s">
        <v>24</v>
      </c>
      <c r="B31" s="9" t="s">
        <v>25</v>
      </c>
      <c r="C31" s="9" t="s">
        <v>19</v>
      </c>
      <c r="D31" s="9" t="s">
        <v>24</v>
      </c>
      <c r="E31" s="10">
        <v>11</v>
      </c>
      <c r="F31" s="10">
        <v>10480</v>
      </c>
      <c r="G31" s="11">
        <f t="shared" si="0"/>
        <v>952.72727272727275</v>
      </c>
      <c r="H31" s="10">
        <v>3003741</v>
      </c>
      <c r="I31" s="11">
        <f t="shared" si="3"/>
        <v>3.0037410000000002</v>
      </c>
      <c r="J31" s="11">
        <f t="shared" si="1"/>
        <v>0.27306736363636364</v>
      </c>
      <c r="K31" s="10">
        <v>287</v>
      </c>
      <c r="L31" s="10">
        <v>988</v>
      </c>
      <c r="M31" s="10">
        <v>82.87</v>
      </c>
      <c r="N31" s="10">
        <f t="shared" si="4"/>
        <v>2489200.1666999999</v>
      </c>
      <c r="O31" s="12" t="str">
        <f t="shared" si="5"/>
        <v>75-84%</v>
      </c>
      <c r="P31" s="25">
        <v>21.9</v>
      </c>
      <c r="Q31" s="11">
        <f t="shared" si="2"/>
        <v>657819.27899999998</v>
      </c>
      <c r="R31" s="13">
        <v>22037</v>
      </c>
      <c r="S31" s="12">
        <f t="shared" si="6"/>
        <v>1937</v>
      </c>
      <c r="T31" s="9" t="s">
        <v>276</v>
      </c>
      <c r="U31" s="14" t="s">
        <v>26</v>
      </c>
      <c r="V31" s="14" t="s">
        <v>27</v>
      </c>
      <c r="W31" s="14" t="s">
        <v>28</v>
      </c>
      <c r="X31" s="14" t="s">
        <v>29</v>
      </c>
    </row>
    <row r="32" spans="1:24" x14ac:dyDescent="0.3">
      <c r="A32" s="9" t="s">
        <v>87</v>
      </c>
      <c r="B32" s="9" t="s">
        <v>88</v>
      </c>
      <c r="C32" s="9" t="s">
        <v>50</v>
      </c>
      <c r="D32" s="9" t="s">
        <v>89</v>
      </c>
      <c r="E32" s="10">
        <v>8</v>
      </c>
      <c r="F32" s="10">
        <v>5207</v>
      </c>
      <c r="G32" s="11">
        <f t="shared" si="0"/>
        <v>650.875</v>
      </c>
      <c r="H32" s="10">
        <v>849651</v>
      </c>
      <c r="I32" s="11">
        <f t="shared" si="3"/>
        <v>0.84965100000000005</v>
      </c>
      <c r="J32" s="11">
        <f t="shared" si="1"/>
        <v>0.10620637500000001</v>
      </c>
      <c r="K32" s="10">
        <v>163</v>
      </c>
      <c r="L32" s="10">
        <v>1036</v>
      </c>
      <c r="M32" s="10">
        <v>85.56</v>
      </c>
      <c r="N32" s="10">
        <f t="shared" si="4"/>
        <v>726961.39560000005</v>
      </c>
      <c r="O32" s="12" t="str">
        <f t="shared" si="5"/>
        <v>85%+</v>
      </c>
      <c r="P32" s="25">
        <v>12.6</v>
      </c>
      <c r="Q32" s="11">
        <f t="shared" si="2"/>
        <v>107056.026</v>
      </c>
      <c r="R32" s="13">
        <v>29707</v>
      </c>
      <c r="S32" s="12">
        <f t="shared" si="6"/>
        <v>2007</v>
      </c>
      <c r="T32" s="9" t="s">
        <v>277</v>
      </c>
      <c r="U32" s="14" t="s">
        <v>90</v>
      </c>
      <c r="V32" s="14" t="s">
        <v>91</v>
      </c>
      <c r="W32" s="14" t="s">
        <v>92</v>
      </c>
      <c r="X32" s="14" t="s">
        <v>93</v>
      </c>
    </row>
    <row r="33" spans="1:24" x14ac:dyDescent="0.3">
      <c r="A33" s="9" t="s">
        <v>36</v>
      </c>
      <c r="B33" s="9" t="s">
        <v>37</v>
      </c>
      <c r="C33" s="9" t="s">
        <v>19</v>
      </c>
      <c r="D33" s="9" t="s">
        <v>36</v>
      </c>
      <c r="E33" s="10">
        <v>11</v>
      </c>
      <c r="F33" s="10">
        <v>14895</v>
      </c>
      <c r="G33" s="11">
        <f t="shared" si="0"/>
        <v>1354.090909090909</v>
      </c>
      <c r="H33" s="10">
        <v>4317756</v>
      </c>
      <c r="I33" s="11">
        <f t="shared" si="3"/>
        <v>4.3177560000000001</v>
      </c>
      <c r="J33" s="11">
        <f t="shared" si="1"/>
        <v>0.39252327272727272</v>
      </c>
      <c r="K33" s="10">
        <v>290</v>
      </c>
      <c r="L33" s="10">
        <v>938</v>
      </c>
      <c r="M33" s="10">
        <v>77.02</v>
      </c>
      <c r="N33" s="10">
        <f t="shared" si="4"/>
        <v>3325535.6712000002</v>
      </c>
      <c r="O33" s="12" t="str">
        <f t="shared" si="5"/>
        <v>75-84%</v>
      </c>
      <c r="P33" s="25">
        <v>32.4</v>
      </c>
      <c r="Q33" s="11">
        <f t="shared" si="2"/>
        <v>1398952.9440000001</v>
      </c>
      <c r="R33" s="13">
        <v>22037</v>
      </c>
      <c r="S33" s="12">
        <f t="shared" si="6"/>
        <v>1937</v>
      </c>
      <c r="T33" s="9" t="s">
        <v>278</v>
      </c>
      <c r="U33" s="14" t="s">
        <v>38</v>
      </c>
      <c r="V33" s="14" t="s">
        <v>39</v>
      </c>
      <c r="W33" s="14" t="s">
        <v>40</v>
      </c>
      <c r="X33" s="14" t="s">
        <v>41</v>
      </c>
    </row>
    <row r="34" spans="1:24" x14ac:dyDescent="0.3">
      <c r="A34" s="9" t="s">
        <v>62</v>
      </c>
      <c r="B34" s="9" t="s">
        <v>63</v>
      </c>
      <c r="C34" s="9" t="s">
        <v>50</v>
      </c>
      <c r="D34" s="9" t="s">
        <v>62</v>
      </c>
      <c r="E34" s="10">
        <v>7</v>
      </c>
      <c r="F34" s="10">
        <v>4214</v>
      </c>
      <c r="G34" s="11">
        <f t="shared" si="0"/>
        <v>602</v>
      </c>
      <c r="H34" s="10">
        <v>8131377</v>
      </c>
      <c r="I34" s="11">
        <f t="shared" si="3"/>
        <v>8.1313770000000005</v>
      </c>
      <c r="J34" s="11">
        <f t="shared" si="1"/>
        <v>1.1616252857142857</v>
      </c>
      <c r="K34" s="10">
        <v>1930</v>
      </c>
      <c r="L34" s="10">
        <v>886</v>
      </c>
      <c r="M34" s="10">
        <v>84.53</v>
      </c>
      <c r="N34" s="10">
        <f t="shared" si="4"/>
        <v>6873452.9781000009</v>
      </c>
      <c r="O34" s="12" t="str">
        <f t="shared" si="5"/>
        <v>75-84%</v>
      </c>
      <c r="P34" s="25">
        <v>77</v>
      </c>
      <c r="Q34" s="11">
        <f t="shared" si="2"/>
        <v>6261160.29</v>
      </c>
      <c r="R34" s="13">
        <v>22037</v>
      </c>
      <c r="S34" s="12">
        <f t="shared" si="6"/>
        <v>1937</v>
      </c>
      <c r="T34" s="9" t="s">
        <v>279</v>
      </c>
      <c r="U34" s="14" t="s">
        <v>64</v>
      </c>
      <c r="V34" s="14" t="s">
        <v>65</v>
      </c>
      <c r="W34" s="14" t="s">
        <v>66</v>
      </c>
      <c r="X34" s="14" t="s">
        <v>67</v>
      </c>
    </row>
    <row r="35" spans="1:24" x14ac:dyDescent="0.3">
      <c r="A35" s="9" t="s">
        <v>180</v>
      </c>
      <c r="B35" s="9" t="s">
        <v>181</v>
      </c>
      <c r="C35" s="9" t="s">
        <v>175</v>
      </c>
      <c r="D35" s="9" t="s">
        <v>180</v>
      </c>
      <c r="E35" s="10">
        <v>8</v>
      </c>
      <c r="F35" s="10">
        <v>6309</v>
      </c>
      <c r="G35" s="11">
        <f t="shared" si="0"/>
        <v>788.625</v>
      </c>
      <c r="H35" s="10">
        <v>1300774</v>
      </c>
      <c r="I35" s="11">
        <f t="shared" si="3"/>
        <v>1.3007740000000001</v>
      </c>
      <c r="J35" s="11">
        <f t="shared" si="1"/>
        <v>0.16259675000000001</v>
      </c>
      <c r="K35" s="10">
        <v>206</v>
      </c>
      <c r="L35" s="10">
        <v>946</v>
      </c>
      <c r="M35" s="10">
        <v>86.99</v>
      </c>
      <c r="N35" s="10">
        <f t="shared" si="4"/>
        <v>1131543.3025999998</v>
      </c>
      <c r="O35" s="12" t="str">
        <f t="shared" si="5"/>
        <v>85%+</v>
      </c>
      <c r="P35" s="25">
        <v>32.5</v>
      </c>
      <c r="Q35" s="11">
        <f t="shared" si="2"/>
        <v>422751.55</v>
      </c>
      <c r="R35" s="13">
        <v>22037</v>
      </c>
      <c r="S35" s="12">
        <f t="shared" si="6"/>
        <v>1937</v>
      </c>
      <c r="T35" s="9" t="s">
        <v>280</v>
      </c>
      <c r="U35" s="14" t="s">
        <v>182</v>
      </c>
      <c r="V35" s="14" t="s">
        <v>183</v>
      </c>
      <c r="W35" s="14" t="s">
        <v>184</v>
      </c>
      <c r="X35" s="14" t="s">
        <v>185</v>
      </c>
    </row>
    <row r="36" spans="1:24" x14ac:dyDescent="0.3">
      <c r="A36" s="9" t="s">
        <v>235</v>
      </c>
      <c r="B36" s="9" t="s">
        <v>236</v>
      </c>
      <c r="C36" s="9" t="s">
        <v>212</v>
      </c>
      <c r="D36" s="9" t="s">
        <v>235</v>
      </c>
      <c r="E36" s="10">
        <v>6</v>
      </c>
      <c r="F36" s="10">
        <v>5150</v>
      </c>
      <c r="G36" s="11">
        <f t="shared" si="0"/>
        <v>858.33333333333337</v>
      </c>
      <c r="H36" s="10">
        <v>1197160</v>
      </c>
      <c r="I36" s="11">
        <f t="shared" si="3"/>
        <v>1.19716</v>
      </c>
      <c r="J36" s="11">
        <f t="shared" si="1"/>
        <v>0.19952666666666666</v>
      </c>
      <c r="K36" s="10">
        <v>232</v>
      </c>
      <c r="L36" s="10">
        <v>930</v>
      </c>
      <c r="M36" s="10">
        <v>83.25</v>
      </c>
      <c r="N36" s="10">
        <f t="shared" si="4"/>
        <v>996635.7</v>
      </c>
      <c r="O36" s="12" t="str">
        <f t="shared" si="5"/>
        <v>75-84%</v>
      </c>
      <c r="P36" s="25">
        <v>17.7</v>
      </c>
      <c r="Q36" s="11">
        <f t="shared" si="2"/>
        <v>211897.32</v>
      </c>
      <c r="R36" s="13">
        <v>35977</v>
      </c>
      <c r="S36" s="12">
        <f t="shared" si="6"/>
        <v>1977</v>
      </c>
      <c r="T36" s="9" t="s">
        <v>281</v>
      </c>
      <c r="U36" s="14" t="s">
        <v>237</v>
      </c>
      <c r="V36" s="14" t="s">
        <v>238</v>
      </c>
      <c r="W36" s="14" t="s">
        <v>239</v>
      </c>
      <c r="X36" s="14" t="s">
        <v>240</v>
      </c>
    </row>
    <row r="37" spans="1:24" x14ac:dyDescent="0.3">
      <c r="A37" s="9" t="s">
        <v>223</v>
      </c>
      <c r="B37" s="9" t="s">
        <v>224</v>
      </c>
      <c r="C37" s="9" t="s">
        <v>212</v>
      </c>
      <c r="D37" s="9" t="s">
        <v>223</v>
      </c>
      <c r="E37" s="10">
        <v>16</v>
      </c>
      <c r="F37" s="10">
        <v>13582</v>
      </c>
      <c r="G37" s="11">
        <f t="shared" si="0"/>
        <v>848.875</v>
      </c>
      <c r="H37" s="10">
        <v>2772348</v>
      </c>
      <c r="I37" s="11">
        <f t="shared" si="3"/>
        <v>2.772348</v>
      </c>
      <c r="J37" s="11">
        <f t="shared" si="1"/>
        <v>0.17327175</v>
      </c>
      <c r="K37" s="10">
        <v>204</v>
      </c>
      <c r="L37" s="10">
        <v>952</v>
      </c>
      <c r="M37" s="10">
        <v>82.82</v>
      </c>
      <c r="N37" s="10">
        <f t="shared" si="4"/>
        <v>2296058.6135999998</v>
      </c>
      <c r="O37" s="12" t="str">
        <f t="shared" si="5"/>
        <v>75-84%</v>
      </c>
      <c r="P37" s="25">
        <v>21.6</v>
      </c>
      <c r="Q37" s="11">
        <f t="shared" si="2"/>
        <v>598827.16800000006</v>
      </c>
      <c r="R37" s="13">
        <v>22037</v>
      </c>
      <c r="S37" s="12">
        <f t="shared" si="6"/>
        <v>1937</v>
      </c>
      <c r="T37" s="9" t="s">
        <v>282</v>
      </c>
      <c r="U37" s="14" t="s">
        <v>225</v>
      </c>
      <c r="V37" s="14" t="s">
        <v>226</v>
      </c>
      <c r="W37" s="14" t="s">
        <v>227</v>
      </c>
      <c r="X37" s="14" t="s">
        <v>228</v>
      </c>
    </row>
  </sheetData>
  <sortState xmlns:xlrd2="http://schemas.microsoft.com/office/spreadsheetml/2017/richdata2" ref="A2:Q37">
    <sortCondition ref="A1"/>
  </sortState>
  <conditionalFormatting sqref="C1:C1048576">
    <cfRule type="colorScale" priority="1">
      <colorScale>
        <cfvo type="min"/>
        <cfvo type="percentile" val="50"/>
        <cfvo type="max"/>
        <color rgb="FF63BE7B"/>
        <color rgb="FFFFEB84"/>
        <color rgb="FFF8696B"/>
      </colorScale>
    </cfRule>
    <cfRule type="cellIs" dxfId="7" priority="11" operator="equal">
      <formula>"Pune Division"</formula>
    </cfRule>
    <cfRule type="cellIs" dxfId="6" priority="13" operator="equal">
      <formula>"Nashik Division"</formula>
    </cfRule>
    <cfRule type="cellIs" dxfId="5" priority="14" operator="equal">
      <formula>"Chhatrapati Sambhaji Nagar Division"</formula>
    </cfRule>
    <cfRule type="cellIs" dxfId="4" priority="15" operator="equal">
      <formula>"Amravati Division"</formula>
    </cfRule>
    <cfRule type="cellIs" dxfId="3" priority="17" operator="equal">
      <formula>"Nagpur Division"</formula>
    </cfRule>
    <cfRule type="cellIs" dxfId="2" priority="18" operator="equal">
      <formula>"Konkan Division"</formula>
    </cfRule>
  </conditionalFormatting>
  <conditionalFormatting sqref="H1:J1048576">
    <cfRule type="dataBar" priority="9">
      <dataBar>
        <cfvo type="min"/>
        <cfvo type="max"/>
        <color rgb="FF63C384"/>
      </dataBar>
      <extLst>
        <ext xmlns:x14="http://schemas.microsoft.com/office/spreadsheetml/2009/9/main" uri="{B025F937-C7B1-47D3-B67F-A62EFF666E3E}">
          <x14:id>{566269AF-03A9-4889-B261-9E7D55C08C06}</x14:id>
        </ext>
      </extLst>
    </cfRule>
  </conditionalFormatting>
  <conditionalFormatting sqref="K1:K1048576">
    <cfRule type="dataBar" priority="7">
      <dataBar>
        <cfvo type="min"/>
        <cfvo type="max"/>
        <color rgb="FFFF555A"/>
      </dataBar>
      <extLst>
        <ext xmlns:x14="http://schemas.microsoft.com/office/spreadsheetml/2009/9/main" uri="{B025F937-C7B1-47D3-B67F-A62EFF666E3E}">
          <x14:id>{A39EC8FE-0F15-4FD0-9D99-DC6ED95544B5}</x14:id>
        </ext>
      </extLst>
    </cfRule>
  </conditionalFormatting>
  <conditionalFormatting sqref="M1:O1048576">
    <cfRule type="cellIs" dxfId="1" priority="2" operator="between">
      <formula>60</formula>
      <formula>80</formula>
    </cfRule>
    <cfRule type="cellIs" dxfId="0" priority="4" operator="between">
      <formula>80</formula>
      <formula>100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66269AF-03A9-4889-B261-9E7D55C08C06}">
            <x14:dataBar minLength="0" maxLength="100" gradient="0">
              <x14:cfvo type="autoMin"/>
              <x14:cfvo type="autoMax"/>
              <x14:negativeFillColor rgb="FFFF0000"/>
              <x14:axisColor rgb="FF000000"/>
            </x14:dataBar>
          </x14:cfRule>
          <xm:sqref>H1:J1048576</xm:sqref>
        </x14:conditionalFormatting>
        <x14:conditionalFormatting xmlns:xm="http://schemas.microsoft.com/office/excel/2006/main">
          <x14:cfRule type="dataBar" id="{A39EC8FE-0F15-4FD0-9D99-DC6ED95544B5}">
            <x14:dataBar minLength="0" maxLength="100" gradient="0">
              <x14:cfvo type="autoMin"/>
              <x14:cfvo type="autoMax"/>
              <x14:negativeFillColor rgb="FFFF0000"/>
              <x14:axisColor rgb="FF000000"/>
            </x14:dataBar>
          </x14:cfRule>
          <xm:sqref>K1:K1048576</xm:sqref>
        </x14:conditionalFormatting>
        <x14:conditionalFormatting xmlns:xm="http://schemas.microsoft.com/office/excel/2006/main">
          <x14:cfRule type="iconSet" priority="5" id="{35ED34FE-92BC-423B-8BB5-0090CBAA6B43}">
            <x14:iconSet iconSet="3Triangles">
              <x14:cfvo type="percent">
                <xm:f>0</xm:f>
              </x14:cfvo>
              <x14:cfvo type="num">
                <xm:f>500</xm:f>
              </x14:cfvo>
              <x14:cfvo type="num">
                <xm:f>1000</xm:f>
              </x14:cfvo>
            </x14:iconSet>
          </x14:cfRule>
          <xm:sqref>L1:L1048576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9:K127"/>
  <sheetViews>
    <sheetView showGridLines="0" showRowColHeaders="0" tabSelected="1" zoomScale="71" zoomScaleNormal="71" workbookViewId="0">
      <selection activeCell="J8" sqref="J8"/>
    </sheetView>
  </sheetViews>
  <sheetFormatPr defaultRowHeight="14.4" x14ac:dyDescent="0.3"/>
  <cols>
    <col min="1" max="1" width="24.109375" customWidth="1"/>
    <col min="2" max="2" width="25" customWidth="1"/>
    <col min="3" max="3" width="30.77734375" customWidth="1"/>
    <col min="4" max="4" width="24.109375" customWidth="1"/>
    <col min="5" max="5" width="26.44140625" customWidth="1"/>
    <col min="6" max="6" width="15.21875" bestFit="1" customWidth="1"/>
    <col min="7" max="7" width="14.88671875" bestFit="1" customWidth="1"/>
    <col min="8" max="8" width="31.21875" bestFit="1" customWidth="1"/>
    <col min="9" max="9" width="21.21875" bestFit="1" customWidth="1"/>
    <col min="10" max="10" width="31.21875" bestFit="1" customWidth="1"/>
    <col min="11" max="11" width="22.88671875" bestFit="1" customWidth="1"/>
  </cols>
  <sheetData>
    <row r="9" spans="1:2" ht="16.95" customHeight="1" x14ac:dyDescent="0.3">
      <c r="A9" s="19" t="s">
        <v>289</v>
      </c>
      <c r="B9" s="21" t="s">
        <v>284</v>
      </c>
    </row>
    <row r="10" spans="1:2" ht="16.95" customHeight="1" x14ac:dyDescent="0.3">
      <c r="A10" s="20" t="s">
        <v>17</v>
      </c>
      <c r="B10" s="22">
        <v>9.4294080000000005</v>
      </c>
    </row>
    <row r="11" spans="1:2" ht="16.95" customHeight="1" x14ac:dyDescent="0.3">
      <c r="A11" s="20" t="s">
        <v>94</v>
      </c>
      <c r="B11" s="22">
        <v>6.1071869999999997</v>
      </c>
    </row>
    <row r="12" spans="1:2" ht="16.95" customHeight="1" x14ac:dyDescent="0.3">
      <c r="A12" s="20" t="s">
        <v>173</v>
      </c>
      <c r="B12" s="22">
        <v>4.6535700000000002</v>
      </c>
    </row>
    <row r="13" spans="1:2" ht="16.95" customHeight="1" x14ac:dyDescent="0.3">
      <c r="A13" s="20" t="s">
        <v>62</v>
      </c>
      <c r="B13" s="22">
        <v>8.1313770000000005</v>
      </c>
    </row>
    <row r="14" spans="1:2" ht="16.95" customHeight="1" x14ac:dyDescent="0.3">
      <c r="A14" s="20" t="s">
        <v>101</v>
      </c>
      <c r="B14" s="22">
        <v>4.5431590000000002</v>
      </c>
    </row>
    <row r="15" spans="1:2" ht="16.95" customHeight="1" x14ac:dyDescent="0.3">
      <c r="A15" s="20" t="s">
        <v>217</v>
      </c>
      <c r="B15" s="22">
        <v>1.813906</v>
      </c>
    </row>
    <row r="16" spans="1:2" ht="16.95" customHeight="1" x14ac:dyDescent="0.3">
      <c r="A16" s="20" t="s">
        <v>210</v>
      </c>
      <c r="B16" s="22">
        <v>2.8884449999999999</v>
      </c>
    </row>
    <row r="17" spans="1:11" ht="16.95" customHeight="1" x14ac:dyDescent="0.3">
      <c r="A17" s="20" t="s">
        <v>137</v>
      </c>
      <c r="B17" s="22">
        <v>2.5850490000000002</v>
      </c>
    </row>
    <row r="18" spans="1:11" ht="16.95" customHeight="1" x14ac:dyDescent="0.3">
      <c r="A18" s="20" t="s">
        <v>186</v>
      </c>
      <c r="B18" s="22">
        <v>1.200334</v>
      </c>
      <c r="K18" s="4"/>
    </row>
    <row r="19" spans="1:11" ht="16.95" customHeight="1" x14ac:dyDescent="0.3">
      <c r="A19" s="20" t="s">
        <v>229</v>
      </c>
      <c r="B19" s="22">
        <v>2.5862579999999999</v>
      </c>
    </row>
    <row r="20" spans="1:11" ht="16.95" customHeight="1" x14ac:dyDescent="0.3">
      <c r="A20" s="20" t="s">
        <v>198</v>
      </c>
      <c r="B20" s="22">
        <v>2.204307</v>
      </c>
    </row>
    <row r="21" spans="1:11" ht="16.95" customHeight="1" x14ac:dyDescent="0.3">
      <c r="A21" s="20" t="s">
        <v>125</v>
      </c>
      <c r="B21" s="22">
        <v>3.701282</v>
      </c>
    </row>
    <row r="22" spans="1:11" ht="16.95" customHeight="1" x14ac:dyDescent="0.3">
      <c r="A22" s="20" t="s">
        <v>149</v>
      </c>
      <c r="B22" s="22">
        <v>1.6575759999999999</v>
      </c>
    </row>
    <row r="23" spans="1:11" ht="16.95" customHeight="1" x14ac:dyDescent="0.3">
      <c r="A23" s="20" t="s">
        <v>107</v>
      </c>
      <c r="B23" s="22">
        <v>2.050862</v>
      </c>
    </row>
    <row r="24" spans="1:11" ht="16.95" customHeight="1" x14ac:dyDescent="0.3">
      <c r="A24" s="20" t="s">
        <v>204</v>
      </c>
      <c r="B24" s="22">
        <v>1.0729420000000001</v>
      </c>
    </row>
    <row r="25" spans="1:11" ht="16.95" customHeight="1" x14ac:dyDescent="0.3">
      <c r="A25" s="20" t="s">
        <v>192</v>
      </c>
      <c r="B25" s="22">
        <v>1.3225070000000001</v>
      </c>
    </row>
    <row r="26" spans="1:11" ht="16.95" customHeight="1" x14ac:dyDescent="0.3">
      <c r="A26" s="20" t="s">
        <v>155</v>
      </c>
      <c r="B26" s="22">
        <v>1.1773450000000001</v>
      </c>
    </row>
    <row r="27" spans="1:11" ht="16.95" customHeight="1" x14ac:dyDescent="0.3">
      <c r="A27" s="20" t="s">
        <v>113</v>
      </c>
      <c r="B27" s="22">
        <v>4.2299170000000004</v>
      </c>
    </row>
    <row r="28" spans="1:11" ht="16.95" customHeight="1" x14ac:dyDescent="0.3">
      <c r="A28" s="20" t="s">
        <v>132</v>
      </c>
      <c r="B28" s="22">
        <v>1.9590460000000001</v>
      </c>
    </row>
    <row r="29" spans="1:11" ht="16.95" customHeight="1" x14ac:dyDescent="0.3">
      <c r="A29" s="20" t="s">
        <v>42</v>
      </c>
      <c r="B29" s="22">
        <v>3.876001</v>
      </c>
    </row>
    <row r="30" spans="1:11" ht="16.95" customHeight="1" x14ac:dyDescent="0.3">
      <c r="A30" s="20" t="s">
        <v>143</v>
      </c>
      <c r="B30" s="22">
        <v>2.454196</v>
      </c>
    </row>
    <row r="31" spans="1:11" ht="16.95" customHeight="1" x14ac:dyDescent="0.3">
      <c r="A31" s="20" t="s">
        <v>48</v>
      </c>
      <c r="B31" s="22">
        <v>2.9694720000000001</v>
      </c>
    </row>
    <row r="32" spans="1:11" ht="16.95" customHeight="1" x14ac:dyDescent="0.3">
      <c r="A32" s="20" t="s">
        <v>56</v>
      </c>
      <c r="B32" s="22">
        <v>9.3569619999999993</v>
      </c>
    </row>
    <row r="33" spans="1:2" ht="16.95" customHeight="1" x14ac:dyDescent="0.3">
      <c r="A33" s="20" t="s">
        <v>167</v>
      </c>
      <c r="B33" s="22">
        <v>3.3612920000000002</v>
      </c>
    </row>
    <row r="34" spans="1:2" ht="16.95" customHeight="1" x14ac:dyDescent="0.3">
      <c r="A34" s="20" t="s">
        <v>119</v>
      </c>
      <c r="B34" s="22">
        <v>1.6482950000000001</v>
      </c>
    </row>
    <row r="35" spans="1:2" ht="16.95" customHeight="1" x14ac:dyDescent="0.3">
      <c r="A35" s="20" t="s">
        <v>68</v>
      </c>
      <c r="B35" s="22">
        <v>2.990116</v>
      </c>
    </row>
    <row r="36" spans="1:2" ht="16.95" customHeight="1" x14ac:dyDescent="0.3">
      <c r="A36" s="20" t="s">
        <v>161</v>
      </c>
      <c r="B36" s="22">
        <v>1.8360860000000001</v>
      </c>
    </row>
    <row r="37" spans="1:2" ht="16.95" customHeight="1" x14ac:dyDescent="0.3">
      <c r="A37" s="20" t="s">
        <v>74</v>
      </c>
      <c r="B37" s="22">
        <v>2.6341999999999999</v>
      </c>
    </row>
    <row r="38" spans="1:2" ht="16.95" customHeight="1" x14ac:dyDescent="0.3">
      <c r="A38" s="20" t="s">
        <v>81</v>
      </c>
      <c r="B38" s="22">
        <v>1.6150690000000001</v>
      </c>
    </row>
    <row r="39" spans="1:2" ht="16.95" customHeight="1" x14ac:dyDescent="0.3">
      <c r="A39" s="20" t="s">
        <v>30</v>
      </c>
      <c r="B39" s="22">
        <v>2.8221430000000001</v>
      </c>
    </row>
    <row r="40" spans="1:2" ht="16.95" customHeight="1" x14ac:dyDescent="0.3">
      <c r="A40" s="20" t="s">
        <v>24</v>
      </c>
      <c r="B40" s="22">
        <v>3.0037410000000002</v>
      </c>
    </row>
    <row r="41" spans="1:2" ht="16.95" customHeight="1" x14ac:dyDescent="0.3">
      <c r="A41" s="20" t="s">
        <v>87</v>
      </c>
      <c r="B41" s="22">
        <v>0.84965100000000005</v>
      </c>
    </row>
    <row r="42" spans="1:2" ht="16.95" customHeight="1" x14ac:dyDescent="0.3">
      <c r="A42" s="20" t="s">
        <v>36</v>
      </c>
      <c r="B42" s="22">
        <v>4.3177560000000001</v>
      </c>
    </row>
    <row r="43" spans="1:2" ht="16.95" customHeight="1" x14ac:dyDescent="0.3">
      <c r="A43" s="20" t="s">
        <v>180</v>
      </c>
      <c r="B43" s="22">
        <v>1.3007740000000001</v>
      </c>
    </row>
    <row r="44" spans="1:2" ht="16.95" customHeight="1" x14ac:dyDescent="0.3">
      <c r="A44" s="20" t="s">
        <v>235</v>
      </c>
      <c r="B44" s="22">
        <v>1.19716</v>
      </c>
    </row>
    <row r="45" spans="1:2" ht="16.95" customHeight="1" x14ac:dyDescent="0.3">
      <c r="A45" s="20" t="s">
        <v>223</v>
      </c>
      <c r="B45" s="22">
        <v>2.772348</v>
      </c>
    </row>
    <row r="46" spans="1:2" ht="16.95" customHeight="1" x14ac:dyDescent="0.3">
      <c r="A46" s="19" t="s">
        <v>283</v>
      </c>
      <c r="B46" s="21">
        <v>112.31973899999998</v>
      </c>
    </row>
    <row r="47" spans="1:2" x14ac:dyDescent="0.3">
      <c r="A47" s="18"/>
      <c r="B47" s="23"/>
    </row>
    <row r="48" spans="1:2" ht="16.95" customHeight="1" x14ac:dyDescent="0.3">
      <c r="A48" s="19" t="s">
        <v>290</v>
      </c>
      <c r="B48" s="21" t="s">
        <v>285</v>
      </c>
    </row>
    <row r="49" spans="1:6" ht="16.95" customHeight="1" x14ac:dyDescent="0.3">
      <c r="A49" s="20" t="s">
        <v>212</v>
      </c>
      <c r="B49" s="22">
        <v>4713</v>
      </c>
    </row>
    <row r="50" spans="1:6" ht="16.95" customHeight="1" x14ac:dyDescent="0.3">
      <c r="A50" s="20" t="s">
        <v>127</v>
      </c>
      <c r="B50" s="22">
        <v>7460</v>
      </c>
    </row>
    <row r="51" spans="1:6" ht="16.95" customHeight="1" x14ac:dyDescent="0.3">
      <c r="A51" s="20" t="s">
        <v>50</v>
      </c>
      <c r="B51" s="22">
        <v>6627</v>
      </c>
    </row>
    <row r="52" spans="1:6" ht="16.95" customHeight="1" x14ac:dyDescent="0.3">
      <c r="A52" s="20" t="s">
        <v>175</v>
      </c>
      <c r="B52" s="22">
        <v>5818</v>
      </c>
    </row>
    <row r="53" spans="1:6" ht="16.95" customHeight="1" x14ac:dyDescent="0.3">
      <c r="A53" s="20" t="s">
        <v>96</v>
      </c>
      <c r="B53" s="22">
        <v>4722</v>
      </c>
    </row>
    <row r="54" spans="1:6" ht="16.95" customHeight="1" x14ac:dyDescent="0.3">
      <c r="A54" s="20" t="s">
        <v>19</v>
      </c>
      <c r="B54" s="22">
        <v>4764</v>
      </c>
    </row>
    <row r="55" spans="1:6" ht="16.95" customHeight="1" x14ac:dyDescent="0.3">
      <c r="A55" s="19" t="s">
        <v>283</v>
      </c>
      <c r="B55" s="21">
        <v>34104</v>
      </c>
    </row>
    <row r="56" spans="1:6" x14ac:dyDescent="0.3">
      <c r="A56" s="18"/>
      <c r="B56" s="23"/>
      <c r="F56" s="18"/>
    </row>
    <row r="57" spans="1:6" ht="16.95" customHeight="1" x14ac:dyDescent="0.3">
      <c r="A57" s="19" t="s">
        <v>290</v>
      </c>
      <c r="B57" s="21" t="s">
        <v>287</v>
      </c>
    </row>
    <row r="58" spans="1:6" ht="16.95" customHeight="1" x14ac:dyDescent="0.3">
      <c r="A58" s="20" t="s">
        <v>212</v>
      </c>
      <c r="B58" s="22">
        <v>84.97999999999999</v>
      </c>
    </row>
    <row r="59" spans="1:6" ht="16.95" customHeight="1" x14ac:dyDescent="0.3">
      <c r="A59" s="20" t="s">
        <v>127</v>
      </c>
      <c r="B59" s="22">
        <v>76.275000000000006</v>
      </c>
    </row>
    <row r="60" spans="1:6" ht="16.95" customHeight="1" x14ac:dyDescent="0.3">
      <c r="A60" s="20" t="s">
        <v>50</v>
      </c>
      <c r="B60" s="22">
        <v>84.539999999999992</v>
      </c>
    </row>
    <row r="61" spans="1:6" ht="16.95" customHeight="1" x14ac:dyDescent="0.3">
      <c r="A61" s="20" t="s">
        <v>175</v>
      </c>
      <c r="B61" s="22">
        <v>83.076666666666668</v>
      </c>
    </row>
    <row r="62" spans="1:6" ht="16.95" customHeight="1" x14ac:dyDescent="0.3">
      <c r="A62" s="20" t="s">
        <v>96</v>
      </c>
      <c r="B62" s="22">
        <v>75.347999999999999</v>
      </c>
    </row>
    <row r="63" spans="1:6" ht="16.95" customHeight="1" x14ac:dyDescent="0.3">
      <c r="A63" s="20" t="s">
        <v>19</v>
      </c>
      <c r="B63" s="22">
        <v>81.805999999999997</v>
      </c>
    </row>
    <row r="64" spans="1:6" ht="16.95" customHeight="1" x14ac:dyDescent="0.3">
      <c r="A64" s="19" t="s">
        <v>283</v>
      </c>
      <c r="B64" s="21">
        <v>80.864166666666677</v>
      </c>
    </row>
    <row r="65" spans="1:2" x14ac:dyDescent="0.3">
      <c r="A65" s="18"/>
      <c r="B65" s="23"/>
    </row>
    <row r="66" spans="1:2" ht="16.95" customHeight="1" x14ac:dyDescent="0.3">
      <c r="A66" s="19" t="s">
        <v>290</v>
      </c>
      <c r="B66" s="21" t="s">
        <v>286</v>
      </c>
    </row>
    <row r="67" spans="1:2" ht="16.95" customHeight="1" x14ac:dyDescent="0.3">
      <c r="A67" s="20" t="s">
        <v>212</v>
      </c>
      <c r="B67" s="22">
        <v>5</v>
      </c>
    </row>
    <row r="68" spans="1:2" ht="16.95" customHeight="1" x14ac:dyDescent="0.3">
      <c r="A68" s="20" t="s">
        <v>127</v>
      </c>
      <c r="B68" s="22">
        <v>8</v>
      </c>
    </row>
    <row r="69" spans="1:2" ht="16.95" customHeight="1" x14ac:dyDescent="0.3">
      <c r="A69" s="20" t="s">
        <v>50</v>
      </c>
      <c r="B69" s="22">
        <v>7</v>
      </c>
    </row>
    <row r="70" spans="1:2" ht="16.95" customHeight="1" x14ac:dyDescent="0.3">
      <c r="A70" s="20" t="s">
        <v>175</v>
      </c>
      <c r="B70" s="22">
        <v>6</v>
      </c>
    </row>
    <row r="71" spans="1:2" ht="16.95" customHeight="1" x14ac:dyDescent="0.3">
      <c r="A71" s="20" t="s">
        <v>96</v>
      </c>
      <c r="B71" s="22">
        <v>5</v>
      </c>
    </row>
    <row r="72" spans="1:2" ht="16.95" customHeight="1" x14ac:dyDescent="0.3">
      <c r="A72" s="20" t="s">
        <v>19</v>
      </c>
      <c r="B72" s="22">
        <v>5</v>
      </c>
    </row>
    <row r="73" spans="1:2" ht="16.95" customHeight="1" x14ac:dyDescent="0.3">
      <c r="A73" s="19" t="s">
        <v>283</v>
      </c>
      <c r="B73" s="21">
        <v>36</v>
      </c>
    </row>
    <row r="74" spans="1:2" x14ac:dyDescent="0.3">
      <c r="A74" s="18"/>
      <c r="B74" s="23"/>
    </row>
    <row r="75" spans="1:2" ht="16.95" customHeight="1" x14ac:dyDescent="0.3">
      <c r="A75" s="19" t="s">
        <v>289</v>
      </c>
      <c r="B75" s="21" t="s">
        <v>287</v>
      </c>
    </row>
    <row r="76" spans="1:2" ht="16.95" customHeight="1" x14ac:dyDescent="0.3">
      <c r="A76" s="20" t="s">
        <v>101</v>
      </c>
      <c r="B76" s="22">
        <v>79.05</v>
      </c>
    </row>
    <row r="77" spans="1:2" ht="16.95" customHeight="1" x14ac:dyDescent="0.3">
      <c r="A77" s="20" t="s">
        <v>217</v>
      </c>
      <c r="B77" s="22">
        <v>88.05</v>
      </c>
    </row>
    <row r="78" spans="1:2" ht="16.95" customHeight="1" x14ac:dyDescent="0.3">
      <c r="A78" s="20" t="s">
        <v>210</v>
      </c>
      <c r="B78" s="22">
        <v>87.38</v>
      </c>
    </row>
    <row r="79" spans="1:2" ht="16.95" customHeight="1" x14ac:dyDescent="0.3">
      <c r="A79" s="20" t="s">
        <v>137</v>
      </c>
      <c r="B79" s="22">
        <v>76.989999999999995</v>
      </c>
    </row>
    <row r="80" spans="1:2" ht="16.95" customHeight="1" x14ac:dyDescent="0.3">
      <c r="A80" s="20" t="s">
        <v>186</v>
      </c>
      <c r="B80" s="22">
        <v>83.76</v>
      </c>
    </row>
    <row r="81" spans="1:2" ht="16.95" customHeight="1" x14ac:dyDescent="0.3">
      <c r="A81" s="20" t="s">
        <v>229</v>
      </c>
      <c r="B81" s="22">
        <v>83.4</v>
      </c>
    </row>
    <row r="82" spans="1:2" ht="16.95" customHeight="1" x14ac:dyDescent="0.3">
      <c r="A82" s="20" t="s">
        <v>198</v>
      </c>
      <c r="B82" s="22">
        <v>80.010000000000005</v>
      </c>
    </row>
    <row r="83" spans="1:2" ht="16.95" customHeight="1" x14ac:dyDescent="0.3">
      <c r="A83" s="20" t="s">
        <v>125</v>
      </c>
      <c r="B83" s="22">
        <v>79.02</v>
      </c>
    </row>
    <row r="84" spans="1:2" ht="16.95" customHeight="1" x14ac:dyDescent="0.3">
      <c r="A84" s="20" t="s">
        <v>149</v>
      </c>
      <c r="B84" s="22">
        <v>78.44</v>
      </c>
    </row>
    <row r="85" spans="1:2" ht="16.95" customHeight="1" x14ac:dyDescent="0.3">
      <c r="A85" s="20" t="s">
        <v>107</v>
      </c>
      <c r="B85" s="22">
        <v>72.8</v>
      </c>
    </row>
    <row r="86" spans="1:2" ht="16.95" customHeight="1" x14ac:dyDescent="0.3">
      <c r="A86" s="20" t="s">
        <v>204</v>
      </c>
      <c r="B86" s="22">
        <v>74.36</v>
      </c>
    </row>
    <row r="87" spans="1:2" ht="16.95" customHeight="1" x14ac:dyDescent="0.3">
      <c r="A87" s="20" t="s">
        <v>192</v>
      </c>
      <c r="B87" s="22">
        <v>84.95</v>
      </c>
    </row>
    <row r="88" spans="1:2" ht="16.95" customHeight="1" x14ac:dyDescent="0.3">
      <c r="A88" s="20" t="s">
        <v>155</v>
      </c>
      <c r="B88" s="22">
        <v>78.17</v>
      </c>
    </row>
    <row r="89" spans="1:2" ht="16.95" customHeight="1" x14ac:dyDescent="0.3">
      <c r="A89" s="20" t="s">
        <v>113</v>
      </c>
      <c r="B89" s="22">
        <v>78.2</v>
      </c>
    </row>
    <row r="90" spans="1:2" ht="16.95" customHeight="1" x14ac:dyDescent="0.3">
      <c r="A90" s="20" t="s">
        <v>132</v>
      </c>
      <c r="B90" s="22">
        <v>71.53</v>
      </c>
    </row>
    <row r="91" spans="1:2" ht="16.95" customHeight="1" x14ac:dyDescent="0.3">
      <c r="A91" s="20" t="s">
        <v>42</v>
      </c>
      <c r="B91" s="22">
        <v>81.510000000000005</v>
      </c>
    </row>
    <row r="92" spans="1:2" ht="16.95" customHeight="1" x14ac:dyDescent="0.3">
      <c r="A92" s="20" t="s">
        <v>143</v>
      </c>
      <c r="B92" s="22">
        <v>77.260000000000005</v>
      </c>
    </row>
    <row r="93" spans="1:2" ht="16.95" customHeight="1" x14ac:dyDescent="0.3">
      <c r="A93" s="20" t="s">
        <v>48</v>
      </c>
      <c r="B93" s="22">
        <v>89.21</v>
      </c>
    </row>
    <row r="94" spans="1:2" ht="16.95" customHeight="1" x14ac:dyDescent="0.3">
      <c r="A94" s="20" t="s">
        <v>56</v>
      </c>
      <c r="B94" s="22">
        <v>89.91</v>
      </c>
    </row>
    <row r="95" spans="1:2" ht="16.95" customHeight="1" x14ac:dyDescent="0.3">
      <c r="A95" s="20" t="s">
        <v>173</v>
      </c>
      <c r="B95" s="22">
        <v>88.39</v>
      </c>
    </row>
    <row r="96" spans="1:2" ht="16.95" customHeight="1" x14ac:dyDescent="0.3">
      <c r="A96" s="20" t="s">
        <v>167</v>
      </c>
      <c r="B96" s="22">
        <v>75.45</v>
      </c>
    </row>
    <row r="97" spans="1:2" ht="16.95" customHeight="1" x14ac:dyDescent="0.3">
      <c r="A97" s="20" t="s">
        <v>119</v>
      </c>
      <c r="B97" s="22">
        <v>64.38</v>
      </c>
    </row>
    <row r="98" spans="1:2" ht="16.95" customHeight="1" x14ac:dyDescent="0.3">
      <c r="A98" s="20" t="s">
        <v>94</v>
      </c>
      <c r="B98" s="22">
        <v>82.31</v>
      </c>
    </row>
    <row r="99" spans="1:2" ht="16.95" customHeight="1" x14ac:dyDescent="0.3">
      <c r="A99" s="20" t="s">
        <v>68</v>
      </c>
      <c r="B99" s="22">
        <v>77</v>
      </c>
    </row>
    <row r="100" spans="1:2" ht="16.95" customHeight="1" x14ac:dyDescent="0.3">
      <c r="A100" s="20" t="s">
        <v>161</v>
      </c>
      <c r="B100" s="22">
        <v>73.34</v>
      </c>
    </row>
    <row r="101" spans="1:2" ht="16.95" customHeight="1" x14ac:dyDescent="0.3">
      <c r="A101" s="20" t="s">
        <v>17</v>
      </c>
      <c r="B101" s="22">
        <v>86.15</v>
      </c>
    </row>
    <row r="102" spans="1:2" ht="16.95" customHeight="1" x14ac:dyDescent="0.3">
      <c r="A102" s="20" t="s">
        <v>74</v>
      </c>
      <c r="B102" s="22">
        <v>83.14</v>
      </c>
    </row>
    <row r="103" spans="1:2" ht="16.95" customHeight="1" x14ac:dyDescent="0.3">
      <c r="A103" s="20" t="s">
        <v>81</v>
      </c>
      <c r="B103" s="22">
        <v>82.43</v>
      </c>
    </row>
    <row r="104" spans="1:2" ht="16.95" customHeight="1" x14ac:dyDescent="0.3">
      <c r="A104" s="20" t="s">
        <v>30</v>
      </c>
      <c r="B104" s="22">
        <v>81.48</v>
      </c>
    </row>
    <row r="105" spans="1:2" ht="16.95" customHeight="1" x14ac:dyDescent="0.3">
      <c r="A105" s="20" t="s">
        <v>24</v>
      </c>
      <c r="B105" s="22">
        <v>82.87</v>
      </c>
    </row>
    <row r="106" spans="1:2" ht="16.95" customHeight="1" x14ac:dyDescent="0.3">
      <c r="A106" s="20" t="s">
        <v>87</v>
      </c>
      <c r="B106" s="22">
        <v>85.56</v>
      </c>
    </row>
    <row r="107" spans="1:2" ht="16.95" customHeight="1" x14ac:dyDescent="0.3">
      <c r="A107" s="20" t="s">
        <v>36</v>
      </c>
      <c r="B107" s="22">
        <v>77.02</v>
      </c>
    </row>
    <row r="108" spans="1:2" ht="16.95" customHeight="1" x14ac:dyDescent="0.3">
      <c r="A108" s="20" t="s">
        <v>62</v>
      </c>
      <c r="B108" s="22">
        <v>84.53</v>
      </c>
    </row>
    <row r="109" spans="1:2" ht="16.95" customHeight="1" x14ac:dyDescent="0.3">
      <c r="A109" s="20" t="s">
        <v>180</v>
      </c>
      <c r="B109" s="22">
        <v>86.99</v>
      </c>
    </row>
    <row r="110" spans="1:2" ht="16.95" customHeight="1" x14ac:dyDescent="0.3">
      <c r="A110" s="20" t="s">
        <v>235</v>
      </c>
      <c r="B110" s="22">
        <v>83.25</v>
      </c>
    </row>
    <row r="111" spans="1:2" ht="16.95" customHeight="1" x14ac:dyDescent="0.3">
      <c r="A111" s="20" t="s">
        <v>223</v>
      </c>
      <c r="B111" s="22">
        <v>82.82</v>
      </c>
    </row>
    <row r="112" spans="1:2" ht="16.95" customHeight="1" x14ac:dyDescent="0.3">
      <c r="A112" s="19" t="s">
        <v>283</v>
      </c>
      <c r="B112" s="21">
        <v>80.864166666666677</v>
      </c>
    </row>
    <row r="125" spans="1:2" x14ac:dyDescent="0.3">
      <c r="A125" s="15" t="s">
        <v>288</v>
      </c>
      <c r="B125" s="16">
        <f>GETPIVOTDATA("Population (Million)",$A$9)</f>
        <v>112.31973899999998</v>
      </c>
    </row>
    <row r="126" spans="1:2" x14ac:dyDescent="0.3">
      <c r="A126" s="17" t="s">
        <v>283</v>
      </c>
      <c r="B126" s="17">
        <v>80.864166666666677</v>
      </c>
    </row>
    <row r="127" spans="1:2" x14ac:dyDescent="0.3">
      <c r="A127" s="17" t="s">
        <v>283</v>
      </c>
      <c r="B127" s="17">
        <v>34104</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P o w e r P i v o t V e r s i o n " > < C u s t o m C o n t e n t > < ! [ C D A T A [ 1 1 . 0 . 9 1 6 5 . 1 1 8 6 ] ] > < / C u s t o m C o n t e n t > < / G e m i n i > 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 2 0 2 5 - 0 9 - 1 1 T 0 5 : 0 1 : 2 3 . 8 4 3 8 4 6 4 + 0 5 : 3 0 < / L a s t P r o c e s s e d T i m e > < / D a t a M o d e l i n g S a n d b o x . S e r i a l i z e d S a n d b o x E r r o r C a c h e > ] ] > < / C u s t o m C o n t e n t > < / G e m i n i > 
</file>

<file path=customXml/itemProps1.xml><?xml version="1.0" encoding="utf-8"?>
<ds:datastoreItem xmlns:ds="http://schemas.openxmlformats.org/officeDocument/2006/customXml" ds:itemID="{59C12D04-3665-447E-95D3-76B17066FBFB}">
  <ds:schemaRefs/>
</ds:datastoreItem>
</file>

<file path=customXml/itemProps2.xml><?xml version="1.0" encoding="utf-8"?>
<ds:datastoreItem xmlns:ds="http://schemas.openxmlformats.org/officeDocument/2006/customXml" ds:itemID="{34AEB39A-F1F8-4BB3-B9DA-FAD1745AF9B0}">
  <ds:schemaRefs/>
</ds:datastoreItem>
</file>

<file path=customXml/itemProps3.xml><?xml version="1.0" encoding="utf-8"?>
<ds:datastoreItem xmlns:ds="http://schemas.openxmlformats.org/officeDocument/2006/customXml" ds:itemID="{F779F646-3D3B-4144-B63F-D44250C666AD}">
  <ds:schemaRefs/>
</ds:datastoreItem>
</file>

<file path=customXml/itemProps4.xml><?xml version="1.0" encoding="utf-8"?>
<ds:datastoreItem xmlns:ds="http://schemas.openxmlformats.org/officeDocument/2006/customXml" ds:itemID="{53C69FC5-B168-4D08-BB26-31B5E4BC867A}">
  <ds:schemaRefs/>
</ds:datastoreItem>
</file>

<file path=customXml/itemProps5.xml><?xml version="1.0" encoding="utf-8"?>
<ds:datastoreItem xmlns:ds="http://schemas.openxmlformats.org/officeDocument/2006/customXml" ds:itemID="{127D272F-6D50-43E9-9ECF-4979CE67A6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Problem Statement</vt:lpstr>
      <vt:lpstr>maharashtra-districts</vt:lpstr>
      <vt:lpstr>Dashboard</vt:lpstr>
      <vt:lpstr>Total_area</vt:lpstr>
      <vt:lpstr>Total_pop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Chaudhari</dc:creator>
  <cp:lastModifiedBy>Neha Chaudhari</cp:lastModifiedBy>
  <dcterms:created xsi:type="dcterms:W3CDTF">2025-09-09T12:37:54Z</dcterms:created>
  <dcterms:modified xsi:type="dcterms:W3CDTF">2025-09-20T13:20:25Z</dcterms:modified>
</cp:coreProperties>
</file>